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.TRIVEDHAN\Desktop\Trivedhan\IIT M\Projects\BDM\Data\EXCEL\Sales Order\"/>
    </mc:Choice>
  </mc:AlternateContent>
  <xr:revisionPtr revIDLastSave="0" documentId="13_ncr:1_{28AF36DB-BD80-4A10-BDDA-5A00FB4B6D8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Order Data Analysis" sheetId="1" r:id="rId1"/>
    <sheet name="Pivot Table for Data Analysis" sheetId="3" r:id="rId2"/>
    <sheet name="Modified Sales for Forecasting" sheetId="4" r:id="rId3"/>
    <sheet name="Sales Forecast Pivot Table" sheetId="5" r:id="rId4"/>
    <sheet name="Sheet3" sheetId="6" r:id="rId5"/>
  </sheets>
  <definedNames>
    <definedName name="_xlchart.v1.0" hidden="1">'Sales Order Data Analysis'!$E$1</definedName>
    <definedName name="_xlchart.v1.1" hidden="1">'Sales Order Data Analysis'!$E$2:$E$516</definedName>
    <definedName name="_xlchart.v1.2" hidden="1">'Sales Order Data Analysis'!$E$1</definedName>
    <definedName name="_xlchart.v1.3" hidden="1">'Sales Order Data Analysis'!$E$2:$E$516</definedName>
    <definedName name="_xlchart.v1.4" hidden="1">'Sales Order Data Analysis'!$E$1</definedName>
    <definedName name="_xlchart.v1.5" hidden="1">'Sales Order Data Analysis'!$E$2:$E$516</definedName>
  </definedNames>
  <calcPr calcId="191029"/>
  <pivotCaches>
    <pivotCache cacheId="0" r:id="rId6"/>
    <pivotCache cacheId="1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8" i="3" l="1"/>
  <c r="AG88" i="3"/>
  <c r="AF88" i="3"/>
  <c r="AE88" i="3"/>
  <c r="AD88" i="3"/>
  <c r="AC88" i="3"/>
  <c r="Z88" i="3"/>
  <c r="Z89" i="3"/>
  <c r="Z90" i="3"/>
  <c r="Z91" i="3"/>
  <c r="Z92" i="3"/>
  <c r="Z93" i="3"/>
  <c r="Z85" i="3"/>
  <c r="Y85" i="3"/>
  <c r="X85" i="3"/>
  <c r="T84" i="3"/>
  <c r="T89" i="3"/>
  <c r="T88" i="3"/>
  <c r="T87" i="3"/>
  <c r="T86" i="3"/>
  <c r="T85" i="3"/>
  <c r="C96" i="5" l="1"/>
  <c r="H94" i="5"/>
  <c r="S40" i="5" l="1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39" i="5"/>
  <c r="N38" i="5"/>
  <c r="N31" i="5"/>
  <c r="N27" i="5"/>
  <c r="N24" i="5"/>
  <c r="N22" i="5"/>
  <c r="N19" i="5"/>
  <c r="N4" i="5"/>
  <c r="N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3" i="5"/>
  <c r="F91" i="5"/>
  <c r="F88" i="5"/>
  <c r="N36" i="5" s="1"/>
  <c r="F82" i="5"/>
  <c r="N34" i="5" s="1"/>
  <c r="F80" i="5"/>
  <c r="F77" i="5"/>
  <c r="N32" i="5" s="1"/>
  <c r="F73" i="5"/>
  <c r="N30" i="5" s="1"/>
  <c r="F70" i="5"/>
  <c r="N29" i="5" s="1"/>
  <c r="F59" i="5"/>
  <c r="F55" i="5"/>
  <c r="N23" i="5" s="1"/>
  <c r="F49" i="5"/>
  <c r="F43" i="5"/>
  <c r="N18" i="5" s="1"/>
  <c r="F41" i="5"/>
  <c r="F38" i="5"/>
  <c r="N16" i="5" s="1"/>
  <c r="F31" i="5"/>
  <c r="F28" i="5"/>
  <c r="N12" i="5" s="1"/>
  <c r="F25" i="5"/>
  <c r="F24" i="5"/>
  <c r="F18" i="5"/>
  <c r="F17" i="5"/>
  <c r="F15" i="5"/>
  <c r="F13" i="5"/>
  <c r="F6" i="5"/>
  <c r="F5" i="5"/>
  <c r="F9" i="5"/>
  <c r="N5" i="5" s="1"/>
  <c r="F12" i="5"/>
  <c r="N6" i="5" s="1"/>
  <c r="F16" i="5"/>
  <c r="F19" i="5"/>
  <c r="N9" i="5" s="1"/>
  <c r="F23" i="5"/>
  <c r="N10" i="5" s="1"/>
  <c r="F29" i="5"/>
  <c r="N13" i="5" s="1"/>
  <c r="F32" i="5"/>
  <c r="N14" i="5" s="1"/>
  <c r="F34" i="5"/>
  <c r="N15" i="5" s="1"/>
  <c r="F39" i="5"/>
  <c r="F40" i="5"/>
  <c r="F47" i="5"/>
  <c r="N20" i="5" s="1"/>
  <c r="F51" i="5"/>
  <c r="F61" i="5"/>
  <c r="F62" i="5"/>
  <c r="N26" i="5" s="1"/>
  <c r="F68" i="5"/>
  <c r="N28" i="5" s="1"/>
  <c r="F79" i="5"/>
  <c r="F86" i="5"/>
  <c r="N35" i="5" s="1"/>
  <c r="F89" i="5"/>
  <c r="N37" i="5" s="1"/>
  <c r="F90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11" i="1"/>
  <c r="J6" i="1"/>
  <c r="J10" i="1"/>
  <c r="J9" i="1"/>
  <c r="J8" i="1"/>
  <c r="J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Q40" i="5"/>
  <c r="Q44" i="5"/>
  <c r="Q48" i="5"/>
  <c r="Q52" i="5"/>
  <c r="Q56" i="5"/>
  <c r="Q46" i="5"/>
  <c r="Q54" i="5"/>
  <c r="Q43" i="5"/>
  <c r="Q51" i="5"/>
  <c r="Q41" i="5"/>
  <c r="Q45" i="5"/>
  <c r="Q49" i="5"/>
  <c r="Q53" i="5"/>
  <c r="Q57" i="5"/>
  <c r="Q42" i="5"/>
  <c r="Q50" i="5"/>
  <c r="Q47" i="5"/>
  <c r="Q55" i="5"/>
  <c r="Q39" i="5"/>
  <c r="P40" i="5"/>
  <c r="P44" i="5"/>
  <c r="P48" i="5"/>
  <c r="P52" i="5"/>
  <c r="P56" i="5"/>
  <c r="P51" i="5"/>
  <c r="P55" i="5"/>
  <c r="P41" i="5"/>
  <c r="P45" i="5"/>
  <c r="P49" i="5"/>
  <c r="P53" i="5"/>
  <c r="P57" i="5"/>
  <c r="P47" i="5"/>
  <c r="P42" i="5"/>
  <c r="P46" i="5"/>
  <c r="P50" i="5"/>
  <c r="P54" i="5"/>
  <c r="P43" i="5"/>
  <c r="P39" i="5"/>
  <c r="I102" i="5"/>
  <c r="I118" i="5"/>
  <c r="I134" i="5"/>
  <c r="I120" i="5"/>
  <c r="I109" i="5"/>
  <c r="I141" i="5"/>
  <c r="I107" i="5"/>
  <c r="I123" i="5"/>
  <c r="I139" i="5"/>
  <c r="I112" i="5"/>
  <c r="I140" i="5"/>
  <c r="I121" i="5"/>
  <c r="I122" i="5"/>
  <c r="I138" i="5"/>
  <c r="I117" i="5"/>
  <c r="I111" i="5"/>
  <c r="I96" i="5"/>
  <c r="I97" i="5"/>
  <c r="I94" i="5"/>
  <c r="I126" i="5"/>
  <c r="I136" i="5"/>
  <c r="I99" i="5"/>
  <c r="I131" i="5"/>
  <c r="I124" i="5"/>
  <c r="I137" i="5"/>
  <c r="I114" i="5"/>
  <c r="I100" i="5"/>
  <c r="I133" i="5"/>
  <c r="I119" i="5"/>
  <c r="I108" i="5"/>
  <c r="I113" i="5"/>
  <c r="I106" i="5"/>
  <c r="I128" i="5"/>
  <c r="I95" i="5"/>
  <c r="I127" i="5"/>
  <c r="I116" i="5"/>
  <c r="I129" i="5"/>
  <c r="I110" i="5"/>
  <c r="I142" i="5"/>
  <c r="I125" i="5"/>
  <c r="I115" i="5"/>
  <c r="I104" i="5"/>
  <c r="I105" i="5"/>
  <c r="I98" i="5"/>
  <c r="I130" i="5"/>
  <c r="I101" i="5"/>
  <c r="I103" i="5"/>
  <c r="I135" i="5"/>
  <c r="I132" i="5"/>
  <c r="I93" i="5"/>
  <c r="H110" i="5"/>
  <c r="H126" i="5"/>
  <c r="H142" i="5"/>
  <c r="H120" i="5"/>
  <c r="H109" i="5"/>
  <c r="H137" i="5"/>
  <c r="H107" i="5"/>
  <c r="H123" i="5"/>
  <c r="H139" i="5"/>
  <c r="H124" i="5"/>
  <c r="H105" i="5"/>
  <c r="H141" i="5"/>
  <c r="H98" i="5"/>
  <c r="H114" i="5"/>
  <c r="H130" i="5"/>
  <c r="H100" i="5"/>
  <c r="H132" i="5"/>
  <c r="H113" i="5"/>
  <c r="H95" i="5"/>
  <c r="H111" i="5"/>
  <c r="H127" i="5"/>
  <c r="H96" i="5"/>
  <c r="H128" i="5"/>
  <c r="H117" i="5"/>
  <c r="H102" i="5"/>
  <c r="H118" i="5"/>
  <c r="H134" i="5"/>
  <c r="H108" i="5"/>
  <c r="H140" i="5"/>
  <c r="H121" i="5"/>
  <c r="H99" i="5"/>
  <c r="H115" i="5"/>
  <c r="H131" i="5"/>
  <c r="H104" i="5"/>
  <c r="H136" i="5"/>
  <c r="H125" i="5"/>
  <c r="H106" i="5"/>
  <c r="H122" i="5"/>
  <c r="H138" i="5"/>
  <c r="H112" i="5"/>
  <c r="H101" i="5"/>
  <c r="H129" i="5"/>
  <c r="H103" i="5"/>
  <c r="H119" i="5"/>
  <c r="H135" i="5"/>
  <c r="H116" i="5"/>
  <c r="H97" i="5"/>
  <c r="H133" i="5"/>
  <c r="H93" i="5"/>
  <c r="K93" i="5" l="1"/>
  <c r="J93" i="5"/>
  <c r="K133" i="5"/>
  <c r="J133" i="5"/>
  <c r="J97" i="5"/>
  <c r="K97" i="5"/>
  <c r="J116" i="5"/>
  <c r="K116" i="5"/>
  <c r="K135" i="5"/>
  <c r="J135" i="5"/>
  <c r="K119" i="5"/>
  <c r="J119" i="5"/>
  <c r="K103" i="5"/>
  <c r="J103" i="5"/>
  <c r="J129" i="5"/>
  <c r="K129" i="5"/>
  <c r="K101" i="5"/>
  <c r="J101" i="5"/>
  <c r="J112" i="5"/>
  <c r="K112" i="5"/>
  <c r="K138" i="5"/>
  <c r="J138" i="5"/>
  <c r="K122" i="5"/>
  <c r="J122" i="5"/>
  <c r="K106" i="5"/>
  <c r="J106" i="5"/>
  <c r="K125" i="5"/>
  <c r="J125" i="5"/>
  <c r="J136" i="5"/>
  <c r="K136" i="5"/>
  <c r="J104" i="5"/>
  <c r="K104" i="5"/>
  <c r="J131" i="5"/>
  <c r="K131" i="5"/>
  <c r="J115" i="5"/>
  <c r="K115" i="5"/>
  <c r="J99" i="5"/>
  <c r="K99" i="5"/>
  <c r="J121" i="5"/>
  <c r="K121" i="5"/>
  <c r="J140" i="5"/>
  <c r="K140" i="5"/>
  <c r="J108" i="5"/>
  <c r="K108" i="5"/>
  <c r="K134" i="5"/>
  <c r="J134" i="5"/>
  <c r="K118" i="5"/>
  <c r="J118" i="5"/>
  <c r="K102" i="5"/>
  <c r="J102" i="5"/>
  <c r="K117" i="5"/>
  <c r="J117" i="5"/>
  <c r="J128" i="5"/>
  <c r="K128" i="5"/>
  <c r="J96" i="5"/>
  <c r="K96" i="5"/>
  <c r="K127" i="5"/>
  <c r="J127" i="5"/>
  <c r="K111" i="5"/>
  <c r="J111" i="5"/>
  <c r="K95" i="5"/>
  <c r="J95" i="5"/>
  <c r="J113" i="5"/>
  <c r="K113" i="5"/>
  <c r="J132" i="5"/>
  <c r="K132" i="5"/>
  <c r="J100" i="5"/>
  <c r="K100" i="5"/>
  <c r="K130" i="5"/>
  <c r="J130" i="5"/>
  <c r="K114" i="5"/>
  <c r="J114" i="5"/>
  <c r="K98" i="5"/>
  <c r="J98" i="5"/>
  <c r="K141" i="5"/>
  <c r="J141" i="5"/>
  <c r="J105" i="5"/>
  <c r="K105" i="5"/>
  <c r="J124" i="5"/>
  <c r="K124" i="5"/>
  <c r="J139" i="5"/>
  <c r="K139" i="5"/>
  <c r="J123" i="5"/>
  <c r="K123" i="5"/>
  <c r="J107" i="5"/>
  <c r="K107" i="5"/>
  <c r="J137" i="5"/>
  <c r="K137" i="5"/>
  <c r="K109" i="5"/>
  <c r="J109" i="5"/>
  <c r="J120" i="5"/>
  <c r="K120" i="5"/>
  <c r="K142" i="5"/>
  <c r="J142" i="5"/>
  <c r="K126" i="5"/>
  <c r="J126" i="5"/>
  <c r="K110" i="5"/>
  <c r="J110" i="5"/>
  <c r="K94" i="5"/>
  <c r="J94" i="5"/>
  <c r="N25" i="5"/>
  <c r="G139" i="5"/>
  <c r="G127" i="5"/>
  <c r="G115" i="5"/>
  <c r="G103" i="5"/>
  <c r="G95" i="5"/>
  <c r="N33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135" i="5"/>
  <c r="G123" i="5"/>
  <c r="G119" i="5"/>
  <c r="G107" i="5"/>
  <c r="G99" i="5"/>
  <c r="G141" i="5"/>
  <c r="G137" i="5"/>
  <c r="G133" i="5"/>
  <c r="G129" i="5"/>
  <c r="G125" i="5"/>
  <c r="G121" i="5"/>
  <c r="G117" i="5"/>
  <c r="G113" i="5"/>
  <c r="G109" i="5"/>
  <c r="G105" i="5"/>
  <c r="G101" i="5"/>
  <c r="G97" i="5"/>
  <c r="G93" i="5"/>
  <c r="G131" i="5"/>
  <c r="G111" i="5"/>
  <c r="N17" i="5"/>
  <c r="N11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N3" i="5"/>
  <c r="N8" i="5"/>
  <c r="N21" i="5"/>
  <c r="N7" i="5"/>
</calcChain>
</file>

<file path=xl/sharedStrings.xml><?xml version="1.0" encoding="utf-8"?>
<sst xmlns="http://schemas.openxmlformats.org/spreadsheetml/2006/main" count="3279" uniqueCount="735">
  <si>
    <t>Kumar Electricals - TPT</t>
  </si>
  <si>
    <t>Kumar Electricals Sales &amp; Service(Arni)</t>
  </si>
  <si>
    <t>Saravana Stores (TPT)</t>
  </si>
  <si>
    <t>Sathya Electricals &amp; Hardwares(Chetpet)</t>
  </si>
  <si>
    <t>Cash</t>
  </si>
  <si>
    <t>BASKARAN ELECTRICAL &amp; HARDWARES</t>
  </si>
  <si>
    <r>
      <rPr>
        <b/>
        <sz val="10"/>
        <rFont val="Arial MT"/>
        <family val="2"/>
      </rPr>
      <t>Date</t>
    </r>
  </si>
  <si>
    <t>Particulars</t>
  </si>
  <si>
    <r>
      <rPr>
        <b/>
        <sz val="10"/>
        <rFont val="Arial MT"/>
        <family val="2"/>
      </rPr>
      <t>Vch Type</t>
    </r>
  </si>
  <si>
    <r>
      <rPr>
        <b/>
        <sz val="10"/>
        <rFont val="Arial MT"/>
        <family val="2"/>
      </rPr>
      <t>Vch No.</t>
    </r>
  </si>
  <si>
    <r>
      <rPr>
        <b/>
        <sz val="10"/>
        <rFont val="Arial"/>
        <family val="2"/>
      </rPr>
      <t xml:space="preserve">Credit
</t>
    </r>
    <r>
      <rPr>
        <b/>
        <sz val="10"/>
        <rFont val="Arial MT"/>
        <family val="2"/>
      </rPr>
      <t>Amount</t>
    </r>
  </si>
  <si>
    <t>Sri Lakshmi Traders Electricals &amp; Hardwares(Arni)</t>
  </si>
  <si>
    <t>Remi &amp; Polar</t>
  </si>
  <si>
    <t>SSA/0675/22-23</t>
  </si>
  <si>
    <t>Mahadev Electricals,Hardwares</t>
  </si>
  <si>
    <t>SSA/0676/22-23</t>
  </si>
  <si>
    <t>New Darling T.V. Center(Arni)</t>
  </si>
  <si>
    <t>SSA/0677/22-23</t>
  </si>
  <si>
    <t>Babu Elctricals(Nemili)</t>
  </si>
  <si>
    <t>SSA/0678/22-23</t>
  </si>
  <si>
    <t>SSA/0679/22-23</t>
  </si>
  <si>
    <t>Ramdev Pipe &amp; Electricals</t>
  </si>
  <si>
    <t>SSA/0680/22-23</t>
  </si>
  <si>
    <t>Priya TV Center &amp; Home Appliances</t>
  </si>
  <si>
    <t>SSA/0681/22-23</t>
  </si>
  <si>
    <t>SRI VIJAYALAKSHMI METELS &amp; FURNITURE</t>
  </si>
  <si>
    <t>SSA/0682/22-23</t>
  </si>
  <si>
    <t>Sri Rathna Metals</t>
  </si>
  <si>
    <t>SSA/0683/22-23</t>
  </si>
  <si>
    <t>SSA/0684/22-23</t>
  </si>
  <si>
    <t>Mathaji Hardwares &amp; Electricals (Brahmpuram)</t>
  </si>
  <si>
    <t>SSA/0685/22-23</t>
  </si>
  <si>
    <t>SRI LALITHA AGENCY ( GYM )</t>
  </si>
  <si>
    <t>SSA/0686/22-23</t>
  </si>
  <si>
    <t>SANKAR ELECTRICALS</t>
  </si>
  <si>
    <t>SSA/0687/22-23</t>
  </si>
  <si>
    <t>Sri Krishna Stores</t>
  </si>
  <si>
    <t>SSA/0688/22-23</t>
  </si>
  <si>
    <t>Sri Srinivasa Metals</t>
  </si>
  <si>
    <t>SSA/0689/22-23</t>
  </si>
  <si>
    <t>NEW HAPPY HOME &amp; FURNITURE - ARNI</t>
  </si>
  <si>
    <t>SSA/0690/22-23</t>
  </si>
  <si>
    <t>Sri Mahalakshmi Electronics &amp; Home Appliances</t>
  </si>
  <si>
    <t>SSA/0691/22-23</t>
  </si>
  <si>
    <t>New Venkateswara Electricals</t>
  </si>
  <si>
    <t>SSA/0692/22-23</t>
  </si>
  <si>
    <t>PR ELECTRICALS AND HARDWARES</t>
  </si>
  <si>
    <t>SSA/0693/22-23</t>
  </si>
  <si>
    <t>SRI BALAJI ELETRICAL &amp; HARDWARE (THIRUVALAM)</t>
  </si>
  <si>
    <t>SSA/0694/22-23</t>
  </si>
  <si>
    <t>Rosan Electrical &amp; Electronics</t>
  </si>
  <si>
    <t>SSA/0695/22-23</t>
  </si>
  <si>
    <t>Hanuman Electricals &amp; Hardware</t>
  </si>
  <si>
    <t>SSA/0696/22-23</t>
  </si>
  <si>
    <t>Mathaji Electricals &amp; Electronics(Panapakkam)</t>
  </si>
  <si>
    <t>SSA/0697/22-23</t>
  </si>
  <si>
    <t>Kumaren Traders Paints &amp; Hardwares(Thimiri)</t>
  </si>
  <si>
    <t>SSA/0698/22-23</t>
  </si>
  <si>
    <t>Bagyalakshmi Hardwares &amp; Electricals</t>
  </si>
  <si>
    <t>SSA/0699/22-23</t>
  </si>
  <si>
    <t>Anatha Metals(Gym)</t>
  </si>
  <si>
    <t>SSA/0700/22-23</t>
  </si>
  <si>
    <t>SSA/0701/22-23</t>
  </si>
  <si>
    <t>SSA/0702/22-23</t>
  </si>
  <si>
    <t>Shri Ram Stores</t>
  </si>
  <si>
    <t>SSA/0703/22-23</t>
  </si>
  <si>
    <t>SRI VINOTH ELECTRICALS ( TPT )</t>
  </si>
  <si>
    <t>SSA/0704/22-23</t>
  </si>
  <si>
    <t>Sri Bavani Electricals Paints &amp; Hardware(Ussoor)</t>
  </si>
  <si>
    <t>SSA/0705/22-23</t>
  </si>
  <si>
    <t>Jayasree Harware(Pallikuppam)</t>
  </si>
  <si>
    <t>SSA/0706/22-23</t>
  </si>
  <si>
    <t>SRI SASTHA ELECTRICALS &amp; HARDWARE</t>
  </si>
  <si>
    <t>SSA/0707/22-23</t>
  </si>
  <si>
    <t>SRI VAMSI Electronics &amp; Furnitures</t>
  </si>
  <si>
    <t>SSA/0708/22-23</t>
  </si>
  <si>
    <t>NEW AARAROW AGENCY</t>
  </si>
  <si>
    <t>SSA/0709/22-23</t>
  </si>
  <si>
    <t>SRI MEENACHMI METAL STOTRE (KPM) NEW 2023</t>
  </si>
  <si>
    <t>SSA/0710/22-23</t>
  </si>
  <si>
    <t>SSA/0711/22-23</t>
  </si>
  <si>
    <t>Jeeva Electricals</t>
  </si>
  <si>
    <t>SSA/0712/22-23</t>
  </si>
  <si>
    <t>SSA/0713/22-23</t>
  </si>
  <si>
    <t>Sri Murugan Electricals &amp; Electronics ( Kpm )</t>
  </si>
  <si>
    <t>SSA/0714/22-23</t>
  </si>
  <si>
    <t>Sri Sivagami Electricals ( Chetpet )</t>
  </si>
  <si>
    <t>SSA/0715/22-23</t>
  </si>
  <si>
    <t>SUPER ELECTRICALS ( MELVISHARAM)</t>
  </si>
  <si>
    <t>SSA/0716/22-23</t>
  </si>
  <si>
    <t>Krishna Hardwares &amp; Electrical ( Kavanur)</t>
  </si>
  <si>
    <t>SSA/0717/22-23</t>
  </si>
  <si>
    <t>K.S.P.Electricals</t>
  </si>
  <si>
    <t>SSA/0718/22-23</t>
  </si>
  <si>
    <t>Sri Pachayamman Pathira Kadai</t>
  </si>
  <si>
    <t>SSA/0719/22-23</t>
  </si>
  <si>
    <t>Mahalakshmi Pipes &amp; Electricals</t>
  </si>
  <si>
    <t>SSA/0720/22-23</t>
  </si>
  <si>
    <t>Ganesh Hardwares &amp; Electricals(THIRUVALAM )</t>
  </si>
  <si>
    <t>SSA/0721/22-23</t>
  </si>
  <si>
    <t>Rasi Electricals ( V )</t>
  </si>
  <si>
    <t>SSA/0722/22-23</t>
  </si>
  <si>
    <t>Sri Chelliamman Hardwares &amp; Electricals</t>
  </si>
  <si>
    <t>SSA/0723/22-23</t>
  </si>
  <si>
    <t>SSA/0724/22-23</t>
  </si>
  <si>
    <t>RAMDEV HOME APPLIANCE(Sholinghur)</t>
  </si>
  <si>
    <t>SSA/0725/22-23</t>
  </si>
  <si>
    <t>AMBIGA ELECTRICAL AND HARDWARES ( SERKADU)</t>
  </si>
  <si>
    <t>SSA/0726/22-23</t>
  </si>
  <si>
    <t>SSA/0727/22-23</t>
  </si>
  <si>
    <t>SPT ENTERPRISES - SIPCOT</t>
  </si>
  <si>
    <t>SSA/0728/22-23</t>
  </si>
  <si>
    <t>Madina Traders</t>
  </si>
  <si>
    <t>SSA/0729/22-23</t>
  </si>
  <si>
    <t>SSA/0730/22-23</t>
  </si>
  <si>
    <t>SRI BHAGAVAN MARKETING - (GYM)</t>
  </si>
  <si>
    <t>SSA/0731/22-23</t>
  </si>
  <si>
    <t>MURUGAN Home Appliance</t>
  </si>
  <si>
    <t>SSA/0732/22-23</t>
  </si>
  <si>
    <t>Star Electricals &amp; Hardwares (Melvisharam)</t>
  </si>
  <si>
    <t>SSA/0733/22-23</t>
  </si>
  <si>
    <t>SSA/0734/22-23</t>
  </si>
  <si>
    <t>SSA/0735/22-23</t>
  </si>
  <si>
    <t>SSA/0736/22-23</t>
  </si>
  <si>
    <t>SSA/0737/22-23</t>
  </si>
  <si>
    <t>MAHAVIR HOME APPLIANCES</t>
  </si>
  <si>
    <t>SSA/0738/22-23</t>
  </si>
  <si>
    <t>SSA/0739/22-23</t>
  </si>
  <si>
    <t>MURUGA ELECTRICALS &amp; HARDWARE(LALAPET)</t>
  </si>
  <si>
    <t>SSA/0740/22-23</t>
  </si>
  <si>
    <t>SAI R.S.M.ELECTRICALS &amp; HARDWARES</t>
  </si>
  <si>
    <t>SSA/0741/22-23</t>
  </si>
  <si>
    <t>RAMDEV AGENCY</t>
  </si>
  <si>
    <t>SSA/0742/22-23</t>
  </si>
  <si>
    <t>Lingson Electronics</t>
  </si>
  <si>
    <t>SSA/0743/22-23</t>
  </si>
  <si>
    <t>MASTER TRADERS (VELLORE)</t>
  </si>
  <si>
    <t>SSA/0744/22-23</t>
  </si>
  <si>
    <t>SSA/0745/22-23</t>
  </si>
  <si>
    <t>Vellore Hardwares &amp; Electricals</t>
  </si>
  <si>
    <t>SSA/0746/22-23</t>
  </si>
  <si>
    <t>SRI VARI TRADERS</t>
  </si>
  <si>
    <t>SSA/0747/22-23</t>
  </si>
  <si>
    <t>SUMATHI ELECTRICALS (SHOLINGHUR)</t>
  </si>
  <si>
    <t>SSA/0748/22-23</t>
  </si>
  <si>
    <t>PASUMAI CONSTRUCTIONS (AMMOOR)</t>
  </si>
  <si>
    <t>SSA/0749/22-23</t>
  </si>
  <si>
    <t>MARUTHI ELECTRICAL &amp; ELECTRONICS(BANAVARAM)</t>
  </si>
  <si>
    <t>SSA/0750/22-23</t>
  </si>
  <si>
    <t>SSA/0751/22-23</t>
  </si>
  <si>
    <t>SSA/0752/22-23</t>
  </si>
  <si>
    <t>Kathar Pathirakadai</t>
  </si>
  <si>
    <t>SSA/0753/22-23</t>
  </si>
  <si>
    <t>K.G.Electronics</t>
  </si>
  <si>
    <t>SSA/0754/22-23</t>
  </si>
  <si>
    <t>Siva Tv Center &amp; Home Appliances</t>
  </si>
  <si>
    <t>SSA/0755/22-23</t>
  </si>
  <si>
    <t>SSA/0756/22-23</t>
  </si>
  <si>
    <t>Manimegalai Metals</t>
  </si>
  <si>
    <t>SSA/0757/22-23</t>
  </si>
  <si>
    <t>SSA/0758/22-23</t>
  </si>
  <si>
    <t>Sri Srinivasa Electricals - Odugathur</t>
  </si>
  <si>
    <t>SSA/0759/22-23</t>
  </si>
  <si>
    <t>MALIGA ELECTRICAL</t>
  </si>
  <si>
    <t>SSA/0760/22-23</t>
  </si>
  <si>
    <t>SANKER METAL MART &amp; FURNITURES(NATRAMPALLI)</t>
  </si>
  <si>
    <t>SSA/0761/22-23</t>
  </si>
  <si>
    <t>SSA/0762/22-23</t>
  </si>
  <si>
    <t>SSA/0763/22-23</t>
  </si>
  <si>
    <t>SSA/0764/22-23</t>
  </si>
  <si>
    <t>Guru Electronics Electrical &amp; Home Appliances</t>
  </si>
  <si>
    <t>SSA/0765/22-23</t>
  </si>
  <si>
    <t>SAKTHI TRADERS</t>
  </si>
  <si>
    <t>SSA/0766/22-23</t>
  </si>
  <si>
    <t>SSA/0767/22-23</t>
  </si>
  <si>
    <t>SELVAM STORES ( NEW )</t>
  </si>
  <si>
    <t>SSA/0768/22-23</t>
  </si>
  <si>
    <t>SSA/0769/22-23</t>
  </si>
  <si>
    <t>INDIAN GAS SPARES &amp; ELECTRICALS</t>
  </si>
  <si>
    <t>SSA/0770/22-23</t>
  </si>
  <si>
    <t>Nathan &amp; Co Electronics &amp; Furniture</t>
  </si>
  <si>
    <t>SSA/0771/22-23</t>
  </si>
  <si>
    <t>SSA/0772/22-23</t>
  </si>
  <si>
    <t>SSA/0773/22-23</t>
  </si>
  <si>
    <t>SSA/0774/22-23</t>
  </si>
  <si>
    <t>SSA/0775/22-23</t>
  </si>
  <si>
    <t>NATIONAL GAS SPARES &amp; ELECTRICALS</t>
  </si>
  <si>
    <t>SSA/0776/22-23</t>
  </si>
  <si>
    <t>SSA/0777/22-23</t>
  </si>
  <si>
    <t>SSA/0778/22-23</t>
  </si>
  <si>
    <t>SSA/0779/22-23</t>
  </si>
  <si>
    <t>R.S.Electricals &amp; Hardware</t>
  </si>
  <si>
    <t>SSA/0780/22-23</t>
  </si>
  <si>
    <t>SSA/0781/22-23</t>
  </si>
  <si>
    <t>SSA/0782/22-23</t>
  </si>
  <si>
    <t>SSA/0783/22-23</t>
  </si>
  <si>
    <t>GANAPATHY HOME APPLIANCES ( VELLORE )</t>
  </si>
  <si>
    <t>SSA/0784/22-23</t>
  </si>
  <si>
    <t>SSA/0785/22-23</t>
  </si>
  <si>
    <t>SSA/0786/22-23</t>
  </si>
  <si>
    <t>GAYATHIRI ELECTRICALS &amp; HARDWARES ( Katpadi )</t>
  </si>
  <si>
    <t>SSA/0787/22-23</t>
  </si>
  <si>
    <t>SSA/0788/22-23</t>
  </si>
  <si>
    <t>SINGAPORE SHOPPING (ARANI)</t>
  </si>
  <si>
    <t>SSA/0789/22-23</t>
  </si>
  <si>
    <t>ROYAL SMART - VELLORE</t>
  </si>
  <si>
    <t>SSA/0790/22-23</t>
  </si>
  <si>
    <t>SSA/0791/22-23</t>
  </si>
  <si>
    <t>SSA/0792/22-23</t>
  </si>
  <si>
    <t>SWATHI ELECTRONICS</t>
  </si>
  <si>
    <t>SSA/0793/22-23</t>
  </si>
  <si>
    <t>SSA/0794/22-23</t>
  </si>
  <si>
    <t>SSA/0795/22-23</t>
  </si>
  <si>
    <t>SSA/0796/22-23</t>
  </si>
  <si>
    <t>S.K.ELECTRICALS &amp; HARDWARES</t>
  </si>
  <si>
    <t>SSA/0797/22-23</t>
  </si>
  <si>
    <t>SABARI &amp; CO</t>
  </si>
  <si>
    <t>SSA/0798/22-23</t>
  </si>
  <si>
    <t>Sri Nandha Patira Maligai &amp; Home Appliances</t>
  </si>
  <si>
    <t>SSA/0799/22-23</t>
  </si>
  <si>
    <t>SSA/0800/22-23</t>
  </si>
  <si>
    <t>SSA/0801/22-23</t>
  </si>
  <si>
    <t>SSA/0802/22-23</t>
  </si>
  <si>
    <t>Sri Kalaimagal Pathira Kadai</t>
  </si>
  <si>
    <t>SSA/0803/22-23</t>
  </si>
  <si>
    <t>SSA/0804/22-23</t>
  </si>
  <si>
    <t>SSA/0805/22-23</t>
  </si>
  <si>
    <t>SSA/0806/22-23</t>
  </si>
  <si>
    <t>SSA/0807/22-23</t>
  </si>
  <si>
    <t>Sri Matheshwari Electrical and Hardware</t>
  </si>
  <si>
    <t>SSA/0808/22-23</t>
  </si>
  <si>
    <t>SSA/0809/22-23</t>
  </si>
  <si>
    <t>SSA/0810/22-23</t>
  </si>
  <si>
    <t>SSA/0811/22-23</t>
  </si>
  <si>
    <t>SSA/0812/22-23</t>
  </si>
  <si>
    <t>Moorthy Electronics &amp; Home Appliance</t>
  </si>
  <si>
    <t>SSA/0813/22-23</t>
  </si>
  <si>
    <t>SONU ELECTRICALS &amp; HARDWARES</t>
  </si>
  <si>
    <t>SSA/0814/22-23</t>
  </si>
  <si>
    <t>KWALITY ELECTRICAL &amp; HARDWARES(SHOLINGHUR)</t>
  </si>
  <si>
    <t>SSA/0815/22-23</t>
  </si>
  <si>
    <t>SSA/0816/22-23</t>
  </si>
  <si>
    <t>SSA/0817/22-23</t>
  </si>
  <si>
    <t>SSA/0818/22-23</t>
  </si>
  <si>
    <t>SSA/0819/22-23</t>
  </si>
  <si>
    <t>Baby Traders</t>
  </si>
  <si>
    <t>SSA/0820/22-23</t>
  </si>
  <si>
    <t>SSA/0821/22-23</t>
  </si>
  <si>
    <t>SSA/0822/22-23</t>
  </si>
  <si>
    <t>SSA/0823/22-23</t>
  </si>
  <si>
    <t>Sri Annamalaiyar Agencies-(Sholinghur)</t>
  </si>
  <si>
    <t>SSA/0824/22-23</t>
  </si>
  <si>
    <t>MURUGAN METALS ( K V K )</t>
  </si>
  <si>
    <t>SSA/0825/22-23</t>
  </si>
  <si>
    <t>LAKSHMI VENKATESWARA ELECTRICALS - ODUGATHUR</t>
  </si>
  <si>
    <t>SSA/0826/22-23</t>
  </si>
  <si>
    <t>Velan Electricals</t>
  </si>
  <si>
    <t>SSA/0827/22-23</t>
  </si>
  <si>
    <t>SSA/0828/22-23</t>
  </si>
  <si>
    <t>SSA/0829/22-23</t>
  </si>
  <si>
    <t>Sri Vishnu Steel Furniture &amp; Metals</t>
  </si>
  <si>
    <t>SSA/0830/22-23</t>
  </si>
  <si>
    <t>JAGAN TRADERS</t>
  </si>
  <si>
    <t>SSA/0831/22-23</t>
  </si>
  <si>
    <t>SSA/0832/22-23</t>
  </si>
  <si>
    <t>SSA/0833/22-23</t>
  </si>
  <si>
    <t>New Royal Glass - Vellore</t>
  </si>
  <si>
    <t>SSA/0834/22-23</t>
  </si>
  <si>
    <t>SSA/0835/22-23</t>
  </si>
  <si>
    <t>SSA/0836/22-23</t>
  </si>
  <si>
    <t>Gandhi Villas Metal Stores</t>
  </si>
  <si>
    <t>SSA/0837/22-23</t>
  </si>
  <si>
    <t>SSA/0838/22-23</t>
  </si>
  <si>
    <t>SSA/0839/22-23</t>
  </si>
  <si>
    <t>SSA/0840/22-23</t>
  </si>
  <si>
    <t>SRI KAMACHI VILLAS</t>
  </si>
  <si>
    <t>SSA/0841/22-23</t>
  </si>
  <si>
    <t>SSA/0842/22-23</t>
  </si>
  <si>
    <t>SRI SATHYA COMMUNICATIONS (PANAPAKKAM)</t>
  </si>
  <si>
    <t>SSA/0843/22-23</t>
  </si>
  <si>
    <t>SSA/0844/22-23</t>
  </si>
  <si>
    <t>SSA/0845/22-23</t>
  </si>
  <si>
    <t>SSA/0846/22-23</t>
  </si>
  <si>
    <t>SSA/0847/22-23</t>
  </si>
  <si>
    <t>SSA/0848/22-23</t>
  </si>
  <si>
    <t>SSA/0849/22-23</t>
  </si>
  <si>
    <t>SSA/0850/22-23</t>
  </si>
  <si>
    <t>SSA/0851/22-23</t>
  </si>
  <si>
    <t>SSA/0852/22-23</t>
  </si>
  <si>
    <t>SSA/0853/22-23</t>
  </si>
  <si>
    <t>MPee Kitchenette Pvt. Ltd</t>
  </si>
  <si>
    <t>SSA/0854/22-23</t>
  </si>
  <si>
    <t>SSA/0855/22-23</t>
  </si>
  <si>
    <t>Sri Dhanalakshmi Metal &amp; Furniture Electronics(A)</t>
  </si>
  <si>
    <t>SSA/0856/22-23</t>
  </si>
  <si>
    <t>SSA/0857/22-23</t>
  </si>
  <si>
    <t>Mahendra Electricals (Ambur)</t>
  </si>
  <si>
    <t>SSA/0858/22-23</t>
  </si>
  <si>
    <t>Sri Venkateswara Electrical &amp; Hardwares(GYM)</t>
  </si>
  <si>
    <t>SSA/0859/22-23</t>
  </si>
  <si>
    <t>SSA/0860/22-23</t>
  </si>
  <si>
    <t>LALA HOME APPLIACE - GYM</t>
  </si>
  <si>
    <t>SSA/0861/22-23</t>
  </si>
  <si>
    <t>SSA/0862/22-23</t>
  </si>
  <si>
    <t>MAHALAKSHMI ELECTRICALS &amp; HARDWARES (V)</t>
  </si>
  <si>
    <t>SSA/0863/22-23</t>
  </si>
  <si>
    <t>SSA/0864/22-23</t>
  </si>
  <si>
    <t>Parveen Electricals</t>
  </si>
  <si>
    <t>SSA/0865/22-23</t>
  </si>
  <si>
    <t>SSA/0866/22-23</t>
  </si>
  <si>
    <t>SSA/0867/22-23</t>
  </si>
  <si>
    <t>SSA/0868/22-23</t>
  </si>
  <si>
    <t>SSA/0869/22-23</t>
  </si>
  <si>
    <t>SSA/0870/22-23</t>
  </si>
  <si>
    <t>SSA/0871/22-23</t>
  </si>
  <si>
    <t>Shivam Pipes &amp; Electricals(Sathumadurai)</t>
  </si>
  <si>
    <t>SSA/0872/22-23</t>
  </si>
  <si>
    <t>SRI SIVAM TRADERS(TVM)</t>
  </si>
  <si>
    <t>SSA/0873/22-23</t>
  </si>
  <si>
    <t>SSA/0874/22-23</t>
  </si>
  <si>
    <t>Sri Thai  Furnitures</t>
  </si>
  <si>
    <t>SSA/0875/22-23</t>
  </si>
  <si>
    <t>SSA/0876/22-23</t>
  </si>
  <si>
    <t>Murugan Stores (Kalasapakkam)</t>
  </si>
  <si>
    <t>SSA/0877/22-23</t>
  </si>
  <si>
    <t>SSA/0878/22-23</t>
  </si>
  <si>
    <t>SSA/0879/22-23</t>
  </si>
  <si>
    <t>SSA/0880/22-23</t>
  </si>
  <si>
    <t>SSA/0881/22-23</t>
  </si>
  <si>
    <t>SSA/0882/22-23</t>
  </si>
  <si>
    <t>SSA/0883/22-23</t>
  </si>
  <si>
    <t>VT ROJA</t>
  </si>
  <si>
    <t>SSA/0884/22-23</t>
  </si>
  <si>
    <t>SSA/0885/22-23</t>
  </si>
  <si>
    <t>Bombay Electrical (Cheyyar)</t>
  </si>
  <si>
    <t>SSA/0886/22-23</t>
  </si>
  <si>
    <t>Vasanth Electricals - Jollarpettai</t>
  </si>
  <si>
    <t>SSA/0887/22-23</t>
  </si>
  <si>
    <t>SSA/0888/22-23</t>
  </si>
  <si>
    <t>SSA/0889/22-23</t>
  </si>
  <si>
    <t>GALAXY ELECTRICALS - MELVISHARAM</t>
  </si>
  <si>
    <t>SSA/0890/22-23</t>
  </si>
  <si>
    <t>SSA/0891/22-23</t>
  </si>
  <si>
    <t>Siva Ranjitha Stores</t>
  </si>
  <si>
    <t>SSA/0892/22-23</t>
  </si>
  <si>
    <t>SSA/0893/22-23</t>
  </si>
  <si>
    <t>Sri Vinayaga Electricals (Kalasapakkam)</t>
  </si>
  <si>
    <t>SSA/0894/22-23</t>
  </si>
  <si>
    <t>SSA/0895/22-23</t>
  </si>
  <si>
    <t>SSA/0896/22-23</t>
  </si>
  <si>
    <t>SSA/0897/22-23</t>
  </si>
  <si>
    <t>SSA/0898/22-23</t>
  </si>
  <si>
    <t>SSA/0899/22-23</t>
  </si>
  <si>
    <t>SSA/0900/22-23</t>
  </si>
  <si>
    <t>SSA/0901/22-23</t>
  </si>
  <si>
    <t>SSA/0902/22-23</t>
  </si>
  <si>
    <t>SSA/0903/22-23</t>
  </si>
  <si>
    <t>Saravana &amp; Co ( Anaicut )</t>
  </si>
  <si>
    <t>SSA/0904/22-23</t>
  </si>
  <si>
    <t>SSA/0905/22-23</t>
  </si>
  <si>
    <t>SSA/0906/22-23</t>
  </si>
  <si>
    <t>SSA/0907/22-23</t>
  </si>
  <si>
    <t>SSA/0908/22-23</t>
  </si>
  <si>
    <t>SSA/0909/22-23</t>
  </si>
  <si>
    <t>SSA/0910/22-23</t>
  </si>
  <si>
    <t>Sales</t>
  </si>
  <si>
    <t>SS/0001/2023-24</t>
  </si>
  <si>
    <t>SS/0002/2023-24</t>
  </si>
  <si>
    <t>SS/0003/2023-24</t>
  </si>
  <si>
    <t>Fahad Shopping Centre and Opticals (Ambur)</t>
  </si>
  <si>
    <t>SS/0004/2023-24</t>
  </si>
  <si>
    <t>SS/0005/2023-24</t>
  </si>
  <si>
    <t>SS/0006/2023-24</t>
  </si>
  <si>
    <t>SS/0007/2023-24</t>
  </si>
  <si>
    <t>SS/0008/2023-24</t>
  </si>
  <si>
    <t>SS/0009/2023-24</t>
  </si>
  <si>
    <t>SB ELECTRICALS &amp; PLUMBING SALE &amp; SERVICE</t>
  </si>
  <si>
    <t>SS/0010/2023-24</t>
  </si>
  <si>
    <t>SS/0011/2023-24</t>
  </si>
  <si>
    <t>SS/0012/2023-24</t>
  </si>
  <si>
    <t>SS/0013/2023-24</t>
  </si>
  <si>
    <t>SS/0014/2023-24</t>
  </si>
  <si>
    <t>Maa Bhavani Electrical &amp; Hadwares</t>
  </si>
  <si>
    <t>SS/0015/2023-24</t>
  </si>
  <si>
    <t>Sri Mahalakshmi Villas</t>
  </si>
  <si>
    <t>SS/0016/2023-24</t>
  </si>
  <si>
    <t>SS/0017/2023-24</t>
  </si>
  <si>
    <t>SS/0018/2023-24</t>
  </si>
  <si>
    <t>SS/0019/2023-24</t>
  </si>
  <si>
    <t>SS/0020/2023-24</t>
  </si>
  <si>
    <t>Maruthi Electricals &amp; Hardwares(Vandavasi)</t>
  </si>
  <si>
    <t>SS/0021/2023-24</t>
  </si>
  <si>
    <t>SS/0022/2023-24</t>
  </si>
  <si>
    <t>SS/0023/2023-24</t>
  </si>
  <si>
    <t>SS/0024/2023-24</t>
  </si>
  <si>
    <t>SS/0025/2023-24</t>
  </si>
  <si>
    <t>SS/0026/2023-24</t>
  </si>
  <si>
    <t>SS/0027/2023-24</t>
  </si>
  <si>
    <t>SS/0028/2023-24</t>
  </si>
  <si>
    <t>SS/0029/2023-24</t>
  </si>
  <si>
    <t>Mr.L.Prathaban</t>
  </si>
  <si>
    <t>SS/0030/2023-24</t>
  </si>
  <si>
    <t>SS/0031/2023-24</t>
  </si>
  <si>
    <t>SS/0032/2023-24</t>
  </si>
  <si>
    <t>NEW ROYAL ELECTRONICS AND HOME APPLIANCES(Polur)</t>
  </si>
  <si>
    <t>SS/0033/2023-24</t>
  </si>
  <si>
    <t>SS/0034/2023-24</t>
  </si>
  <si>
    <t>SS/0035/2023-24</t>
  </si>
  <si>
    <t>SS/0036/2023-24</t>
  </si>
  <si>
    <t>SS/0037/2023-24</t>
  </si>
  <si>
    <t>SS/0038/2023-24</t>
  </si>
  <si>
    <t>S.Kuppuswamy</t>
  </si>
  <si>
    <t>SS/0039/2023-24</t>
  </si>
  <si>
    <t>SS/0040/2023-24</t>
  </si>
  <si>
    <t>SRINIVASA TRADER - ODUGATHUR</t>
  </si>
  <si>
    <t>SS/0041/2023-24</t>
  </si>
  <si>
    <t>SS/0042/2023-24</t>
  </si>
  <si>
    <t>SS/0043/2023-24</t>
  </si>
  <si>
    <t>SS/0044/2023-24</t>
  </si>
  <si>
    <t>SS/0045/2023-24</t>
  </si>
  <si>
    <t>SS/0046/2023-24</t>
  </si>
  <si>
    <t>SS/0047/2023-24</t>
  </si>
  <si>
    <t>SS/0048/2023-24</t>
  </si>
  <si>
    <t>Kwality Electronics &amp; T.V. Center</t>
  </si>
  <si>
    <t>SS/0049/2023-24</t>
  </si>
  <si>
    <t>SS/0050/2023-24</t>
  </si>
  <si>
    <t>SS/0051/2023-24</t>
  </si>
  <si>
    <t>Moorthy Steel Furniture &amp; Home Appliances Arni(New)</t>
  </si>
  <si>
    <t>SS/0052/2023-24</t>
  </si>
  <si>
    <t>SS/0053/2023-24</t>
  </si>
  <si>
    <t>SS/0054/2023-24</t>
  </si>
  <si>
    <t>SS/0055/2023-24</t>
  </si>
  <si>
    <t>SS/0056/2023-24</t>
  </si>
  <si>
    <t>SS/0057/2023-24</t>
  </si>
  <si>
    <t>SS/0058/2023-24</t>
  </si>
  <si>
    <t>SS/0059/2023-24</t>
  </si>
  <si>
    <t>USV ASSOCIATES (VEL)</t>
  </si>
  <si>
    <t>SS/0060/2023-24</t>
  </si>
  <si>
    <t>SS/0061/2023-24</t>
  </si>
  <si>
    <t>Lakshmi Villas(Polur)</t>
  </si>
  <si>
    <t>SS/0062/2023-24</t>
  </si>
  <si>
    <t>SS/0063/2023-24</t>
  </si>
  <si>
    <t>Sri Meenachi Villas (Nemili)</t>
  </si>
  <si>
    <t>SS/0064/2023-24</t>
  </si>
  <si>
    <t>SRI MEENACHI METAL ( ANAICUT )</t>
  </si>
  <si>
    <t>SS/0065/2023-24</t>
  </si>
  <si>
    <t>Bhagavathi Hardwares &amp; Electricals (Panapakkam)</t>
  </si>
  <si>
    <t>SS/0066/2023-24</t>
  </si>
  <si>
    <t>SS/0067/2023-24</t>
  </si>
  <si>
    <t>SS/0068/2023-24</t>
  </si>
  <si>
    <t>SS/0069/2023-24</t>
  </si>
  <si>
    <t>SS/0070/2023-24</t>
  </si>
  <si>
    <t>Sri Shivam Electrical &amp; Electronics Hrdwere</t>
  </si>
  <si>
    <t>SS/0071/2023-24</t>
  </si>
  <si>
    <t>SS/0072/2023-24</t>
  </si>
  <si>
    <t>SS/0073/2023-24</t>
  </si>
  <si>
    <t>BEST PAINT &amp; ELECTRICALS (ARNI)</t>
  </si>
  <si>
    <t>SS/0074/2023-24</t>
  </si>
  <si>
    <t>SS/0075/2023-24</t>
  </si>
  <si>
    <t>SS/0076/2023-24</t>
  </si>
  <si>
    <t>SS/0077/2023-24</t>
  </si>
  <si>
    <t>SS/0078/2023-24</t>
  </si>
  <si>
    <t>SS/0079/2023-24</t>
  </si>
  <si>
    <t>SS/0080/2023-24</t>
  </si>
  <si>
    <t>SS/0081/2023-24</t>
  </si>
  <si>
    <t>SS/0082/2023-24</t>
  </si>
  <si>
    <t>SS/0083/2023-24</t>
  </si>
  <si>
    <t>Janani Home Appliance</t>
  </si>
  <si>
    <t>SS/0084/2023-24</t>
  </si>
  <si>
    <t>SS/0085/2023-24</t>
  </si>
  <si>
    <t>SS/0086/2023-24</t>
  </si>
  <si>
    <t>SS/0087/2023-24</t>
  </si>
  <si>
    <t>SS/0088/2023-24</t>
  </si>
  <si>
    <t>SS/0089/2023-24</t>
  </si>
  <si>
    <t>SS/0090/2023-24</t>
  </si>
  <si>
    <t>SS/0091/2023-24</t>
  </si>
  <si>
    <t>SS/0092/2023-24</t>
  </si>
  <si>
    <t>SS/0093/2023-24</t>
  </si>
  <si>
    <t>SS/0094/2023-24</t>
  </si>
  <si>
    <t>SS/0095/2023-24</t>
  </si>
  <si>
    <t>SS/0096/2023-24</t>
  </si>
  <si>
    <t>SS/0097/2023-24</t>
  </si>
  <si>
    <t>SS/0098/2023-24</t>
  </si>
  <si>
    <t>SS/0099/2023-24</t>
  </si>
  <si>
    <t>SS/0100/2023-24</t>
  </si>
  <si>
    <t>SS/0101/2023-24</t>
  </si>
  <si>
    <t>SS/0102/2023-24</t>
  </si>
  <si>
    <t>SS/0103/2023-24</t>
  </si>
  <si>
    <t>SS/0104/2023-24</t>
  </si>
  <si>
    <t>SS/0105/2023-24</t>
  </si>
  <si>
    <t>Sri Ganapathy Metals</t>
  </si>
  <si>
    <t>SS/0106/2023-24</t>
  </si>
  <si>
    <t>SS/0107/2023-24</t>
  </si>
  <si>
    <t>SS/0108/2023-24</t>
  </si>
  <si>
    <t>SS/0109/2023-24</t>
  </si>
  <si>
    <t>SS/0110/2023-24</t>
  </si>
  <si>
    <t>SS/0111/2023-24</t>
  </si>
  <si>
    <t>SS/0112/2023-24</t>
  </si>
  <si>
    <t>RAMA VILAS HOME APPLIANCE</t>
  </si>
  <si>
    <t>SS/0113/2023-24</t>
  </si>
  <si>
    <t>SS/0114/2023-24</t>
  </si>
  <si>
    <t>Jai Sankar Hardware &amp; Electricals</t>
  </si>
  <si>
    <t>SS/0115/2023-24</t>
  </si>
  <si>
    <t>SS/0116/2023-24</t>
  </si>
  <si>
    <t>SS/0117/2023-24</t>
  </si>
  <si>
    <t>SS/0118/2023-24</t>
  </si>
  <si>
    <t>SS/0119/2023-24</t>
  </si>
  <si>
    <t>SS/0120/2023-24</t>
  </si>
  <si>
    <t>SS/0121/2023-24</t>
  </si>
  <si>
    <t>SS/0122/2023-24</t>
  </si>
  <si>
    <t>SS/0123/2023-24</t>
  </si>
  <si>
    <t>SS/0124/2023-24</t>
  </si>
  <si>
    <t>SS/0125/2023-24</t>
  </si>
  <si>
    <t>SS/0126/2023-24</t>
  </si>
  <si>
    <t>SS/0127/2023-24</t>
  </si>
  <si>
    <t>SS/0128/2023-24</t>
  </si>
  <si>
    <t>SS/0129/2023-24</t>
  </si>
  <si>
    <t>Mani Fancy Stores</t>
  </si>
  <si>
    <t>SS/0130/2023-24</t>
  </si>
  <si>
    <t>SS/0131/2023-24</t>
  </si>
  <si>
    <t>SS/0132/2023-24</t>
  </si>
  <si>
    <t>SS/0133/2023-24</t>
  </si>
  <si>
    <t>SS/0134/2023-24</t>
  </si>
  <si>
    <t>SS/0135/2023-24</t>
  </si>
  <si>
    <t>SS/0136/2023-24</t>
  </si>
  <si>
    <t>SS/0137/2023-24</t>
  </si>
  <si>
    <t>SS/0138/2023-24</t>
  </si>
  <si>
    <t>SS/0139/2023-24</t>
  </si>
  <si>
    <t>SS/0140/2023-24</t>
  </si>
  <si>
    <t>SS/0141/2023-24</t>
  </si>
  <si>
    <t>SS/0142/2023-24</t>
  </si>
  <si>
    <t>SS/0143/2023-24</t>
  </si>
  <si>
    <t>SS/0144/2023-24</t>
  </si>
  <si>
    <t>SS/0145/2023-24</t>
  </si>
  <si>
    <t>SS/0146/2023-24</t>
  </si>
  <si>
    <t>SS/0147/2023-24</t>
  </si>
  <si>
    <t>SS/0148/2023-24</t>
  </si>
  <si>
    <t>MADINA ELECTRICAL &amp; PLUMBING</t>
  </si>
  <si>
    <t>SS/0149/2023-24</t>
  </si>
  <si>
    <t>SS/0150/2023-24</t>
  </si>
  <si>
    <t>SS/0151/2023-24</t>
  </si>
  <si>
    <t>SS/0152/2023-24</t>
  </si>
  <si>
    <t>SS/0153/2023-24</t>
  </si>
  <si>
    <t>SS/0154/2023-24</t>
  </si>
  <si>
    <t>SS/0155/2023-24</t>
  </si>
  <si>
    <t>SS/0156/2023-24</t>
  </si>
  <si>
    <t>SS/0157/2023-24</t>
  </si>
  <si>
    <t>SS/0158/2023-24</t>
  </si>
  <si>
    <t>SS/0159/2023-24</t>
  </si>
  <si>
    <t>SS/0160/2023-24</t>
  </si>
  <si>
    <t>SS/0161/2023-24</t>
  </si>
  <si>
    <t>KAVITHA METALS ( ALANGAYAM)</t>
  </si>
  <si>
    <t>SS/0162/2023-24</t>
  </si>
  <si>
    <t>SS/0163/2023-24</t>
  </si>
  <si>
    <t>SS/0164/2023-24</t>
  </si>
  <si>
    <t>SS/0165/2023-24</t>
  </si>
  <si>
    <t>SS/0166/2023-24</t>
  </si>
  <si>
    <t>SS/0167/2023-24</t>
  </si>
  <si>
    <t>SS/0168/2023-24</t>
  </si>
  <si>
    <t>SS/0169/2023-24</t>
  </si>
  <si>
    <t>SS/0170/2023-24</t>
  </si>
  <si>
    <t>SS/0171/2023-24</t>
  </si>
  <si>
    <t>SS/0172/2023-24</t>
  </si>
  <si>
    <t>SS/0173/2023-24</t>
  </si>
  <si>
    <t>SS/0174/2023-24</t>
  </si>
  <si>
    <t>SS/0175/2023-24</t>
  </si>
  <si>
    <t>SS/0176/2023-24</t>
  </si>
  <si>
    <t>SS/0177/2023-24</t>
  </si>
  <si>
    <t>SS/0178/2023-24</t>
  </si>
  <si>
    <t>SS/0179/2023-24</t>
  </si>
  <si>
    <t>Basha Electricals</t>
  </si>
  <si>
    <t>SS/0180/2023-24</t>
  </si>
  <si>
    <t>SS/0181/2023-24</t>
  </si>
  <si>
    <t>SS/0182/2023-24</t>
  </si>
  <si>
    <t>K.B. ELECTRICALS</t>
  </si>
  <si>
    <t>SS/0183/2023-24</t>
  </si>
  <si>
    <t>SS/0184/2023-24</t>
  </si>
  <si>
    <t>SS/0185/2023-24</t>
  </si>
  <si>
    <t>SS/0186/2023-24</t>
  </si>
  <si>
    <t>SS/0187/2023-24</t>
  </si>
  <si>
    <t>SS/0188/2023-24</t>
  </si>
  <si>
    <t>SS/0189/2023-24</t>
  </si>
  <si>
    <t>SS/0190/2023-24</t>
  </si>
  <si>
    <t>SS/0191/2023-24</t>
  </si>
  <si>
    <t>SS/0192/2023-24</t>
  </si>
  <si>
    <t>SS/0193/2023-24</t>
  </si>
  <si>
    <t>SS/0194/2023-24</t>
  </si>
  <si>
    <t>SS/0195/2023-24</t>
  </si>
  <si>
    <t>SS/0196/2023-24</t>
  </si>
  <si>
    <t>SS/0197/2023-24</t>
  </si>
  <si>
    <t>SS/0198/2023-24</t>
  </si>
  <si>
    <t>SS/0199/2023-24</t>
  </si>
  <si>
    <t>SS/0200/2023-24</t>
  </si>
  <si>
    <t>SS/0201/2023-24</t>
  </si>
  <si>
    <t>SS/0202/2023-24</t>
  </si>
  <si>
    <t>SS/0203/2023-24</t>
  </si>
  <si>
    <t>SS/0204/2023-24</t>
  </si>
  <si>
    <t>SS/0205/2023-24</t>
  </si>
  <si>
    <t>SS/0206/2023-24</t>
  </si>
  <si>
    <t>SS/0207/2023-24</t>
  </si>
  <si>
    <t>SS/0208/2023-24</t>
  </si>
  <si>
    <t>SS/0209/2023-24</t>
  </si>
  <si>
    <t>SS/0210/2023-24</t>
  </si>
  <si>
    <t>SS/0211/2023-24</t>
  </si>
  <si>
    <t>SS/0212/2023-24</t>
  </si>
  <si>
    <t>SS/0213/2023-24</t>
  </si>
  <si>
    <t>SS/0214/2023-24</t>
  </si>
  <si>
    <t>SS/0215/2023-24</t>
  </si>
  <si>
    <t>SS/0216/2023-24</t>
  </si>
  <si>
    <t>SS/0217/2023-24</t>
  </si>
  <si>
    <t>Sri Shyam Electricals &amp; Hardwares</t>
  </si>
  <si>
    <t>SS/0218/2023-24</t>
  </si>
  <si>
    <t>SS/0219/2023-24</t>
  </si>
  <si>
    <t>SS/0220/2023-24</t>
  </si>
  <si>
    <t>SS/0221/2023-24</t>
  </si>
  <si>
    <t>SS/0222/2023-24</t>
  </si>
  <si>
    <t>SS/0223/2023-24</t>
  </si>
  <si>
    <t>SS/0224/2023-24</t>
  </si>
  <si>
    <t>SS/0225/2023-24</t>
  </si>
  <si>
    <t>SS/0226/2023-24</t>
  </si>
  <si>
    <t>SS/0227/2023-24</t>
  </si>
  <si>
    <t>BHAWANI ELECTRICALS &amp; HARDWARES -PALLIKONDA (NEW)</t>
  </si>
  <si>
    <t>SS/0228/2023-24</t>
  </si>
  <si>
    <t>SS/0229/2023-24</t>
  </si>
  <si>
    <t>SS/0230/2023-24</t>
  </si>
  <si>
    <t>SS/0231/2023-24</t>
  </si>
  <si>
    <t>SS/0232/2023-24</t>
  </si>
  <si>
    <t>SS/0233/2023-24</t>
  </si>
  <si>
    <t>SS/0234/2023-24</t>
  </si>
  <si>
    <t>SS/0235/2023-24</t>
  </si>
  <si>
    <t>SS/0236/2023-24</t>
  </si>
  <si>
    <t>SS/0237/2023-24</t>
  </si>
  <si>
    <t>SS/0238/2023-24</t>
  </si>
  <si>
    <t>SS/0239/2023-24</t>
  </si>
  <si>
    <t>SS/0240/2023-24</t>
  </si>
  <si>
    <t>SS/0241/2023-24</t>
  </si>
  <si>
    <t>SS/0242/2023-24</t>
  </si>
  <si>
    <t>SS/0243/2023-24</t>
  </si>
  <si>
    <t>SS/0244/2023-24</t>
  </si>
  <si>
    <t>SS/0245/2023-24</t>
  </si>
  <si>
    <t>SS/0246/2023-24</t>
  </si>
  <si>
    <t>SS/0247/2023-24</t>
  </si>
  <si>
    <t>SS/0248/2023-24</t>
  </si>
  <si>
    <t>SS/0249/2023-24</t>
  </si>
  <si>
    <t>SS/0250/2023-24</t>
  </si>
  <si>
    <t>SS/0251/2023-24</t>
  </si>
  <si>
    <t>SS/0252/2023-24</t>
  </si>
  <si>
    <t>SS/0253/2023-24</t>
  </si>
  <si>
    <t>SS/0254/2023-24</t>
  </si>
  <si>
    <t>SS/0255/2023-24</t>
  </si>
  <si>
    <t>SS/0256/2023-24</t>
  </si>
  <si>
    <t>SS/0257/2023-24</t>
  </si>
  <si>
    <t>SS/0258/2023-24</t>
  </si>
  <si>
    <t>SS/0259/2023-24</t>
  </si>
  <si>
    <t>SS/0260/2023-24</t>
  </si>
  <si>
    <t>SS/0261/2023-24</t>
  </si>
  <si>
    <t>SS/0262/2023-24</t>
  </si>
  <si>
    <t>SS/0263/2023-24</t>
  </si>
  <si>
    <t>SS/0264/2023-24</t>
  </si>
  <si>
    <t>SS/0265/2023-24</t>
  </si>
  <si>
    <t>SS/0266/2023-24</t>
  </si>
  <si>
    <t>SS/0267/2023-24</t>
  </si>
  <si>
    <t>SS/0268/2023-24</t>
  </si>
  <si>
    <t>SS/0269/2023-24</t>
  </si>
  <si>
    <t>SS/0270/2023-24</t>
  </si>
  <si>
    <t>SS/0271/2023-24</t>
  </si>
  <si>
    <t>SS/0272/2023-24</t>
  </si>
  <si>
    <t>SS/0273/2023-24</t>
  </si>
  <si>
    <t>SS/0274/2023-24</t>
  </si>
  <si>
    <t>SS/0275/2023-24</t>
  </si>
  <si>
    <t>SS/0276/2023-24</t>
  </si>
  <si>
    <t>SS/0277/2023-24</t>
  </si>
  <si>
    <t>ARISHTA AGENCIES ( MADURAI)</t>
  </si>
  <si>
    <t>SS/0278/2023-24</t>
  </si>
  <si>
    <t>SS/0279/2023-24</t>
  </si>
  <si>
    <t>Month</t>
  </si>
  <si>
    <t>Row Labels</t>
  </si>
  <si>
    <t>January</t>
  </si>
  <si>
    <t>February</t>
  </si>
  <si>
    <t>March</t>
  </si>
  <si>
    <t>April</t>
  </si>
  <si>
    <t>May</t>
  </si>
  <si>
    <t>June</t>
  </si>
  <si>
    <t>Grand Total</t>
  </si>
  <si>
    <t>Sum of Debit
Amount</t>
  </si>
  <si>
    <t>Average of Debit</t>
  </si>
  <si>
    <t>Count of Debit</t>
  </si>
  <si>
    <t>Mean</t>
  </si>
  <si>
    <t>Std.Deviation</t>
  </si>
  <si>
    <t>Minimum</t>
  </si>
  <si>
    <t>Maximum</t>
  </si>
  <si>
    <t>Parameters</t>
  </si>
  <si>
    <t>Value</t>
  </si>
  <si>
    <t>Count</t>
  </si>
  <si>
    <t>Sum</t>
  </si>
  <si>
    <t>Column Labels</t>
  </si>
  <si>
    <t>Day</t>
  </si>
  <si>
    <t>Monday</t>
  </si>
  <si>
    <t>Tuesday</t>
  </si>
  <si>
    <t>Wednesday</t>
  </si>
  <si>
    <t>Thursday</t>
  </si>
  <si>
    <t>Friday</t>
  </si>
  <si>
    <t>Saturday</t>
  </si>
  <si>
    <t>Sum of Sales</t>
  </si>
  <si>
    <t>Count of Sales</t>
  </si>
  <si>
    <t>Actual Date</t>
  </si>
  <si>
    <t>Net Sales</t>
  </si>
  <si>
    <t>Even Spaced Dates (5)</t>
  </si>
  <si>
    <t>Even Spaced Dates (2)</t>
  </si>
  <si>
    <t>Difference</t>
  </si>
  <si>
    <t>Forecast</t>
  </si>
  <si>
    <t>Forecast.Ets</t>
  </si>
  <si>
    <t>Confidence Interval</t>
  </si>
  <si>
    <t>Upper Bound</t>
  </si>
  <si>
    <t>Lower Bound</t>
  </si>
  <si>
    <t>Diff by two</t>
  </si>
  <si>
    <t>Diff by 5</t>
  </si>
  <si>
    <t>Extra 2</t>
  </si>
  <si>
    <t>Extra 5</t>
  </si>
  <si>
    <t>Date</t>
  </si>
  <si>
    <t>Voucher Type</t>
  </si>
  <si>
    <t>Voucher No</t>
  </si>
  <si>
    <t>Sales/Purchase Amount</t>
  </si>
  <si>
    <t>Columns</t>
  </si>
  <si>
    <t xml:space="preserve"> 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</si>
  <si>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</si>
  <si>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</si>
  <si>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</si>
  <si>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</si>
  <si>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</si>
  <si>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</si>
  <si>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</si>
  <si>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</si>
  <si>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Average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</si>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</sst>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yy;@"/>
  </numFmts>
  <fonts count="15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0"/>
      <name val="Arial"/>
    </font>
    <font>
      <b/>
      <sz val="9"/>
      <color rgb="FF0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Arial MT"/>
    </font>
    <font>
      <b/>
      <sz val="10"/>
      <name val="Arial MT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Times New Roman"/>
      <family val="2"/>
    </font>
    <font>
      <sz val="8"/>
      <name val="Calibri"/>
      <family val="2"/>
      <scheme val="minor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1" fillId="0" borderId="1" xfId="1" applyBorder="1" applyAlignment="1">
      <alignment horizontal="left" wrapText="1"/>
    </xf>
    <xf numFmtId="0" fontId="1" fillId="0" borderId="0" xfId="1" applyAlignment="1">
      <alignment horizontal="left" wrapText="1"/>
    </xf>
    <xf numFmtId="4" fontId="3" fillId="0" borderId="0" xfId="0" applyNumberFormat="1" applyFont="1" applyAlignment="1">
      <alignment vertical="top" shrinkToFit="1"/>
    </xf>
    <xf numFmtId="0" fontId="2" fillId="0" borderId="0" xfId="1" applyFont="1" applyAlignment="1">
      <alignment vertical="top" wrapText="1"/>
    </xf>
    <xf numFmtId="4" fontId="3" fillId="0" borderId="0" xfId="1" applyNumberFormat="1" applyFont="1" applyAlignment="1">
      <alignment vertical="top" shrinkToFit="1"/>
    </xf>
    <xf numFmtId="2" fontId="3" fillId="0" borderId="0" xfId="1" applyNumberFormat="1" applyFont="1" applyAlignment="1">
      <alignment vertical="top" shrinkToFit="1"/>
    </xf>
    <xf numFmtId="2" fontId="3" fillId="0" borderId="0" xfId="0" applyNumberFormat="1" applyFont="1" applyAlignment="1">
      <alignment vertical="top" shrinkToFit="1"/>
    </xf>
    <xf numFmtId="0" fontId="5" fillId="0" borderId="1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4" fontId="10" fillId="0" borderId="2" xfId="0" applyNumberFormat="1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64" fontId="8" fillId="0" borderId="1" xfId="1" applyNumberFormat="1" applyFont="1" applyBorder="1" applyAlignment="1">
      <alignment horizontal="left" vertical="top" shrinkToFit="1"/>
    </xf>
    <xf numFmtId="0" fontId="9" fillId="0" borderId="1" xfId="1" applyFont="1" applyBorder="1" applyAlignment="1">
      <alignment horizontal="left" vertical="top" wrapText="1"/>
    </xf>
    <xf numFmtId="4" fontId="3" fillId="0" borderId="1" xfId="1" applyNumberFormat="1" applyFont="1" applyBorder="1" applyAlignment="1">
      <alignment horizontal="left" vertical="top" shrinkToFit="1"/>
    </xf>
    <xf numFmtId="164" fontId="8" fillId="0" borderId="0" xfId="1" applyNumberFormat="1" applyFont="1" applyAlignment="1">
      <alignment horizontal="left" vertical="top" shrinkToFit="1"/>
    </xf>
    <xf numFmtId="0" fontId="9" fillId="0" borderId="0" xfId="1" applyFont="1" applyAlignment="1">
      <alignment horizontal="left" vertical="top" wrapText="1"/>
    </xf>
    <xf numFmtId="4" fontId="3" fillId="0" borderId="0" xfId="1" applyNumberFormat="1" applyFont="1" applyAlignment="1">
      <alignment horizontal="left" vertical="top" shrinkToFit="1"/>
    </xf>
    <xf numFmtId="0" fontId="5" fillId="0" borderId="0" xfId="1" applyFont="1" applyAlignment="1">
      <alignment horizontal="left" vertical="top"/>
    </xf>
    <xf numFmtId="4" fontId="3" fillId="0" borderId="0" xfId="0" applyNumberFormat="1" applyFont="1" applyAlignment="1">
      <alignment horizontal="left" vertical="top" shrinkToFit="1"/>
    </xf>
    <xf numFmtId="2" fontId="3" fillId="0" borderId="0" xfId="1" applyNumberFormat="1" applyFont="1" applyAlignment="1">
      <alignment horizontal="left" vertical="top" shrinkToFit="1"/>
    </xf>
    <xf numFmtId="0" fontId="9" fillId="0" borderId="0" xfId="0" applyFont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4" fontId="3" fillId="0" borderId="2" xfId="0" applyNumberFormat="1" applyFont="1" applyBorder="1" applyAlignment="1">
      <alignment horizontal="left" vertical="top" shrinkToFit="1"/>
    </xf>
    <xf numFmtId="164" fontId="8" fillId="0" borderId="1" xfId="0" applyNumberFormat="1" applyFont="1" applyBorder="1" applyAlignment="1">
      <alignment horizontal="left" vertical="top" shrinkToFit="1"/>
    </xf>
    <xf numFmtId="0" fontId="9" fillId="0" borderId="1" xfId="0" applyFont="1" applyBorder="1" applyAlignment="1">
      <alignment horizontal="left" vertical="top" wrapText="1"/>
    </xf>
    <xf numFmtId="4" fontId="3" fillId="0" borderId="1" xfId="0" applyNumberFormat="1" applyFont="1" applyBorder="1" applyAlignment="1">
      <alignment horizontal="left" vertical="top" shrinkToFit="1"/>
    </xf>
    <xf numFmtId="164" fontId="8" fillId="0" borderId="0" xfId="0" applyNumberFormat="1" applyFont="1" applyAlignment="1">
      <alignment horizontal="left" vertical="top" shrinkToFit="1"/>
    </xf>
    <xf numFmtId="0" fontId="9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shrinkToFit="1"/>
    </xf>
    <xf numFmtId="0" fontId="6" fillId="0" borderId="2" xfId="1" applyFont="1" applyBorder="1" applyAlignment="1">
      <alignment horizontal="left" vertical="top" wrapText="1" indent="3"/>
    </xf>
    <xf numFmtId="0" fontId="4" fillId="0" borderId="2" xfId="1" applyFont="1" applyBorder="1" applyAlignment="1">
      <alignment horizontal="left" vertical="top" wrapText="1" indent="2"/>
    </xf>
    <xf numFmtId="0" fontId="6" fillId="0" borderId="2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right" vertical="top" wrapText="1" indent="5"/>
    </xf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4" fillId="0" borderId="2" xfId="1" applyFont="1" applyBorder="1" applyAlignment="1">
      <alignment horizontal="left" vertical="top" wrapText="1" indent="5"/>
    </xf>
    <xf numFmtId="0" fontId="12" fillId="0" borderId="2" xfId="1" applyFont="1" applyBorder="1" applyAlignment="1">
      <alignment horizontal="left" vertical="top" wrapText="1" indent="3"/>
    </xf>
    <xf numFmtId="0" fontId="4" fillId="0" borderId="2" xfId="1" applyFont="1" applyBorder="1" applyAlignment="1">
      <alignment horizontal="left" vertical="top" wrapText="1" indent="3"/>
    </xf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NumberFormat="1"/>
    <xf numFmtId="0" fontId="11" fillId="0" borderId="3" xfId="0" applyFont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0" borderId="6" xfId="0" applyFont="1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Normal 2" xfId="1" xr:uid="{031D75BD-B7D3-446D-9D9B-AD606F2488E6}"/>
  </cellStyles>
  <dxfs count="3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alignment horizontal="general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alignment horizontal="general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4" formatCode="#,##0.00"/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64" formatCode="d\-m\-yyyy;@"/>
      <alignment horizontal="left" vertical="top" textRotation="0" wrapText="0" indent="0" justifyLastLine="0" shrinkToFit="1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alignment horizontal="general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4" formatCode="#,##0.00"/>
      <alignment horizontal="general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4" formatCode="#,##0.00"/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64" formatCode="d\-m\-yyyy;@"/>
      <alignment horizontal="left" vertical="top" textRotation="0" wrapText="0" indent="0" justifyLastLine="0" shrinkToFit="1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Order.xlsx]Pivot Table for Data Analysis!PivotTable10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Purchaser</a:t>
            </a:r>
            <a:r>
              <a:rPr lang="en-US" baseline="0"/>
              <a:t> vs Total Sales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for Data Analysis'!$M$13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Table for Data Analysis'!$L$14:$L$34</c:f>
              <c:strCache>
                <c:ptCount val="20"/>
                <c:pt idx="0">
                  <c:v>Nathan &amp; Co Electronics &amp; Furniture</c:v>
                </c:pt>
                <c:pt idx="1">
                  <c:v>New Venkateswara Electricals</c:v>
                </c:pt>
                <c:pt idx="2">
                  <c:v>MURUGA ELECTRICALS &amp; HARDWARE(LALAPET)</c:v>
                </c:pt>
                <c:pt idx="3">
                  <c:v>KWALITY ELECTRICAL &amp; HARDWARES(SHOLINGHUR)</c:v>
                </c:pt>
                <c:pt idx="4">
                  <c:v>Sri Srinivasa Electricals - Odugathur</c:v>
                </c:pt>
                <c:pt idx="5">
                  <c:v>PR ELECTRICALS AND HARDWARES</c:v>
                </c:pt>
                <c:pt idx="6">
                  <c:v>Cash</c:v>
                </c:pt>
                <c:pt idx="7">
                  <c:v>Rasi Electricals ( V )</c:v>
                </c:pt>
                <c:pt idx="8">
                  <c:v>MURUGAN Home Appliance</c:v>
                </c:pt>
                <c:pt idx="9">
                  <c:v>SONU ELECTRICALS &amp; HARDWARES</c:v>
                </c:pt>
                <c:pt idx="10">
                  <c:v>Sri Lakshmi Traders Electricals &amp; Hardwares(Arni)</c:v>
                </c:pt>
                <c:pt idx="11">
                  <c:v>Maruthi Electricals &amp; Hardwares(Vandavasi)</c:v>
                </c:pt>
                <c:pt idx="12">
                  <c:v>Jeeva Electricals</c:v>
                </c:pt>
                <c:pt idx="13">
                  <c:v>Sri Mahalakshmi Villas</c:v>
                </c:pt>
                <c:pt idx="14">
                  <c:v>RAMDEV HOME APPLIANCE(Sholinghur)</c:v>
                </c:pt>
                <c:pt idx="15">
                  <c:v>Sri Vishnu Steel Furniture &amp; Metals</c:v>
                </c:pt>
                <c:pt idx="16">
                  <c:v>MAHAVIR HOME APPLIANCES</c:v>
                </c:pt>
                <c:pt idx="17">
                  <c:v>MURUGAN METALS ( K V K )</c:v>
                </c:pt>
                <c:pt idx="18">
                  <c:v>Mahadev Electricals,Hardwares</c:v>
                </c:pt>
                <c:pt idx="19">
                  <c:v>NEW HAPPY HOME &amp; FURNITURE - ARNI</c:v>
                </c:pt>
              </c:strCache>
            </c:strRef>
          </c:cat>
          <c:val>
            <c:numRef>
              <c:f>'Pivot Table for Data Analysis'!$M$14:$M$34</c:f>
              <c:numCache>
                <c:formatCode>General</c:formatCode>
                <c:ptCount val="20"/>
                <c:pt idx="0">
                  <c:v>186136</c:v>
                </c:pt>
                <c:pt idx="1">
                  <c:v>177740</c:v>
                </c:pt>
                <c:pt idx="2">
                  <c:v>164004</c:v>
                </c:pt>
                <c:pt idx="3">
                  <c:v>147387</c:v>
                </c:pt>
                <c:pt idx="4">
                  <c:v>142481</c:v>
                </c:pt>
                <c:pt idx="5">
                  <c:v>135043</c:v>
                </c:pt>
                <c:pt idx="6">
                  <c:v>134121.04</c:v>
                </c:pt>
                <c:pt idx="7">
                  <c:v>129070</c:v>
                </c:pt>
                <c:pt idx="8">
                  <c:v>124684</c:v>
                </c:pt>
                <c:pt idx="9">
                  <c:v>121397</c:v>
                </c:pt>
                <c:pt idx="10">
                  <c:v>120665</c:v>
                </c:pt>
                <c:pt idx="11">
                  <c:v>111775</c:v>
                </c:pt>
                <c:pt idx="12">
                  <c:v>80696</c:v>
                </c:pt>
                <c:pt idx="13">
                  <c:v>76052</c:v>
                </c:pt>
                <c:pt idx="14">
                  <c:v>75606</c:v>
                </c:pt>
                <c:pt idx="15">
                  <c:v>74308</c:v>
                </c:pt>
                <c:pt idx="16">
                  <c:v>70482</c:v>
                </c:pt>
                <c:pt idx="17">
                  <c:v>65336</c:v>
                </c:pt>
                <c:pt idx="18">
                  <c:v>64485</c:v>
                </c:pt>
                <c:pt idx="19">
                  <c:v>63867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953-AC9A-8C8F40A9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27463567"/>
        <c:axId val="472939631"/>
      </c:barChart>
      <c:catAx>
        <c:axId val="527463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39631"/>
        <c:crosses val="autoZero"/>
        <c:auto val="1"/>
        <c:lblAlgn val="ctr"/>
        <c:lblOffset val="100"/>
        <c:noMultiLvlLbl val="0"/>
      </c:catAx>
      <c:valAx>
        <c:axId val="47293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 Order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6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Order.xlsx]Pivot Table for Data Analysis!PivotTable11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of Purchaser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for Data Analysis'!$M$37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Table for Data Analysis'!$L$38:$L$57</c:f>
              <c:strCache>
                <c:ptCount val="19"/>
                <c:pt idx="0">
                  <c:v>Cash</c:v>
                </c:pt>
                <c:pt idx="1">
                  <c:v>Nathan &amp; Co Electronics &amp; Furniture</c:v>
                </c:pt>
                <c:pt idx="2">
                  <c:v>New Venkateswara Electricals</c:v>
                </c:pt>
                <c:pt idx="3">
                  <c:v>MURUGA ELECTRICALS &amp; HARDWARE(LALAPET)</c:v>
                </c:pt>
                <c:pt idx="4">
                  <c:v>PR ELECTRICALS AND HARDWARES</c:v>
                </c:pt>
                <c:pt idx="5">
                  <c:v>Rasi Electricals ( V )</c:v>
                </c:pt>
                <c:pt idx="6">
                  <c:v>Sri Srinivasa Electricals - Odugathur</c:v>
                </c:pt>
                <c:pt idx="7">
                  <c:v>Jeeva Electricals</c:v>
                </c:pt>
                <c:pt idx="8">
                  <c:v>MURUGAN Home Appliance</c:v>
                </c:pt>
                <c:pt idx="9">
                  <c:v>SONU ELECTRICALS &amp; HARDWARES</c:v>
                </c:pt>
                <c:pt idx="10">
                  <c:v>Mahadev Electricals,Hardwares</c:v>
                </c:pt>
                <c:pt idx="11">
                  <c:v>Sri Chelliamman Hardwares &amp; Electricals</c:v>
                </c:pt>
                <c:pt idx="12">
                  <c:v>Krishna Hardwares &amp; Electrical ( Kavanur)</c:v>
                </c:pt>
                <c:pt idx="13">
                  <c:v>LALA HOME APPLIACE - GYM</c:v>
                </c:pt>
                <c:pt idx="14">
                  <c:v>Baby Traders</c:v>
                </c:pt>
                <c:pt idx="15">
                  <c:v>Siva Tv Center &amp; Home Appliances</c:v>
                </c:pt>
                <c:pt idx="16">
                  <c:v>Priya TV Center &amp; Home Appliances</c:v>
                </c:pt>
                <c:pt idx="17">
                  <c:v>Sri Sivagami Electricals ( Chetpet )</c:v>
                </c:pt>
                <c:pt idx="18">
                  <c:v>NEW HAPPY HOME &amp; FURNITURE - ARNI</c:v>
                </c:pt>
              </c:strCache>
            </c:strRef>
          </c:cat>
          <c:val>
            <c:numRef>
              <c:f>'Pivot Table for Data Analysis'!$M$38:$M$57</c:f>
              <c:numCache>
                <c:formatCode>General</c:formatCode>
                <c:ptCount val="19"/>
                <c:pt idx="0">
                  <c:v>31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9-4283-8901-C25607EB5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26588463"/>
        <c:axId val="472931471"/>
      </c:barChart>
      <c:catAx>
        <c:axId val="5265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31471"/>
        <c:crosses val="autoZero"/>
        <c:auto val="1"/>
        <c:lblAlgn val="ctr"/>
        <c:lblOffset val="100"/>
        <c:noMultiLvlLbl val="0"/>
      </c:catAx>
      <c:valAx>
        <c:axId val="47293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Order.xlsx]Pivot Table for Data Analysis!PivotTable8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revenue against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for Data Analysis'!$B$3</c:f>
              <c:strCache>
                <c:ptCount val="1"/>
                <c:pt idx="0">
                  <c:v>Sum of Debit
Amount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Table for Data Analysis'!$A$4:$A$10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 for Data Analysis'!$B$4:$B$10</c:f>
              <c:numCache>
                <c:formatCode>General</c:formatCode>
                <c:ptCount val="6"/>
                <c:pt idx="0">
                  <c:v>591328.88</c:v>
                </c:pt>
                <c:pt idx="1">
                  <c:v>878576.04</c:v>
                </c:pt>
                <c:pt idx="2">
                  <c:v>903631</c:v>
                </c:pt>
                <c:pt idx="3">
                  <c:v>1052175</c:v>
                </c:pt>
                <c:pt idx="4">
                  <c:v>885645</c:v>
                </c:pt>
                <c:pt idx="5">
                  <c:v>1009494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2-4234-B7CA-3E224259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345171600"/>
        <c:axId val="499981424"/>
      </c:barChart>
      <c:lineChart>
        <c:grouping val="standard"/>
        <c:varyColors val="0"/>
        <c:ser>
          <c:idx val="1"/>
          <c:order val="1"/>
          <c:tx>
            <c:strRef>
              <c:f>'Pivot Table for Data Analysis'!$C$3</c:f>
              <c:strCache>
                <c:ptCount val="1"/>
                <c:pt idx="0">
                  <c:v>Average of Debit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'Pivot Table for Data Analysis'!$A$4:$A$10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 for Data Analysis'!$C$4:$C$10</c:f>
              <c:numCache>
                <c:formatCode>General</c:formatCode>
                <c:ptCount val="6"/>
                <c:pt idx="0">
                  <c:v>10559.444285714286</c:v>
                </c:pt>
                <c:pt idx="1">
                  <c:v>9871.6408988764051</c:v>
                </c:pt>
                <c:pt idx="2">
                  <c:v>9930.0109890109889</c:v>
                </c:pt>
                <c:pt idx="3">
                  <c:v>10215.291262135923</c:v>
                </c:pt>
                <c:pt idx="4">
                  <c:v>9732.3626373626375</c:v>
                </c:pt>
                <c:pt idx="5">
                  <c:v>11876.4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F2-4234-B7CA-3E224259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86688"/>
        <c:axId val="351946000"/>
      </c:lineChart>
      <c:catAx>
        <c:axId val="34517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81424"/>
        <c:crosses val="autoZero"/>
        <c:auto val="1"/>
        <c:lblAlgn val="ctr"/>
        <c:lblOffset val="100"/>
        <c:noMultiLvlLbl val="0"/>
      </c:catAx>
      <c:valAx>
        <c:axId val="4999814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Revenue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71600"/>
        <c:crosses val="autoZero"/>
        <c:crossBetween val="between"/>
      </c:valAx>
      <c:valAx>
        <c:axId val="351946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Sales Revenue (Line)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86688"/>
        <c:crosses val="max"/>
        <c:crossBetween val="between"/>
      </c:valAx>
      <c:catAx>
        <c:axId val="539886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194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Order.xlsx]Pivot Table for Data Analysis!PivotTable14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for Data Analysis'!$M$62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Data Analysis'!$L$63:$L$69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 for Data Analysis'!$M$63:$M$69</c:f>
              <c:numCache>
                <c:formatCode>General</c:formatCode>
                <c:ptCount val="6"/>
                <c:pt idx="0">
                  <c:v>591328.88</c:v>
                </c:pt>
                <c:pt idx="1">
                  <c:v>878576.04</c:v>
                </c:pt>
                <c:pt idx="2">
                  <c:v>903631</c:v>
                </c:pt>
                <c:pt idx="3">
                  <c:v>1052175</c:v>
                </c:pt>
                <c:pt idx="4">
                  <c:v>885645</c:v>
                </c:pt>
                <c:pt idx="5">
                  <c:v>1009494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6-4635-89A9-CE94970D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38975"/>
        <c:axId val="558625695"/>
      </c:lineChart>
      <c:catAx>
        <c:axId val="5274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5695"/>
        <c:crosses val="autoZero"/>
        <c:auto val="1"/>
        <c:lblAlgn val="ctr"/>
        <c:lblOffset val="100"/>
        <c:noMultiLvlLbl val="0"/>
      </c:catAx>
      <c:valAx>
        <c:axId val="5586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Order.xlsx]Pivot Table for Data 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Count vs</a:t>
            </a:r>
            <a:r>
              <a:rPr lang="en-IN" baseline="0"/>
              <a:t> Working Days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for Data Analysis'!$M$82:$M$83</c:f>
              <c:strCache>
                <c:ptCount val="1"/>
                <c:pt idx="0">
                  <c:v>January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 for Data Analysis'!$L$84:$L$90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'Pivot Table for Data Analysis'!$M$84:$M$90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F-445B-B1A8-418A872A44FD}"/>
            </c:ext>
          </c:extLst>
        </c:ser>
        <c:ser>
          <c:idx val="1"/>
          <c:order val="1"/>
          <c:tx>
            <c:strRef>
              <c:f>'Pivot Table for Data Analysis'!$N$82:$N$83</c:f>
              <c:strCache>
                <c:ptCount val="1"/>
                <c:pt idx="0">
                  <c:v>February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 for Data Analysis'!$L$84:$L$90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'Pivot Table for Data Analysis'!$N$84:$N$90</c:f>
              <c:numCache>
                <c:formatCode>General</c:formatCode>
                <c:ptCount val="6"/>
                <c:pt idx="0">
                  <c:v>10</c:v>
                </c:pt>
                <c:pt idx="1">
                  <c:v>24</c:v>
                </c:pt>
                <c:pt idx="2">
                  <c:v>8</c:v>
                </c:pt>
                <c:pt idx="3">
                  <c:v>18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F-445B-B1A8-418A872A44FD}"/>
            </c:ext>
          </c:extLst>
        </c:ser>
        <c:ser>
          <c:idx val="2"/>
          <c:order val="2"/>
          <c:tx>
            <c:strRef>
              <c:f>'Pivot Table for Data Analysis'!$O$82:$O$83</c:f>
              <c:strCache>
                <c:ptCount val="1"/>
                <c:pt idx="0">
                  <c:v>March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 for Data Analysis'!$L$84:$L$90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'Pivot Table for Data Analysis'!$O$84:$O$90</c:f>
              <c:numCache>
                <c:formatCode>General</c:formatCode>
                <c:ptCount val="6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11</c:v>
                </c:pt>
                <c:pt idx="4">
                  <c:v>15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F-445B-B1A8-418A872A44FD}"/>
            </c:ext>
          </c:extLst>
        </c:ser>
        <c:ser>
          <c:idx val="3"/>
          <c:order val="3"/>
          <c:tx>
            <c:strRef>
              <c:f>'Pivot Table for Data Analysis'!$P$82:$P$83</c:f>
              <c:strCache>
                <c:ptCount val="1"/>
                <c:pt idx="0">
                  <c:v>April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 for Data Analysis'!$L$84:$L$90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'Pivot Table for Data Analysis'!$P$84:$P$90</c:f>
              <c:numCache>
                <c:formatCode>General</c:formatCode>
                <c:ptCount val="6"/>
                <c:pt idx="0">
                  <c:v>29</c:v>
                </c:pt>
                <c:pt idx="1">
                  <c:v>18</c:v>
                </c:pt>
                <c:pt idx="2">
                  <c:v>23</c:v>
                </c:pt>
                <c:pt idx="3">
                  <c:v>23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F-445B-B1A8-418A872A44FD}"/>
            </c:ext>
          </c:extLst>
        </c:ser>
        <c:ser>
          <c:idx val="4"/>
          <c:order val="4"/>
          <c:tx>
            <c:strRef>
              <c:f>'Pivot Table for Data Analysis'!$Q$82:$Q$83</c:f>
              <c:strCache>
                <c:ptCount val="1"/>
                <c:pt idx="0">
                  <c:v>May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 for Data Analysis'!$L$84:$L$90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'Pivot Table for Data Analysis'!$Q$84:$Q$90</c:f>
              <c:numCache>
                <c:formatCode>General</c:formatCode>
                <c:ptCount val="6"/>
                <c:pt idx="0">
                  <c:v>13</c:v>
                </c:pt>
                <c:pt idx="1">
                  <c:v>19</c:v>
                </c:pt>
                <c:pt idx="2">
                  <c:v>19</c:v>
                </c:pt>
                <c:pt idx="3">
                  <c:v>15</c:v>
                </c:pt>
                <c:pt idx="4">
                  <c:v>14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BF-445B-B1A8-418A872A44FD}"/>
            </c:ext>
          </c:extLst>
        </c:ser>
        <c:ser>
          <c:idx val="5"/>
          <c:order val="5"/>
          <c:tx>
            <c:strRef>
              <c:f>'Pivot Table for Data Analysis'!$R$82:$R$83</c:f>
              <c:strCache>
                <c:ptCount val="1"/>
                <c:pt idx="0">
                  <c:v>June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 for Data Analysis'!$L$84:$L$90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'Pivot Table for Data Analysis'!$R$84:$R$90</c:f>
              <c:numCache>
                <c:formatCode>General</c:formatCode>
                <c:ptCount val="6"/>
                <c:pt idx="1">
                  <c:v>19</c:v>
                </c:pt>
                <c:pt idx="2">
                  <c:v>16</c:v>
                </c:pt>
                <c:pt idx="3">
                  <c:v>19</c:v>
                </c:pt>
                <c:pt idx="4">
                  <c:v>23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BF-445B-B1A8-418A872A4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88880"/>
        <c:axId val="283539728"/>
      </c:lineChart>
      <c:catAx>
        <c:axId val="34518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Working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39728"/>
        <c:crosses val="autoZero"/>
        <c:auto val="1"/>
        <c:lblAlgn val="ctr"/>
        <c:lblOffset val="100"/>
        <c:noMultiLvlLbl val="0"/>
      </c:catAx>
      <c:valAx>
        <c:axId val="2835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Forecast for Time Period of 2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Forecast Pivot Table'!$F$1</c:f>
              <c:strCache>
                <c:ptCount val="1"/>
                <c:pt idx="0">
                  <c:v>Net 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'Sales Forecast Pivot Table'!$E$2:$E$142</c:f>
              <c:numCache>
                <c:formatCode>m/d/yyyy</c:formatCode>
                <c:ptCount val="141"/>
                <c:pt idx="0">
                  <c:v>44928</c:v>
                </c:pt>
                <c:pt idx="1">
                  <c:v>44930</c:v>
                </c:pt>
                <c:pt idx="2">
                  <c:v>44932</c:v>
                </c:pt>
                <c:pt idx="3">
                  <c:v>44934</c:v>
                </c:pt>
                <c:pt idx="4">
                  <c:v>44936</c:v>
                </c:pt>
                <c:pt idx="5">
                  <c:v>44938</c:v>
                </c:pt>
                <c:pt idx="6">
                  <c:v>44940</c:v>
                </c:pt>
                <c:pt idx="7">
                  <c:v>44942</c:v>
                </c:pt>
                <c:pt idx="8">
                  <c:v>44944</c:v>
                </c:pt>
                <c:pt idx="9">
                  <c:v>44946</c:v>
                </c:pt>
                <c:pt idx="10">
                  <c:v>44948</c:v>
                </c:pt>
                <c:pt idx="11">
                  <c:v>44950</c:v>
                </c:pt>
                <c:pt idx="12">
                  <c:v>44952</c:v>
                </c:pt>
                <c:pt idx="13">
                  <c:v>44954</c:v>
                </c:pt>
                <c:pt idx="14">
                  <c:v>44956</c:v>
                </c:pt>
                <c:pt idx="15">
                  <c:v>44958</c:v>
                </c:pt>
                <c:pt idx="16">
                  <c:v>44960</c:v>
                </c:pt>
                <c:pt idx="17">
                  <c:v>44962</c:v>
                </c:pt>
                <c:pt idx="18">
                  <c:v>44964</c:v>
                </c:pt>
                <c:pt idx="19">
                  <c:v>44966</c:v>
                </c:pt>
                <c:pt idx="20">
                  <c:v>44968</c:v>
                </c:pt>
                <c:pt idx="21">
                  <c:v>44970</c:v>
                </c:pt>
                <c:pt idx="22">
                  <c:v>44972</c:v>
                </c:pt>
                <c:pt idx="23">
                  <c:v>44974</c:v>
                </c:pt>
                <c:pt idx="24">
                  <c:v>44976</c:v>
                </c:pt>
                <c:pt idx="25">
                  <c:v>44978</c:v>
                </c:pt>
                <c:pt idx="26">
                  <c:v>44980</c:v>
                </c:pt>
                <c:pt idx="27">
                  <c:v>44982</c:v>
                </c:pt>
                <c:pt idx="28">
                  <c:v>44984</c:v>
                </c:pt>
                <c:pt idx="29">
                  <c:v>44986</c:v>
                </c:pt>
                <c:pt idx="30">
                  <c:v>44988</c:v>
                </c:pt>
                <c:pt idx="31">
                  <c:v>44990</c:v>
                </c:pt>
                <c:pt idx="32">
                  <c:v>44992</c:v>
                </c:pt>
                <c:pt idx="33">
                  <c:v>44994</c:v>
                </c:pt>
                <c:pt idx="34">
                  <c:v>44996</c:v>
                </c:pt>
                <c:pt idx="35">
                  <c:v>44998</c:v>
                </c:pt>
                <c:pt idx="36">
                  <c:v>45000</c:v>
                </c:pt>
                <c:pt idx="37">
                  <c:v>45002</c:v>
                </c:pt>
                <c:pt idx="38">
                  <c:v>45004</c:v>
                </c:pt>
                <c:pt idx="39">
                  <c:v>45006</c:v>
                </c:pt>
                <c:pt idx="40">
                  <c:v>45008</c:v>
                </c:pt>
                <c:pt idx="41">
                  <c:v>45010</c:v>
                </c:pt>
                <c:pt idx="42">
                  <c:v>45012</c:v>
                </c:pt>
                <c:pt idx="43">
                  <c:v>45014</c:v>
                </c:pt>
                <c:pt idx="44">
                  <c:v>45016</c:v>
                </c:pt>
                <c:pt idx="45">
                  <c:v>45018</c:v>
                </c:pt>
                <c:pt idx="46">
                  <c:v>45020</c:v>
                </c:pt>
                <c:pt idx="47">
                  <c:v>45022</c:v>
                </c:pt>
                <c:pt idx="48">
                  <c:v>45024</c:v>
                </c:pt>
                <c:pt idx="49">
                  <c:v>45026</c:v>
                </c:pt>
                <c:pt idx="50">
                  <c:v>45028</c:v>
                </c:pt>
                <c:pt idx="51">
                  <c:v>45030</c:v>
                </c:pt>
                <c:pt idx="52">
                  <c:v>45032</c:v>
                </c:pt>
                <c:pt idx="53">
                  <c:v>45034</c:v>
                </c:pt>
                <c:pt idx="54">
                  <c:v>45036</c:v>
                </c:pt>
                <c:pt idx="55">
                  <c:v>45038</c:v>
                </c:pt>
                <c:pt idx="56">
                  <c:v>45040</c:v>
                </c:pt>
                <c:pt idx="57">
                  <c:v>45042</c:v>
                </c:pt>
                <c:pt idx="58">
                  <c:v>45044</c:v>
                </c:pt>
                <c:pt idx="59">
                  <c:v>45046</c:v>
                </c:pt>
                <c:pt idx="60">
                  <c:v>45048</c:v>
                </c:pt>
                <c:pt idx="61">
                  <c:v>45050</c:v>
                </c:pt>
                <c:pt idx="62">
                  <c:v>45052</c:v>
                </c:pt>
                <c:pt idx="63">
                  <c:v>45054</c:v>
                </c:pt>
                <c:pt idx="64">
                  <c:v>45056</c:v>
                </c:pt>
                <c:pt idx="65">
                  <c:v>45058</c:v>
                </c:pt>
                <c:pt idx="66">
                  <c:v>45060</c:v>
                </c:pt>
                <c:pt idx="67">
                  <c:v>45062</c:v>
                </c:pt>
                <c:pt idx="68">
                  <c:v>45064</c:v>
                </c:pt>
                <c:pt idx="69">
                  <c:v>45066</c:v>
                </c:pt>
                <c:pt idx="70">
                  <c:v>45068</c:v>
                </c:pt>
                <c:pt idx="71">
                  <c:v>45070</c:v>
                </c:pt>
                <c:pt idx="72">
                  <c:v>45072</c:v>
                </c:pt>
                <c:pt idx="73">
                  <c:v>45074</c:v>
                </c:pt>
                <c:pt idx="74">
                  <c:v>45076</c:v>
                </c:pt>
                <c:pt idx="75">
                  <c:v>45078</c:v>
                </c:pt>
                <c:pt idx="76">
                  <c:v>45080</c:v>
                </c:pt>
                <c:pt idx="77">
                  <c:v>45082</c:v>
                </c:pt>
                <c:pt idx="78">
                  <c:v>45084</c:v>
                </c:pt>
                <c:pt idx="79">
                  <c:v>45086</c:v>
                </c:pt>
                <c:pt idx="80">
                  <c:v>45088</c:v>
                </c:pt>
                <c:pt idx="81">
                  <c:v>45090</c:v>
                </c:pt>
                <c:pt idx="82">
                  <c:v>45092</c:v>
                </c:pt>
                <c:pt idx="83">
                  <c:v>45094</c:v>
                </c:pt>
                <c:pt idx="84">
                  <c:v>45096</c:v>
                </c:pt>
                <c:pt idx="85">
                  <c:v>45098</c:v>
                </c:pt>
                <c:pt idx="86">
                  <c:v>45100</c:v>
                </c:pt>
                <c:pt idx="87">
                  <c:v>45102</c:v>
                </c:pt>
                <c:pt idx="88">
                  <c:v>45104</c:v>
                </c:pt>
                <c:pt idx="89">
                  <c:v>45106</c:v>
                </c:pt>
                <c:pt idx="90">
                  <c:v>45108</c:v>
                </c:pt>
                <c:pt idx="91">
                  <c:v>45110</c:v>
                </c:pt>
                <c:pt idx="92">
                  <c:v>45112</c:v>
                </c:pt>
                <c:pt idx="93">
                  <c:v>45114</c:v>
                </c:pt>
                <c:pt idx="94">
                  <c:v>45116</c:v>
                </c:pt>
                <c:pt idx="95">
                  <c:v>45118</c:v>
                </c:pt>
                <c:pt idx="96">
                  <c:v>45120</c:v>
                </c:pt>
                <c:pt idx="97">
                  <c:v>45122</c:v>
                </c:pt>
                <c:pt idx="98">
                  <c:v>45124</c:v>
                </c:pt>
                <c:pt idx="99">
                  <c:v>45126</c:v>
                </c:pt>
                <c:pt idx="100">
                  <c:v>45128</c:v>
                </c:pt>
                <c:pt idx="101">
                  <c:v>45130</c:v>
                </c:pt>
                <c:pt idx="102">
                  <c:v>45132</c:v>
                </c:pt>
                <c:pt idx="103">
                  <c:v>45134</c:v>
                </c:pt>
                <c:pt idx="104">
                  <c:v>45136</c:v>
                </c:pt>
                <c:pt idx="105">
                  <c:v>45138</c:v>
                </c:pt>
                <c:pt idx="106">
                  <c:v>45140</c:v>
                </c:pt>
                <c:pt idx="107">
                  <c:v>45142</c:v>
                </c:pt>
                <c:pt idx="108">
                  <c:v>45144</c:v>
                </c:pt>
                <c:pt idx="109">
                  <c:v>45146</c:v>
                </c:pt>
                <c:pt idx="110">
                  <c:v>45148</c:v>
                </c:pt>
                <c:pt idx="111">
                  <c:v>45150</c:v>
                </c:pt>
                <c:pt idx="112">
                  <c:v>45152</c:v>
                </c:pt>
                <c:pt idx="113">
                  <c:v>45154</c:v>
                </c:pt>
                <c:pt idx="114">
                  <c:v>45156</c:v>
                </c:pt>
                <c:pt idx="115">
                  <c:v>45158</c:v>
                </c:pt>
                <c:pt idx="116">
                  <c:v>45160</c:v>
                </c:pt>
                <c:pt idx="117">
                  <c:v>45162</c:v>
                </c:pt>
                <c:pt idx="118">
                  <c:v>45164</c:v>
                </c:pt>
                <c:pt idx="119">
                  <c:v>45166</c:v>
                </c:pt>
                <c:pt idx="120">
                  <c:v>45168</c:v>
                </c:pt>
                <c:pt idx="121">
                  <c:v>45170</c:v>
                </c:pt>
                <c:pt idx="122">
                  <c:v>45172</c:v>
                </c:pt>
                <c:pt idx="123">
                  <c:v>45174</c:v>
                </c:pt>
                <c:pt idx="124">
                  <c:v>45176</c:v>
                </c:pt>
                <c:pt idx="125">
                  <c:v>45178</c:v>
                </c:pt>
                <c:pt idx="126">
                  <c:v>45180</c:v>
                </c:pt>
                <c:pt idx="127">
                  <c:v>45182</c:v>
                </c:pt>
                <c:pt idx="128">
                  <c:v>45184</c:v>
                </c:pt>
                <c:pt idx="129">
                  <c:v>45186</c:v>
                </c:pt>
                <c:pt idx="130">
                  <c:v>45188</c:v>
                </c:pt>
                <c:pt idx="131">
                  <c:v>45190</c:v>
                </c:pt>
                <c:pt idx="132">
                  <c:v>45192</c:v>
                </c:pt>
                <c:pt idx="133">
                  <c:v>45194</c:v>
                </c:pt>
                <c:pt idx="134">
                  <c:v>45196</c:v>
                </c:pt>
                <c:pt idx="135">
                  <c:v>45198</c:v>
                </c:pt>
                <c:pt idx="136">
                  <c:v>45200</c:v>
                </c:pt>
                <c:pt idx="137">
                  <c:v>45202</c:v>
                </c:pt>
                <c:pt idx="138">
                  <c:v>45204</c:v>
                </c:pt>
                <c:pt idx="139">
                  <c:v>45206</c:v>
                </c:pt>
                <c:pt idx="140">
                  <c:v>45208</c:v>
                </c:pt>
              </c:numCache>
            </c:numRef>
          </c:cat>
          <c:val>
            <c:numRef>
              <c:f>'Sales Forecast Pivot Table'!$F$2:$F$142</c:f>
              <c:numCache>
                <c:formatCode>General</c:formatCode>
                <c:ptCount val="141"/>
                <c:pt idx="0">
                  <c:v>55243</c:v>
                </c:pt>
                <c:pt idx="1">
                  <c:v>32125</c:v>
                </c:pt>
                <c:pt idx="2">
                  <c:v>0</c:v>
                </c:pt>
                <c:pt idx="3">
                  <c:v>0</c:v>
                </c:pt>
                <c:pt idx="4">
                  <c:v>69141</c:v>
                </c:pt>
                <c:pt idx="5">
                  <c:v>40823</c:v>
                </c:pt>
                <c:pt idx="6">
                  <c:v>32737</c:v>
                </c:pt>
                <c:pt idx="7">
                  <c:v>0</c:v>
                </c:pt>
                <c:pt idx="8">
                  <c:v>73537</c:v>
                </c:pt>
                <c:pt idx="9">
                  <c:v>3360</c:v>
                </c:pt>
                <c:pt idx="10">
                  <c:v>0</c:v>
                </c:pt>
                <c:pt idx="11">
                  <c:v>118603</c:v>
                </c:pt>
                <c:pt idx="12">
                  <c:v>21894</c:v>
                </c:pt>
                <c:pt idx="13">
                  <c:v>60821</c:v>
                </c:pt>
                <c:pt idx="14">
                  <c:v>0</c:v>
                </c:pt>
                <c:pt idx="15">
                  <c:v>116225</c:v>
                </c:pt>
                <c:pt idx="16">
                  <c:v>38288</c:v>
                </c:pt>
                <c:pt idx="17">
                  <c:v>0</c:v>
                </c:pt>
                <c:pt idx="18">
                  <c:v>33279</c:v>
                </c:pt>
                <c:pt idx="19">
                  <c:v>10481</c:v>
                </c:pt>
                <c:pt idx="20">
                  <c:v>142497</c:v>
                </c:pt>
                <c:pt idx="21">
                  <c:v>0</c:v>
                </c:pt>
                <c:pt idx="22">
                  <c:v>150849.04</c:v>
                </c:pt>
                <c:pt idx="23">
                  <c:v>122457</c:v>
                </c:pt>
                <c:pt idx="24">
                  <c:v>2932</c:v>
                </c:pt>
                <c:pt idx="25">
                  <c:v>62886</c:v>
                </c:pt>
                <c:pt idx="26">
                  <c:v>111846</c:v>
                </c:pt>
                <c:pt idx="27">
                  <c:v>0</c:v>
                </c:pt>
                <c:pt idx="28">
                  <c:v>1780</c:v>
                </c:pt>
                <c:pt idx="29">
                  <c:v>201880</c:v>
                </c:pt>
                <c:pt idx="30">
                  <c:v>0</c:v>
                </c:pt>
                <c:pt idx="31">
                  <c:v>4653</c:v>
                </c:pt>
                <c:pt idx="32">
                  <c:v>0</c:v>
                </c:pt>
                <c:pt idx="33">
                  <c:v>103129</c:v>
                </c:pt>
                <c:pt idx="34">
                  <c:v>135660</c:v>
                </c:pt>
                <c:pt idx="35">
                  <c:v>40729</c:v>
                </c:pt>
                <c:pt idx="36">
                  <c:v>98869</c:v>
                </c:pt>
                <c:pt idx="37">
                  <c:v>0</c:v>
                </c:pt>
                <c:pt idx="38">
                  <c:v>0</c:v>
                </c:pt>
                <c:pt idx="39">
                  <c:v>189649</c:v>
                </c:pt>
                <c:pt idx="40">
                  <c:v>102307</c:v>
                </c:pt>
                <c:pt idx="41">
                  <c:v>57131</c:v>
                </c:pt>
                <c:pt idx="42">
                  <c:v>72370</c:v>
                </c:pt>
                <c:pt idx="43">
                  <c:v>34027</c:v>
                </c:pt>
                <c:pt idx="44">
                  <c:v>31327</c:v>
                </c:pt>
                <c:pt idx="45">
                  <c:v>0</c:v>
                </c:pt>
                <c:pt idx="46">
                  <c:v>106777</c:v>
                </c:pt>
                <c:pt idx="47">
                  <c:v>181041</c:v>
                </c:pt>
                <c:pt idx="48">
                  <c:v>46933</c:v>
                </c:pt>
                <c:pt idx="49">
                  <c:v>0</c:v>
                </c:pt>
                <c:pt idx="50">
                  <c:v>94866</c:v>
                </c:pt>
                <c:pt idx="51">
                  <c:v>29265</c:v>
                </c:pt>
                <c:pt idx="52">
                  <c:v>2775</c:v>
                </c:pt>
                <c:pt idx="53">
                  <c:v>119787</c:v>
                </c:pt>
                <c:pt idx="54">
                  <c:v>90286</c:v>
                </c:pt>
                <c:pt idx="55">
                  <c:v>1053</c:v>
                </c:pt>
                <c:pt idx="56">
                  <c:v>48044</c:v>
                </c:pt>
                <c:pt idx="57">
                  <c:v>320759</c:v>
                </c:pt>
                <c:pt idx="58">
                  <c:v>10589</c:v>
                </c:pt>
                <c:pt idx="59">
                  <c:v>0</c:v>
                </c:pt>
                <c:pt idx="60">
                  <c:v>0</c:v>
                </c:pt>
                <c:pt idx="61">
                  <c:v>17412</c:v>
                </c:pt>
                <c:pt idx="62">
                  <c:v>126803</c:v>
                </c:pt>
                <c:pt idx="63">
                  <c:v>1546</c:v>
                </c:pt>
                <c:pt idx="64">
                  <c:v>87339</c:v>
                </c:pt>
                <c:pt idx="65">
                  <c:v>41779</c:v>
                </c:pt>
                <c:pt idx="66">
                  <c:v>0</c:v>
                </c:pt>
                <c:pt idx="67">
                  <c:v>79570</c:v>
                </c:pt>
                <c:pt idx="68">
                  <c:v>90157</c:v>
                </c:pt>
                <c:pt idx="69">
                  <c:v>46775</c:v>
                </c:pt>
                <c:pt idx="70">
                  <c:v>101699</c:v>
                </c:pt>
                <c:pt idx="71">
                  <c:v>50113</c:v>
                </c:pt>
                <c:pt idx="72">
                  <c:v>61122</c:v>
                </c:pt>
                <c:pt idx="73">
                  <c:v>44798</c:v>
                </c:pt>
                <c:pt idx="74">
                  <c:v>58660</c:v>
                </c:pt>
                <c:pt idx="75">
                  <c:v>104192</c:v>
                </c:pt>
                <c:pt idx="76">
                  <c:v>41923</c:v>
                </c:pt>
                <c:pt idx="77">
                  <c:v>0</c:v>
                </c:pt>
                <c:pt idx="78">
                  <c:v>70461</c:v>
                </c:pt>
                <c:pt idx="79">
                  <c:v>37753</c:v>
                </c:pt>
                <c:pt idx="80">
                  <c:v>43029</c:v>
                </c:pt>
                <c:pt idx="81">
                  <c:v>76203</c:v>
                </c:pt>
                <c:pt idx="82">
                  <c:v>89838</c:v>
                </c:pt>
                <c:pt idx="83">
                  <c:v>3085</c:v>
                </c:pt>
                <c:pt idx="84">
                  <c:v>0</c:v>
                </c:pt>
                <c:pt idx="85">
                  <c:v>143522</c:v>
                </c:pt>
                <c:pt idx="86">
                  <c:v>168336</c:v>
                </c:pt>
                <c:pt idx="87">
                  <c:v>0</c:v>
                </c:pt>
                <c:pt idx="88">
                  <c:v>0</c:v>
                </c:pt>
                <c:pt idx="89">
                  <c:v>217198</c:v>
                </c:pt>
                <c:pt idx="90">
                  <c:v>41990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1-4FD0-BA7F-2E2E557F673E}"/>
            </c:ext>
          </c:extLst>
        </c:ser>
        <c:ser>
          <c:idx val="1"/>
          <c:order val="1"/>
          <c:tx>
            <c:strRef>
              <c:f>'Sales Forecast Pivot Table'!$G$1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'Sales Forecast Pivot Table'!$E$2:$E$142</c:f>
              <c:numCache>
                <c:formatCode>m/d/yyyy</c:formatCode>
                <c:ptCount val="141"/>
                <c:pt idx="0">
                  <c:v>44928</c:v>
                </c:pt>
                <c:pt idx="1">
                  <c:v>44930</c:v>
                </c:pt>
                <c:pt idx="2">
                  <c:v>44932</c:v>
                </c:pt>
                <c:pt idx="3">
                  <c:v>44934</c:v>
                </c:pt>
                <c:pt idx="4">
                  <c:v>44936</c:v>
                </c:pt>
                <c:pt idx="5">
                  <c:v>44938</c:v>
                </c:pt>
                <c:pt idx="6">
                  <c:v>44940</c:v>
                </c:pt>
                <c:pt idx="7">
                  <c:v>44942</c:v>
                </c:pt>
                <c:pt idx="8">
                  <c:v>44944</c:v>
                </c:pt>
                <c:pt idx="9">
                  <c:v>44946</c:v>
                </c:pt>
                <c:pt idx="10">
                  <c:v>44948</c:v>
                </c:pt>
                <c:pt idx="11">
                  <c:v>44950</c:v>
                </c:pt>
                <c:pt idx="12">
                  <c:v>44952</c:v>
                </c:pt>
                <c:pt idx="13">
                  <c:v>44954</c:v>
                </c:pt>
                <c:pt idx="14">
                  <c:v>44956</c:v>
                </c:pt>
                <c:pt idx="15">
                  <c:v>44958</c:v>
                </c:pt>
                <c:pt idx="16">
                  <c:v>44960</c:v>
                </c:pt>
                <c:pt idx="17">
                  <c:v>44962</c:v>
                </c:pt>
                <c:pt idx="18">
                  <c:v>44964</c:v>
                </c:pt>
                <c:pt idx="19">
                  <c:v>44966</c:v>
                </c:pt>
                <c:pt idx="20">
                  <c:v>44968</c:v>
                </c:pt>
                <c:pt idx="21">
                  <c:v>44970</c:v>
                </c:pt>
                <c:pt idx="22">
                  <c:v>44972</c:v>
                </c:pt>
                <c:pt idx="23">
                  <c:v>44974</c:v>
                </c:pt>
                <c:pt idx="24">
                  <c:v>44976</c:v>
                </c:pt>
                <c:pt idx="25">
                  <c:v>44978</c:v>
                </c:pt>
                <c:pt idx="26">
                  <c:v>44980</c:v>
                </c:pt>
                <c:pt idx="27">
                  <c:v>44982</c:v>
                </c:pt>
                <c:pt idx="28">
                  <c:v>44984</c:v>
                </c:pt>
                <c:pt idx="29">
                  <c:v>44986</c:v>
                </c:pt>
                <c:pt idx="30">
                  <c:v>44988</c:v>
                </c:pt>
                <c:pt idx="31">
                  <c:v>44990</c:v>
                </c:pt>
                <c:pt idx="32">
                  <c:v>44992</c:v>
                </c:pt>
                <c:pt idx="33">
                  <c:v>44994</c:v>
                </c:pt>
                <c:pt idx="34">
                  <c:v>44996</c:v>
                </c:pt>
                <c:pt idx="35">
                  <c:v>44998</c:v>
                </c:pt>
                <c:pt idx="36">
                  <c:v>45000</c:v>
                </c:pt>
                <c:pt idx="37">
                  <c:v>45002</c:v>
                </c:pt>
                <c:pt idx="38">
                  <c:v>45004</c:v>
                </c:pt>
                <c:pt idx="39">
                  <c:v>45006</c:v>
                </c:pt>
                <c:pt idx="40">
                  <c:v>45008</c:v>
                </c:pt>
                <c:pt idx="41">
                  <c:v>45010</c:v>
                </c:pt>
                <c:pt idx="42">
                  <c:v>45012</c:v>
                </c:pt>
                <c:pt idx="43">
                  <c:v>45014</c:v>
                </c:pt>
                <c:pt idx="44">
                  <c:v>45016</c:v>
                </c:pt>
                <c:pt idx="45">
                  <c:v>45018</c:v>
                </c:pt>
                <c:pt idx="46">
                  <c:v>45020</c:v>
                </c:pt>
                <c:pt idx="47">
                  <c:v>45022</c:v>
                </c:pt>
                <c:pt idx="48">
                  <c:v>45024</c:v>
                </c:pt>
                <c:pt idx="49">
                  <c:v>45026</c:v>
                </c:pt>
                <c:pt idx="50">
                  <c:v>45028</c:v>
                </c:pt>
                <c:pt idx="51">
                  <c:v>45030</c:v>
                </c:pt>
                <c:pt idx="52">
                  <c:v>45032</c:v>
                </c:pt>
                <c:pt idx="53">
                  <c:v>45034</c:v>
                </c:pt>
                <c:pt idx="54">
                  <c:v>45036</c:v>
                </c:pt>
                <c:pt idx="55">
                  <c:v>45038</c:v>
                </c:pt>
                <c:pt idx="56">
                  <c:v>45040</c:v>
                </c:pt>
                <c:pt idx="57">
                  <c:v>45042</c:v>
                </c:pt>
                <c:pt idx="58">
                  <c:v>45044</c:v>
                </c:pt>
                <c:pt idx="59">
                  <c:v>45046</c:v>
                </c:pt>
                <c:pt idx="60">
                  <c:v>45048</c:v>
                </c:pt>
                <c:pt idx="61">
                  <c:v>45050</c:v>
                </c:pt>
                <c:pt idx="62">
                  <c:v>45052</c:v>
                </c:pt>
                <c:pt idx="63">
                  <c:v>45054</c:v>
                </c:pt>
                <c:pt idx="64">
                  <c:v>45056</c:v>
                </c:pt>
                <c:pt idx="65">
                  <c:v>45058</c:v>
                </c:pt>
                <c:pt idx="66">
                  <c:v>45060</c:v>
                </c:pt>
                <c:pt idx="67">
                  <c:v>45062</c:v>
                </c:pt>
                <c:pt idx="68">
                  <c:v>45064</c:v>
                </c:pt>
                <c:pt idx="69">
                  <c:v>45066</c:v>
                </c:pt>
                <c:pt idx="70">
                  <c:v>45068</c:v>
                </c:pt>
                <c:pt idx="71">
                  <c:v>45070</c:v>
                </c:pt>
                <c:pt idx="72">
                  <c:v>45072</c:v>
                </c:pt>
                <c:pt idx="73">
                  <c:v>45074</c:v>
                </c:pt>
                <c:pt idx="74">
                  <c:v>45076</c:v>
                </c:pt>
                <c:pt idx="75">
                  <c:v>45078</c:v>
                </c:pt>
                <c:pt idx="76">
                  <c:v>45080</c:v>
                </c:pt>
                <c:pt idx="77">
                  <c:v>45082</c:v>
                </c:pt>
                <c:pt idx="78">
                  <c:v>45084</c:v>
                </c:pt>
                <c:pt idx="79">
                  <c:v>45086</c:v>
                </c:pt>
                <c:pt idx="80">
                  <c:v>45088</c:v>
                </c:pt>
                <c:pt idx="81">
                  <c:v>45090</c:v>
                </c:pt>
                <c:pt idx="82">
                  <c:v>45092</c:v>
                </c:pt>
                <c:pt idx="83">
                  <c:v>45094</c:v>
                </c:pt>
                <c:pt idx="84">
                  <c:v>45096</c:v>
                </c:pt>
                <c:pt idx="85">
                  <c:v>45098</c:v>
                </c:pt>
                <c:pt idx="86">
                  <c:v>45100</c:v>
                </c:pt>
                <c:pt idx="87">
                  <c:v>45102</c:v>
                </c:pt>
                <c:pt idx="88">
                  <c:v>45104</c:v>
                </c:pt>
                <c:pt idx="89">
                  <c:v>45106</c:v>
                </c:pt>
                <c:pt idx="90">
                  <c:v>45108</c:v>
                </c:pt>
                <c:pt idx="91">
                  <c:v>45110</c:v>
                </c:pt>
                <c:pt idx="92">
                  <c:v>45112</c:v>
                </c:pt>
                <c:pt idx="93">
                  <c:v>45114</c:v>
                </c:pt>
                <c:pt idx="94">
                  <c:v>45116</c:v>
                </c:pt>
                <c:pt idx="95">
                  <c:v>45118</c:v>
                </c:pt>
                <c:pt idx="96">
                  <c:v>45120</c:v>
                </c:pt>
                <c:pt idx="97">
                  <c:v>45122</c:v>
                </c:pt>
                <c:pt idx="98">
                  <c:v>45124</c:v>
                </c:pt>
                <c:pt idx="99">
                  <c:v>45126</c:v>
                </c:pt>
                <c:pt idx="100">
                  <c:v>45128</c:v>
                </c:pt>
                <c:pt idx="101">
                  <c:v>45130</c:v>
                </c:pt>
                <c:pt idx="102">
                  <c:v>45132</c:v>
                </c:pt>
                <c:pt idx="103">
                  <c:v>45134</c:v>
                </c:pt>
                <c:pt idx="104">
                  <c:v>45136</c:v>
                </c:pt>
                <c:pt idx="105">
                  <c:v>45138</c:v>
                </c:pt>
                <c:pt idx="106">
                  <c:v>45140</c:v>
                </c:pt>
                <c:pt idx="107">
                  <c:v>45142</c:v>
                </c:pt>
                <c:pt idx="108">
                  <c:v>45144</c:v>
                </c:pt>
                <c:pt idx="109">
                  <c:v>45146</c:v>
                </c:pt>
                <c:pt idx="110">
                  <c:v>45148</c:v>
                </c:pt>
                <c:pt idx="111">
                  <c:v>45150</c:v>
                </c:pt>
                <c:pt idx="112">
                  <c:v>45152</c:v>
                </c:pt>
                <c:pt idx="113">
                  <c:v>45154</c:v>
                </c:pt>
                <c:pt idx="114">
                  <c:v>45156</c:v>
                </c:pt>
                <c:pt idx="115">
                  <c:v>45158</c:v>
                </c:pt>
                <c:pt idx="116">
                  <c:v>45160</c:v>
                </c:pt>
                <c:pt idx="117">
                  <c:v>45162</c:v>
                </c:pt>
                <c:pt idx="118">
                  <c:v>45164</c:v>
                </c:pt>
                <c:pt idx="119">
                  <c:v>45166</c:v>
                </c:pt>
                <c:pt idx="120">
                  <c:v>45168</c:v>
                </c:pt>
                <c:pt idx="121">
                  <c:v>45170</c:v>
                </c:pt>
                <c:pt idx="122">
                  <c:v>45172</c:v>
                </c:pt>
                <c:pt idx="123">
                  <c:v>45174</c:v>
                </c:pt>
                <c:pt idx="124">
                  <c:v>45176</c:v>
                </c:pt>
                <c:pt idx="125">
                  <c:v>45178</c:v>
                </c:pt>
                <c:pt idx="126">
                  <c:v>45180</c:v>
                </c:pt>
                <c:pt idx="127">
                  <c:v>45182</c:v>
                </c:pt>
                <c:pt idx="128">
                  <c:v>45184</c:v>
                </c:pt>
                <c:pt idx="129">
                  <c:v>45186</c:v>
                </c:pt>
                <c:pt idx="130">
                  <c:v>45188</c:v>
                </c:pt>
                <c:pt idx="131">
                  <c:v>45190</c:v>
                </c:pt>
                <c:pt idx="132">
                  <c:v>45192</c:v>
                </c:pt>
                <c:pt idx="133">
                  <c:v>45194</c:v>
                </c:pt>
                <c:pt idx="134">
                  <c:v>45196</c:v>
                </c:pt>
                <c:pt idx="135">
                  <c:v>45198</c:v>
                </c:pt>
                <c:pt idx="136">
                  <c:v>45200</c:v>
                </c:pt>
                <c:pt idx="137">
                  <c:v>45202</c:v>
                </c:pt>
                <c:pt idx="138">
                  <c:v>45204</c:v>
                </c:pt>
                <c:pt idx="139">
                  <c:v>45206</c:v>
                </c:pt>
                <c:pt idx="140">
                  <c:v>45208</c:v>
                </c:pt>
              </c:numCache>
            </c:numRef>
          </c:cat>
          <c:val>
            <c:numRef>
              <c:f>'Sales Forecast Pivot Table'!$G$2:$G$142</c:f>
              <c:numCache>
                <c:formatCode>General</c:formatCode>
                <c:ptCount val="141"/>
                <c:pt idx="91">
                  <c:v>71162.786578753963</c:v>
                </c:pt>
                <c:pt idx="92">
                  <c:v>71450.603238731623</c:v>
                </c:pt>
                <c:pt idx="93">
                  <c:v>71738.419898709282</c:v>
                </c:pt>
                <c:pt idx="94">
                  <c:v>72026.236558686942</c:v>
                </c:pt>
                <c:pt idx="95">
                  <c:v>72314.053218664601</c:v>
                </c:pt>
                <c:pt idx="96">
                  <c:v>72601.869878642261</c:v>
                </c:pt>
                <c:pt idx="97">
                  <c:v>72889.686538619921</c:v>
                </c:pt>
                <c:pt idx="98">
                  <c:v>73177.50319859758</c:v>
                </c:pt>
                <c:pt idx="99">
                  <c:v>73465.31985857524</c:v>
                </c:pt>
                <c:pt idx="100">
                  <c:v>73753.136518552899</c:v>
                </c:pt>
                <c:pt idx="101">
                  <c:v>74040.953178530559</c:v>
                </c:pt>
                <c:pt idx="102">
                  <c:v>74328.769838508219</c:v>
                </c:pt>
                <c:pt idx="103">
                  <c:v>74616.586498485878</c:v>
                </c:pt>
                <c:pt idx="104">
                  <c:v>74904.403158463538</c:v>
                </c:pt>
                <c:pt idx="105">
                  <c:v>75192.219818441197</c:v>
                </c:pt>
                <c:pt idx="106">
                  <c:v>75480.036478418857</c:v>
                </c:pt>
                <c:pt idx="107">
                  <c:v>75767.853138397448</c:v>
                </c:pt>
                <c:pt idx="108">
                  <c:v>76055.669798375107</c:v>
                </c:pt>
                <c:pt idx="109">
                  <c:v>76343.486458352767</c:v>
                </c:pt>
                <c:pt idx="110">
                  <c:v>76631.303118330427</c:v>
                </c:pt>
                <c:pt idx="111">
                  <c:v>76919.119778308086</c:v>
                </c:pt>
                <c:pt idx="112">
                  <c:v>77206.936438285746</c:v>
                </c:pt>
                <c:pt idx="113">
                  <c:v>77494.753098263405</c:v>
                </c:pt>
                <c:pt idx="114">
                  <c:v>77782.569758241065</c:v>
                </c:pt>
                <c:pt idx="115">
                  <c:v>78070.386418218724</c:v>
                </c:pt>
                <c:pt idx="116">
                  <c:v>78358.203078196384</c:v>
                </c:pt>
                <c:pt idx="117">
                  <c:v>78646.019738174044</c:v>
                </c:pt>
                <c:pt idx="118">
                  <c:v>78933.836398151703</c:v>
                </c:pt>
                <c:pt idx="119">
                  <c:v>79221.653058129363</c:v>
                </c:pt>
                <c:pt idx="120">
                  <c:v>79509.469718107022</c:v>
                </c:pt>
                <c:pt idx="121">
                  <c:v>79797.286378084682</c:v>
                </c:pt>
                <c:pt idx="122">
                  <c:v>80085.103038062342</c:v>
                </c:pt>
                <c:pt idx="123">
                  <c:v>80372.919698040001</c:v>
                </c:pt>
                <c:pt idx="124">
                  <c:v>80660.736358017661</c:v>
                </c:pt>
                <c:pt idx="125">
                  <c:v>80948.55301799532</c:v>
                </c:pt>
                <c:pt idx="126">
                  <c:v>81236.36967797298</c:v>
                </c:pt>
                <c:pt idx="127">
                  <c:v>81524.186337950639</c:v>
                </c:pt>
                <c:pt idx="128">
                  <c:v>81812.00299792923</c:v>
                </c:pt>
                <c:pt idx="129">
                  <c:v>82099.81965790689</c:v>
                </c:pt>
                <c:pt idx="130">
                  <c:v>82387.636317884549</c:v>
                </c:pt>
                <c:pt idx="131">
                  <c:v>82675.452977862209</c:v>
                </c:pt>
                <c:pt idx="132">
                  <c:v>82963.269637839869</c:v>
                </c:pt>
                <c:pt idx="133">
                  <c:v>83251.086297817528</c:v>
                </c:pt>
                <c:pt idx="134">
                  <c:v>83538.902957795188</c:v>
                </c:pt>
                <c:pt idx="135">
                  <c:v>83826.719617772847</c:v>
                </c:pt>
                <c:pt idx="136">
                  <c:v>84114.536277750507</c:v>
                </c:pt>
                <c:pt idx="137">
                  <c:v>84402.352937728167</c:v>
                </c:pt>
                <c:pt idx="138">
                  <c:v>84690.169597705826</c:v>
                </c:pt>
                <c:pt idx="139">
                  <c:v>84977.986257683486</c:v>
                </c:pt>
                <c:pt idx="140">
                  <c:v>85265.802917661145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1-4FD0-BA7F-2E2E557F673E}"/>
            </c:ext>
          </c:extLst>
        </c:ser>
        <c:ser>
          <c:idx val="2"/>
          <c:order val="2"/>
          <c:tx>
            <c:strRef>
              <c:f>'Sales Forecast Pivot Table'!#REF!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'Sales Forecast Pivot Table'!$E$2:$E$142</c:f>
              <c:numCache>
                <c:formatCode>m/d/yyyy</c:formatCode>
                <c:ptCount val="141"/>
                <c:pt idx="0">
                  <c:v>44928</c:v>
                </c:pt>
                <c:pt idx="1">
                  <c:v>44930</c:v>
                </c:pt>
                <c:pt idx="2">
                  <c:v>44932</c:v>
                </c:pt>
                <c:pt idx="3">
                  <c:v>44934</c:v>
                </c:pt>
                <c:pt idx="4">
                  <c:v>44936</c:v>
                </c:pt>
                <c:pt idx="5">
                  <c:v>44938</c:v>
                </c:pt>
                <c:pt idx="6">
                  <c:v>44940</c:v>
                </c:pt>
                <c:pt idx="7">
                  <c:v>44942</c:v>
                </c:pt>
                <c:pt idx="8">
                  <c:v>44944</c:v>
                </c:pt>
                <c:pt idx="9">
                  <c:v>44946</c:v>
                </c:pt>
                <c:pt idx="10">
                  <c:v>44948</c:v>
                </c:pt>
                <c:pt idx="11">
                  <c:v>44950</c:v>
                </c:pt>
                <c:pt idx="12">
                  <c:v>44952</c:v>
                </c:pt>
                <c:pt idx="13">
                  <c:v>44954</c:v>
                </c:pt>
                <c:pt idx="14">
                  <c:v>44956</c:v>
                </c:pt>
                <c:pt idx="15">
                  <c:v>44958</c:v>
                </c:pt>
                <c:pt idx="16">
                  <c:v>44960</c:v>
                </c:pt>
                <c:pt idx="17">
                  <c:v>44962</c:v>
                </c:pt>
                <c:pt idx="18">
                  <c:v>44964</c:v>
                </c:pt>
                <c:pt idx="19">
                  <c:v>44966</c:v>
                </c:pt>
                <c:pt idx="20">
                  <c:v>44968</c:v>
                </c:pt>
                <c:pt idx="21">
                  <c:v>44970</c:v>
                </c:pt>
                <c:pt idx="22">
                  <c:v>44972</c:v>
                </c:pt>
                <c:pt idx="23">
                  <c:v>44974</c:v>
                </c:pt>
                <c:pt idx="24">
                  <c:v>44976</c:v>
                </c:pt>
                <c:pt idx="25">
                  <c:v>44978</c:v>
                </c:pt>
                <c:pt idx="26">
                  <c:v>44980</c:v>
                </c:pt>
                <c:pt idx="27">
                  <c:v>44982</c:v>
                </c:pt>
                <c:pt idx="28">
                  <c:v>44984</c:v>
                </c:pt>
                <c:pt idx="29">
                  <c:v>44986</c:v>
                </c:pt>
                <c:pt idx="30">
                  <c:v>44988</c:v>
                </c:pt>
                <c:pt idx="31">
                  <c:v>44990</c:v>
                </c:pt>
                <c:pt idx="32">
                  <c:v>44992</c:v>
                </c:pt>
                <c:pt idx="33">
                  <c:v>44994</c:v>
                </c:pt>
                <c:pt idx="34">
                  <c:v>44996</c:v>
                </c:pt>
                <c:pt idx="35">
                  <c:v>44998</c:v>
                </c:pt>
                <c:pt idx="36">
                  <c:v>45000</c:v>
                </c:pt>
                <c:pt idx="37">
                  <c:v>45002</c:v>
                </c:pt>
                <c:pt idx="38">
                  <c:v>45004</c:v>
                </c:pt>
                <c:pt idx="39">
                  <c:v>45006</c:v>
                </c:pt>
                <c:pt idx="40">
                  <c:v>45008</c:v>
                </c:pt>
                <c:pt idx="41">
                  <c:v>45010</c:v>
                </c:pt>
                <c:pt idx="42">
                  <c:v>45012</c:v>
                </c:pt>
                <c:pt idx="43">
                  <c:v>45014</c:v>
                </c:pt>
                <c:pt idx="44">
                  <c:v>45016</c:v>
                </c:pt>
                <c:pt idx="45">
                  <c:v>45018</c:v>
                </c:pt>
                <c:pt idx="46">
                  <c:v>45020</c:v>
                </c:pt>
                <c:pt idx="47">
                  <c:v>45022</c:v>
                </c:pt>
                <c:pt idx="48">
                  <c:v>45024</c:v>
                </c:pt>
                <c:pt idx="49">
                  <c:v>45026</c:v>
                </c:pt>
                <c:pt idx="50">
                  <c:v>45028</c:v>
                </c:pt>
                <c:pt idx="51">
                  <c:v>45030</c:v>
                </c:pt>
                <c:pt idx="52">
                  <c:v>45032</c:v>
                </c:pt>
                <c:pt idx="53">
                  <c:v>45034</c:v>
                </c:pt>
                <c:pt idx="54">
                  <c:v>45036</c:v>
                </c:pt>
                <c:pt idx="55">
                  <c:v>45038</c:v>
                </c:pt>
                <c:pt idx="56">
                  <c:v>45040</c:v>
                </c:pt>
                <c:pt idx="57">
                  <c:v>45042</c:v>
                </c:pt>
                <c:pt idx="58">
                  <c:v>45044</c:v>
                </c:pt>
                <c:pt idx="59">
                  <c:v>45046</c:v>
                </c:pt>
                <c:pt idx="60">
                  <c:v>45048</c:v>
                </c:pt>
                <c:pt idx="61">
                  <c:v>45050</c:v>
                </c:pt>
                <c:pt idx="62">
                  <c:v>45052</c:v>
                </c:pt>
                <c:pt idx="63">
                  <c:v>45054</c:v>
                </c:pt>
                <c:pt idx="64">
                  <c:v>45056</c:v>
                </c:pt>
                <c:pt idx="65">
                  <c:v>45058</c:v>
                </c:pt>
                <c:pt idx="66">
                  <c:v>45060</c:v>
                </c:pt>
                <c:pt idx="67">
                  <c:v>45062</c:v>
                </c:pt>
                <c:pt idx="68">
                  <c:v>45064</c:v>
                </c:pt>
                <c:pt idx="69">
                  <c:v>45066</c:v>
                </c:pt>
                <c:pt idx="70">
                  <c:v>45068</c:v>
                </c:pt>
                <c:pt idx="71">
                  <c:v>45070</c:v>
                </c:pt>
                <c:pt idx="72">
                  <c:v>45072</c:v>
                </c:pt>
                <c:pt idx="73">
                  <c:v>45074</c:v>
                </c:pt>
                <c:pt idx="74">
                  <c:v>45076</c:v>
                </c:pt>
                <c:pt idx="75">
                  <c:v>45078</c:v>
                </c:pt>
                <c:pt idx="76">
                  <c:v>45080</c:v>
                </c:pt>
                <c:pt idx="77">
                  <c:v>45082</c:v>
                </c:pt>
                <c:pt idx="78">
                  <c:v>45084</c:v>
                </c:pt>
                <c:pt idx="79">
                  <c:v>45086</c:v>
                </c:pt>
                <c:pt idx="80">
                  <c:v>45088</c:v>
                </c:pt>
                <c:pt idx="81">
                  <c:v>45090</c:v>
                </c:pt>
                <c:pt idx="82">
                  <c:v>45092</c:v>
                </c:pt>
                <c:pt idx="83">
                  <c:v>45094</c:v>
                </c:pt>
                <c:pt idx="84">
                  <c:v>45096</c:v>
                </c:pt>
                <c:pt idx="85">
                  <c:v>45098</c:v>
                </c:pt>
                <c:pt idx="86">
                  <c:v>45100</c:v>
                </c:pt>
                <c:pt idx="87">
                  <c:v>45102</c:v>
                </c:pt>
                <c:pt idx="88">
                  <c:v>45104</c:v>
                </c:pt>
                <c:pt idx="89">
                  <c:v>45106</c:v>
                </c:pt>
                <c:pt idx="90">
                  <c:v>45108</c:v>
                </c:pt>
                <c:pt idx="91">
                  <c:v>45110</c:v>
                </c:pt>
                <c:pt idx="92">
                  <c:v>45112</c:v>
                </c:pt>
                <c:pt idx="93">
                  <c:v>45114</c:v>
                </c:pt>
                <c:pt idx="94">
                  <c:v>45116</c:v>
                </c:pt>
                <c:pt idx="95">
                  <c:v>45118</c:v>
                </c:pt>
                <c:pt idx="96">
                  <c:v>45120</c:v>
                </c:pt>
                <c:pt idx="97">
                  <c:v>45122</c:v>
                </c:pt>
                <c:pt idx="98">
                  <c:v>45124</c:v>
                </c:pt>
                <c:pt idx="99">
                  <c:v>45126</c:v>
                </c:pt>
                <c:pt idx="100">
                  <c:v>45128</c:v>
                </c:pt>
                <c:pt idx="101">
                  <c:v>45130</c:v>
                </c:pt>
                <c:pt idx="102">
                  <c:v>45132</c:v>
                </c:pt>
                <c:pt idx="103">
                  <c:v>45134</c:v>
                </c:pt>
                <c:pt idx="104">
                  <c:v>45136</c:v>
                </c:pt>
                <c:pt idx="105">
                  <c:v>45138</c:v>
                </c:pt>
                <c:pt idx="106">
                  <c:v>45140</c:v>
                </c:pt>
                <c:pt idx="107">
                  <c:v>45142</c:v>
                </c:pt>
                <c:pt idx="108">
                  <c:v>45144</c:v>
                </c:pt>
                <c:pt idx="109">
                  <c:v>45146</c:v>
                </c:pt>
                <c:pt idx="110">
                  <c:v>45148</c:v>
                </c:pt>
                <c:pt idx="111">
                  <c:v>45150</c:v>
                </c:pt>
                <c:pt idx="112">
                  <c:v>45152</c:v>
                </c:pt>
                <c:pt idx="113">
                  <c:v>45154</c:v>
                </c:pt>
                <c:pt idx="114">
                  <c:v>45156</c:v>
                </c:pt>
                <c:pt idx="115">
                  <c:v>45158</c:v>
                </c:pt>
                <c:pt idx="116">
                  <c:v>45160</c:v>
                </c:pt>
                <c:pt idx="117">
                  <c:v>45162</c:v>
                </c:pt>
                <c:pt idx="118">
                  <c:v>45164</c:v>
                </c:pt>
                <c:pt idx="119">
                  <c:v>45166</c:v>
                </c:pt>
                <c:pt idx="120">
                  <c:v>45168</c:v>
                </c:pt>
                <c:pt idx="121">
                  <c:v>45170</c:v>
                </c:pt>
                <c:pt idx="122">
                  <c:v>45172</c:v>
                </c:pt>
                <c:pt idx="123">
                  <c:v>45174</c:v>
                </c:pt>
                <c:pt idx="124">
                  <c:v>45176</c:v>
                </c:pt>
                <c:pt idx="125">
                  <c:v>45178</c:v>
                </c:pt>
                <c:pt idx="126">
                  <c:v>45180</c:v>
                </c:pt>
                <c:pt idx="127">
                  <c:v>45182</c:v>
                </c:pt>
                <c:pt idx="128">
                  <c:v>45184</c:v>
                </c:pt>
                <c:pt idx="129">
                  <c:v>45186</c:v>
                </c:pt>
                <c:pt idx="130">
                  <c:v>45188</c:v>
                </c:pt>
                <c:pt idx="131">
                  <c:v>45190</c:v>
                </c:pt>
                <c:pt idx="132">
                  <c:v>45192</c:v>
                </c:pt>
                <c:pt idx="133">
                  <c:v>45194</c:v>
                </c:pt>
                <c:pt idx="134">
                  <c:v>45196</c:v>
                </c:pt>
                <c:pt idx="135">
                  <c:v>45198</c:v>
                </c:pt>
                <c:pt idx="136">
                  <c:v>45200</c:v>
                </c:pt>
                <c:pt idx="137">
                  <c:v>45202</c:v>
                </c:pt>
                <c:pt idx="138">
                  <c:v>45204</c:v>
                </c:pt>
                <c:pt idx="139">
                  <c:v>45206</c:v>
                </c:pt>
                <c:pt idx="140">
                  <c:v>45208</c:v>
                </c:pt>
              </c:numCache>
            </c:numRef>
          </c:cat>
          <c:val>
            <c:numRef>
              <c:f>'Sales Forecast Pivot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1-4FD0-BA7F-2E2E557F673E}"/>
            </c:ext>
          </c:extLst>
        </c:ser>
        <c:ser>
          <c:idx val="3"/>
          <c:order val="3"/>
          <c:tx>
            <c:strRef>
              <c:f>'Sales Forecast Pivot Table'!$H$1</c:f>
              <c:strCache>
                <c:ptCount val="1"/>
                <c:pt idx="0">
                  <c:v>Forecast.Ets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'Sales Forecast Pivot Table'!$E$2:$E$142</c:f>
              <c:numCache>
                <c:formatCode>m/d/yyyy</c:formatCode>
                <c:ptCount val="141"/>
                <c:pt idx="0">
                  <c:v>44928</c:v>
                </c:pt>
                <c:pt idx="1">
                  <c:v>44930</c:v>
                </c:pt>
                <c:pt idx="2">
                  <c:v>44932</c:v>
                </c:pt>
                <c:pt idx="3">
                  <c:v>44934</c:v>
                </c:pt>
                <c:pt idx="4">
                  <c:v>44936</c:v>
                </c:pt>
                <c:pt idx="5">
                  <c:v>44938</c:v>
                </c:pt>
                <c:pt idx="6">
                  <c:v>44940</c:v>
                </c:pt>
                <c:pt idx="7">
                  <c:v>44942</c:v>
                </c:pt>
                <c:pt idx="8">
                  <c:v>44944</c:v>
                </c:pt>
                <c:pt idx="9">
                  <c:v>44946</c:v>
                </c:pt>
                <c:pt idx="10">
                  <c:v>44948</c:v>
                </c:pt>
                <c:pt idx="11">
                  <c:v>44950</c:v>
                </c:pt>
                <c:pt idx="12">
                  <c:v>44952</c:v>
                </c:pt>
                <c:pt idx="13">
                  <c:v>44954</c:v>
                </c:pt>
                <c:pt idx="14">
                  <c:v>44956</c:v>
                </c:pt>
                <c:pt idx="15">
                  <c:v>44958</c:v>
                </c:pt>
                <c:pt idx="16">
                  <c:v>44960</c:v>
                </c:pt>
                <c:pt idx="17">
                  <c:v>44962</c:v>
                </c:pt>
                <c:pt idx="18">
                  <c:v>44964</c:v>
                </c:pt>
                <c:pt idx="19">
                  <c:v>44966</c:v>
                </c:pt>
                <c:pt idx="20">
                  <c:v>44968</c:v>
                </c:pt>
                <c:pt idx="21">
                  <c:v>44970</c:v>
                </c:pt>
                <c:pt idx="22">
                  <c:v>44972</c:v>
                </c:pt>
                <c:pt idx="23">
                  <c:v>44974</c:v>
                </c:pt>
                <c:pt idx="24">
                  <c:v>44976</c:v>
                </c:pt>
                <c:pt idx="25">
                  <c:v>44978</c:v>
                </c:pt>
                <c:pt idx="26">
                  <c:v>44980</c:v>
                </c:pt>
                <c:pt idx="27">
                  <c:v>44982</c:v>
                </c:pt>
                <c:pt idx="28">
                  <c:v>44984</c:v>
                </c:pt>
                <c:pt idx="29">
                  <c:v>44986</c:v>
                </c:pt>
                <c:pt idx="30">
                  <c:v>44988</c:v>
                </c:pt>
                <c:pt idx="31">
                  <c:v>44990</c:v>
                </c:pt>
                <c:pt idx="32">
                  <c:v>44992</c:v>
                </c:pt>
                <c:pt idx="33">
                  <c:v>44994</c:v>
                </c:pt>
                <c:pt idx="34">
                  <c:v>44996</c:v>
                </c:pt>
                <c:pt idx="35">
                  <c:v>44998</c:v>
                </c:pt>
                <c:pt idx="36">
                  <c:v>45000</c:v>
                </c:pt>
                <c:pt idx="37">
                  <c:v>45002</c:v>
                </c:pt>
                <c:pt idx="38">
                  <c:v>45004</c:v>
                </c:pt>
                <c:pt idx="39">
                  <c:v>45006</c:v>
                </c:pt>
                <c:pt idx="40">
                  <c:v>45008</c:v>
                </c:pt>
                <c:pt idx="41">
                  <c:v>45010</c:v>
                </c:pt>
                <c:pt idx="42">
                  <c:v>45012</c:v>
                </c:pt>
                <c:pt idx="43">
                  <c:v>45014</c:v>
                </c:pt>
                <c:pt idx="44">
                  <c:v>45016</c:v>
                </c:pt>
                <c:pt idx="45">
                  <c:v>45018</c:v>
                </c:pt>
                <c:pt idx="46">
                  <c:v>45020</c:v>
                </c:pt>
                <c:pt idx="47">
                  <c:v>45022</c:v>
                </c:pt>
                <c:pt idx="48">
                  <c:v>45024</c:v>
                </c:pt>
                <c:pt idx="49">
                  <c:v>45026</c:v>
                </c:pt>
                <c:pt idx="50">
                  <c:v>45028</c:v>
                </c:pt>
                <c:pt idx="51">
                  <c:v>45030</c:v>
                </c:pt>
                <c:pt idx="52">
                  <c:v>45032</c:v>
                </c:pt>
                <c:pt idx="53">
                  <c:v>45034</c:v>
                </c:pt>
                <c:pt idx="54">
                  <c:v>45036</c:v>
                </c:pt>
                <c:pt idx="55">
                  <c:v>45038</c:v>
                </c:pt>
                <c:pt idx="56">
                  <c:v>45040</c:v>
                </c:pt>
                <c:pt idx="57">
                  <c:v>45042</c:v>
                </c:pt>
                <c:pt idx="58">
                  <c:v>45044</c:v>
                </c:pt>
                <c:pt idx="59">
                  <c:v>45046</c:v>
                </c:pt>
                <c:pt idx="60">
                  <c:v>45048</c:v>
                </c:pt>
                <c:pt idx="61">
                  <c:v>45050</c:v>
                </c:pt>
                <c:pt idx="62">
                  <c:v>45052</c:v>
                </c:pt>
                <c:pt idx="63">
                  <c:v>45054</c:v>
                </c:pt>
                <c:pt idx="64">
                  <c:v>45056</c:v>
                </c:pt>
                <c:pt idx="65">
                  <c:v>45058</c:v>
                </c:pt>
                <c:pt idx="66">
                  <c:v>45060</c:v>
                </c:pt>
                <c:pt idx="67">
                  <c:v>45062</c:v>
                </c:pt>
                <c:pt idx="68">
                  <c:v>45064</c:v>
                </c:pt>
                <c:pt idx="69">
                  <c:v>45066</c:v>
                </c:pt>
                <c:pt idx="70">
                  <c:v>45068</c:v>
                </c:pt>
                <c:pt idx="71">
                  <c:v>45070</c:v>
                </c:pt>
                <c:pt idx="72">
                  <c:v>45072</c:v>
                </c:pt>
                <c:pt idx="73">
                  <c:v>45074</c:v>
                </c:pt>
                <c:pt idx="74">
                  <c:v>45076</c:v>
                </c:pt>
                <c:pt idx="75">
                  <c:v>45078</c:v>
                </c:pt>
                <c:pt idx="76">
                  <c:v>45080</c:v>
                </c:pt>
                <c:pt idx="77">
                  <c:v>45082</c:v>
                </c:pt>
                <c:pt idx="78">
                  <c:v>45084</c:v>
                </c:pt>
                <c:pt idx="79">
                  <c:v>45086</c:v>
                </c:pt>
                <c:pt idx="80">
                  <c:v>45088</c:v>
                </c:pt>
                <c:pt idx="81">
                  <c:v>45090</c:v>
                </c:pt>
                <c:pt idx="82">
                  <c:v>45092</c:v>
                </c:pt>
                <c:pt idx="83">
                  <c:v>45094</c:v>
                </c:pt>
                <c:pt idx="84">
                  <c:v>45096</c:v>
                </c:pt>
                <c:pt idx="85">
                  <c:v>45098</c:v>
                </c:pt>
                <c:pt idx="86">
                  <c:v>45100</c:v>
                </c:pt>
                <c:pt idx="87">
                  <c:v>45102</c:v>
                </c:pt>
                <c:pt idx="88">
                  <c:v>45104</c:v>
                </c:pt>
                <c:pt idx="89">
                  <c:v>45106</c:v>
                </c:pt>
                <c:pt idx="90">
                  <c:v>45108</c:v>
                </c:pt>
                <c:pt idx="91">
                  <c:v>45110</c:v>
                </c:pt>
                <c:pt idx="92">
                  <c:v>45112</c:v>
                </c:pt>
                <c:pt idx="93">
                  <c:v>45114</c:v>
                </c:pt>
                <c:pt idx="94">
                  <c:v>45116</c:v>
                </c:pt>
                <c:pt idx="95">
                  <c:v>45118</c:v>
                </c:pt>
                <c:pt idx="96">
                  <c:v>45120</c:v>
                </c:pt>
                <c:pt idx="97">
                  <c:v>45122</c:v>
                </c:pt>
                <c:pt idx="98">
                  <c:v>45124</c:v>
                </c:pt>
                <c:pt idx="99">
                  <c:v>45126</c:v>
                </c:pt>
                <c:pt idx="100">
                  <c:v>45128</c:v>
                </c:pt>
                <c:pt idx="101">
                  <c:v>45130</c:v>
                </c:pt>
                <c:pt idx="102">
                  <c:v>45132</c:v>
                </c:pt>
                <c:pt idx="103">
                  <c:v>45134</c:v>
                </c:pt>
                <c:pt idx="104">
                  <c:v>45136</c:v>
                </c:pt>
                <c:pt idx="105">
                  <c:v>45138</c:v>
                </c:pt>
                <c:pt idx="106">
                  <c:v>45140</c:v>
                </c:pt>
                <c:pt idx="107">
                  <c:v>45142</c:v>
                </c:pt>
                <c:pt idx="108">
                  <c:v>45144</c:v>
                </c:pt>
                <c:pt idx="109">
                  <c:v>45146</c:v>
                </c:pt>
                <c:pt idx="110">
                  <c:v>45148</c:v>
                </c:pt>
                <c:pt idx="111">
                  <c:v>45150</c:v>
                </c:pt>
                <c:pt idx="112">
                  <c:v>45152</c:v>
                </c:pt>
                <c:pt idx="113">
                  <c:v>45154</c:v>
                </c:pt>
                <c:pt idx="114">
                  <c:v>45156</c:v>
                </c:pt>
                <c:pt idx="115">
                  <c:v>45158</c:v>
                </c:pt>
                <c:pt idx="116">
                  <c:v>45160</c:v>
                </c:pt>
                <c:pt idx="117">
                  <c:v>45162</c:v>
                </c:pt>
                <c:pt idx="118">
                  <c:v>45164</c:v>
                </c:pt>
                <c:pt idx="119">
                  <c:v>45166</c:v>
                </c:pt>
                <c:pt idx="120">
                  <c:v>45168</c:v>
                </c:pt>
                <c:pt idx="121">
                  <c:v>45170</c:v>
                </c:pt>
                <c:pt idx="122">
                  <c:v>45172</c:v>
                </c:pt>
                <c:pt idx="123">
                  <c:v>45174</c:v>
                </c:pt>
                <c:pt idx="124">
                  <c:v>45176</c:v>
                </c:pt>
                <c:pt idx="125">
                  <c:v>45178</c:v>
                </c:pt>
                <c:pt idx="126">
                  <c:v>45180</c:v>
                </c:pt>
                <c:pt idx="127">
                  <c:v>45182</c:v>
                </c:pt>
                <c:pt idx="128">
                  <c:v>45184</c:v>
                </c:pt>
                <c:pt idx="129">
                  <c:v>45186</c:v>
                </c:pt>
                <c:pt idx="130">
                  <c:v>45188</c:v>
                </c:pt>
                <c:pt idx="131">
                  <c:v>45190</c:v>
                </c:pt>
                <c:pt idx="132">
                  <c:v>45192</c:v>
                </c:pt>
                <c:pt idx="133">
                  <c:v>45194</c:v>
                </c:pt>
                <c:pt idx="134">
                  <c:v>45196</c:v>
                </c:pt>
                <c:pt idx="135">
                  <c:v>45198</c:v>
                </c:pt>
                <c:pt idx="136">
                  <c:v>45200</c:v>
                </c:pt>
                <c:pt idx="137">
                  <c:v>45202</c:v>
                </c:pt>
                <c:pt idx="138">
                  <c:v>45204</c:v>
                </c:pt>
                <c:pt idx="139">
                  <c:v>45206</c:v>
                </c:pt>
                <c:pt idx="140">
                  <c:v>45208</c:v>
                </c:pt>
              </c:numCache>
            </c:numRef>
          </c:cat>
          <c:val>
            <c:numRef>
              <c:f>'Sales Forecast Pivot Table'!$H$2:$H$142</c:f>
              <c:numCache>
                <c:formatCode>General</c:formatCode>
                <c:ptCount val="141"/>
                <c:pt idx="91">
                  <c:v>59768.775275487576</c:v>
                </c:pt>
                <c:pt idx="92">
                  <c:v>87928.712194917302</c:v>
                </c:pt>
                <c:pt idx="93">
                  <c:v>52670.099901815047</c:v>
                </c:pt>
                <c:pt idx="94">
                  <c:v>60228.805454586072</c:v>
                </c:pt>
                <c:pt idx="95">
                  <c:v>88388.742374015797</c:v>
                </c:pt>
                <c:pt idx="96">
                  <c:v>53130.130080913543</c:v>
                </c:pt>
                <c:pt idx="97">
                  <c:v>60688.835633684568</c:v>
                </c:pt>
                <c:pt idx="98">
                  <c:v>88848.772553114293</c:v>
                </c:pt>
                <c:pt idx="99">
                  <c:v>53590.160260012053</c:v>
                </c:pt>
                <c:pt idx="100">
                  <c:v>61148.865812783079</c:v>
                </c:pt>
                <c:pt idx="101">
                  <c:v>89308.802732212804</c:v>
                </c:pt>
                <c:pt idx="102">
                  <c:v>54050.190439110549</c:v>
                </c:pt>
                <c:pt idx="103">
                  <c:v>61608.895991881574</c:v>
                </c:pt>
                <c:pt idx="104">
                  <c:v>89768.8329113113</c:v>
                </c:pt>
                <c:pt idx="105">
                  <c:v>54510.220618209045</c:v>
                </c:pt>
                <c:pt idx="106">
                  <c:v>62068.92617098007</c:v>
                </c:pt>
                <c:pt idx="107">
                  <c:v>90228.863090409795</c:v>
                </c:pt>
                <c:pt idx="108">
                  <c:v>54970.250797307541</c:v>
                </c:pt>
                <c:pt idx="109">
                  <c:v>62528.956350078566</c:v>
                </c:pt>
                <c:pt idx="110">
                  <c:v>90688.893269508291</c:v>
                </c:pt>
                <c:pt idx="111">
                  <c:v>55430.280976406037</c:v>
                </c:pt>
                <c:pt idx="112">
                  <c:v>62988.986529177062</c:v>
                </c:pt>
                <c:pt idx="113">
                  <c:v>91148.923448606787</c:v>
                </c:pt>
                <c:pt idx="114">
                  <c:v>55890.311155504533</c:v>
                </c:pt>
                <c:pt idx="115">
                  <c:v>63449.016708275558</c:v>
                </c:pt>
                <c:pt idx="116">
                  <c:v>91608.953627705283</c:v>
                </c:pt>
                <c:pt idx="117">
                  <c:v>56350.341334603043</c:v>
                </c:pt>
                <c:pt idx="118">
                  <c:v>63909.046887374068</c:v>
                </c:pt>
                <c:pt idx="119">
                  <c:v>92068.983806803793</c:v>
                </c:pt>
                <c:pt idx="120">
                  <c:v>56810.371513701539</c:v>
                </c:pt>
                <c:pt idx="121">
                  <c:v>64369.077066472564</c:v>
                </c:pt>
                <c:pt idx="122">
                  <c:v>92529.013985902289</c:v>
                </c:pt>
                <c:pt idx="123">
                  <c:v>57270.401692800035</c:v>
                </c:pt>
                <c:pt idx="124">
                  <c:v>64829.10724557106</c:v>
                </c:pt>
                <c:pt idx="125">
                  <c:v>92989.044165000785</c:v>
                </c:pt>
                <c:pt idx="126">
                  <c:v>57730.431871898531</c:v>
                </c:pt>
                <c:pt idx="127">
                  <c:v>65289.137424669556</c:v>
                </c:pt>
                <c:pt idx="128">
                  <c:v>93449.074344099281</c:v>
                </c:pt>
                <c:pt idx="129">
                  <c:v>58190.462050997026</c:v>
                </c:pt>
                <c:pt idx="130">
                  <c:v>65749.167603768059</c:v>
                </c:pt>
                <c:pt idx="131">
                  <c:v>93909.104523197777</c:v>
                </c:pt>
                <c:pt idx="132">
                  <c:v>58650.492230095522</c:v>
                </c:pt>
                <c:pt idx="133">
                  <c:v>66209.197782866555</c:v>
                </c:pt>
                <c:pt idx="134">
                  <c:v>94369.134702296287</c:v>
                </c:pt>
                <c:pt idx="135">
                  <c:v>59110.522409194033</c:v>
                </c:pt>
                <c:pt idx="136">
                  <c:v>66669.227961965065</c:v>
                </c:pt>
                <c:pt idx="137">
                  <c:v>94829.164881394783</c:v>
                </c:pt>
                <c:pt idx="138">
                  <c:v>59570.552588292529</c:v>
                </c:pt>
                <c:pt idx="139">
                  <c:v>67129.258141063561</c:v>
                </c:pt>
                <c:pt idx="140">
                  <c:v>95289.195060493279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1-4FD0-BA7F-2E2E557F673E}"/>
            </c:ext>
          </c:extLst>
        </c:ser>
        <c:ser>
          <c:idx val="5"/>
          <c:order val="4"/>
          <c:tx>
            <c:strRef>
              <c:f>'Sales Forecast Pivot Table'!$J$1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'Sales Forecast Pivot Table'!$E$2:$E$142</c:f>
              <c:numCache>
                <c:formatCode>m/d/yyyy</c:formatCode>
                <c:ptCount val="141"/>
                <c:pt idx="0">
                  <c:v>44928</c:v>
                </c:pt>
                <c:pt idx="1">
                  <c:v>44930</c:v>
                </c:pt>
                <c:pt idx="2">
                  <c:v>44932</c:v>
                </c:pt>
                <c:pt idx="3">
                  <c:v>44934</c:v>
                </c:pt>
                <c:pt idx="4">
                  <c:v>44936</c:v>
                </c:pt>
                <c:pt idx="5">
                  <c:v>44938</c:v>
                </c:pt>
                <c:pt idx="6">
                  <c:v>44940</c:v>
                </c:pt>
                <c:pt idx="7">
                  <c:v>44942</c:v>
                </c:pt>
                <c:pt idx="8">
                  <c:v>44944</c:v>
                </c:pt>
                <c:pt idx="9">
                  <c:v>44946</c:v>
                </c:pt>
                <c:pt idx="10">
                  <c:v>44948</c:v>
                </c:pt>
                <c:pt idx="11">
                  <c:v>44950</c:v>
                </c:pt>
                <c:pt idx="12">
                  <c:v>44952</c:v>
                </c:pt>
                <c:pt idx="13">
                  <c:v>44954</c:v>
                </c:pt>
                <c:pt idx="14">
                  <c:v>44956</c:v>
                </c:pt>
                <c:pt idx="15">
                  <c:v>44958</c:v>
                </c:pt>
                <c:pt idx="16">
                  <c:v>44960</c:v>
                </c:pt>
                <c:pt idx="17">
                  <c:v>44962</c:v>
                </c:pt>
                <c:pt idx="18">
                  <c:v>44964</c:v>
                </c:pt>
                <c:pt idx="19">
                  <c:v>44966</c:v>
                </c:pt>
                <c:pt idx="20">
                  <c:v>44968</c:v>
                </c:pt>
                <c:pt idx="21">
                  <c:v>44970</c:v>
                </c:pt>
                <c:pt idx="22">
                  <c:v>44972</c:v>
                </c:pt>
                <c:pt idx="23">
                  <c:v>44974</c:v>
                </c:pt>
                <c:pt idx="24">
                  <c:v>44976</c:v>
                </c:pt>
                <c:pt idx="25">
                  <c:v>44978</c:v>
                </c:pt>
                <c:pt idx="26">
                  <c:v>44980</c:v>
                </c:pt>
                <c:pt idx="27">
                  <c:v>44982</c:v>
                </c:pt>
                <c:pt idx="28">
                  <c:v>44984</c:v>
                </c:pt>
                <c:pt idx="29">
                  <c:v>44986</c:v>
                </c:pt>
                <c:pt idx="30">
                  <c:v>44988</c:v>
                </c:pt>
                <c:pt idx="31">
                  <c:v>44990</c:v>
                </c:pt>
                <c:pt idx="32">
                  <c:v>44992</c:v>
                </c:pt>
                <c:pt idx="33">
                  <c:v>44994</c:v>
                </c:pt>
                <c:pt idx="34">
                  <c:v>44996</c:v>
                </c:pt>
                <c:pt idx="35">
                  <c:v>44998</c:v>
                </c:pt>
                <c:pt idx="36">
                  <c:v>45000</c:v>
                </c:pt>
                <c:pt idx="37">
                  <c:v>45002</c:v>
                </c:pt>
                <c:pt idx="38">
                  <c:v>45004</c:v>
                </c:pt>
                <c:pt idx="39">
                  <c:v>45006</c:v>
                </c:pt>
                <c:pt idx="40">
                  <c:v>45008</c:v>
                </c:pt>
                <c:pt idx="41">
                  <c:v>45010</c:v>
                </c:pt>
                <c:pt idx="42">
                  <c:v>45012</c:v>
                </c:pt>
                <c:pt idx="43">
                  <c:v>45014</c:v>
                </c:pt>
                <c:pt idx="44">
                  <c:v>45016</c:v>
                </c:pt>
                <c:pt idx="45">
                  <c:v>45018</c:v>
                </c:pt>
                <c:pt idx="46">
                  <c:v>45020</c:v>
                </c:pt>
                <c:pt idx="47">
                  <c:v>45022</c:v>
                </c:pt>
                <c:pt idx="48">
                  <c:v>45024</c:v>
                </c:pt>
                <c:pt idx="49">
                  <c:v>45026</c:v>
                </c:pt>
                <c:pt idx="50">
                  <c:v>45028</c:v>
                </c:pt>
                <c:pt idx="51">
                  <c:v>45030</c:v>
                </c:pt>
                <c:pt idx="52">
                  <c:v>45032</c:v>
                </c:pt>
                <c:pt idx="53">
                  <c:v>45034</c:v>
                </c:pt>
                <c:pt idx="54">
                  <c:v>45036</c:v>
                </c:pt>
                <c:pt idx="55">
                  <c:v>45038</c:v>
                </c:pt>
                <c:pt idx="56">
                  <c:v>45040</c:v>
                </c:pt>
                <c:pt idx="57">
                  <c:v>45042</c:v>
                </c:pt>
                <c:pt idx="58">
                  <c:v>45044</c:v>
                </c:pt>
                <c:pt idx="59">
                  <c:v>45046</c:v>
                </c:pt>
                <c:pt idx="60">
                  <c:v>45048</c:v>
                </c:pt>
                <c:pt idx="61">
                  <c:v>45050</c:v>
                </c:pt>
                <c:pt idx="62">
                  <c:v>45052</c:v>
                </c:pt>
                <c:pt idx="63">
                  <c:v>45054</c:v>
                </c:pt>
                <c:pt idx="64">
                  <c:v>45056</c:v>
                </c:pt>
                <c:pt idx="65">
                  <c:v>45058</c:v>
                </c:pt>
                <c:pt idx="66">
                  <c:v>45060</c:v>
                </c:pt>
                <c:pt idx="67">
                  <c:v>45062</c:v>
                </c:pt>
                <c:pt idx="68">
                  <c:v>45064</c:v>
                </c:pt>
                <c:pt idx="69">
                  <c:v>45066</c:v>
                </c:pt>
                <c:pt idx="70">
                  <c:v>45068</c:v>
                </c:pt>
                <c:pt idx="71">
                  <c:v>45070</c:v>
                </c:pt>
                <c:pt idx="72">
                  <c:v>45072</c:v>
                </c:pt>
                <c:pt idx="73">
                  <c:v>45074</c:v>
                </c:pt>
                <c:pt idx="74">
                  <c:v>45076</c:v>
                </c:pt>
                <c:pt idx="75">
                  <c:v>45078</c:v>
                </c:pt>
                <c:pt idx="76">
                  <c:v>45080</c:v>
                </c:pt>
                <c:pt idx="77">
                  <c:v>45082</c:v>
                </c:pt>
                <c:pt idx="78">
                  <c:v>45084</c:v>
                </c:pt>
                <c:pt idx="79">
                  <c:v>45086</c:v>
                </c:pt>
                <c:pt idx="80">
                  <c:v>45088</c:v>
                </c:pt>
                <c:pt idx="81">
                  <c:v>45090</c:v>
                </c:pt>
                <c:pt idx="82">
                  <c:v>45092</c:v>
                </c:pt>
                <c:pt idx="83">
                  <c:v>45094</c:v>
                </c:pt>
                <c:pt idx="84">
                  <c:v>45096</c:v>
                </c:pt>
                <c:pt idx="85">
                  <c:v>45098</c:v>
                </c:pt>
                <c:pt idx="86">
                  <c:v>45100</c:v>
                </c:pt>
                <c:pt idx="87">
                  <c:v>45102</c:v>
                </c:pt>
                <c:pt idx="88">
                  <c:v>45104</c:v>
                </c:pt>
                <c:pt idx="89">
                  <c:v>45106</c:v>
                </c:pt>
                <c:pt idx="90">
                  <c:v>45108</c:v>
                </c:pt>
                <c:pt idx="91">
                  <c:v>45110</c:v>
                </c:pt>
                <c:pt idx="92">
                  <c:v>45112</c:v>
                </c:pt>
                <c:pt idx="93">
                  <c:v>45114</c:v>
                </c:pt>
                <c:pt idx="94">
                  <c:v>45116</c:v>
                </c:pt>
                <c:pt idx="95">
                  <c:v>45118</c:v>
                </c:pt>
                <c:pt idx="96">
                  <c:v>45120</c:v>
                </c:pt>
                <c:pt idx="97">
                  <c:v>45122</c:v>
                </c:pt>
                <c:pt idx="98">
                  <c:v>45124</c:v>
                </c:pt>
                <c:pt idx="99">
                  <c:v>45126</c:v>
                </c:pt>
                <c:pt idx="100">
                  <c:v>45128</c:v>
                </c:pt>
                <c:pt idx="101">
                  <c:v>45130</c:v>
                </c:pt>
                <c:pt idx="102">
                  <c:v>45132</c:v>
                </c:pt>
                <c:pt idx="103">
                  <c:v>45134</c:v>
                </c:pt>
                <c:pt idx="104">
                  <c:v>45136</c:v>
                </c:pt>
                <c:pt idx="105">
                  <c:v>45138</c:v>
                </c:pt>
                <c:pt idx="106">
                  <c:v>45140</c:v>
                </c:pt>
                <c:pt idx="107">
                  <c:v>45142</c:v>
                </c:pt>
                <c:pt idx="108">
                  <c:v>45144</c:v>
                </c:pt>
                <c:pt idx="109">
                  <c:v>45146</c:v>
                </c:pt>
                <c:pt idx="110">
                  <c:v>45148</c:v>
                </c:pt>
                <c:pt idx="111">
                  <c:v>45150</c:v>
                </c:pt>
                <c:pt idx="112">
                  <c:v>45152</c:v>
                </c:pt>
                <c:pt idx="113">
                  <c:v>45154</c:v>
                </c:pt>
                <c:pt idx="114">
                  <c:v>45156</c:v>
                </c:pt>
                <c:pt idx="115">
                  <c:v>45158</c:v>
                </c:pt>
                <c:pt idx="116">
                  <c:v>45160</c:v>
                </c:pt>
                <c:pt idx="117">
                  <c:v>45162</c:v>
                </c:pt>
                <c:pt idx="118">
                  <c:v>45164</c:v>
                </c:pt>
                <c:pt idx="119">
                  <c:v>45166</c:v>
                </c:pt>
                <c:pt idx="120">
                  <c:v>45168</c:v>
                </c:pt>
                <c:pt idx="121">
                  <c:v>45170</c:v>
                </c:pt>
                <c:pt idx="122">
                  <c:v>45172</c:v>
                </c:pt>
                <c:pt idx="123">
                  <c:v>45174</c:v>
                </c:pt>
                <c:pt idx="124">
                  <c:v>45176</c:v>
                </c:pt>
                <c:pt idx="125">
                  <c:v>45178</c:v>
                </c:pt>
                <c:pt idx="126">
                  <c:v>45180</c:v>
                </c:pt>
                <c:pt idx="127">
                  <c:v>45182</c:v>
                </c:pt>
                <c:pt idx="128">
                  <c:v>45184</c:v>
                </c:pt>
                <c:pt idx="129">
                  <c:v>45186</c:v>
                </c:pt>
                <c:pt idx="130">
                  <c:v>45188</c:v>
                </c:pt>
                <c:pt idx="131">
                  <c:v>45190</c:v>
                </c:pt>
                <c:pt idx="132">
                  <c:v>45192</c:v>
                </c:pt>
                <c:pt idx="133">
                  <c:v>45194</c:v>
                </c:pt>
                <c:pt idx="134">
                  <c:v>45196</c:v>
                </c:pt>
                <c:pt idx="135">
                  <c:v>45198</c:v>
                </c:pt>
                <c:pt idx="136">
                  <c:v>45200</c:v>
                </c:pt>
                <c:pt idx="137">
                  <c:v>45202</c:v>
                </c:pt>
                <c:pt idx="138">
                  <c:v>45204</c:v>
                </c:pt>
                <c:pt idx="139">
                  <c:v>45206</c:v>
                </c:pt>
                <c:pt idx="140">
                  <c:v>45208</c:v>
                </c:pt>
              </c:numCache>
            </c:numRef>
          </c:cat>
          <c:val>
            <c:numRef>
              <c:f>'Sales Forecast Pivot Table'!$J$2:$J$142</c:f>
              <c:numCache>
                <c:formatCode>General</c:formatCode>
                <c:ptCount val="141"/>
                <c:pt idx="91">
                  <c:v>184127.51983069829</c:v>
                </c:pt>
                <c:pt idx="92">
                  <c:v>212288.01636321942</c:v>
                </c:pt>
                <c:pt idx="93">
                  <c:v>177030.39893161732</c:v>
                </c:pt>
                <c:pt idx="94">
                  <c:v>185635.52026664079</c:v>
                </c:pt>
                <c:pt idx="95">
                  <c:v>213797.67691799684</c:v>
                </c:pt>
                <c:pt idx="96">
                  <c:v>178542.08586355235</c:v>
                </c:pt>
                <c:pt idx="97">
                  <c:v>187186.74375948636</c:v>
                </c:pt>
                <c:pt idx="98">
                  <c:v>215351.63194012153</c:v>
                </c:pt>
                <c:pt idx="99">
                  <c:v>180099.13204788038</c:v>
                </c:pt>
                <c:pt idx="100">
                  <c:v>188783.35324999658</c:v>
                </c:pt>
                <c:pt idx="101">
                  <c:v>216952.01390060293</c:v>
                </c:pt>
                <c:pt idx="102">
                  <c:v>181703.63911492948</c:v>
                </c:pt>
                <c:pt idx="103">
                  <c:v>190427.3888594743</c:v>
                </c:pt>
                <c:pt idx="104">
                  <c:v>218600.83107784291</c:v>
                </c:pt>
                <c:pt idx="105">
                  <c:v>183357.58309219265</c:v>
                </c:pt>
                <c:pt idx="106">
                  <c:v>192120.76598654763</c:v>
                </c:pt>
                <c:pt idx="107">
                  <c:v>220299.96568800672</c:v>
                </c:pt>
                <c:pt idx="108">
                  <c:v>185062.81257966688</c:v>
                </c:pt>
                <c:pt idx="109">
                  <c:v>193865.27388192114</c:v>
                </c:pt>
                <c:pt idx="110">
                  <c:v>222051.17252331524</c:v>
                </c:pt>
                <c:pt idx="111">
                  <c:v>186821.04746275875</c:v>
                </c:pt>
                <c:pt idx="112">
                  <c:v>195662.57474539886</c:v>
                </c:pt>
                <c:pt idx="113">
                  <c:v>223856.07813982782</c:v>
                </c:pt>
                <c:pt idx="114">
                  <c:v>188633.87820145127</c:v>
                </c:pt>
                <c:pt idx="115">
                  <c:v>197514.20337766648</c:v>
                </c:pt>
                <c:pt idx="116">
                  <c:v>225716.18062410862</c:v>
                </c:pt>
                <c:pt idx="117">
                  <c:v>190502.76572188415</c:v>
                </c:pt>
                <c:pt idx="118">
                  <c:v>199421.56740734261</c:v>
                </c:pt>
                <c:pt idx="119">
                  <c:v>227632.84995589047</c:v>
                </c:pt>
                <c:pt idx="120">
                  <c:v>192429.04192393046</c:v>
                </c:pt>
                <c:pt idx="121">
                  <c:v>201385.94810195154</c:v>
                </c:pt>
                <c:pt idx="122">
                  <c:v>229607.3289717685</c:v>
                </c:pt>
                <c:pt idx="123">
                  <c:v>194413.91080605658</c:v>
                </c:pt>
                <c:pt idx="124">
                  <c:v>203408.50176001535</c:v>
                </c:pt>
                <c:pt idx="125">
                  <c:v>231640.73492336171</c:v>
                </c:pt>
                <c:pt idx="126">
                  <c:v>196458.45019703961</c:v>
                </c:pt>
                <c:pt idx="127">
                  <c:v>205490.26167066969</c:v>
                </c:pt>
                <c:pt idx="128">
                  <c:v>233734.06161254394</c:v>
                </c:pt>
                <c:pt idx="129">
                  <c:v>198563.61407325324</c:v>
                </c:pt>
                <c:pt idx="130">
                  <c:v>207632.14061732937</c:v>
                </c:pt>
                <c:pt idx="131">
                  <c:v>235888.18207650381</c:v>
                </c:pt>
                <c:pt idx="132">
                  <c:v>200730.23543046499</c:v>
                </c:pt>
                <c:pt idx="133">
                  <c:v>209834.93389314919</c:v>
                </c:pt>
                <c:pt idx="134">
                  <c:v>238103.8517867534</c:v>
                </c:pt>
                <c:pt idx="135">
                  <c:v>202959.02967060401</c:v>
                </c:pt>
                <c:pt idx="136">
                  <c:v>212099.32278851687</c:v>
                </c:pt>
                <c:pt idx="137">
                  <c:v>240381.71231890324</c:v>
                </c:pt>
                <c:pt idx="138">
                  <c:v>205250.59845689853</c:v>
                </c:pt>
                <c:pt idx="139">
                  <c:v>214425.87850467433</c:v>
                </c:pt>
                <c:pt idx="140">
                  <c:v>242722.29544416603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21-4FD0-BA7F-2E2E557F673E}"/>
            </c:ext>
          </c:extLst>
        </c:ser>
        <c:ser>
          <c:idx val="6"/>
          <c:order val="5"/>
          <c:tx>
            <c:strRef>
              <c:f>'Sales Forecast Pivot Table'!$K$1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'Sales Forecast Pivot Table'!$E$2:$E$142</c:f>
              <c:numCache>
                <c:formatCode>m/d/yyyy</c:formatCode>
                <c:ptCount val="141"/>
                <c:pt idx="0">
                  <c:v>44928</c:v>
                </c:pt>
                <c:pt idx="1">
                  <c:v>44930</c:v>
                </c:pt>
                <c:pt idx="2">
                  <c:v>44932</c:v>
                </c:pt>
                <c:pt idx="3">
                  <c:v>44934</c:v>
                </c:pt>
                <c:pt idx="4">
                  <c:v>44936</c:v>
                </c:pt>
                <c:pt idx="5">
                  <c:v>44938</c:v>
                </c:pt>
                <c:pt idx="6">
                  <c:v>44940</c:v>
                </c:pt>
                <c:pt idx="7">
                  <c:v>44942</c:v>
                </c:pt>
                <c:pt idx="8">
                  <c:v>44944</c:v>
                </c:pt>
                <c:pt idx="9">
                  <c:v>44946</c:v>
                </c:pt>
                <c:pt idx="10">
                  <c:v>44948</c:v>
                </c:pt>
                <c:pt idx="11">
                  <c:v>44950</c:v>
                </c:pt>
                <c:pt idx="12">
                  <c:v>44952</c:v>
                </c:pt>
                <c:pt idx="13">
                  <c:v>44954</c:v>
                </c:pt>
                <c:pt idx="14">
                  <c:v>44956</c:v>
                </c:pt>
                <c:pt idx="15">
                  <c:v>44958</c:v>
                </c:pt>
                <c:pt idx="16">
                  <c:v>44960</c:v>
                </c:pt>
                <c:pt idx="17">
                  <c:v>44962</c:v>
                </c:pt>
                <c:pt idx="18">
                  <c:v>44964</c:v>
                </c:pt>
                <c:pt idx="19">
                  <c:v>44966</c:v>
                </c:pt>
                <c:pt idx="20">
                  <c:v>44968</c:v>
                </c:pt>
                <c:pt idx="21">
                  <c:v>44970</c:v>
                </c:pt>
                <c:pt idx="22">
                  <c:v>44972</c:v>
                </c:pt>
                <c:pt idx="23">
                  <c:v>44974</c:v>
                </c:pt>
                <c:pt idx="24">
                  <c:v>44976</c:v>
                </c:pt>
                <c:pt idx="25">
                  <c:v>44978</c:v>
                </c:pt>
                <c:pt idx="26">
                  <c:v>44980</c:v>
                </c:pt>
                <c:pt idx="27">
                  <c:v>44982</c:v>
                </c:pt>
                <c:pt idx="28">
                  <c:v>44984</c:v>
                </c:pt>
                <c:pt idx="29">
                  <c:v>44986</c:v>
                </c:pt>
                <c:pt idx="30">
                  <c:v>44988</c:v>
                </c:pt>
                <c:pt idx="31">
                  <c:v>44990</c:v>
                </c:pt>
                <c:pt idx="32">
                  <c:v>44992</c:v>
                </c:pt>
                <c:pt idx="33">
                  <c:v>44994</c:v>
                </c:pt>
                <c:pt idx="34">
                  <c:v>44996</c:v>
                </c:pt>
                <c:pt idx="35">
                  <c:v>44998</c:v>
                </c:pt>
                <c:pt idx="36">
                  <c:v>45000</c:v>
                </c:pt>
                <c:pt idx="37">
                  <c:v>45002</c:v>
                </c:pt>
                <c:pt idx="38">
                  <c:v>45004</c:v>
                </c:pt>
                <c:pt idx="39">
                  <c:v>45006</c:v>
                </c:pt>
                <c:pt idx="40">
                  <c:v>45008</c:v>
                </c:pt>
                <c:pt idx="41">
                  <c:v>45010</c:v>
                </c:pt>
                <c:pt idx="42">
                  <c:v>45012</c:v>
                </c:pt>
                <c:pt idx="43">
                  <c:v>45014</c:v>
                </c:pt>
                <c:pt idx="44">
                  <c:v>45016</c:v>
                </c:pt>
                <c:pt idx="45">
                  <c:v>45018</c:v>
                </c:pt>
                <c:pt idx="46">
                  <c:v>45020</c:v>
                </c:pt>
                <c:pt idx="47">
                  <c:v>45022</c:v>
                </c:pt>
                <c:pt idx="48">
                  <c:v>45024</c:v>
                </c:pt>
                <c:pt idx="49">
                  <c:v>45026</c:v>
                </c:pt>
                <c:pt idx="50">
                  <c:v>45028</c:v>
                </c:pt>
                <c:pt idx="51">
                  <c:v>45030</c:v>
                </c:pt>
                <c:pt idx="52">
                  <c:v>45032</c:v>
                </c:pt>
                <c:pt idx="53">
                  <c:v>45034</c:v>
                </c:pt>
                <c:pt idx="54">
                  <c:v>45036</c:v>
                </c:pt>
                <c:pt idx="55">
                  <c:v>45038</c:v>
                </c:pt>
                <c:pt idx="56">
                  <c:v>45040</c:v>
                </c:pt>
                <c:pt idx="57">
                  <c:v>45042</c:v>
                </c:pt>
                <c:pt idx="58">
                  <c:v>45044</c:v>
                </c:pt>
                <c:pt idx="59">
                  <c:v>45046</c:v>
                </c:pt>
                <c:pt idx="60">
                  <c:v>45048</c:v>
                </c:pt>
                <c:pt idx="61">
                  <c:v>45050</c:v>
                </c:pt>
                <c:pt idx="62">
                  <c:v>45052</c:v>
                </c:pt>
                <c:pt idx="63">
                  <c:v>45054</c:v>
                </c:pt>
                <c:pt idx="64">
                  <c:v>45056</c:v>
                </c:pt>
                <c:pt idx="65">
                  <c:v>45058</c:v>
                </c:pt>
                <c:pt idx="66">
                  <c:v>45060</c:v>
                </c:pt>
                <c:pt idx="67">
                  <c:v>45062</c:v>
                </c:pt>
                <c:pt idx="68">
                  <c:v>45064</c:v>
                </c:pt>
                <c:pt idx="69">
                  <c:v>45066</c:v>
                </c:pt>
                <c:pt idx="70">
                  <c:v>45068</c:v>
                </c:pt>
                <c:pt idx="71">
                  <c:v>45070</c:v>
                </c:pt>
                <c:pt idx="72">
                  <c:v>45072</c:v>
                </c:pt>
                <c:pt idx="73">
                  <c:v>45074</c:v>
                </c:pt>
                <c:pt idx="74">
                  <c:v>45076</c:v>
                </c:pt>
                <c:pt idx="75">
                  <c:v>45078</c:v>
                </c:pt>
                <c:pt idx="76">
                  <c:v>45080</c:v>
                </c:pt>
                <c:pt idx="77">
                  <c:v>45082</c:v>
                </c:pt>
                <c:pt idx="78">
                  <c:v>45084</c:v>
                </c:pt>
                <c:pt idx="79">
                  <c:v>45086</c:v>
                </c:pt>
                <c:pt idx="80">
                  <c:v>45088</c:v>
                </c:pt>
                <c:pt idx="81">
                  <c:v>45090</c:v>
                </c:pt>
                <c:pt idx="82">
                  <c:v>45092</c:v>
                </c:pt>
                <c:pt idx="83">
                  <c:v>45094</c:v>
                </c:pt>
                <c:pt idx="84">
                  <c:v>45096</c:v>
                </c:pt>
                <c:pt idx="85">
                  <c:v>45098</c:v>
                </c:pt>
                <c:pt idx="86">
                  <c:v>45100</c:v>
                </c:pt>
                <c:pt idx="87">
                  <c:v>45102</c:v>
                </c:pt>
                <c:pt idx="88">
                  <c:v>45104</c:v>
                </c:pt>
                <c:pt idx="89">
                  <c:v>45106</c:v>
                </c:pt>
                <c:pt idx="90">
                  <c:v>45108</c:v>
                </c:pt>
                <c:pt idx="91">
                  <c:v>45110</c:v>
                </c:pt>
                <c:pt idx="92">
                  <c:v>45112</c:v>
                </c:pt>
                <c:pt idx="93">
                  <c:v>45114</c:v>
                </c:pt>
                <c:pt idx="94">
                  <c:v>45116</c:v>
                </c:pt>
                <c:pt idx="95">
                  <c:v>45118</c:v>
                </c:pt>
                <c:pt idx="96">
                  <c:v>45120</c:v>
                </c:pt>
                <c:pt idx="97">
                  <c:v>45122</c:v>
                </c:pt>
                <c:pt idx="98">
                  <c:v>45124</c:v>
                </c:pt>
                <c:pt idx="99">
                  <c:v>45126</c:v>
                </c:pt>
                <c:pt idx="100">
                  <c:v>45128</c:v>
                </c:pt>
                <c:pt idx="101">
                  <c:v>45130</c:v>
                </c:pt>
                <c:pt idx="102">
                  <c:v>45132</c:v>
                </c:pt>
                <c:pt idx="103">
                  <c:v>45134</c:v>
                </c:pt>
                <c:pt idx="104">
                  <c:v>45136</c:v>
                </c:pt>
                <c:pt idx="105">
                  <c:v>45138</c:v>
                </c:pt>
                <c:pt idx="106">
                  <c:v>45140</c:v>
                </c:pt>
                <c:pt idx="107">
                  <c:v>45142</c:v>
                </c:pt>
                <c:pt idx="108">
                  <c:v>45144</c:v>
                </c:pt>
                <c:pt idx="109">
                  <c:v>45146</c:v>
                </c:pt>
                <c:pt idx="110">
                  <c:v>45148</c:v>
                </c:pt>
                <c:pt idx="111">
                  <c:v>45150</c:v>
                </c:pt>
                <c:pt idx="112">
                  <c:v>45152</c:v>
                </c:pt>
                <c:pt idx="113">
                  <c:v>45154</c:v>
                </c:pt>
                <c:pt idx="114">
                  <c:v>45156</c:v>
                </c:pt>
                <c:pt idx="115">
                  <c:v>45158</c:v>
                </c:pt>
                <c:pt idx="116">
                  <c:v>45160</c:v>
                </c:pt>
                <c:pt idx="117">
                  <c:v>45162</c:v>
                </c:pt>
                <c:pt idx="118">
                  <c:v>45164</c:v>
                </c:pt>
                <c:pt idx="119">
                  <c:v>45166</c:v>
                </c:pt>
                <c:pt idx="120">
                  <c:v>45168</c:v>
                </c:pt>
                <c:pt idx="121">
                  <c:v>45170</c:v>
                </c:pt>
                <c:pt idx="122">
                  <c:v>45172</c:v>
                </c:pt>
                <c:pt idx="123">
                  <c:v>45174</c:v>
                </c:pt>
                <c:pt idx="124">
                  <c:v>45176</c:v>
                </c:pt>
                <c:pt idx="125">
                  <c:v>45178</c:v>
                </c:pt>
                <c:pt idx="126">
                  <c:v>45180</c:v>
                </c:pt>
                <c:pt idx="127">
                  <c:v>45182</c:v>
                </c:pt>
                <c:pt idx="128">
                  <c:v>45184</c:v>
                </c:pt>
                <c:pt idx="129">
                  <c:v>45186</c:v>
                </c:pt>
                <c:pt idx="130">
                  <c:v>45188</c:v>
                </c:pt>
                <c:pt idx="131">
                  <c:v>45190</c:v>
                </c:pt>
                <c:pt idx="132">
                  <c:v>45192</c:v>
                </c:pt>
                <c:pt idx="133">
                  <c:v>45194</c:v>
                </c:pt>
                <c:pt idx="134">
                  <c:v>45196</c:v>
                </c:pt>
                <c:pt idx="135">
                  <c:v>45198</c:v>
                </c:pt>
                <c:pt idx="136">
                  <c:v>45200</c:v>
                </c:pt>
                <c:pt idx="137">
                  <c:v>45202</c:v>
                </c:pt>
                <c:pt idx="138">
                  <c:v>45204</c:v>
                </c:pt>
                <c:pt idx="139">
                  <c:v>45206</c:v>
                </c:pt>
                <c:pt idx="140">
                  <c:v>45208</c:v>
                </c:pt>
              </c:numCache>
            </c:numRef>
          </c:cat>
          <c:val>
            <c:numRef>
              <c:f>'Sales Forecast Pivot Table'!$K$2:$K$142</c:f>
              <c:numCache>
                <c:formatCode>General</c:formatCode>
                <c:ptCount val="141"/>
                <c:pt idx="91">
                  <c:v>-64589.969279723147</c:v>
                </c:pt>
                <c:pt idx="92">
                  <c:v>-36430.591973384799</c:v>
                </c:pt>
                <c:pt idx="93">
                  <c:v>-71690.199127987216</c:v>
                </c:pt>
                <c:pt idx="94">
                  <c:v>-65177.909357468634</c:v>
                </c:pt>
                <c:pt idx="95">
                  <c:v>-37020.192169965259</c:v>
                </c:pt>
                <c:pt idx="96">
                  <c:v>-72281.825701725247</c:v>
                </c:pt>
                <c:pt idx="97">
                  <c:v>-65809.072492117237</c:v>
                </c:pt>
                <c:pt idx="98">
                  <c:v>-37654.086833892943</c:v>
                </c:pt>
                <c:pt idx="99">
                  <c:v>-72918.811527856262</c:v>
                </c:pt>
                <c:pt idx="100">
                  <c:v>-66485.621624430438</c:v>
                </c:pt>
                <c:pt idx="101">
                  <c:v>-38334.408436177313</c:v>
                </c:pt>
                <c:pt idx="102">
                  <c:v>-73603.258236708367</c:v>
                </c:pt>
                <c:pt idx="103">
                  <c:v>-67209.59687571117</c:v>
                </c:pt>
                <c:pt idx="104">
                  <c:v>-39063.165255220301</c:v>
                </c:pt>
                <c:pt idx="105">
                  <c:v>-74337.141855774564</c:v>
                </c:pt>
                <c:pt idx="106">
                  <c:v>-67982.913644587505</c:v>
                </c:pt>
                <c:pt idx="107">
                  <c:v>-39842.239507187143</c:v>
                </c:pt>
                <c:pt idx="108">
                  <c:v>-75122.310985051794</c:v>
                </c:pt>
                <c:pt idx="109">
                  <c:v>-68807.36118176399</c:v>
                </c:pt>
                <c:pt idx="110">
                  <c:v>-40673.385984298657</c:v>
                </c:pt>
                <c:pt idx="111">
                  <c:v>-75960.48550994668</c:v>
                </c:pt>
                <c:pt idx="112">
                  <c:v>-69684.601687044749</c:v>
                </c:pt>
                <c:pt idx="113">
                  <c:v>-41558.231242614231</c:v>
                </c:pt>
                <c:pt idx="114">
                  <c:v>-76853.255890442189</c:v>
                </c:pt>
                <c:pt idx="115">
                  <c:v>-70616.169961115345</c:v>
                </c:pt>
                <c:pt idx="116">
                  <c:v>-42498.27336869805</c:v>
                </c:pt>
                <c:pt idx="117">
                  <c:v>-77802.083052678048</c:v>
                </c:pt>
                <c:pt idx="118">
                  <c:v>-71603.473632594454</c:v>
                </c:pt>
                <c:pt idx="119">
                  <c:v>-43494.882342282886</c:v>
                </c:pt>
                <c:pt idx="120">
                  <c:v>-78808.298896527383</c:v>
                </c:pt>
                <c:pt idx="121">
                  <c:v>-72647.793969006423</c:v>
                </c:pt>
                <c:pt idx="122">
                  <c:v>-44549.300999963903</c:v>
                </c:pt>
                <c:pt idx="123">
                  <c:v>-79873.107420456523</c:v>
                </c:pt>
                <c:pt idx="124">
                  <c:v>-73750.287268873217</c:v>
                </c:pt>
                <c:pt idx="125">
                  <c:v>-45662.646593360143</c:v>
                </c:pt>
                <c:pt idx="126">
                  <c:v>-80997.586453242548</c:v>
                </c:pt>
                <c:pt idx="127">
                  <c:v>-74911.986821330589</c:v>
                </c:pt>
                <c:pt idx="128">
                  <c:v>-46835.912924345394</c:v>
                </c:pt>
                <c:pt idx="129">
                  <c:v>-82182.689971259169</c:v>
                </c:pt>
                <c:pt idx="130">
                  <c:v>-76133.805409793247</c:v>
                </c:pt>
                <c:pt idx="131">
                  <c:v>-48069.97303010826</c:v>
                </c:pt>
                <c:pt idx="132">
                  <c:v>-83429.250970273948</c:v>
                </c:pt>
                <c:pt idx="133">
                  <c:v>-77416.538327416099</c:v>
                </c:pt>
                <c:pt idx="134">
                  <c:v>-49365.582382160821</c:v>
                </c:pt>
                <c:pt idx="135">
                  <c:v>-84737.984852215945</c:v>
                </c:pt>
                <c:pt idx="136">
                  <c:v>-78760.866864586758</c:v>
                </c:pt>
                <c:pt idx="137">
                  <c:v>-50723.382556113691</c:v>
                </c:pt>
                <c:pt idx="138">
                  <c:v>-86109.493280313458</c:v>
                </c:pt>
                <c:pt idx="139">
                  <c:v>-80167.362222547206</c:v>
                </c:pt>
                <c:pt idx="140">
                  <c:v>-52143.905323179468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21-4FD0-BA7F-2E2E557F6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06496"/>
        <c:axId val="183874624"/>
      </c:lineChart>
      <c:dateAx>
        <c:axId val="2833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4624"/>
        <c:crosses val="autoZero"/>
        <c:auto val="1"/>
        <c:lblOffset val="100"/>
        <c:baseTimeUnit val="days"/>
      </c:dateAx>
      <c:valAx>
        <c:axId val="183874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Forecast for Time Period of 5 Days</a:t>
            </a:r>
          </a:p>
        </c:rich>
      </c:tx>
      <c:layout>
        <c:manualLayout>
          <c:xMode val="edge"/>
          <c:yMode val="edge"/>
          <c:x val="0.17000618164027281"/>
          <c:y val="2.7923431166726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Forecast Pivot Table'!$N$1</c:f>
              <c:strCache>
                <c:ptCount val="1"/>
                <c:pt idx="0">
                  <c:v>Net 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'Sales Forecast Pivot Table'!$M$2:$M$57</c:f>
              <c:numCache>
                <c:formatCode>m/d/yyyy</c:formatCode>
                <c:ptCount val="56"/>
                <c:pt idx="0">
                  <c:v>44931</c:v>
                </c:pt>
                <c:pt idx="1">
                  <c:v>44936</c:v>
                </c:pt>
                <c:pt idx="2">
                  <c:v>44941</c:v>
                </c:pt>
                <c:pt idx="3">
                  <c:v>44946</c:v>
                </c:pt>
                <c:pt idx="4">
                  <c:v>44951</c:v>
                </c:pt>
                <c:pt idx="5">
                  <c:v>44956</c:v>
                </c:pt>
                <c:pt idx="6">
                  <c:v>44961</c:v>
                </c:pt>
                <c:pt idx="7">
                  <c:v>44966</c:v>
                </c:pt>
                <c:pt idx="8">
                  <c:v>44971</c:v>
                </c:pt>
                <c:pt idx="9">
                  <c:v>44976</c:v>
                </c:pt>
                <c:pt idx="10">
                  <c:v>44981</c:v>
                </c:pt>
                <c:pt idx="11">
                  <c:v>44986</c:v>
                </c:pt>
                <c:pt idx="12">
                  <c:v>44991</c:v>
                </c:pt>
                <c:pt idx="13">
                  <c:v>44996</c:v>
                </c:pt>
                <c:pt idx="14">
                  <c:v>45001</c:v>
                </c:pt>
                <c:pt idx="15">
                  <c:v>45006</c:v>
                </c:pt>
                <c:pt idx="16">
                  <c:v>45011</c:v>
                </c:pt>
                <c:pt idx="17">
                  <c:v>45016</c:v>
                </c:pt>
                <c:pt idx="18">
                  <c:v>45021</c:v>
                </c:pt>
                <c:pt idx="19">
                  <c:v>45026</c:v>
                </c:pt>
                <c:pt idx="20">
                  <c:v>45031</c:v>
                </c:pt>
                <c:pt idx="21">
                  <c:v>45036</c:v>
                </c:pt>
                <c:pt idx="22">
                  <c:v>45041</c:v>
                </c:pt>
                <c:pt idx="23">
                  <c:v>45046</c:v>
                </c:pt>
                <c:pt idx="24">
                  <c:v>45051</c:v>
                </c:pt>
                <c:pt idx="25">
                  <c:v>45056</c:v>
                </c:pt>
                <c:pt idx="26">
                  <c:v>45061</c:v>
                </c:pt>
                <c:pt idx="27">
                  <c:v>45066</c:v>
                </c:pt>
                <c:pt idx="28">
                  <c:v>45071</c:v>
                </c:pt>
                <c:pt idx="29">
                  <c:v>45076</c:v>
                </c:pt>
                <c:pt idx="30">
                  <c:v>45081</c:v>
                </c:pt>
                <c:pt idx="31">
                  <c:v>45086</c:v>
                </c:pt>
                <c:pt idx="32">
                  <c:v>45091</c:v>
                </c:pt>
                <c:pt idx="33">
                  <c:v>45096</c:v>
                </c:pt>
                <c:pt idx="34">
                  <c:v>45101</c:v>
                </c:pt>
                <c:pt idx="35">
                  <c:v>45106</c:v>
                </c:pt>
                <c:pt idx="36">
                  <c:v>45111</c:v>
                </c:pt>
                <c:pt idx="37">
                  <c:v>45116</c:v>
                </c:pt>
                <c:pt idx="38">
                  <c:v>45121</c:v>
                </c:pt>
                <c:pt idx="39">
                  <c:v>45126</c:v>
                </c:pt>
                <c:pt idx="40">
                  <c:v>45131</c:v>
                </c:pt>
                <c:pt idx="41">
                  <c:v>45136</c:v>
                </c:pt>
                <c:pt idx="42">
                  <c:v>45141</c:v>
                </c:pt>
                <c:pt idx="43">
                  <c:v>45146</c:v>
                </c:pt>
                <c:pt idx="44">
                  <c:v>45151</c:v>
                </c:pt>
                <c:pt idx="45">
                  <c:v>45156</c:v>
                </c:pt>
                <c:pt idx="46">
                  <c:v>45161</c:v>
                </c:pt>
                <c:pt idx="47">
                  <c:v>45166</c:v>
                </c:pt>
                <c:pt idx="48">
                  <c:v>45171</c:v>
                </c:pt>
                <c:pt idx="49">
                  <c:v>45176</c:v>
                </c:pt>
                <c:pt idx="50">
                  <c:v>45181</c:v>
                </c:pt>
                <c:pt idx="51">
                  <c:v>45186</c:v>
                </c:pt>
                <c:pt idx="52">
                  <c:v>45191</c:v>
                </c:pt>
                <c:pt idx="53">
                  <c:v>45196</c:v>
                </c:pt>
                <c:pt idx="54">
                  <c:v>45201</c:v>
                </c:pt>
                <c:pt idx="55">
                  <c:v>45206</c:v>
                </c:pt>
              </c:numCache>
            </c:numRef>
          </c:cat>
          <c:val>
            <c:numRef>
              <c:f>'Sales Forecast Pivot Table'!$N$2:$N$57</c:f>
              <c:numCache>
                <c:formatCode>General</c:formatCode>
                <c:ptCount val="56"/>
                <c:pt idx="0">
                  <c:v>87368</c:v>
                </c:pt>
                <c:pt idx="1">
                  <c:v>69141</c:v>
                </c:pt>
                <c:pt idx="2">
                  <c:v>73560</c:v>
                </c:pt>
                <c:pt idx="3">
                  <c:v>76897</c:v>
                </c:pt>
                <c:pt idx="4">
                  <c:v>118603</c:v>
                </c:pt>
                <c:pt idx="5">
                  <c:v>82715</c:v>
                </c:pt>
                <c:pt idx="6">
                  <c:v>154513</c:v>
                </c:pt>
                <c:pt idx="7">
                  <c:v>43760</c:v>
                </c:pt>
                <c:pt idx="8">
                  <c:v>142497</c:v>
                </c:pt>
                <c:pt idx="9">
                  <c:v>276238.04000000004</c:v>
                </c:pt>
                <c:pt idx="10">
                  <c:v>174732</c:v>
                </c:pt>
                <c:pt idx="11">
                  <c:v>203660</c:v>
                </c:pt>
                <c:pt idx="12">
                  <c:v>4653</c:v>
                </c:pt>
                <c:pt idx="13">
                  <c:v>238789</c:v>
                </c:pt>
                <c:pt idx="14">
                  <c:v>139598</c:v>
                </c:pt>
                <c:pt idx="15">
                  <c:v>189649</c:v>
                </c:pt>
                <c:pt idx="16">
                  <c:v>159438</c:v>
                </c:pt>
                <c:pt idx="17">
                  <c:v>137724</c:v>
                </c:pt>
                <c:pt idx="18">
                  <c:v>106777</c:v>
                </c:pt>
                <c:pt idx="19">
                  <c:v>227974</c:v>
                </c:pt>
                <c:pt idx="20">
                  <c:v>124131</c:v>
                </c:pt>
                <c:pt idx="21">
                  <c:v>212848</c:v>
                </c:pt>
                <c:pt idx="22">
                  <c:v>49097</c:v>
                </c:pt>
                <c:pt idx="23">
                  <c:v>331348</c:v>
                </c:pt>
                <c:pt idx="24">
                  <c:v>17412</c:v>
                </c:pt>
                <c:pt idx="25">
                  <c:v>215688</c:v>
                </c:pt>
                <c:pt idx="26">
                  <c:v>41779</c:v>
                </c:pt>
                <c:pt idx="27">
                  <c:v>216502</c:v>
                </c:pt>
                <c:pt idx="28">
                  <c:v>151812</c:v>
                </c:pt>
                <c:pt idx="29">
                  <c:v>164580</c:v>
                </c:pt>
                <c:pt idx="30">
                  <c:v>146115</c:v>
                </c:pt>
                <c:pt idx="31">
                  <c:v>108214</c:v>
                </c:pt>
                <c:pt idx="32">
                  <c:v>119232</c:v>
                </c:pt>
                <c:pt idx="33">
                  <c:v>92923</c:v>
                </c:pt>
                <c:pt idx="34">
                  <c:v>311858</c:v>
                </c:pt>
                <c:pt idx="35">
                  <c:v>217198</c:v>
                </c:pt>
                <c:pt idx="36">
                  <c:v>41990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B-433B-AE12-0556864FE890}"/>
            </c:ext>
          </c:extLst>
        </c:ser>
        <c:ser>
          <c:idx val="1"/>
          <c:order val="1"/>
          <c:tx>
            <c:strRef>
              <c:f>'Sales Forecast Pivot Table'!$O$1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'Sales Forecast Pivot Table'!$M$2:$M$57</c:f>
              <c:numCache>
                <c:formatCode>m/d/yyyy</c:formatCode>
                <c:ptCount val="56"/>
                <c:pt idx="0">
                  <c:v>44931</c:v>
                </c:pt>
                <c:pt idx="1">
                  <c:v>44936</c:v>
                </c:pt>
                <c:pt idx="2">
                  <c:v>44941</c:v>
                </c:pt>
                <c:pt idx="3">
                  <c:v>44946</c:v>
                </c:pt>
                <c:pt idx="4">
                  <c:v>44951</c:v>
                </c:pt>
                <c:pt idx="5">
                  <c:v>44956</c:v>
                </c:pt>
                <c:pt idx="6">
                  <c:v>44961</c:v>
                </c:pt>
                <c:pt idx="7">
                  <c:v>44966</c:v>
                </c:pt>
                <c:pt idx="8">
                  <c:v>44971</c:v>
                </c:pt>
                <c:pt idx="9">
                  <c:v>44976</c:v>
                </c:pt>
                <c:pt idx="10">
                  <c:v>44981</c:v>
                </c:pt>
                <c:pt idx="11">
                  <c:v>44986</c:v>
                </c:pt>
                <c:pt idx="12">
                  <c:v>44991</c:v>
                </c:pt>
                <c:pt idx="13">
                  <c:v>44996</c:v>
                </c:pt>
                <c:pt idx="14">
                  <c:v>45001</c:v>
                </c:pt>
                <c:pt idx="15">
                  <c:v>45006</c:v>
                </c:pt>
                <c:pt idx="16">
                  <c:v>45011</c:v>
                </c:pt>
                <c:pt idx="17">
                  <c:v>45016</c:v>
                </c:pt>
                <c:pt idx="18">
                  <c:v>45021</c:v>
                </c:pt>
                <c:pt idx="19">
                  <c:v>45026</c:v>
                </c:pt>
                <c:pt idx="20">
                  <c:v>45031</c:v>
                </c:pt>
                <c:pt idx="21">
                  <c:v>45036</c:v>
                </c:pt>
                <c:pt idx="22">
                  <c:v>45041</c:v>
                </c:pt>
                <c:pt idx="23">
                  <c:v>45046</c:v>
                </c:pt>
                <c:pt idx="24">
                  <c:v>45051</c:v>
                </c:pt>
                <c:pt idx="25">
                  <c:v>45056</c:v>
                </c:pt>
                <c:pt idx="26">
                  <c:v>45061</c:v>
                </c:pt>
                <c:pt idx="27">
                  <c:v>45066</c:v>
                </c:pt>
                <c:pt idx="28">
                  <c:v>45071</c:v>
                </c:pt>
                <c:pt idx="29">
                  <c:v>45076</c:v>
                </c:pt>
                <c:pt idx="30">
                  <c:v>45081</c:v>
                </c:pt>
                <c:pt idx="31">
                  <c:v>45086</c:v>
                </c:pt>
                <c:pt idx="32">
                  <c:v>45091</c:v>
                </c:pt>
                <c:pt idx="33">
                  <c:v>45096</c:v>
                </c:pt>
                <c:pt idx="34">
                  <c:v>45101</c:v>
                </c:pt>
                <c:pt idx="35">
                  <c:v>45106</c:v>
                </c:pt>
                <c:pt idx="36">
                  <c:v>45111</c:v>
                </c:pt>
                <c:pt idx="37">
                  <c:v>45116</c:v>
                </c:pt>
                <c:pt idx="38">
                  <c:v>45121</c:v>
                </c:pt>
                <c:pt idx="39">
                  <c:v>45126</c:v>
                </c:pt>
                <c:pt idx="40">
                  <c:v>45131</c:v>
                </c:pt>
                <c:pt idx="41">
                  <c:v>45136</c:v>
                </c:pt>
                <c:pt idx="42">
                  <c:v>45141</c:v>
                </c:pt>
                <c:pt idx="43">
                  <c:v>45146</c:v>
                </c:pt>
                <c:pt idx="44">
                  <c:v>45151</c:v>
                </c:pt>
                <c:pt idx="45">
                  <c:v>45156</c:v>
                </c:pt>
                <c:pt idx="46">
                  <c:v>45161</c:v>
                </c:pt>
                <c:pt idx="47">
                  <c:v>45166</c:v>
                </c:pt>
                <c:pt idx="48">
                  <c:v>45171</c:v>
                </c:pt>
                <c:pt idx="49">
                  <c:v>45176</c:v>
                </c:pt>
                <c:pt idx="50">
                  <c:v>45181</c:v>
                </c:pt>
                <c:pt idx="51">
                  <c:v>45186</c:v>
                </c:pt>
                <c:pt idx="52">
                  <c:v>45191</c:v>
                </c:pt>
                <c:pt idx="53">
                  <c:v>45196</c:v>
                </c:pt>
                <c:pt idx="54">
                  <c:v>45201</c:v>
                </c:pt>
                <c:pt idx="55">
                  <c:v>45206</c:v>
                </c:pt>
              </c:numCache>
            </c:numRef>
          </c:cat>
          <c:val>
            <c:numRef>
              <c:f>'Sales Forecast Pivot Table'!$O$2:$O$57</c:f>
              <c:numCache>
                <c:formatCode>General</c:formatCode>
                <c:ptCount val="56"/>
                <c:pt idx="37">
                  <c:v>170227.99045044929</c:v>
                </c:pt>
                <c:pt idx="38">
                  <c:v>171689.47353247926</c:v>
                </c:pt>
                <c:pt idx="39">
                  <c:v>173150.95661450736</c:v>
                </c:pt>
                <c:pt idx="40">
                  <c:v>174612.43969653733</c:v>
                </c:pt>
                <c:pt idx="41">
                  <c:v>176073.9227785673</c:v>
                </c:pt>
                <c:pt idx="42">
                  <c:v>177535.40586059541</c:v>
                </c:pt>
                <c:pt idx="43">
                  <c:v>178996.88894262537</c:v>
                </c:pt>
                <c:pt idx="44">
                  <c:v>180458.37202465534</c:v>
                </c:pt>
                <c:pt idx="45">
                  <c:v>181919.85510668345</c:v>
                </c:pt>
                <c:pt idx="46">
                  <c:v>183381.33818871342</c:v>
                </c:pt>
                <c:pt idx="47">
                  <c:v>184842.82127074338</c:v>
                </c:pt>
                <c:pt idx="48">
                  <c:v>186304.30435277149</c:v>
                </c:pt>
                <c:pt idx="49">
                  <c:v>187765.78743480146</c:v>
                </c:pt>
                <c:pt idx="50">
                  <c:v>189227.27051683143</c:v>
                </c:pt>
                <c:pt idx="51">
                  <c:v>190688.7535988614</c:v>
                </c:pt>
                <c:pt idx="52">
                  <c:v>192150.2366808895</c:v>
                </c:pt>
                <c:pt idx="53">
                  <c:v>193611.71976291947</c:v>
                </c:pt>
                <c:pt idx="54">
                  <c:v>195073.20284494944</c:v>
                </c:pt>
                <c:pt idx="55">
                  <c:v>196534.68592697755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B-433B-AE12-0556864FE890}"/>
            </c:ext>
          </c:extLst>
        </c:ser>
        <c:ser>
          <c:idx val="2"/>
          <c:order val="2"/>
          <c:tx>
            <c:strRef>
              <c:f>'Sales Forecast Pivot Table'!$P$1</c:f>
              <c:strCache>
                <c:ptCount val="1"/>
                <c:pt idx="0">
                  <c:v>Forecast.Ets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'Sales Forecast Pivot Table'!$M$2:$M$57</c:f>
              <c:numCache>
                <c:formatCode>m/d/yyyy</c:formatCode>
                <c:ptCount val="56"/>
                <c:pt idx="0">
                  <c:v>44931</c:v>
                </c:pt>
                <c:pt idx="1">
                  <c:v>44936</c:v>
                </c:pt>
                <c:pt idx="2">
                  <c:v>44941</c:v>
                </c:pt>
                <c:pt idx="3">
                  <c:v>44946</c:v>
                </c:pt>
                <c:pt idx="4">
                  <c:v>44951</c:v>
                </c:pt>
                <c:pt idx="5">
                  <c:v>44956</c:v>
                </c:pt>
                <c:pt idx="6">
                  <c:v>44961</c:v>
                </c:pt>
                <c:pt idx="7">
                  <c:v>44966</c:v>
                </c:pt>
                <c:pt idx="8">
                  <c:v>44971</c:v>
                </c:pt>
                <c:pt idx="9">
                  <c:v>44976</c:v>
                </c:pt>
                <c:pt idx="10">
                  <c:v>44981</c:v>
                </c:pt>
                <c:pt idx="11">
                  <c:v>44986</c:v>
                </c:pt>
                <c:pt idx="12">
                  <c:v>44991</c:v>
                </c:pt>
                <c:pt idx="13">
                  <c:v>44996</c:v>
                </c:pt>
                <c:pt idx="14">
                  <c:v>45001</c:v>
                </c:pt>
                <c:pt idx="15">
                  <c:v>45006</c:v>
                </c:pt>
                <c:pt idx="16">
                  <c:v>45011</c:v>
                </c:pt>
                <c:pt idx="17">
                  <c:v>45016</c:v>
                </c:pt>
                <c:pt idx="18">
                  <c:v>45021</c:v>
                </c:pt>
                <c:pt idx="19">
                  <c:v>45026</c:v>
                </c:pt>
                <c:pt idx="20">
                  <c:v>45031</c:v>
                </c:pt>
                <c:pt idx="21">
                  <c:v>45036</c:v>
                </c:pt>
                <c:pt idx="22">
                  <c:v>45041</c:v>
                </c:pt>
                <c:pt idx="23">
                  <c:v>45046</c:v>
                </c:pt>
                <c:pt idx="24">
                  <c:v>45051</c:v>
                </c:pt>
                <c:pt idx="25">
                  <c:v>45056</c:v>
                </c:pt>
                <c:pt idx="26">
                  <c:v>45061</c:v>
                </c:pt>
                <c:pt idx="27">
                  <c:v>45066</c:v>
                </c:pt>
                <c:pt idx="28">
                  <c:v>45071</c:v>
                </c:pt>
                <c:pt idx="29">
                  <c:v>45076</c:v>
                </c:pt>
                <c:pt idx="30">
                  <c:v>45081</c:v>
                </c:pt>
                <c:pt idx="31">
                  <c:v>45086</c:v>
                </c:pt>
                <c:pt idx="32">
                  <c:v>45091</c:v>
                </c:pt>
                <c:pt idx="33">
                  <c:v>45096</c:v>
                </c:pt>
                <c:pt idx="34">
                  <c:v>45101</c:v>
                </c:pt>
                <c:pt idx="35">
                  <c:v>45106</c:v>
                </c:pt>
                <c:pt idx="36">
                  <c:v>45111</c:v>
                </c:pt>
                <c:pt idx="37">
                  <c:v>45116</c:v>
                </c:pt>
                <c:pt idx="38">
                  <c:v>45121</c:v>
                </c:pt>
                <c:pt idx="39">
                  <c:v>45126</c:v>
                </c:pt>
                <c:pt idx="40">
                  <c:v>45131</c:v>
                </c:pt>
                <c:pt idx="41">
                  <c:v>45136</c:v>
                </c:pt>
                <c:pt idx="42">
                  <c:v>45141</c:v>
                </c:pt>
                <c:pt idx="43">
                  <c:v>45146</c:v>
                </c:pt>
                <c:pt idx="44">
                  <c:v>45151</c:v>
                </c:pt>
                <c:pt idx="45">
                  <c:v>45156</c:v>
                </c:pt>
                <c:pt idx="46">
                  <c:v>45161</c:v>
                </c:pt>
                <c:pt idx="47">
                  <c:v>45166</c:v>
                </c:pt>
                <c:pt idx="48">
                  <c:v>45171</c:v>
                </c:pt>
                <c:pt idx="49">
                  <c:v>45176</c:v>
                </c:pt>
                <c:pt idx="50">
                  <c:v>45181</c:v>
                </c:pt>
                <c:pt idx="51">
                  <c:v>45186</c:v>
                </c:pt>
                <c:pt idx="52">
                  <c:v>45191</c:v>
                </c:pt>
                <c:pt idx="53">
                  <c:v>45196</c:v>
                </c:pt>
                <c:pt idx="54">
                  <c:v>45201</c:v>
                </c:pt>
                <c:pt idx="55">
                  <c:v>45206</c:v>
                </c:pt>
              </c:numCache>
            </c:numRef>
          </c:cat>
          <c:val>
            <c:numRef>
              <c:f>'Sales Forecast Pivot Table'!$P$2:$P$57</c:f>
              <c:numCache>
                <c:formatCode>General</c:formatCode>
                <c:ptCount val="56"/>
                <c:pt idx="37">
                  <c:v>166199.05673337189</c:v>
                </c:pt>
                <c:pt idx="38">
                  <c:v>167827.82548856369</c:v>
                </c:pt>
                <c:pt idx="39">
                  <c:v>169456.59424375597</c:v>
                </c:pt>
                <c:pt idx="40">
                  <c:v>171085.36299894776</c:v>
                </c:pt>
                <c:pt idx="41">
                  <c:v>172714.13175414002</c:v>
                </c:pt>
                <c:pt idx="42">
                  <c:v>174342.90050933181</c:v>
                </c:pt>
                <c:pt idx="43">
                  <c:v>175971.6692645241</c:v>
                </c:pt>
                <c:pt idx="44">
                  <c:v>177600.43801971589</c:v>
                </c:pt>
                <c:pt idx="45">
                  <c:v>179229.20677490815</c:v>
                </c:pt>
                <c:pt idx="46">
                  <c:v>180857.97553009994</c:v>
                </c:pt>
                <c:pt idx="47">
                  <c:v>182486.74428529222</c:v>
                </c:pt>
                <c:pt idx="48">
                  <c:v>184115.51304048402</c:v>
                </c:pt>
                <c:pt idx="49">
                  <c:v>185744.28179567627</c:v>
                </c:pt>
                <c:pt idx="50">
                  <c:v>187373.05055086807</c:v>
                </c:pt>
                <c:pt idx="51">
                  <c:v>189001.81930606035</c:v>
                </c:pt>
                <c:pt idx="52">
                  <c:v>190630.58806125214</c:v>
                </c:pt>
                <c:pt idx="53">
                  <c:v>192259.3568164444</c:v>
                </c:pt>
                <c:pt idx="54">
                  <c:v>193888.12557163619</c:v>
                </c:pt>
                <c:pt idx="55">
                  <c:v>195516.89432682848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B-433B-AE12-0556864FE890}"/>
            </c:ext>
          </c:extLst>
        </c:ser>
        <c:ser>
          <c:idx val="3"/>
          <c:order val="3"/>
          <c:tx>
            <c:strRef>
              <c:f>'Sales Forecast Pivot Table'!$Q$1</c:f>
              <c:strCache>
                <c:ptCount val="1"/>
                <c:pt idx="0">
                  <c:v>Confidence Interval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'Sales Forecast Pivot Table'!$M$2:$M$57</c:f>
              <c:numCache>
                <c:formatCode>m/d/yyyy</c:formatCode>
                <c:ptCount val="56"/>
                <c:pt idx="0">
                  <c:v>44931</c:v>
                </c:pt>
                <c:pt idx="1">
                  <c:v>44936</c:v>
                </c:pt>
                <c:pt idx="2">
                  <c:v>44941</c:v>
                </c:pt>
                <c:pt idx="3">
                  <c:v>44946</c:v>
                </c:pt>
                <c:pt idx="4">
                  <c:v>44951</c:v>
                </c:pt>
                <c:pt idx="5">
                  <c:v>44956</c:v>
                </c:pt>
                <c:pt idx="6">
                  <c:v>44961</c:v>
                </c:pt>
                <c:pt idx="7">
                  <c:v>44966</c:v>
                </c:pt>
                <c:pt idx="8">
                  <c:v>44971</c:v>
                </c:pt>
                <c:pt idx="9">
                  <c:v>44976</c:v>
                </c:pt>
                <c:pt idx="10">
                  <c:v>44981</c:v>
                </c:pt>
                <c:pt idx="11">
                  <c:v>44986</c:v>
                </c:pt>
                <c:pt idx="12">
                  <c:v>44991</c:v>
                </c:pt>
                <c:pt idx="13">
                  <c:v>44996</c:v>
                </c:pt>
                <c:pt idx="14">
                  <c:v>45001</c:v>
                </c:pt>
                <c:pt idx="15">
                  <c:v>45006</c:v>
                </c:pt>
                <c:pt idx="16">
                  <c:v>45011</c:v>
                </c:pt>
                <c:pt idx="17">
                  <c:v>45016</c:v>
                </c:pt>
                <c:pt idx="18">
                  <c:v>45021</c:v>
                </c:pt>
                <c:pt idx="19">
                  <c:v>45026</c:v>
                </c:pt>
                <c:pt idx="20">
                  <c:v>45031</c:v>
                </c:pt>
                <c:pt idx="21">
                  <c:v>45036</c:v>
                </c:pt>
                <c:pt idx="22">
                  <c:v>45041</c:v>
                </c:pt>
                <c:pt idx="23">
                  <c:v>45046</c:v>
                </c:pt>
                <c:pt idx="24">
                  <c:v>45051</c:v>
                </c:pt>
                <c:pt idx="25">
                  <c:v>45056</c:v>
                </c:pt>
                <c:pt idx="26">
                  <c:v>45061</c:v>
                </c:pt>
                <c:pt idx="27">
                  <c:v>45066</c:v>
                </c:pt>
                <c:pt idx="28">
                  <c:v>45071</c:v>
                </c:pt>
                <c:pt idx="29">
                  <c:v>45076</c:v>
                </c:pt>
                <c:pt idx="30">
                  <c:v>45081</c:v>
                </c:pt>
                <c:pt idx="31">
                  <c:v>45086</c:v>
                </c:pt>
                <c:pt idx="32">
                  <c:v>45091</c:v>
                </c:pt>
                <c:pt idx="33">
                  <c:v>45096</c:v>
                </c:pt>
                <c:pt idx="34">
                  <c:v>45101</c:v>
                </c:pt>
                <c:pt idx="35">
                  <c:v>45106</c:v>
                </c:pt>
                <c:pt idx="36">
                  <c:v>45111</c:v>
                </c:pt>
                <c:pt idx="37">
                  <c:v>45116</c:v>
                </c:pt>
                <c:pt idx="38">
                  <c:v>45121</c:v>
                </c:pt>
                <c:pt idx="39">
                  <c:v>45126</c:v>
                </c:pt>
                <c:pt idx="40">
                  <c:v>45131</c:v>
                </c:pt>
                <c:pt idx="41">
                  <c:v>45136</c:v>
                </c:pt>
                <c:pt idx="42">
                  <c:v>45141</c:v>
                </c:pt>
                <c:pt idx="43">
                  <c:v>45146</c:v>
                </c:pt>
                <c:pt idx="44">
                  <c:v>45151</c:v>
                </c:pt>
                <c:pt idx="45">
                  <c:v>45156</c:v>
                </c:pt>
                <c:pt idx="46">
                  <c:v>45161</c:v>
                </c:pt>
                <c:pt idx="47">
                  <c:v>45166</c:v>
                </c:pt>
                <c:pt idx="48">
                  <c:v>45171</c:v>
                </c:pt>
                <c:pt idx="49">
                  <c:v>45176</c:v>
                </c:pt>
                <c:pt idx="50">
                  <c:v>45181</c:v>
                </c:pt>
                <c:pt idx="51">
                  <c:v>45186</c:v>
                </c:pt>
                <c:pt idx="52">
                  <c:v>45191</c:v>
                </c:pt>
                <c:pt idx="53">
                  <c:v>45196</c:v>
                </c:pt>
                <c:pt idx="54">
                  <c:v>45201</c:v>
                </c:pt>
                <c:pt idx="55">
                  <c:v>45206</c:v>
                </c:pt>
              </c:numCache>
            </c:numRef>
          </c:cat>
          <c:val>
            <c:numRef>
              <c:f>'Sales Forecast Pivot Table'!$Q$2:$Q$57</c:f>
              <c:numCache>
                <c:formatCode>General</c:formatCode>
                <c:ptCount val="56"/>
                <c:pt idx="37">
                  <c:v>158588.29605432178</c:v>
                </c:pt>
                <c:pt idx="38">
                  <c:v>159395.12326807264</c:v>
                </c:pt>
                <c:pt idx="39">
                  <c:v>160213.82118327668</c:v>
                </c:pt>
                <c:pt idx="40">
                  <c:v>161044.36492910003</c:v>
                </c:pt>
                <c:pt idx="41">
                  <c:v>161886.7275410493</c:v>
                </c:pt>
                <c:pt idx="42">
                  <c:v>162740.88003399948</c:v>
                </c:pt>
                <c:pt idx="43">
                  <c:v>163606.79147512329</c:v>
                </c:pt>
                <c:pt idx="44">
                  <c:v>164484.42905660343</c:v>
                </c:pt>
                <c:pt idx="45">
                  <c:v>165373.75816801444</c:v>
                </c:pt>
                <c:pt idx="46">
                  <c:v>166274.74246826567</c:v>
                </c:pt>
                <c:pt idx="47">
                  <c:v>167187.34395700405</c:v>
                </c:pt>
                <c:pt idx="48">
                  <c:v>168111.52304537816</c:v>
                </c:pt>
                <c:pt idx="49">
                  <c:v>169047.23862607387</c:v>
                </c:pt>
                <c:pt idx="50">
                  <c:v>169994.44814253508</c:v>
                </c:pt>
                <c:pt idx="51">
                  <c:v>170953.10765728957</c:v>
                </c:pt>
                <c:pt idx="52">
                  <c:v>171923.17191930657</c:v>
                </c:pt>
                <c:pt idx="53">
                  <c:v>172904.59443031615</c:v>
                </c:pt>
                <c:pt idx="54">
                  <c:v>173897.3275100287</c:v>
                </c:pt>
                <c:pt idx="55">
                  <c:v>174901.32236019519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B-433B-AE12-0556864FE890}"/>
            </c:ext>
          </c:extLst>
        </c:ser>
        <c:ser>
          <c:idx val="4"/>
          <c:order val="4"/>
          <c:tx>
            <c:strRef>
              <c:f>'Sales Forecast Pivot Table'!$R$1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'Sales Forecast Pivot Table'!$M$2:$M$57</c:f>
              <c:numCache>
                <c:formatCode>m/d/yyyy</c:formatCode>
                <c:ptCount val="56"/>
                <c:pt idx="0">
                  <c:v>44931</c:v>
                </c:pt>
                <c:pt idx="1">
                  <c:v>44936</c:v>
                </c:pt>
                <c:pt idx="2">
                  <c:v>44941</c:v>
                </c:pt>
                <c:pt idx="3">
                  <c:v>44946</c:v>
                </c:pt>
                <c:pt idx="4">
                  <c:v>44951</c:v>
                </c:pt>
                <c:pt idx="5">
                  <c:v>44956</c:v>
                </c:pt>
                <c:pt idx="6">
                  <c:v>44961</c:v>
                </c:pt>
                <c:pt idx="7">
                  <c:v>44966</c:v>
                </c:pt>
                <c:pt idx="8">
                  <c:v>44971</c:v>
                </c:pt>
                <c:pt idx="9">
                  <c:v>44976</c:v>
                </c:pt>
                <c:pt idx="10">
                  <c:v>44981</c:v>
                </c:pt>
                <c:pt idx="11">
                  <c:v>44986</c:v>
                </c:pt>
                <c:pt idx="12">
                  <c:v>44991</c:v>
                </c:pt>
                <c:pt idx="13">
                  <c:v>44996</c:v>
                </c:pt>
                <c:pt idx="14">
                  <c:v>45001</c:v>
                </c:pt>
                <c:pt idx="15">
                  <c:v>45006</c:v>
                </c:pt>
                <c:pt idx="16">
                  <c:v>45011</c:v>
                </c:pt>
                <c:pt idx="17">
                  <c:v>45016</c:v>
                </c:pt>
                <c:pt idx="18">
                  <c:v>45021</c:v>
                </c:pt>
                <c:pt idx="19">
                  <c:v>45026</c:v>
                </c:pt>
                <c:pt idx="20">
                  <c:v>45031</c:v>
                </c:pt>
                <c:pt idx="21">
                  <c:v>45036</c:v>
                </c:pt>
                <c:pt idx="22">
                  <c:v>45041</c:v>
                </c:pt>
                <c:pt idx="23">
                  <c:v>45046</c:v>
                </c:pt>
                <c:pt idx="24">
                  <c:v>45051</c:v>
                </c:pt>
                <c:pt idx="25">
                  <c:v>45056</c:v>
                </c:pt>
                <c:pt idx="26">
                  <c:v>45061</c:v>
                </c:pt>
                <c:pt idx="27">
                  <c:v>45066</c:v>
                </c:pt>
                <c:pt idx="28">
                  <c:v>45071</c:v>
                </c:pt>
                <c:pt idx="29">
                  <c:v>45076</c:v>
                </c:pt>
                <c:pt idx="30">
                  <c:v>45081</c:v>
                </c:pt>
                <c:pt idx="31">
                  <c:v>45086</c:v>
                </c:pt>
                <c:pt idx="32">
                  <c:v>45091</c:v>
                </c:pt>
                <c:pt idx="33">
                  <c:v>45096</c:v>
                </c:pt>
                <c:pt idx="34">
                  <c:v>45101</c:v>
                </c:pt>
                <c:pt idx="35">
                  <c:v>45106</c:v>
                </c:pt>
                <c:pt idx="36">
                  <c:v>45111</c:v>
                </c:pt>
                <c:pt idx="37">
                  <c:v>45116</c:v>
                </c:pt>
                <c:pt idx="38">
                  <c:v>45121</c:v>
                </c:pt>
                <c:pt idx="39">
                  <c:v>45126</c:v>
                </c:pt>
                <c:pt idx="40">
                  <c:v>45131</c:v>
                </c:pt>
                <c:pt idx="41">
                  <c:v>45136</c:v>
                </c:pt>
                <c:pt idx="42">
                  <c:v>45141</c:v>
                </c:pt>
                <c:pt idx="43">
                  <c:v>45146</c:v>
                </c:pt>
                <c:pt idx="44">
                  <c:v>45151</c:v>
                </c:pt>
                <c:pt idx="45">
                  <c:v>45156</c:v>
                </c:pt>
                <c:pt idx="46">
                  <c:v>45161</c:v>
                </c:pt>
                <c:pt idx="47">
                  <c:v>45166</c:v>
                </c:pt>
                <c:pt idx="48">
                  <c:v>45171</c:v>
                </c:pt>
                <c:pt idx="49">
                  <c:v>45176</c:v>
                </c:pt>
                <c:pt idx="50">
                  <c:v>45181</c:v>
                </c:pt>
                <c:pt idx="51">
                  <c:v>45186</c:v>
                </c:pt>
                <c:pt idx="52">
                  <c:v>45191</c:v>
                </c:pt>
                <c:pt idx="53">
                  <c:v>45196</c:v>
                </c:pt>
                <c:pt idx="54">
                  <c:v>45201</c:v>
                </c:pt>
                <c:pt idx="55">
                  <c:v>45206</c:v>
                </c:pt>
              </c:numCache>
            </c:numRef>
          </c:cat>
          <c:val>
            <c:numRef>
              <c:f>'Sales Forecast Pivot Table'!$R$2:$R$57</c:f>
              <c:numCache>
                <c:formatCode>General</c:formatCode>
                <c:ptCount val="56"/>
                <c:pt idx="37">
                  <c:v>324787.35278769367</c:v>
                </c:pt>
                <c:pt idx="38">
                  <c:v>327222.94875663635</c:v>
                </c:pt>
                <c:pt idx="39">
                  <c:v>329670.41542703263</c:v>
                </c:pt>
                <c:pt idx="40">
                  <c:v>332129.72792804777</c:v>
                </c:pt>
                <c:pt idx="41">
                  <c:v>334600.85929518932</c:v>
                </c:pt>
                <c:pt idx="42">
                  <c:v>337083.78054333129</c:v>
                </c:pt>
                <c:pt idx="43">
                  <c:v>339578.46073964739</c:v>
                </c:pt>
                <c:pt idx="44">
                  <c:v>342084.86707631929</c:v>
                </c:pt>
                <c:pt idx="45">
                  <c:v>344602.96494292258</c:v>
                </c:pt>
                <c:pt idx="46">
                  <c:v>347132.71799836564</c:v>
                </c:pt>
                <c:pt idx="47">
                  <c:v>349674.08824229625</c:v>
                </c:pt>
                <c:pt idx="48">
                  <c:v>352227.0360858622</c:v>
                </c:pt>
                <c:pt idx="49">
                  <c:v>354791.52042175015</c:v>
                </c:pt>
                <c:pt idx="50">
                  <c:v>357367.49869340315</c:v>
                </c:pt>
                <c:pt idx="51">
                  <c:v>359954.92696334992</c:v>
                </c:pt>
                <c:pt idx="52">
                  <c:v>362553.75998055871</c:v>
                </c:pt>
                <c:pt idx="53">
                  <c:v>365163.95124676055</c:v>
                </c:pt>
                <c:pt idx="54">
                  <c:v>367785.45308166486</c:v>
                </c:pt>
                <c:pt idx="55">
                  <c:v>370418.21668702364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DB-433B-AE12-0556864FE890}"/>
            </c:ext>
          </c:extLst>
        </c:ser>
        <c:ser>
          <c:idx val="5"/>
          <c:order val="5"/>
          <c:tx>
            <c:strRef>
              <c:f>'Sales Forecast Pivot Table'!$S$1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'Sales Forecast Pivot Table'!$M$2:$M$57</c:f>
              <c:numCache>
                <c:formatCode>m/d/yyyy</c:formatCode>
                <c:ptCount val="56"/>
                <c:pt idx="0">
                  <c:v>44931</c:v>
                </c:pt>
                <c:pt idx="1">
                  <c:v>44936</c:v>
                </c:pt>
                <c:pt idx="2">
                  <c:v>44941</c:v>
                </c:pt>
                <c:pt idx="3">
                  <c:v>44946</c:v>
                </c:pt>
                <c:pt idx="4">
                  <c:v>44951</c:v>
                </c:pt>
                <c:pt idx="5">
                  <c:v>44956</c:v>
                </c:pt>
                <c:pt idx="6">
                  <c:v>44961</c:v>
                </c:pt>
                <c:pt idx="7">
                  <c:v>44966</c:v>
                </c:pt>
                <c:pt idx="8">
                  <c:v>44971</c:v>
                </c:pt>
                <c:pt idx="9">
                  <c:v>44976</c:v>
                </c:pt>
                <c:pt idx="10">
                  <c:v>44981</c:v>
                </c:pt>
                <c:pt idx="11">
                  <c:v>44986</c:v>
                </c:pt>
                <c:pt idx="12">
                  <c:v>44991</c:v>
                </c:pt>
                <c:pt idx="13">
                  <c:v>44996</c:v>
                </c:pt>
                <c:pt idx="14">
                  <c:v>45001</c:v>
                </c:pt>
                <c:pt idx="15">
                  <c:v>45006</c:v>
                </c:pt>
                <c:pt idx="16">
                  <c:v>45011</c:v>
                </c:pt>
                <c:pt idx="17">
                  <c:v>45016</c:v>
                </c:pt>
                <c:pt idx="18">
                  <c:v>45021</c:v>
                </c:pt>
                <c:pt idx="19">
                  <c:v>45026</c:v>
                </c:pt>
                <c:pt idx="20">
                  <c:v>45031</c:v>
                </c:pt>
                <c:pt idx="21">
                  <c:v>45036</c:v>
                </c:pt>
                <c:pt idx="22">
                  <c:v>45041</c:v>
                </c:pt>
                <c:pt idx="23">
                  <c:v>45046</c:v>
                </c:pt>
                <c:pt idx="24">
                  <c:v>45051</c:v>
                </c:pt>
                <c:pt idx="25">
                  <c:v>45056</c:v>
                </c:pt>
                <c:pt idx="26">
                  <c:v>45061</c:v>
                </c:pt>
                <c:pt idx="27">
                  <c:v>45066</c:v>
                </c:pt>
                <c:pt idx="28">
                  <c:v>45071</c:v>
                </c:pt>
                <c:pt idx="29">
                  <c:v>45076</c:v>
                </c:pt>
                <c:pt idx="30">
                  <c:v>45081</c:v>
                </c:pt>
                <c:pt idx="31">
                  <c:v>45086</c:v>
                </c:pt>
                <c:pt idx="32">
                  <c:v>45091</c:v>
                </c:pt>
                <c:pt idx="33">
                  <c:v>45096</c:v>
                </c:pt>
                <c:pt idx="34">
                  <c:v>45101</c:v>
                </c:pt>
                <c:pt idx="35">
                  <c:v>45106</c:v>
                </c:pt>
                <c:pt idx="36">
                  <c:v>45111</c:v>
                </c:pt>
                <c:pt idx="37">
                  <c:v>45116</c:v>
                </c:pt>
                <c:pt idx="38">
                  <c:v>45121</c:v>
                </c:pt>
                <c:pt idx="39">
                  <c:v>45126</c:v>
                </c:pt>
                <c:pt idx="40">
                  <c:v>45131</c:v>
                </c:pt>
                <c:pt idx="41">
                  <c:v>45136</c:v>
                </c:pt>
                <c:pt idx="42">
                  <c:v>45141</c:v>
                </c:pt>
                <c:pt idx="43">
                  <c:v>45146</c:v>
                </c:pt>
                <c:pt idx="44">
                  <c:v>45151</c:v>
                </c:pt>
                <c:pt idx="45">
                  <c:v>45156</c:v>
                </c:pt>
                <c:pt idx="46">
                  <c:v>45161</c:v>
                </c:pt>
                <c:pt idx="47">
                  <c:v>45166</c:v>
                </c:pt>
                <c:pt idx="48">
                  <c:v>45171</c:v>
                </c:pt>
                <c:pt idx="49">
                  <c:v>45176</c:v>
                </c:pt>
                <c:pt idx="50">
                  <c:v>45181</c:v>
                </c:pt>
                <c:pt idx="51">
                  <c:v>45186</c:v>
                </c:pt>
                <c:pt idx="52">
                  <c:v>45191</c:v>
                </c:pt>
                <c:pt idx="53">
                  <c:v>45196</c:v>
                </c:pt>
                <c:pt idx="54">
                  <c:v>45201</c:v>
                </c:pt>
                <c:pt idx="55">
                  <c:v>45206</c:v>
                </c:pt>
              </c:numCache>
            </c:numRef>
          </c:cat>
          <c:val>
            <c:numRef>
              <c:f>'Sales Forecast Pivot Table'!$S$2:$S$57</c:f>
              <c:numCache>
                <c:formatCode>General</c:formatCode>
                <c:ptCount val="56"/>
                <c:pt idx="37">
                  <c:v>7610.7606790501159</c:v>
                </c:pt>
                <c:pt idx="38">
                  <c:v>8432.7022204910463</c:v>
                </c:pt>
                <c:pt idx="39">
                  <c:v>9242.7730604792887</c:v>
                </c:pt>
                <c:pt idx="40">
                  <c:v>10040.99806984773</c:v>
                </c:pt>
                <c:pt idx="41">
                  <c:v>10827.404213090718</c:v>
                </c:pt>
                <c:pt idx="42">
                  <c:v>11602.020475332334</c:v>
                </c:pt>
                <c:pt idx="43">
                  <c:v>12364.877789400809</c:v>
                </c:pt>
                <c:pt idx="44">
                  <c:v>13116.008963112457</c:v>
                </c:pt>
                <c:pt idx="45">
                  <c:v>13855.448606893711</c:v>
                </c:pt>
                <c:pt idx="46">
                  <c:v>14583.233061834268</c:v>
                </c:pt>
                <c:pt idx="47">
                  <c:v>15299.400328288175</c:v>
                </c:pt>
                <c:pt idx="48">
                  <c:v>16003.989995105861</c:v>
                </c:pt>
                <c:pt idx="49">
                  <c:v>16697.043169602402</c:v>
                </c:pt>
                <c:pt idx="50">
                  <c:v>17378.602408332983</c:v>
                </c:pt>
                <c:pt idx="51">
                  <c:v>18048.711648770783</c:v>
                </c:pt>
                <c:pt idx="52">
                  <c:v>18707.416141945578</c:v>
                </c:pt>
                <c:pt idx="53">
                  <c:v>19354.762386128248</c:v>
                </c:pt>
                <c:pt idx="54">
                  <c:v>19990.798061607493</c:v>
                </c:pt>
                <c:pt idx="55">
                  <c:v>20615.571966633288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DB-433B-AE12-0556864F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84560"/>
        <c:axId val="355025184"/>
      </c:lineChart>
      <c:dateAx>
        <c:axId val="345184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25184"/>
        <c:crosses val="autoZero"/>
        <c:auto val="1"/>
        <c:lblOffset val="100"/>
        <c:baseTimeUnit val="days"/>
      </c:dateAx>
      <c:valAx>
        <c:axId val="35502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Debit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Debit Histogram</a:t>
          </a:r>
        </a:p>
      </cx:txPr>
    </cx:title>
    <cx:plotArea>
      <cx:plotAreaRegion>
        <cx:series layoutId="clusteredColumn" uniqueId="{04C04BBE-3AC5-48A2-B1D1-C944D91E4C46}">
          <cx:tx>
            <cx:txData>
              <cx:f>_xlchart.v1.0</cx:f>
              <cx:v>Sales</cx:v>
            </cx:txData>
          </cx:tx>
          <cx:dataLabels/>
          <cx:dataId val="0"/>
          <cx:layoutPr>
            <cx:binning intervalClosed="r">
              <cx:binSize val="4000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tickLabels/>
      </cx:axis>
    </cx:plotArea>
  </cx:chart>
  <cx:spPr>
    <a:ln w="12700">
      <a:solidFill>
        <a:schemeClr val="accent1">
          <a:alpha val="97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Debit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Debit Histogram</a:t>
          </a:r>
        </a:p>
      </cx:txPr>
    </cx:title>
    <cx:plotArea>
      <cx:plotAreaRegion>
        <cx:series layoutId="clusteredColumn" uniqueId="{04C04BBE-3AC5-48A2-B1D1-C944D91E4C46}">
          <cx:tx>
            <cx:txData>
              <cx:f>_xlchart.v1.4</cx:f>
              <cx:v>Sales</cx:v>
            </cx:txData>
          </cx:tx>
          <cx:spPr>
            <a:ln>
              <a:solidFill>
                <a:schemeClr val="accent1">
                  <a:alpha val="99000"/>
                </a:schemeClr>
              </a:solidFill>
            </a:ln>
          </cx:spPr>
          <cx:dataLabels>
            <cx:spPr>
              <a:noFill/>
              <a:ln>
                <a:solidFill>
                  <a:schemeClr val="accent1"/>
                </a:solidFill>
              </a:ln>
              <a:effectLst/>
            </cx:spPr>
          </cx:dataLabels>
          <cx:dataId val="0"/>
          <cx:layoutPr>
            <cx:binning intervalClosed="r">
              <cx:binSize val="2000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tickLabels/>
      </cx:axis>
    </cx:plotArea>
  </cx:chart>
  <cx:spPr>
    <a:ln w="12700">
      <a:solidFill>
        <a:schemeClr val="accent1">
          <a:alpha val="97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1089660</xdr:colOff>
      <xdr:row>485</xdr:row>
      <xdr:rowOff>45720</xdr:rowOff>
    </xdr:from>
    <xdr:to>
      <xdr:col>5</xdr:col>
      <xdr:colOff>1524000</xdr:colOff>
      <xdr:row>503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82F359-10BB-AAFE-30C2-EEEEF71FBF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0" y="90357960"/>
              <a:ext cx="9029700" cy="348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129540</xdr:colOff>
      <xdr:row>20</xdr:row>
      <xdr:rowOff>53340</xdr:rowOff>
    </xdr:from>
    <xdr:to>
      <xdr:col>36</xdr:col>
      <xdr:colOff>281940</xdr:colOff>
      <xdr:row>42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0521B-A765-6C58-883D-1AC283BF1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266700</xdr:colOff>
      <xdr:row>42</xdr:row>
      <xdr:rowOff>45720</xdr:rowOff>
    </xdr:from>
    <xdr:to>
      <xdr:col>38</xdr:col>
      <xdr:colOff>99060</xdr:colOff>
      <xdr:row>59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FADC5-B4F0-1E2B-47A6-D4BD15CB6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327660</xdr:colOff>
      <xdr:row>0</xdr:row>
      <xdr:rowOff>175260</xdr:rowOff>
    </xdr:from>
    <xdr:to>
      <xdr:col>46</xdr:col>
      <xdr:colOff>76200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FE27CF-3013-EDC6-3748-887F73FCE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293370</xdr:colOff>
      <xdr:row>60</xdr:row>
      <xdr:rowOff>137160</xdr:rowOff>
    </xdr:from>
    <xdr:to>
      <xdr:col>36</xdr:col>
      <xdr:colOff>266700</xdr:colOff>
      <xdr:row>76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412B0F-611D-1BF3-62E9-27F4555D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605790</xdr:colOff>
      <xdr:row>94</xdr:row>
      <xdr:rowOff>99060</xdr:rowOff>
    </xdr:from>
    <xdr:to>
      <xdr:col>25</xdr:col>
      <xdr:colOff>220980</xdr:colOff>
      <xdr:row>116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C374B-DA0D-77A4-822E-C054A30B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1089660</xdr:colOff>
      <xdr:row>485</xdr:row>
      <xdr:rowOff>45720</xdr:rowOff>
    </xdr:from>
    <xdr:to>
      <xdr:col>5</xdr:col>
      <xdr:colOff>1524000</xdr:colOff>
      <xdr:row>503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EE5209-7EBA-40F3-8EDB-4FB12EE5FF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9280" y="89016840"/>
              <a:ext cx="6149340" cy="3345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878541</xdr:colOff>
      <xdr:row>23</xdr:row>
      <xdr:rowOff>101415</xdr:rowOff>
    </xdr:from>
    <xdr:to>
      <xdr:col>18</xdr:col>
      <xdr:colOff>96454</xdr:colOff>
      <xdr:row>50</xdr:row>
      <xdr:rowOff>19291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10814-B5EE-1BBB-0C91-2CE21E913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537979</xdr:colOff>
      <xdr:row>5</xdr:row>
      <xdr:rowOff>72480</xdr:rowOff>
    </xdr:from>
    <xdr:to>
      <xdr:col>16</xdr:col>
      <xdr:colOff>347240</xdr:colOff>
      <xdr:row>21</xdr:row>
      <xdr:rowOff>163975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AA09B-1AC4-371E-1195-FA5BF5A9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.TRIVEDHAN" refreshedDate="45148.914475694444" createdVersion="8" refreshedVersion="8" minRefreshableVersion="3" recordCount="515" xr:uid="{8EEE0845-CA41-4227-89A5-5A2EFCACCF6D}">
  <cacheSource type="worksheet">
    <worksheetSource name="Table1"/>
  </cacheSource>
  <cacheFields count="7">
    <cacheField name="Date" numFmtId="0">
      <sharedItems containsSemiMixedTypes="0" containsNonDate="0" containsDate="1" containsString="0" minDate="2023-01-02T00:00:00" maxDate="2023-07-01T00:00:00"/>
    </cacheField>
    <cacheField name="Particulars" numFmtId="0">
      <sharedItems count="153">
        <s v="Sri Lakshmi Traders Electricals &amp; Hardwares(Arni)"/>
        <s v="Mahadev Electricals,Hardwares"/>
        <s v="New Darling T.V. Center(Arni)"/>
        <s v="Babu Elctricals(Nemili)"/>
        <s v="Ramdev Pipe &amp; Electricals"/>
        <s v="Priya TV Center &amp; Home Appliances"/>
        <s v="SRI VIJAYALAKSHMI METELS &amp; FURNITURE"/>
        <s v="Sri Rathna Metals"/>
        <s v="Cash"/>
        <s v="Mathaji Hardwares &amp; Electricals (Brahmpuram)"/>
        <s v="SRI LALITHA AGENCY ( GYM )"/>
        <s v="SANKAR ELECTRICALS"/>
        <s v="Sri Krishna Stores"/>
        <s v="Sri Srinivasa Metals"/>
        <s v="NEW HAPPY HOME &amp; FURNITURE - ARNI"/>
        <s v="Sri Mahalakshmi Electronics &amp; Home Appliances"/>
        <s v="New Venkateswara Electricals"/>
        <s v="PR ELECTRICALS AND HARDWARES"/>
        <s v="SRI BALAJI ELETRICAL &amp; HARDWARE (THIRUVALAM)"/>
        <s v="Rosan Electrical &amp; Electronics"/>
        <s v="Hanuman Electricals &amp; Hardware"/>
        <s v="Mathaji Electricals &amp; Electronics(Panapakkam)"/>
        <s v="Kumaren Traders Paints &amp; Hardwares(Thimiri)"/>
        <s v="Bagyalakshmi Hardwares &amp; Electricals"/>
        <s v="Anatha Metals(Gym)"/>
        <s v="Shri Ram Stores"/>
        <s v="SRI VINOTH ELECTRICALS ( TPT )"/>
        <s v="Sri Bavani Electricals Paints &amp; Hardware(Ussoor)"/>
        <s v="Jayasree Harware(Pallikuppam)"/>
        <s v="SRI SASTHA ELECTRICALS &amp; HARDWARE"/>
        <s v="SRI VAMSI Electronics &amp; Furnitures"/>
        <s v="NEW AARAROW AGENCY"/>
        <s v="SRI MEENACHMI METAL STOTRE (KPM) NEW 2023"/>
        <s v="Jeeva Electricals"/>
        <s v="Sri Murugan Electricals &amp; Electronics ( Kpm )"/>
        <s v="Sri Sivagami Electricals ( Chetpet )"/>
        <s v="SUPER ELECTRICALS ( MELVISHARAM)"/>
        <s v="Krishna Hardwares &amp; Electrical ( Kavanur)"/>
        <s v="K.S.P.Electricals"/>
        <s v="Sri Pachayamman Pathira Kadai"/>
        <s v="Mahalakshmi Pipes &amp; Electricals"/>
        <s v="Ganesh Hardwares &amp; Electricals(THIRUVALAM )"/>
        <s v="Rasi Electricals ( V )"/>
        <s v="Sri Chelliamman Hardwares &amp; Electricals"/>
        <s v="RAMDEV HOME APPLIANCE(Sholinghur)"/>
        <s v="AMBIGA ELECTRICAL AND HARDWARES ( SERKADU)"/>
        <s v="SPT ENTERPRISES - SIPCOT"/>
        <s v="Madina Traders"/>
        <s v="SRI BHAGAVAN MARKETING - (GYM)"/>
        <s v="MURUGAN Home Appliance"/>
        <s v="Star Electricals &amp; Hardwares (Melvisharam)"/>
        <s v="MAHAVIR HOME APPLIANCES"/>
        <s v="MURUGA ELECTRICALS &amp; HARDWARE(LALAPET)"/>
        <s v="SAI R.S.M.ELECTRICALS &amp; HARDWARES"/>
        <s v="RAMDEV AGENCY"/>
        <s v="Lingson Electronics"/>
        <s v="MASTER TRADERS (VELLORE)"/>
        <s v="Vellore Hardwares &amp; Electricals"/>
        <s v="SRI VARI TRADERS"/>
        <s v="SUMATHI ELECTRICALS (SHOLINGHUR)"/>
        <s v="PASUMAI CONSTRUCTIONS (AMMOOR)"/>
        <s v="MARUTHI ELECTRICAL &amp; ELECTRONICS(BANAVARAM)"/>
        <s v="Kathar Pathirakadai"/>
        <s v="K.G.Electronics"/>
        <s v="Siva Tv Center &amp; Home Appliances"/>
        <s v="Manimegalai Metals"/>
        <s v="Sri Srinivasa Electricals - Odugathur"/>
        <s v="MALIGA ELECTRICAL"/>
        <s v="SANKER METAL MART &amp; FURNITURES(NATRAMPALLI)"/>
        <s v="Guru Electronics Electrical &amp; Home Appliances"/>
        <s v="SAKTHI TRADERS"/>
        <s v="SELVAM STORES ( NEW )"/>
        <s v="INDIAN GAS SPARES &amp; ELECTRICALS"/>
        <s v="Nathan &amp; Co Electronics &amp; Furniture"/>
        <s v="Kumar Electricals Sales &amp; Service(Arni)"/>
        <s v="NATIONAL GAS SPARES &amp; ELECTRICALS"/>
        <s v="R.S.Electricals &amp; Hardware"/>
        <s v="GANAPATHY HOME APPLIANCES ( VELLORE )"/>
        <s v="BASKARAN ELECTRICAL &amp; HARDWARES"/>
        <s v="GAYATHIRI ELECTRICALS &amp; HARDWARES ( Katpadi )"/>
        <s v="SINGAPORE SHOPPING (ARANI)"/>
        <s v="ROYAL SMART - VELLORE"/>
        <s v="SWATHI ELECTRONICS"/>
        <s v="S.K.ELECTRICALS &amp; HARDWARES"/>
        <s v="SABARI &amp; CO"/>
        <s v="Sri Nandha Patira Maligai &amp; Home Appliances"/>
        <s v="Sri Kalaimagal Pathira Kadai"/>
        <s v="Sri Matheshwari Electrical and Hardware"/>
        <s v="Moorthy Electronics &amp; Home Appliance"/>
        <s v="SONU ELECTRICALS &amp; HARDWARES"/>
        <s v="KWALITY ELECTRICAL &amp; HARDWARES(SHOLINGHUR)"/>
        <s v="Baby Traders"/>
        <s v="Sri Annamalaiyar Agencies-(Sholinghur)"/>
        <s v="MURUGAN METALS ( K V K )"/>
        <s v="LAKSHMI VENKATESWARA ELECTRICALS - ODUGATHUR"/>
        <s v="Velan Electricals"/>
        <s v="Sri Vishnu Steel Furniture &amp; Metals"/>
        <s v="JAGAN TRADERS"/>
        <s v="New Royal Glass - Vellore"/>
        <s v="Gandhi Villas Metal Stores"/>
        <s v="SRI KAMACHI VILLAS"/>
        <s v="SRI SATHYA COMMUNICATIONS (PANAPAKKAM)"/>
        <s v="MPee Kitchenette Pvt. Ltd"/>
        <s v="Sri Dhanalakshmi Metal &amp; Furniture Electronics(A)"/>
        <s v="Mahendra Electricals (Ambur)"/>
        <s v="Sri Venkateswara Electrical &amp; Hardwares(GYM)"/>
        <s v="LALA HOME APPLIACE - GYM"/>
        <s v="MAHALAKSHMI ELECTRICALS &amp; HARDWARES (V)"/>
        <s v="Parveen Electricals"/>
        <s v="Shivam Pipes &amp; Electricals(Sathumadurai)"/>
        <s v="SRI SIVAM TRADERS(TVM)"/>
        <s v="Sri Thai  Furnitures"/>
        <s v="Murugan Stores (Kalasapakkam)"/>
        <s v="VT ROJA"/>
        <s v="Bombay Electrical (Cheyyar)"/>
        <s v="Vasanth Electricals - Jollarpettai"/>
        <s v="GALAXY ELECTRICALS - MELVISHARAM"/>
        <s v="Siva Ranjitha Stores"/>
        <s v="Sri Vinayaga Electricals (Kalasapakkam)"/>
        <s v="Saravana &amp; Co ( Anaicut )"/>
        <s v="Fahad Shopping Centre and Opticals (Ambur)"/>
        <s v="SB ELECTRICALS &amp; PLUMBING SALE &amp; SERVICE"/>
        <s v="Maa Bhavani Electrical &amp; Hadwares"/>
        <s v="Sri Mahalakshmi Villas"/>
        <s v="Maruthi Electricals &amp; Hardwares(Vandavasi)"/>
        <s v="Mr.L.Prathaban"/>
        <s v="NEW ROYAL ELECTRONICS AND HOME APPLIANCES(Polur)"/>
        <s v="S.Kuppuswamy"/>
        <s v="SRINIVASA TRADER - ODUGATHUR"/>
        <s v="Kwality Electronics &amp; T.V. Center"/>
        <s v="Moorthy Steel Furniture &amp; Home Appliances Arni(New)"/>
        <s v="USV ASSOCIATES (VEL)"/>
        <s v="Lakshmi Villas(Polur)"/>
        <s v="Sri Meenachi Villas (Nemili)"/>
        <s v="SRI MEENACHI METAL ( ANAICUT )"/>
        <s v="Bhagavathi Hardwares &amp; Electricals (Panapakkam)"/>
        <s v="Sri Shivam Electrical &amp; Electronics Hrdwere"/>
        <s v="BEST PAINT &amp; ELECTRICALS (ARNI)"/>
        <s v="Janani Home Appliance"/>
        <s v="Kumar Electricals - TPT"/>
        <s v="Saravana Stores (TPT)"/>
        <s v="Sathya Electricals &amp; Hardwares(Chetpet)"/>
        <s v="Sri Ganapathy Metals"/>
        <s v="RAMA VILAS HOME APPLIANCE"/>
        <s v="Jai Sankar Hardware &amp; Electricals"/>
        <s v="Mani Fancy Stores"/>
        <s v="MADINA ELECTRICAL &amp; PLUMBING"/>
        <s v="KAVITHA METALS ( ALANGAYAM)"/>
        <s v="Basha Electricals"/>
        <s v="K.B. ELECTRICALS"/>
        <s v="Sri Shyam Electricals &amp; Hardwares"/>
        <s v="BHAWANI ELECTRICALS &amp; HARDWARES -PALLIKONDA (NEW)"/>
        <s v="ARISHTA AGENCIES ( MADURAI)"/>
      </sharedItems>
    </cacheField>
    <cacheField name="Vch Type" numFmtId="0">
      <sharedItems count="2">
        <s v="Remi &amp; Polar"/>
        <s v="Sales"/>
      </sharedItems>
    </cacheField>
    <cacheField name="Vch No." numFmtId="0">
      <sharedItems/>
    </cacheField>
    <cacheField name="Debit_x000a_Amount" numFmtId="0">
      <sharedItems containsSemiMixedTypes="0" containsString="0" containsNumber="1" minValue="124" maxValue="43096" count="363">
        <n v="29331"/>
        <n v="11835"/>
        <n v="1933"/>
        <n v="12144"/>
        <n v="32125"/>
        <n v="5864"/>
        <n v="3125"/>
        <n v="6627"/>
        <n v="9407"/>
        <n v="14450"/>
        <n v="3563"/>
        <n v="14270"/>
        <n v="21579"/>
        <n v="19244"/>
        <n v="8276"/>
        <n v="24461"/>
        <n v="10689"/>
        <n v="6682"/>
        <n v="7453"/>
        <n v="12688"/>
        <n v="4388"/>
        <n v="6787"/>
        <n v="6072"/>
        <n v="18778"/>
        <n v="3360"/>
        <n v="10394"/>
        <n v="12497"/>
        <n v="5066"/>
        <n v="11779"/>
        <n v="10088"/>
        <n v="3644"/>
        <n v="2733"/>
        <n v="4235"/>
        <n v="8105"/>
        <n v="33776.879999999997"/>
        <n v="7068"/>
        <n v="3146"/>
        <n v="15004"/>
        <n v="6890"/>
        <n v="2346"/>
        <n v="5518"/>
        <n v="9317"/>
        <n v="5918"/>
        <n v="7948"/>
        <n v="3180"/>
        <n v="21790"/>
        <n v="26711"/>
        <n v="7225"/>
        <n v="4786"/>
        <n v="4625"/>
        <n v="11873"/>
        <n v="17995"/>
        <n v="3313"/>
        <n v="3968"/>
        <n v="31007"/>
        <n v="21135"/>
        <n v="4512"/>
        <n v="5969"/>
        <n v="4239"/>
        <n v="11128"/>
        <n v="6217"/>
        <n v="8982"/>
        <n v="11829"/>
        <n v="11396"/>
        <n v="18502"/>
        <n v="5961"/>
        <n v="2747"/>
        <n v="11566"/>
        <n v="7107"/>
        <n v="3491"/>
        <n v="15254"/>
        <n v="5134"/>
        <n v="1036"/>
        <n v="6557"/>
        <n v="25233"/>
        <n v="12903"/>
        <n v="12134"/>
        <n v="5810"/>
        <n v="8613"/>
        <n v="11727"/>
        <n v="15788"/>
        <n v="10007"/>
        <n v="3750.04"/>
        <n v="6845"/>
        <n v="16995"/>
        <n v="13575"/>
        <n v="2171"/>
        <n v="1086"/>
        <n v="7590"/>
        <n v="4554"/>
        <n v="7071"/>
        <n v="15186"/>
        <n v="14083"/>
        <n v="3788"/>
        <n v="11297"/>
        <n v="2932"/>
        <n v="2836"/>
        <n v="5904"/>
        <n v="268"/>
        <n v="16833"/>
        <n v="13150"/>
        <n v="4680"/>
        <n v="9829"/>
        <n v="22144"/>
        <n v="12859"/>
        <n v="9593"/>
        <n v="5047"/>
        <n v="14907"/>
        <n v="7441"/>
        <n v="236"/>
        <n v="1780"/>
        <n v="17907"/>
        <n v="29018"/>
        <n v="18777"/>
        <n v="37749"/>
        <n v="36082"/>
        <n v="18229"/>
        <n v="366"/>
        <n v="9972"/>
        <n v="4653"/>
        <n v="12157"/>
        <n v="12500"/>
        <n v="6183"/>
        <n v="13670"/>
        <n v="10449"/>
        <n v="7015"/>
        <n v="9414"/>
        <n v="13571"/>
        <n v="6026"/>
        <n v="19776"/>
        <n v="21600"/>
        <n v="15664"/>
        <n v="12366"/>
        <n v="18952"/>
        <n v="6457"/>
        <n v="5974"/>
        <n v="12052"/>
        <n v="5520"/>
        <n v="3933"/>
        <n v="1000"/>
        <n v="7213"/>
        <n v="6667"/>
        <n v="14797"/>
        <n v="3278"/>
        <n v="3700"/>
        <n v="6941"/>
        <n v="24451"/>
        <n v="18144"/>
        <n v="6078"/>
        <n v="18199"/>
        <n v="13899"/>
        <n v="21531"/>
        <n v="8363"/>
        <n v="12805"/>
        <n v="8088"/>
        <n v="7200"/>
        <n v="23915"/>
        <n v="12412"/>
        <n v="20770"/>
        <n v="124"/>
        <n v="5631"/>
        <n v="2060"/>
        <n v="6127"/>
        <n v="14792"/>
        <n v="18235"/>
        <n v="8362"/>
        <n v="10756"/>
        <n v="6570"/>
        <n v="8647"/>
        <n v="18832"/>
        <n v="1821"/>
        <n v="1870"/>
        <n v="5914"/>
        <n v="13864"/>
        <n v="4446"/>
        <n v="6058"/>
        <n v="4758"/>
        <n v="9516"/>
        <n v="10819"/>
        <n v="4637"/>
        <n v="17862"/>
        <n v="9076"/>
        <n v="12145"/>
        <n v="8190"/>
        <n v="4616"/>
        <n v="21735"/>
        <n v="3862"/>
        <n v="5730"/>
        <n v="36528"/>
        <n v="1438"/>
        <n v="6266"/>
        <n v="5869"/>
        <n v="4520"/>
        <n v="31474"/>
        <n v="8591"/>
        <n v="31563"/>
        <n v="9438"/>
        <n v="9005"/>
        <n v="27890"/>
        <n v="6759"/>
        <n v="1053"/>
        <n v="4502"/>
        <n v="7445"/>
        <n v="5998"/>
        <n v="1748"/>
        <n v="39187"/>
        <n v="8413"/>
        <n v="12702"/>
        <n v="4333"/>
        <n v="1514"/>
        <n v="9360"/>
        <n v="9762"/>
        <n v="11533"/>
        <n v="14526"/>
        <n v="8202"/>
        <n v="6537"/>
        <n v="2775"/>
        <n v="8235"/>
        <n v="13174"/>
        <n v="18689"/>
        <n v="16528"/>
        <n v="18078"/>
        <n v="4361"/>
        <n v="6587"/>
        <n v="7161"/>
        <n v="7263"/>
        <n v="13528"/>
        <n v="4463"/>
        <n v="4620"/>
        <n v="3900"/>
        <n v="9588"/>
        <n v="5327"/>
        <n v="6953"/>
        <n v="11059"/>
        <n v="8832"/>
        <n v="11814"/>
        <n v="2360"/>
        <n v="7388"/>
        <n v="1112"/>
        <n v="4983"/>
        <n v="20792"/>
        <n v="27083"/>
        <n v="22364"/>
        <n v="14400"/>
        <n v="43096"/>
        <n v="4541"/>
        <n v="20095"/>
        <n v="24733"/>
        <n v="4632"/>
        <n v="31123"/>
        <n v="2125"/>
        <n v="1189"/>
        <n v="18101"/>
        <n v="10312"/>
        <n v="11739"/>
        <n v="7700"/>
        <n v="4406"/>
        <n v="11781"/>
        <n v="36618"/>
        <n v="18550"/>
        <n v="15801"/>
        <n v="15350"/>
        <n v="7682"/>
        <n v="2880"/>
        <n v="1111"/>
        <n v="1546"/>
        <n v="7618"/>
        <n v="8812"/>
        <n v="4720"/>
        <n v="8171"/>
        <n v="5503"/>
        <n v="23488"/>
        <n v="7658"/>
        <n v="10633"/>
        <n v="9083"/>
        <n v="10811"/>
        <n v="28801"/>
        <n v="11421"/>
        <n v="1062"/>
        <n v="10868"/>
        <n v="11963"/>
        <n v="7280"/>
        <n v="1250"/>
        <n v="34724"/>
        <n v="1306"/>
        <n v="24511"/>
        <n v="10055"/>
        <n v="9750"/>
        <n v="7552"/>
        <n v="13865"/>
        <n v="14369"/>
        <n v="7487"/>
        <n v="18417"/>
        <n v="4433"/>
        <n v="3002"/>
        <n v="9600"/>
        <n v="20048"/>
        <n v="8926"/>
        <n v="4313"/>
        <n v="3380"/>
        <n v="4756"/>
        <n v="871"/>
        <n v="17808"/>
        <n v="1532"/>
        <n v="3150"/>
        <n v="13683"/>
        <n v="23825"/>
        <n v="26901"/>
        <n v="24104"/>
        <n v="1520"/>
        <n v="12250"/>
        <n v="6725"/>
        <n v="18904"/>
        <n v="18017"/>
        <n v="11836"/>
        <n v="5941"/>
        <n v="7458"/>
        <n v="4617"/>
        <n v="6438"/>
        <n v="4844"/>
        <n v="5993"/>
        <n v="7738"/>
        <n v="17929"/>
        <n v="7529"/>
        <n v="38693"/>
        <n v="11850"/>
        <n v="2671"/>
        <n v="17999"/>
        <n v="13568"/>
        <n v="6901"/>
        <n v="11305"/>
        <n v="3085"/>
        <n v="22002"/>
        <n v="32639"/>
        <n v="16699"/>
        <n v="12657"/>
        <n v="29297"/>
        <n v="704"/>
        <n v="3458"/>
        <n v="9735"/>
        <n v="15083"/>
        <n v="41551"/>
        <n v="32005"/>
        <n v="19252"/>
        <n v="14094"/>
        <n v="9940"/>
        <n v="5367"/>
        <n v="18196"/>
        <n v="9094"/>
        <n v="11920"/>
        <n v="9437"/>
        <n v="9665"/>
        <n v="16085"/>
        <n v="20991"/>
        <n v="22625"/>
        <n v="15462"/>
        <n v="14939"/>
        <n v="21211"/>
        <n v="897"/>
        <n v="6864"/>
        <n v="9163"/>
        <n v="15770"/>
        <n v="9296"/>
      </sharedItems>
    </cacheField>
    <cacheField name="Credit_x000a_Amount" numFmtId="0">
      <sharedItems containsNonDate="0" containsString="0" containsBlank="1" count="1">
        <m/>
      </sharedItems>
    </cacheField>
    <cacheField name="Column1" numFmtId="0">
      <sharedItems count="6">
        <s v="January"/>
        <s v="February"/>
        <s v="March"/>
        <s v="April"/>
        <s v="May"/>
        <s v="Ju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.TRIVEDHAN" refreshedDate="45213.199217245368" createdVersion="8" refreshedVersion="8" minRefreshableVersion="3" recordCount="515" xr:uid="{9F58F286-25FE-484C-B68F-0FB6E8802538}">
  <cacheSource type="worksheet">
    <worksheetSource name="Table14"/>
  </cacheSource>
  <cacheFields count="9">
    <cacheField name="Date" numFmtId="0">
      <sharedItems containsSemiMixedTypes="0" containsNonDate="0" containsDate="1" containsString="0" minDate="2023-01-02T00:00:00" maxDate="2023-07-01T00:00:00" count="93">
        <d v="2023-01-02T00:00:00"/>
        <d v="2023-01-04T00:00:00"/>
        <d v="2023-01-09T00:00:00"/>
        <d v="2023-01-10T00:00:00"/>
        <d v="2023-01-12T00:00:00"/>
        <d v="2023-01-13T00:00:00"/>
        <d v="2023-01-17T00:00:00"/>
        <d v="2023-01-20T00:00:00"/>
        <d v="2023-01-23T00:00:00"/>
        <d v="2023-01-24T00:00:00"/>
        <d v="2023-01-26T00:00:00"/>
        <d v="2023-01-27T00:00:00"/>
        <d v="2023-01-28T00:00:00"/>
        <d v="2023-01-31T00:00:00"/>
        <d v="2023-02-01T00:00:00"/>
        <d v="2023-02-02T00:00:00"/>
        <d v="2023-02-03T00:00:00"/>
        <d v="2023-02-07T00:00:00"/>
        <d v="2023-02-08T00:00:00"/>
        <d v="2023-02-11T00:00:00"/>
        <d v="2023-02-14T00:00:00"/>
        <d v="2023-02-15T00:00:00"/>
        <d v="2023-02-16T00:00:00"/>
        <d v="2023-02-17T00:00:00"/>
        <d v="2023-02-18T00:00:00"/>
        <d v="2023-02-20T00:00:00"/>
        <d v="2023-02-22T00:00:00"/>
        <d v="2023-02-23T00:00:00"/>
        <d v="2023-02-27T00:00:00"/>
        <d v="2023-02-28T00:00:00"/>
        <d v="2023-03-01T00:00:00"/>
        <d v="2023-03-04T00:00:00"/>
        <d v="2023-03-08T00:00:00"/>
        <d v="2023-03-10T00:00:00"/>
        <d v="2023-03-13T00:00:00"/>
        <d v="2023-03-14T00:00:00"/>
        <d v="2023-03-15T00:00:00"/>
        <d v="2023-03-20T00:00:00"/>
        <d v="2023-03-21T00:00:00"/>
        <d v="2023-03-23T00:00:00"/>
        <d v="2023-03-24T00:00:00"/>
        <d v="2023-03-25T00:00:00"/>
        <d v="2023-03-27T00:00:00"/>
        <d v="2023-03-28T00:00:00"/>
        <d v="2023-03-30T00:00:00"/>
        <d v="2023-04-03T00:00:00"/>
        <d v="2023-04-05T00:00:00"/>
        <d v="2023-04-06T00:00:00"/>
        <d v="2023-04-07T00:00:00"/>
        <d v="2023-04-12T00:00:00"/>
        <d v="2023-04-14T00:00:00"/>
        <d v="2023-04-15T00:00:00"/>
        <d v="2023-04-17T00:00:00"/>
        <d v="2023-04-18T00:00:00"/>
        <d v="2023-04-20T00:00:00"/>
        <d v="2023-04-22T00:00:00"/>
        <d v="2023-04-24T00:00:00"/>
        <d v="2023-04-25T00:00:00"/>
        <d v="2023-04-26T00:00:00"/>
        <d v="2023-04-28T00:00:00"/>
        <d v="2023-05-04T00:00:00"/>
        <d v="2023-05-05T00:00:00"/>
        <d v="2023-05-08T00:00:00"/>
        <d v="2023-05-10T00:00:00"/>
        <d v="2023-05-11T00:00:00"/>
        <d v="2023-05-16T00:00:00"/>
        <d v="2023-05-17T00:00:00"/>
        <d v="2023-05-18T00:00:00"/>
        <d v="2023-05-19T00:00:00"/>
        <d v="2023-05-20T00:00:00"/>
        <d v="2023-05-22T00:00:00"/>
        <d v="2023-05-23T00:00:00"/>
        <d v="2023-05-24T00:00:00"/>
        <d v="2023-05-25T00:00:00"/>
        <d v="2023-05-27T00:00:00"/>
        <d v="2023-05-30T00:00:00"/>
        <d v="2023-05-31T00:00:00"/>
        <d v="2023-06-01T00:00:00"/>
        <d v="2023-06-02T00:00:00"/>
        <d v="2023-06-06T00:00:00"/>
        <d v="2023-06-07T00:00:00"/>
        <d v="2023-06-09T00:00:00"/>
        <d v="2023-06-10T00:00:00"/>
        <d v="2023-06-13T00:00:00"/>
        <d v="2023-06-14T00:00:00"/>
        <d v="2023-06-15T00:00:00"/>
        <d v="2023-06-17T00:00:00"/>
        <d v="2023-06-20T00:00:00"/>
        <d v="2023-06-22T00:00:00"/>
        <d v="2023-06-23T00:00:00"/>
        <d v="2023-06-28T00:00:00"/>
        <d v="2023-06-29T00:00:00"/>
        <d v="2023-06-30T00:00:00"/>
      </sharedItems>
      <fieldGroup par="8"/>
    </cacheField>
    <cacheField name="Particulars" numFmtId="0">
      <sharedItems/>
    </cacheField>
    <cacheField name="Vch Type" numFmtId="0">
      <sharedItems/>
    </cacheField>
    <cacheField name="Vch No." numFmtId="0">
      <sharedItems/>
    </cacheField>
    <cacheField name="Sales" numFmtId="0">
      <sharedItems containsSemiMixedTypes="0" containsString="0" containsNumber="1" minValue="124" maxValue="43096"/>
    </cacheField>
    <cacheField name="Day" numFmtId="0">
      <sharedItems count="6">
        <s v="Monday"/>
        <s v="Wednesday"/>
        <s v="Tuesday"/>
        <s v="Thursday"/>
        <s v="Friday"/>
        <s v="Saturday"/>
      </sharedItems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Days (Date)" numFmtId="0" databaseField="0">
      <fieldGroup base="0">
        <rangePr groupBy="days" startDate="2023-01-02T00:00:00" endDate="2023-07-01T00:00:00"/>
        <groupItems count="368">
          <s v="&lt;02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3"/>
        </groupItems>
      </fieldGroup>
    </cacheField>
    <cacheField name="Months (Date)" numFmtId="0" databaseField="0">
      <fieldGroup base="0">
        <rangePr groupBy="months" startDate="2023-01-02T00:00:00" endDate="2023-07-01T00:00:00"/>
        <groupItems count="14">
          <s v="&lt;02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d v="2023-01-02T00:00:00"/>
    <x v="0"/>
    <x v="0"/>
    <s v="SSA/0675/22-23"/>
    <x v="0"/>
    <x v="0"/>
    <x v="0"/>
  </r>
  <r>
    <d v="2023-01-02T00:00:00"/>
    <x v="1"/>
    <x v="0"/>
    <s v="SSA/0676/22-23"/>
    <x v="1"/>
    <x v="0"/>
    <x v="0"/>
  </r>
  <r>
    <d v="2023-01-02T00:00:00"/>
    <x v="2"/>
    <x v="0"/>
    <s v="SSA/0677/22-23"/>
    <x v="2"/>
    <x v="0"/>
    <x v="0"/>
  </r>
  <r>
    <d v="2023-01-02T00:00:00"/>
    <x v="3"/>
    <x v="0"/>
    <s v="SSA/0678/22-23"/>
    <x v="3"/>
    <x v="0"/>
    <x v="0"/>
  </r>
  <r>
    <d v="2023-01-04T00:00:00"/>
    <x v="0"/>
    <x v="0"/>
    <s v="SSA/0679/22-23"/>
    <x v="4"/>
    <x v="0"/>
    <x v="0"/>
  </r>
  <r>
    <d v="2023-01-09T00:00:00"/>
    <x v="4"/>
    <x v="0"/>
    <s v="SSA/0680/22-23"/>
    <x v="1"/>
    <x v="0"/>
    <x v="0"/>
  </r>
  <r>
    <d v="2023-01-09T00:00:00"/>
    <x v="5"/>
    <x v="0"/>
    <s v="SSA/0681/22-23"/>
    <x v="5"/>
    <x v="0"/>
    <x v="0"/>
  </r>
  <r>
    <d v="2023-01-09T00:00:00"/>
    <x v="6"/>
    <x v="0"/>
    <s v="SSA/0682/22-23"/>
    <x v="6"/>
    <x v="0"/>
    <x v="0"/>
  </r>
  <r>
    <d v="2023-01-09T00:00:00"/>
    <x v="7"/>
    <x v="0"/>
    <s v="SSA/0683/22-23"/>
    <x v="7"/>
    <x v="0"/>
    <x v="0"/>
  </r>
  <r>
    <d v="2023-01-09T00:00:00"/>
    <x v="8"/>
    <x v="0"/>
    <s v="SSA/0684/22-23"/>
    <x v="8"/>
    <x v="0"/>
    <x v="0"/>
  </r>
  <r>
    <d v="2023-01-09T00:00:00"/>
    <x v="9"/>
    <x v="0"/>
    <s v="SSA/0685/22-23"/>
    <x v="9"/>
    <x v="0"/>
    <x v="0"/>
  </r>
  <r>
    <d v="2023-01-09T00:00:00"/>
    <x v="10"/>
    <x v="0"/>
    <s v="SSA/0686/22-23"/>
    <x v="10"/>
    <x v="0"/>
    <x v="0"/>
  </r>
  <r>
    <d v="2023-01-10T00:00:00"/>
    <x v="11"/>
    <x v="0"/>
    <s v="SSA/0687/22-23"/>
    <x v="11"/>
    <x v="0"/>
    <x v="0"/>
  </r>
  <r>
    <d v="2023-01-12T00:00:00"/>
    <x v="12"/>
    <x v="0"/>
    <s v="SSA/0688/22-23"/>
    <x v="12"/>
    <x v="0"/>
    <x v="0"/>
  </r>
  <r>
    <d v="2023-01-12T00:00:00"/>
    <x v="13"/>
    <x v="0"/>
    <s v="SSA/0689/22-23"/>
    <x v="13"/>
    <x v="0"/>
    <x v="0"/>
  </r>
  <r>
    <d v="2023-01-13T00:00:00"/>
    <x v="14"/>
    <x v="0"/>
    <s v="SSA/0690/22-23"/>
    <x v="14"/>
    <x v="0"/>
    <x v="0"/>
  </r>
  <r>
    <d v="2023-01-13T00:00:00"/>
    <x v="15"/>
    <x v="0"/>
    <s v="SSA/0691/22-23"/>
    <x v="15"/>
    <x v="0"/>
    <x v="0"/>
  </r>
  <r>
    <d v="2023-01-17T00:00:00"/>
    <x v="16"/>
    <x v="0"/>
    <s v="SSA/0692/22-23"/>
    <x v="16"/>
    <x v="0"/>
    <x v="0"/>
  </r>
  <r>
    <d v="2023-01-17T00:00:00"/>
    <x v="17"/>
    <x v="0"/>
    <s v="SSA/0693/22-23"/>
    <x v="17"/>
    <x v="0"/>
    <x v="0"/>
  </r>
  <r>
    <d v="2023-01-17T00:00:00"/>
    <x v="18"/>
    <x v="0"/>
    <s v="SSA/0694/22-23"/>
    <x v="18"/>
    <x v="0"/>
    <x v="0"/>
  </r>
  <r>
    <d v="2023-01-17T00:00:00"/>
    <x v="19"/>
    <x v="0"/>
    <s v="SSA/0695/22-23"/>
    <x v="19"/>
    <x v="0"/>
    <x v="0"/>
  </r>
  <r>
    <d v="2023-01-17T00:00:00"/>
    <x v="20"/>
    <x v="0"/>
    <s v="SSA/0696/22-23"/>
    <x v="20"/>
    <x v="0"/>
    <x v="0"/>
  </r>
  <r>
    <d v="2023-01-17T00:00:00"/>
    <x v="21"/>
    <x v="0"/>
    <s v="SSA/0697/22-23"/>
    <x v="21"/>
    <x v="0"/>
    <x v="0"/>
  </r>
  <r>
    <d v="2023-01-17T00:00:00"/>
    <x v="22"/>
    <x v="0"/>
    <s v="SSA/0698/22-23"/>
    <x v="22"/>
    <x v="0"/>
    <x v="0"/>
  </r>
  <r>
    <d v="2023-01-17T00:00:00"/>
    <x v="23"/>
    <x v="0"/>
    <s v="SSA/0699/22-23"/>
    <x v="23"/>
    <x v="0"/>
    <x v="0"/>
  </r>
  <r>
    <d v="2023-01-20T00:00:00"/>
    <x v="24"/>
    <x v="0"/>
    <s v="SSA/0700/22-23"/>
    <x v="24"/>
    <x v="0"/>
    <x v="0"/>
  </r>
  <r>
    <d v="2023-01-23T00:00:00"/>
    <x v="0"/>
    <x v="0"/>
    <s v="SSA/0701/22-23"/>
    <x v="25"/>
    <x v="0"/>
    <x v="0"/>
  </r>
  <r>
    <d v="2023-01-23T00:00:00"/>
    <x v="13"/>
    <x v="0"/>
    <s v="SSA/0702/22-23"/>
    <x v="26"/>
    <x v="0"/>
    <x v="0"/>
  </r>
  <r>
    <d v="2023-01-23T00:00:00"/>
    <x v="25"/>
    <x v="0"/>
    <s v="SSA/0703/22-23"/>
    <x v="27"/>
    <x v="0"/>
    <x v="0"/>
  </r>
  <r>
    <d v="2023-01-23T00:00:00"/>
    <x v="26"/>
    <x v="0"/>
    <s v="SSA/0704/22-23"/>
    <x v="28"/>
    <x v="0"/>
    <x v="0"/>
  </r>
  <r>
    <d v="2023-01-23T00:00:00"/>
    <x v="27"/>
    <x v="0"/>
    <s v="SSA/0705/22-23"/>
    <x v="29"/>
    <x v="0"/>
    <x v="0"/>
  </r>
  <r>
    <d v="2023-01-23T00:00:00"/>
    <x v="28"/>
    <x v="0"/>
    <s v="SSA/0706/22-23"/>
    <x v="30"/>
    <x v="0"/>
    <x v="0"/>
  </r>
  <r>
    <d v="2023-01-23T00:00:00"/>
    <x v="29"/>
    <x v="0"/>
    <s v="SSA/0707/22-23"/>
    <x v="31"/>
    <x v="0"/>
    <x v="0"/>
  </r>
  <r>
    <d v="2023-01-23T00:00:00"/>
    <x v="30"/>
    <x v="0"/>
    <s v="SSA/0708/22-23"/>
    <x v="32"/>
    <x v="0"/>
    <x v="0"/>
  </r>
  <r>
    <d v="2023-01-23T00:00:00"/>
    <x v="31"/>
    <x v="0"/>
    <s v="SSA/0709/22-23"/>
    <x v="33"/>
    <x v="0"/>
    <x v="0"/>
  </r>
  <r>
    <d v="2023-01-23T00:00:00"/>
    <x v="32"/>
    <x v="0"/>
    <s v="SSA/0710/22-23"/>
    <x v="34"/>
    <x v="0"/>
    <x v="0"/>
  </r>
  <r>
    <d v="2023-01-23T00:00:00"/>
    <x v="8"/>
    <x v="0"/>
    <s v="SSA/0711/22-23"/>
    <x v="35"/>
    <x v="0"/>
    <x v="0"/>
  </r>
  <r>
    <d v="2023-01-23T00:00:00"/>
    <x v="33"/>
    <x v="0"/>
    <s v="SSA/0712/22-23"/>
    <x v="22"/>
    <x v="0"/>
    <x v="0"/>
  </r>
  <r>
    <d v="2023-01-24T00:00:00"/>
    <x v="10"/>
    <x v="0"/>
    <s v="SSA/0713/22-23"/>
    <x v="36"/>
    <x v="0"/>
    <x v="0"/>
  </r>
  <r>
    <d v="2023-01-26T00:00:00"/>
    <x v="34"/>
    <x v="0"/>
    <s v="SSA/0714/22-23"/>
    <x v="37"/>
    <x v="0"/>
    <x v="0"/>
  </r>
  <r>
    <d v="2023-01-26T00:00:00"/>
    <x v="35"/>
    <x v="0"/>
    <s v="SSA/0715/22-23"/>
    <x v="38"/>
    <x v="0"/>
    <x v="0"/>
  </r>
  <r>
    <d v="2023-01-27T00:00:00"/>
    <x v="36"/>
    <x v="0"/>
    <s v="SSA/0716/22-23"/>
    <x v="39"/>
    <x v="0"/>
    <x v="0"/>
  </r>
  <r>
    <d v="2023-01-28T00:00:00"/>
    <x v="37"/>
    <x v="0"/>
    <s v="SSA/0717/22-23"/>
    <x v="9"/>
    <x v="0"/>
    <x v="0"/>
  </r>
  <r>
    <d v="2023-01-28T00:00:00"/>
    <x v="38"/>
    <x v="0"/>
    <s v="SSA/0718/22-23"/>
    <x v="40"/>
    <x v="0"/>
    <x v="0"/>
  </r>
  <r>
    <d v="2023-01-28T00:00:00"/>
    <x v="39"/>
    <x v="0"/>
    <s v="SSA/0719/22-23"/>
    <x v="41"/>
    <x v="0"/>
    <x v="0"/>
  </r>
  <r>
    <d v="2023-01-28T00:00:00"/>
    <x v="40"/>
    <x v="0"/>
    <s v="SSA/0720/22-23"/>
    <x v="42"/>
    <x v="0"/>
    <x v="0"/>
  </r>
  <r>
    <d v="2023-01-28T00:00:00"/>
    <x v="41"/>
    <x v="0"/>
    <s v="SSA/0721/22-23"/>
    <x v="43"/>
    <x v="0"/>
    <x v="0"/>
  </r>
  <r>
    <d v="2023-01-28T00:00:00"/>
    <x v="42"/>
    <x v="0"/>
    <s v="SSA/0722/22-23"/>
    <x v="3"/>
    <x v="0"/>
    <x v="0"/>
  </r>
  <r>
    <d v="2023-01-28T00:00:00"/>
    <x v="43"/>
    <x v="0"/>
    <s v="SSA/0723/22-23"/>
    <x v="44"/>
    <x v="0"/>
    <x v="0"/>
  </r>
  <r>
    <d v="2023-01-31T00:00:00"/>
    <x v="16"/>
    <x v="0"/>
    <s v="SSA/0724/22-23"/>
    <x v="45"/>
    <x v="0"/>
    <x v="0"/>
  </r>
  <r>
    <d v="2023-01-31T00:00:00"/>
    <x v="44"/>
    <x v="0"/>
    <s v="SSA/0725/22-23"/>
    <x v="46"/>
    <x v="0"/>
    <x v="0"/>
  </r>
  <r>
    <d v="2023-01-31T00:00:00"/>
    <x v="45"/>
    <x v="0"/>
    <s v="SSA/0726/22-23"/>
    <x v="47"/>
    <x v="0"/>
    <x v="0"/>
  </r>
  <r>
    <d v="2023-01-31T00:00:00"/>
    <x v="3"/>
    <x v="0"/>
    <s v="SSA/0727/22-23"/>
    <x v="48"/>
    <x v="0"/>
    <x v="0"/>
  </r>
  <r>
    <d v="2023-01-31T00:00:00"/>
    <x v="46"/>
    <x v="0"/>
    <s v="SSA/0728/22-23"/>
    <x v="1"/>
    <x v="0"/>
    <x v="0"/>
  </r>
  <r>
    <d v="2023-01-31T00:00:00"/>
    <x v="47"/>
    <x v="0"/>
    <s v="SSA/0729/22-23"/>
    <x v="22"/>
    <x v="0"/>
    <x v="0"/>
  </r>
  <r>
    <d v="2023-01-31T00:00:00"/>
    <x v="15"/>
    <x v="0"/>
    <s v="SSA/0730/22-23"/>
    <x v="49"/>
    <x v="0"/>
    <x v="0"/>
  </r>
  <r>
    <d v="2023-02-01T00:00:00"/>
    <x v="48"/>
    <x v="0"/>
    <s v="SSA/0731/22-23"/>
    <x v="50"/>
    <x v="0"/>
    <x v="1"/>
  </r>
  <r>
    <d v="2023-02-01T00:00:00"/>
    <x v="49"/>
    <x v="0"/>
    <s v="SSA/0732/22-23"/>
    <x v="51"/>
    <x v="0"/>
    <x v="1"/>
  </r>
  <r>
    <d v="2023-02-01T00:00:00"/>
    <x v="50"/>
    <x v="0"/>
    <s v="SSA/0733/22-23"/>
    <x v="52"/>
    <x v="0"/>
    <x v="1"/>
  </r>
  <r>
    <d v="2023-02-02T00:00:00"/>
    <x v="46"/>
    <x v="0"/>
    <s v="SSA/0734/22-23"/>
    <x v="53"/>
    <x v="0"/>
    <x v="1"/>
  </r>
  <r>
    <d v="2023-02-02T00:00:00"/>
    <x v="0"/>
    <x v="0"/>
    <s v="SSA/0735/22-23"/>
    <x v="54"/>
    <x v="0"/>
    <x v="1"/>
  </r>
  <r>
    <d v="2023-02-03T00:00:00"/>
    <x v="37"/>
    <x v="0"/>
    <s v="SSA/0736/22-23"/>
    <x v="52"/>
    <x v="0"/>
    <x v="1"/>
  </r>
  <r>
    <d v="2023-02-07T00:00:00"/>
    <x v="33"/>
    <x v="0"/>
    <s v="SSA/0737/22-23"/>
    <x v="3"/>
    <x v="0"/>
    <x v="1"/>
  </r>
  <r>
    <d v="2023-02-07T00:00:00"/>
    <x v="51"/>
    <x v="0"/>
    <s v="SSA/0738/22-23"/>
    <x v="55"/>
    <x v="0"/>
    <x v="1"/>
  </r>
  <r>
    <d v="2023-02-08T00:00:00"/>
    <x v="12"/>
    <x v="0"/>
    <s v="SSA/0739/22-23"/>
    <x v="56"/>
    <x v="0"/>
    <x v="1"/>
  </r>
  <r>
    <d v="2023-02-08T00:00:00"/>
    <x v="52"/>
    <x v="0"/>
    <s v="SSA/0740/22-23"/>
    <x v="57"/>
    <x v="0"/>
    <x v="1"/>
  </r>
  <r>
    <d v="2023-02-11T00:00:00"/>
    <x v="53"/>
    <x v="0"/>
    <s v="SSA/0741/22-23"/>
    <x v="58"/>
    <x v="0"/>
    <x v="1"/>
  </r>
  <r>
    <d v="2023-02-11T00:00:00"/>
    <x v="54"/>
    <x v="0"/>
    <s v="SSA/0742/22-23"/>
    <x v="42"/>
    <x v="0"/>
    <x v="1"/>
  </r>
  <r>
    <d v="2023-02-11T00:00:00"/>
    <x v="55"/>
    <x v="0"/>
    <s v="SSA/0743/22-23"/>
    <x v="59"/>
    <x v="0"/>
    <x v="1"/>
  </r>
  <r>
    <d v="2023-02-11T00:00:00"/>
    <x v="56"/>
    <x v="0"/>
    <s v="SSA/0744/22-23"/>
    <x v="22"/>
    <x v="0"/>
    <x v="1"/>
  </r>
  <r>
    <d v="2023-02-11T00:00:00"/>
    <x v="16"/>
    <x v="0"/>
    <s v="SSA/0745/22-23"/>
    <x v="60"/>
    <x v="0"/>
    <x v="1"/>
  </r>
  <r>
    <d v="2023-02-11T00:00:00"/>
    <x v="57"/>
    <x v="0"/>
    <s v="SSA/0746/22-23"/>
    <x v="61"/>
    <x v="0"/>
    <x v="1"/>
  </r>
  <r>
    <d v="2023-02-11T00:00:00"/>
    <x v="58"/>
    <x v="0"/>
    <s v="SSA/0747/22-23"/>
    <x v="42"/>
    <x v="0"/>
    <x v="1"/>
  </r>
  <r>
    <d v="2023-02-11T00:00:00"/>
    <x v="59"/>
    <x v="0"/>
    <s v="SSA/0748/22-23"/>
    <x v="62"/>
    <x v="0"/>
    <x v="1"/>
  </r>
  <r>
    <d v="2023-02-11T00:00:00"/>
    <x v="60"/>
    <x v="0"/>
    <s v="SSA/0749/22-23"/>
    <x v="63"/>
    <x v="0"/>
    <x v="1"/>
  </r>
  <r>
    <d v="2023-02-11T00:00:00"/>
    <x v="61"/>
    <x v="0"/>
    <s v="SSA/0750/22-23"/>
    <x v="64"/>
    <x v="0"/>
    <x v="1"/>
  </r>
  <r>
    <d v="2023-02-11T00:00:00"/>
    <x v="47"/>
    <x v="0"/>
    <s v="SSA/0751/22-23"/>
    <x v="65"/>
    <x v="0"/>
    <x v="1"/>
  </r>
  <r>
    <d v="2023-02-11T00:00:00"/>
    <x v="35"/>
    <x v="0"/>
    <s v="SSA/0752/22-23"/>
    <x v="66"/>
    <x v="0"/>
    <x v="1"/>
  </r>
  <r>
    <d v="2023-02-11T00:00:00"/>
    <x v="62"/>
    <x v="0"/>
    <s v="SSA/0753/22-23"/>
    <x v="67"/>
    <x v="0"/>
    <x v="1"/>
  </r>
  <r>
    <d v="2023-02-11T00:00:00"/>
    <x v="63"/>
    <x v="0"/>
    <s v="SSA/0754/22-23"/>
    <x v="68"/>
    <x v="0"/>
    <x v="1"/>
  </r>
  <r>
    <d v="2023-02-11T00:00:00"/>
    <x v="64"/>
    <x v="0"/>
    <s v="SSA/0755/22-23"/>
    <x v="69"/>
    <x v="0"/>
    <x v="1"/>
  </r>
  <r>
    <d v="2023-02-11T00:00:00"/>
    <x v="13"/>
    <x v="0"/>
    <s v="SSA/0756/22-23"/>
    <x v="70"/>
    <x v="0"/>
    <x v="1"/>
  </r>
  <r>
    <d v="2023-02-11T00:00:00"/>
    <x v="65"/>
    <x v="0"/>
    <s v="SSA/0757/22-23"/>
    <x v="71"/>
    <x v="0"/>
    <x v="1"/>
  </r>
  <r>
    <d v="2023-02-11T00:00:00"/>
    <x v="10"/>
    <x v="0"/>
    <s v="SSA/0758/22-23"/>
    <x v="72"/>
    <x v="0"/>
    <x v="1"/>
  </r>
  <r>
    <d v="2023-02-14T00:00:00"/>
    <x v="66"/>
    <x v="0"/>
    <s v="SSA/0759/22-23"/>
    <x v="1"/>
    <x v="0"/>
    <x v="1"/>
  </r>
  <r>
    <d v="2023-02-14T00:00:00"/>
    <x v="67"/>
    <x v="0"/>
    <s v="SSA/0760/22-23"/>
    <x v="22"/>
    <x v="0"/>
    <x v="1"/>
  </r>
  <r>
    <d v="2023-02-14T00:00:00"/>
    <x v="68"/>
    <x v="0"/>
    <s v="SSA/0761/22-23"/>
    <x v="22"/>
    <x v="0"/>
    <x v="1"/>
  </r>
  <r>
    <d v="2023-02-14T00:00:00"/>
    <x v="19"/>
    <x v="0"/>
    <s v="SSA/0762/22-23"/>
    <x v="73"/>
    <x v="0"/>
    <x v="1"/>
  </r>
  <r>
    <d v="2023-02-14T00:00:00"/>
    <x v="41"/>
    <x v="0"/>
    <s v="SSA/0763/22-23"/>
    <x v="74"/>
    <x v="0"/>
    <x v="1"/>
  </r>
  <r>
    <d v="2023-02-14T00:00:00"/>
    <x v="27"/>
    <x v="0"/>
    <s v="SSA/0764/22-23"/>
    <x v="75"/>
    <x v="0"/>
    <x v="1"/>
  </r>
  <r>
    <d v="2023-02-14T00:00:00"/>
    <x v="69"/>
    <x v="0"/>
    <s v="SSA/0765/22-23"/>
    <x v="76"/>
    <x v="0"/>
    <x v="1"/>
  </r>
  <r>
    <d v="2023-02-14T00:00:00"/>
    <x v="70"/>
    <x v="0"/>
    <s v="SSA/0766/22-23"/>
    <x v="77"/>
    <x v="0"/>
    <x v="1"/>
  </r>
  <r>
    <d v="2023-02-14T00:00:00"/>
    <x v="9"/>
    <x v="0"/>
    <s v="SSA/0767/22-23"/>
    <x v="22"/>
    <x v="0"/>
    <x v="1"/>
  </r>
  <r>
    <d v="2023-02-14T00:00:00"/>
    <x v="71"/>
    <x v="0"/>
    <s v="SSA/0768/22-23"/>
    <x v="78"/>
    <x v="0"/>
    <x v="1"/>
  </r>
  <r>
    <d v="2023-02-14T00:00:00"/>
    <x v="54"/>
    <x v="0"/>
    <s v="SSA/0769/22-23"/>
    <x v="79"/>
    <x v="0"/>
    <x v="1"/>
  </r>
  <r>
    <d v="2023-02-14T00:00:00"/>
    <x v="72"/>
    <x v="0"/>
    <s v="SSA/0770/22-23"/>
    <x v="80"/>
    <x v="0"/>
    <x v="1"/>
  </r>
  <r>
    <d v="2023-02-14T00:00:00"/>
    <x v="73"/>
    <x v="0"/>
    <s v="SSA/0771/22-23"/>
    <x v="81"/>
    <x v="0"/>
    <x v="1"/>
  </r>
  <r>
    <d v="2023-02-14T00:00:00"/>
    <x v="14"/>
    <x v="0"/>
    <s v="SSA/0772/22-23"/>
    <x v="14"/>
    <x v="0"/>
    <x v="1"/>
  </r>
  <r>
    <d v="2023-02-15T00:00:00"/>
    <x v="8"/>
    <x v="0"/>
    <s v="SSA/0773/22-23"/>
    <x v="82"/>
    <x v="0"/>
    <x v="1"/>
  </r>
  <r>
    <d v="2023-02-16T00:00:00"/>
    <x v="33"/>
    <x v="0"/>
    <s v="SSA/0774/22-23"/>
    <x v="3"/>
    <x v="0"/>
    <x v="1"/>
  </r>
  <r>
    <d v="2023-02-16T00:00:00"/>
    <x v="74"/>
    <x v="0"/>
    <s v="SSA/0775/22-23"/>
    <x v="22"/>
    <x v="0"/>
    <x v="1"/>
  </r>
  <r>
    <d v="2023-02-16T00:00:00"/>
    <x v="75"/>
    <x v="0"/>
    <s v="SSA/0776/22-23"/>
    <x v="83"/>
    <x v="0"/>
    <x v="1"/>
  </r>
  <r>
    <d v="2023-02-16T00:00:00"/>
    <x v="24"/>
    <x v="0"/>
    <s v="SSA/0777/22-23"/>
    <x v="84"/>
    <x v="0"/>
    <x v="1"/>
  </r>
  <r>
    <d v="2023-02-16T00:00:00"/>
    <x v="21"/>
    <x v="0"/>
    <s v="SSA/0778/22-23"/>
    <x v="85"/>
    <x v="0"/>
    <x v="1"/>
  </r>
  <r>
    <d v="2023-02-17T00:00:00"/>
    <x v="50"/>
    <x v="0"/>
    <s v="SSA/0779/22-23"/>
    <x v="86"/>
    <x v="0"/>
    <x v="1"/>
  </r>
  <r>
    <d v="2023-02-17T00:00:00"/>
    <x v="76"/>
    <x v="0"/>
    <s v="SSA/0780/22-23"/>
    <x v="87"/>
    <x v="0"/>
    <x v="1"/>
  </r>
  <r>
    <d v="2023-02-17T00:00:00"/>
    <x v="8"/>
    <x v="0"/>
    <s v="SSA/0781/22-23"/>
    <x v="88"/>
    <x v="0"/>
    <x v="1"/>
  </r>
  <r>
    <d v="2023-02-17T00:00:00"/>
    <x v="8"/>
    <x v="0"/>
    <s v="SSA/0782/22-23"/>
    <x v="89"/>
    <x v="0"/>
    <x v="1"/>
  </r>
  <r>
    <d v="2023-02-17T00:00:00"/>
    <x v="48"/>
    <x v="0"/>
    <s v="SSA/0783/22-23"/>
    <x v="90"/>
    <x v="0"/>
    <x v="1"/>
  </r>
  <r>
    <d v="2023-02-17T00:00:00"/>
    <x v="77"/>
    <x v="0"/>
    <s v="SSA/0784/22-23"/>
    <x v="91"/>
    <x v="0"/>
    <x v="1"/>
  </r>
  <r>
    <d v="2023-02-17T00:00:00"/>
    <x v="17"/>
    <x v="0"/>
    <s v="SSA/0785/22-23"/>
    <x v="92"/>
    <x v="0"/>
    <x v="1"/>
  </r>
  <r>
    <d v="2023-02-17T00:00:00"/>
    <x v="78"/>
    <x v="0"/>
    <s v="SSA/0786/22-23"/>
    <x v="93"/>
    <x v="0"/>
    <x v="1"/>
  </r>
  <r>
    <d v="2023-02-17T00:00:00"/>
    <x v="79"/>
    <x v="0"/>
    <s v="SSA/0787/22-23"/>
    <x v="94"/>
    <x v="0"/>
    <x v="1"/>
  </r>
  <r>
    <d v="2023-02-18T00:00:00"/>
    <x v="64"/>
    <x v="0"/>
    <s v="SSA/0788/22-23"/>
    <x v="95"/>
    <x v="0"/>
    <x v="1"/>
  </r>
  <r>
    <d v="2023-02-20T00:00:00"/>
    <x v="80"/>
    <x v="0"/>
    <s v="SSA/0789/22-23"/>
    <x v="96"/>
    <x v="0"/>
    <x v="1"/>
  </r>
  <r>
    <d v="2023-02-20T00:00:00"/>
    <x v="81"/>
    <x v="0"/>
    <s v="SSA/0790/22-23"/>
    <x v="97"/>
    <x v="0"/>
    <x v="1"/>
  </r>
  <r>
    <d v="2023-02-20T00:00:00"/>
    <x v="1"/>
    <x v="0"/>
    <s v="SSA/0791/22-23"/>
    <x v="42"/>
    <x v="0"/>
    <x v="1"/>
  </r>
  <r>
    <d v="2023-02-20T00:00:00"/>
    <x v="8"/>
    <x v="0"/>
    <s v="SSA/0792/22-23"/>
    <x v="98"/>
    <x v="0"/>
    <x v="1"/>
  </r>
  <r>
    <d v="2023-02-20T00:00:00"/>
    <x v="82"/>
    <x v="0"/>
    <s v="SSA/0793/22-23"/>
    <x v="99"/>
    <x v="0"/>
    <x v="1"/>
  </r>
  <r>
    <d v="2023-02-20T00:00:00"/>
    <x v="9"/>
    <x v="0"/>
    <s v="SSA/0794/22-23"/>
    <x v="47"/>
    <x v="0"/>
    <x v="1"/>
  </r>
  <r>
    <d v="2023-02-20T00:00:00"/>
    <x v="5"/>
    <x v="0"/>
    <s v="SSA/0795/22-23"/>
    <x v="100"/>
    <x v="0"/>
    <x v="1"/>
  </r>
  <r>
    <d v="2023-02-20T00:00:00"/>
    <x v="62"/>
    <x v="0"/>
    <s v="SSA/0796/22-23"/>
    <x v="101"/>
    <x v="0"/>
    <x v="1"/>
  </r>
  <r>
    <d v="2023-02-20T00:00:00"/>
    <x v="83"/>
    <x v="0"/>
    <s v="SSA/0797/22-23"/>
    <x v="22"/>
    <x v="0"/>
    <x v="1"/>
  </r>
  <r>
    <d v="2023-02-22T00:00:00"/>
    <x v="84"/>
    <x v="0"/>
    <s v="SSA/0798/22-23"/>
    <x v="102"/>
    <x v="0"/>
    <x v="1"/>
  </r>
  <r>
    <d v="2023-02-22T00:00:00"/>
    <x v="85"/>
    <x v="0"/>
    <s v="SSA/0799/22-23"/>
    <x v="103"/>
    <x v="0"/>
    <x v="1"/>
  </r>
  <r>
    <d v="2023-02-23T00:00:00"/>
    <x v="1"/>
    <x v="0"/>
    <s v="SSA/0800/22-23"/>
    <x v="42"/>
    <x v="0"/>
    <x v="1"/>
  </r>
  <r>
    <d v="2023-02-23T00:00:00"/>
    <x v="22"/>
    <x v="0"/>
    <s v="SSA/0801/22-23"/>
    <x v="22"/>
    <x v="0"/>
    <x v="1"/>
  </r>
  <r>
    <d v="2023-02-23T00:00:00"/>
    <x v="49"/>
    <x v="0"/>
    <s v="SSA/0802/22-23"/>
    <x v="104"/>
    <x v="0"/>
    <x v="1"/>
  </r>
  <r>
    <d v="2023-02-23T00:00:00"/>
    <x v="86"/>
    <x v="0"/>
    <s v="SSA/0803/22-23"/>
    <x v="105"/>
    <x v="0"/>
    <x v="1"/>
  </r>
  <r>
    <d v="2023-02-23T00:00:00"/>
    <x v="24"/>
    <x v="0"/>
    <s v="SSA/0804/22-23"/>
    <x v="22"/>
    <x v="0"/>
    <x v="1"/>
  </r>
  <r>
    <d v="2023-02-23T00:00:00"/>
    <x v="5"/>
    <x v="0"/>
    <s v="SSA/0805/22-23"/>
    <x v="106"/>
    <x v="0"/>
    <x v="1"/>
  </r>
  <r>
    <d v="2023-02-23T00:00:00"/>
    <x v="73"/>
    <x v="0"/>
    <s v="SSA/0806/22-23"/>
    <x v="107"/>
    <x v="0"/>
    <x v="1"/>
  </r>
  <r>
    <d v="2023-02-23T00:00:00"/>
    <x v="43"/>
    <x v="0"/>
    <s v="SSA/0807/22-23"/>
    <x v="108"/>
    <x v="0"/>
    <x v="1"/>
  </r>
  <r>
    <d v="2023-02-23T00:00:00"/>
    <x v="87"/>
    <x v="0"/>
    <s v="SSA/0808/22-23"/>
    <x v="42"/>
    <x v="0"/>
    <x v="1"/>
  </r>
  <r>
    <d v="2023-02-23T00:00:00"/>
    <x v="79"/>
    <x v="0"/>
    <s v="SSA/0809/22-23"/>
    <x v="77"/>
    <x v="0"/>
    <x v="1"/>
  </r>
  <r>
    <d v="2023-02-23T00:00:00"/>
    <x v="8"/>
    <x v="0"/>
    <s v="SSA/0810/22-23"/>
    <x v="109"/>
    <x v="0"/>
    <x v="1"/>
  </r>
  <r>
    <d v="2023-02-27T00:00:00"/>
    <x v="8"/>
    <x v="0"/>
    <s v="SSA/0811/22-23"/>
    <x v="110"/>
    <x v="0"/>
    <x v="1"/>
  </r>
  <r>
    <d v="2023-02-28T00:00:00"/>
    <x v="52"/>
    <x v="0"/>
    <s v="SSA/0812/22-23"/>
    <x v="111"/>
    <x v="0"/>
    <x v="1"/>
  </r>
  <r>
    <d v="2023-02-28T00:00:00"/>
    <x v="88"/>
    <x v="0"/>
    <s v="SSA/0813/22-23"/>
    <x v="112"/>
    <x v="0"/>
    <x v="1"/>
  </r>
  <r>
    <d v="2023-02-28T00:00:00"/>
    <x v="89"/>
    <x v="0"/>
    <s v="SSA/0814/22-23"/>
    <x v="113"/>
    <x v="0"/>
    <x v="1"/>
  </r>
  <r>
    <d v="2023-02-28T00:00:00"/>
    <x v="90"/>
    <x v="0"/>
    <s v="SSA/0815/22-23"/>
    <x v="114"/>
    <x v="0"/>
    <x v="1"/>
  </r>
  <r>
    <d v="2023-02-28T00:00:00"/>
    <x v="90"/>
    <x v="0"/>
    <s v="SSA/0816/22-23"/>
    <x v="115"/>
    <x v="0"/>
    <x v="1"/>
  </r>
  <r>
    <d v="2023-02-28T00:00:00"/>
    <x v="77"/>
    <x v="0"/>
    <s v="SSA/0817/22-23"/>
    <x v="116"/>
    <x v="0"/>
    <x v="1"/>
  </r>
  <r>
    <d v="2023-02-28T00:00:00"/>
    <x v="8"/>
    <x v="0"/>
    <s v="SSA/0818/22-23"/>
    <x v="117"/>
    <x v="0"/>
    <x v="1"/>
  </r>
  <r>
    <d v="2023-02-28T00:00:00"/>
    <x v="62"/>
    <x v="0"/>
    <s v="SSA/0819/22-23"/>
    <x v="118"/>
    <x v="0"/>
    <x v="1"/>
  </r>
  <r>
    <d v="2023-03-01T00:00:00"/>
    <x v="91"/>
    <x v="0"/>
    <s v="SSA/0820/22-23"/>
    <x v="42"/>
    <x v="0"/>
    <x v="2"/>
  </r>
  <r>
    <d v="2023-03-01T00:00:00"/>
    <x v="42"/>
    <x v="0"/>
    <s v="SSA/0821/22-23"/>
    <x v="22"/>
    <x v="0"/>
    <x v="2"/>
  </r>
  <r>
    <d v="2023-03-01T00:00:00"/>
    <x v="16"/>
    <x v="0"/>
    <s v="SSA/0822/22-23"/>
    <x v="45"/>
    <x v="0"/>
    <x v="2"/>
  </r>
  <r>
    <d v="2023-03-04T00:00:00"/>
    <x v="71"/>
    <x v="0"/>
    <s v="SSA/0823/22-23"/>
    <x v="119"/>
    <x v="0"/>
    <x v="2"/>
  </r>
  <r>
    <d v="2023-03-08T00:00:00"/>
    <x v="92"/>
    <x v="0"/>
    <s v="SSA/0824/22-23"/>
    <x v="120"/>
    <x v="0"/>
    <x v="2"/>
  </r>
  <r>
    <d v="2023-03-08T00:00:00"/>
    <x v="93"/>
    <x v="0"/>
    <s v="SSA/0825/22-23"/>
    <x v="121"/>
    <x v="0"/>
    <x v="2"/>
  </r>
  <r>
    <d v="2023-03-08T00:00:00"/>
    <x v="94"/>
    <x v="0"/>
    <s v="SSA/0826/22-23"/>
    <x v="122"/>
    <x v="0"/>
    <x v="2"/>
  </r>
  <r>
    <d v="2023-03-08T00:00:00"/>
    <x v="95"/>
    <x v="0"/>
    <s v="SSA/0827/22-23"/>
    <x v="123"/>
    <x v="0"/>
    <x v="2"/>
  </r>
  <r>
    <d v="2023-03-08T00:00:00"/>
    <x v="59"/>
    <x v="0"/>
    <s v="SSA/0828/22-23"/>
    <x v="124"/>
    <x v="0"/>
    <x v="2"/>
  </r>
  <r>
    <d v="2023-03-08T00:00:00"/>
    <x v="15"/>
    <x v="0"/>
    <s v="SSA/0829/22-23"/>
    <x v="125"/>
    <x v="0"/>
    <x v="2"/>
  </r>
  <r>
    <d v="2023-03-08T00:00:00"/>
    <x v="96"/>
    <x v="0"/>
    <s v="SSA/0830/22-23"/>
    <x v="126"/>
    <x v="0"/>
    <x v="2"/>
  </r>
  <r>
    <d v="2023-03-08T00:00:00"/>
    <x v="97"/>
    <x v="0"/>
    <s v="SSA/0831/22-23"/>
    <x v="127"/>
    <x v="0"/>
    <x v="2"/>
  </r>
  <r>
    <d v="2023-03-08T00:00:00"/>
    <x v="42"/>
    <x v="0"/>
    <s v="SSA/0832/22-23"/>
    <x v="122"/>
    <x v="0"/>
    <x v="2"/>
  </r>
  <r>
    <d v="2023-03-08T00:00:00"/>
    <x v="91"/>
    <x v="0"/>
    <s v="SSA/0833/22-23"/>
    <x v="128"/>
    <x v="0"/>
    <x v="2"/>
  </r>
  <r>
    <d v="2023-03-08T00:00:00"/>
    <x v="98"/>
    <x v="0"/>
    <s v="SSA/0834/22-23"/>
    <x v="65"/>
    <x v="0"/>
    <x v="2"/>
  </r>
  <r>
    <d v="2023-03-10T00:00:00"/>
    <x v="46"/>
    <x v="0"/>
    <s v="SSA/0835/22-23"/>
    <x v="129"/>
    <x v="0"/>
    <x v="2"/>
  </r>
  <r>
    <d v="2023-03-10T00:00:00"/>
    <x v="44"/>
    <x v="0"/>
    <s v="SSA/0836/22-23"/>
    <x v="130"/>
    <x v="0"/>
    <x v="2"/>
  </r>
  <r>
    <d v="2023-03-10T00:00:00"/>
    <x v="99"/>
    <x v="0"/>
    <s v="SSA/0837/22-23"/>
    <x v="131"/>
    <x v="0"/>
    <x v="2"/>
  </r>
  <r>
    <d v="2023-03-10T00:00:00"/>
    <x v="49"/>
    <x v="0"/>
    <s v="SSA/0838/22-23"/>
    <x v="132"/>
    <x v="0"/>
    <x v="2"/>
  </r>
  <r>
    <d v="2023-03-10T00:00:00"/>
    <x v="73"/>
    <x v="0"/>
    <s v="SSA/0839/22-23"/>
    <x v="133"/>
    <x v="0"/>
    <x v="2"/>
  </r>
  <r>
    <d v="2023-03-10T00:00:00"/>
    <x v="18"/>
    <x v="0"/>
    <s v="SSA/0840/22-23"/>
    <x v="122"/>
    <x v="0"/>
    <x v="2"/>
  </r>
  <r>
    <d v="2023-03-10T00:00:00"/>
    <x v="100"/>
    <x v="0"/>
    <s v="SSA/0841/22-23"/>
    <x v="134"/>
    <x v="0"/>
    <x v="2"/>
  </r>
  <r>
    <d v="2023-03-10T00:00:00"/>
    <x v="21"/>
    <x v="0"/>
    <s v="SSA/0842/22-23"/>
    <x v="122"/>
    <x v="0"/>
    <x v="2"/>
  </r>
  <r>
    <d v="2023-03-10T00:00:00"/>
    <x v="101"/>
    <x v="0"/>
    <s v="SSA/0843/22-23"/>
    <x v="135"/>
    <x v="0"/>
    <x v="2"/>
  </r>
  <r>
    <d v="2023-03-10T00:00:00"/>
    <x v="16"/>
    <x v="0"/>
    <s v="SSA/0844/22-23"/>
    <x v="136"/>
    <x v="0"/>
    <x v="2"/>
  </r>
  <r>
    <d v="2023-03-10T00:00:00"/>
    <x v="95"/>
    <x v="0"/>
    <s v="SSA/0845/22-23"/>
    <x v="137"/>
    <x v="0"/>
    <x v="2"/>
  </r>
  <r>
    <d v="2023-03-10T00:00:00"/>
    <x v="8"/>
    <x v="0"/>
    <s v="SSA/0846/22-23"/>
    <x v="138"/>
    <x v="0"/>
    <x v="2"/>
  </r>
  <r>
    <d v="2023-03-10T00:00:00"/>
    <x v="8"/>
    <x v="0"/>
    <s v="SSA/0847/22-23"/>
    <x v="139"/>
    <x v="0"/>
    <x v="2"/>
  </r>
  <r>
    <d v="2023-03-13T00:00:00"/>
    <x v="79"/>
    <x v="0"/>
    <s v="SSA/0848/22-23"/>
    <x v="140"/>
    <x v="0"/>
    <x v="2"/>
  </r>
  <r>
    <d v="2023-03-13T00:00:00"/>
    <x v="89"/>
    <x v="0"/>
    <s v="SSA/0849/22-23"/>
    <x v="136"/>
    <x v="0"/>
    <x v="2"/>
  </r>
  <r>
    <d v="2023-03-13T00:00:00"/>
    <x v="53"/>
    <x v="0"/>
    <s v="SSA/0850/22-23"/>
    <x v="141"/>
    <x v="0"/>
    <x v="2"/>
  </r>
  <r>
    <d v="2023-03-13T00:00:00"/>
    <x v="99"/>
    <x v="0"/>
    <s v="SSA/0851/22-23"/>
    <x v="142"/>
    <x v="0"/>
    <x v="2"/>
  </r>
  <r>
    <d v="2023-03-14T00:00:00"/>
    <x v="5"/>
    <x v="0"/>
    <s v="SSA/0852/22-23"/>
    <x v="143"/>
    <x v="0"/>
    <x v="2"/>
  </r>
  <r>
    <d v="2023-03-14T00:00:00"/>
    <x v="29"/>
    <x v="0"/>
    <s v="SSA/0853/22-23"/>
    <x v="144"/>
    <x v="0"/>
    <x v="2"/>
  </r>
  <r>
    <d v="2023-03-15T00:00:00"/>
    <x v="102"/>
    <x v="0"/>
    <s v="SSA/0854/22-23"/>
    <x v="145"/>
    <x v="0"/>
    <x v="2"/>
  </r>
  <r>
    <d v="2023-03-15T00:00:00"/>
    <x v="102"/>
    <x v="0"/>
    <s v="SSA/0855/22-23"/>
    <x v="146"/>
    <x v="0"/>
    <x v="2"/>
  </r>
  <r>
    <d v="2023-03-15T00:00:00"/>
    <x v="103"/>
    <x v="0"/>
    <s v="SSA/0856/22-23"/>
    <x v="147"/>
    <x v="0"/>
    <x v="2"/>
  </r>
  <r>
    <d v="2023-03-15T00:00:00"/>
    <x v="1"/>
    <x v="0"/>
    <s v="SSA/0857/22-23"/>
    <x v="136"/>
    <x v="0"/>
    <x v="2"/>
  </r>
  <r>
    <d v="2023-03-15T00:00:00"/>
    <x v="104"/>
    <x v="0"/>
    <s v="SSA/0858/22-23"/>
    <x v="128"/>
    <x v="0"/>
    <x v="2"/>
  </r>
  <r>
    <d v="2023-03-15T00:00:00"/>
    <x v="105"/>
    <x v="0"/>
    <s v="SSA/0859/22-23"/>
    <x v="148"/>
    <x v="0"/>
    <x v="2"/>
  </r>
  <r>
    <d v="2023-03-15T00:00:00"/>
    <x v="51"/>
    <x v="0"/>
    <s v="SSA/0860/22-23"/>
    <x v="149"/>
    <x v="0"/>
    <x v="2"/>
  </r>
  <r>
    <d v="2023-03-20T00:00:00"/>
    <x v="106"/>
    <x v="0"/>
    <s v="SSA/0861/22-23"/>
    <x v="150"/>
    <x v="0"/>
    <x v="2"/>
  </r>
  <r>
    <d v="2023-03-20T00:00:00"/>
    <x v="84"/>
    <x v="0"/>
    <s v="SSA/0862/22-23"/>
    <x v="151"/>
    <x v="0"/>
    <x v="2"/>
  </r>
  <r>
    <d v="2023-03-20T00:00:00"/>
    <x v="107"/>
    <x v="0"/>
    <s v="SSA/0863/22-23"/>
    <x v="122"/>
    <x v="0"/>
    <x v="2"/>
  </r>
  <r>
    <d v="2023-03-20T00:00:00"/>
    <x v="22"/>
    <x v="0"/>
    <s v="SSA/0864/22-23"/>
    <x v="122"/>
    <x v="0"/>
    <x v="2"/>
  </r>
  <r>
    <d v="2023-03-21T00:00:00"/>
    <x v="108"/>
    <x v="0"/>
    <s v="SSA/0865/22-23"/>
    <x v="152"/>
    <x v="0"/>
    <x v="2"/>
  </r>
  <r>
    <d v="2023-03-21T00:00:00"/>
    <x v="65"/>
    <x v="0"/>
    <s v="SSA/0866/22-23"/>
    <x v="153"/>
    <x v="0"/>
    <x v="2"/>
  </r>
  <r>
    <d v="2023-03-21T00:00:00"/>
    <x v="55"/>
    <x v="0"/>
    <s v="SSA/0867/22-23"/>
    <x v="154"/>
    <x v="0"/>
    <x v="2"/>
  </r>
  <r>
    <d v="2023-03-21T00:00:00"/>
    <x v="44"/>
    <x v="0"/>
    <s v="SSA/0868/22-23"/>
    <x v="155"/>
    <x v="0"/>
    <x v="2"/>
  </r>
  <r>
    <d v="2023-03-21T00:00:00"/>
    <x v="19"/>
    <x v="0"/>
    <s v="SSA/0869/22-23"/>
    <x v="156"/>
    <x v="0"/>
    <x v="2"/>
  </r>
  <r>
    <d v="2023-03-21T00:00:00"/>
    <x v="13"/>
    <x v="0"/>
    <s v="SSA/0870/22-23"/>
    <x v="157"/>
    <x v="0"/>
    <x v="2"/>
  </r>
  <r>
    <d v="2023-03-21T00:00:00"/>
    <x v="17"/>
    <x v="0"/>
    <s v="SSA/0871/22-23"/>
    <x v="155"/>
    <x v="0"/>
    <x v="2"/>
  </r>
  <r>
    <d v="2023-03-21T00:00:00"/>
    <x v="109"/>
    <x v="0"/>
    <s v="SSA/0872/22-23"/>
    <x v="158"/>
    <x v="0"/>
    <x v="2"/>
  </r>
  <r>
    <d v="2023-03-21T00:00:00"/>
    <x v="110"/>
    <x v="0"/>
    <s v="SSA/0873/22-23"/>
    <x v="132"/>
    <x v="0"/>
    <x v="2"/>
  </r>
  <r>
    <d v="2023-03-21T00:00:00"/>
    <x v="8"/>
    <x v="0"/>
    <s v="SSA/0874/22-23"/>
    <x v="159"/>
    <x v="0"/>
    <x v="2"/>
  </r>
  <r>
    <d v="2023-03-21T00:00:00"/>
    <x v="111"/>
    <x v="0"/>
    <s v="SSA/0875/22-23"/>
    <x v="160"/>
    <x v="0"/>
    <x v="2"/>
  </r>
  <r>
    <d v="2023-03-21T00:00:00"/>
    <x v="78"/>
    <x v="0"/>
    <s v="SSA/0876/22-23"/>
    <x v="161"/>
    <x v="0"/>
    <x v="2"/>
  </r>
  <r>
    <d v="2023-03-21T00:00:00"/>
    <x v="112"/>
    <x v="0"/>
    <s v="SSA/0877/22-23"/>
    <x v="162"/>
    <x v="0"/>
    <x v="2"/>
  </r>
  <r>
    <d v="2023-03-21T00:00:00"/>
    <x v="3"/>
    <x v="0"/>
    <s v="SSA/0878/22-23"/>
    <x v="163"/>
    <x v="0"/>
    <x v="2"/>
  </r>
  <r>
    <d v="2023-03-23T00:00:00"/>
    <x v="92"/>
    <x v="0"/>
    <s v="SSA/0879/22-23"/>
    <x v="164"/>
    <x v="0"/>
    <x v="2"/>
  </r>
  <r>
    <d v="2023-03-23T00:00:00"/>
    <x v="33"/>
    <x v="0"/>
    <s v="SSA/0880/22-23"/>
    <x v="132"/>
    <x v="0"/>
    <x v="2"/>
  </r>
  <r>
    <d v="2023-03-23T00:00:00"/>
    <x v="62"/>
    <x v="0"/>
    <s v="SSA/0881/22-23"/>
    <x v="130"/>
    <x v="0"/>
    <x v="2"/>
  </r>
  <r>
    <d v="2023-03-23T00:00:00"/>
    <x v="43"/>
    <x v="0"/>
    <s v="SSA/0882/22-23"/>
    <x v="132"/>
    <x v="0"/>
    <x v="2"/>
  </r>
  <r>
    <d v="2023-03-23T00:00:00"/>
    <x v="88"/>
    <x v="0"/>
    <s v="SSA/0883/22-23"/>
    <x v="165"/>
    <x v="0"/>
    <x v="2"/>
  </r>
  <r>
    <d v="2023-03-23T00:00:00"/>
    <x v="113"/>
    <x v="0"/>
    <s v="SSA/0884/22-23"/>
    <x v="166"/>
    <x v="0"/>
    <x v="2"/>
  </r>
  <r>
    <d v="2023-03-23T00:00:00"/>
    <x v="85"/>
    <x v="0"/>
    <s v="SSA/0885/22-23"/>
    <x v="136"/>
    <x v="0"/>
    <x v="2"/>
  </r>
  <r>
    <d v="2023-03-23T00:00:00"/>
    <x v="114"/>
    <x v="0"/>
    <s v="SSA/0886/22-23"/>
    <x v="167"/>
    <x v="0"/>
    <x v="2"/>
  </r>
  <r>
    <d v="2023-03-24T00:00:00"/>
    <x v="115"/>
    <x v="0"/>
    <s v="SSA/0887/22-23"/>
    <x v="168"/>
    <x v="0"/>
    <x v="2"/>
  </r>
  <r>
    <d v="2023-03-24T00:00:00"/>
    <x v="96"/>
    <x v="0"/>
    <s v="SSA/0888/22-23"/>
    <x v="169"/>
    <x v="0"/>
    <x v="2"/>
  </r>
  <r>
    <d v="2023-03-25T00:00:00"/>
    <x v="71"/>
    <x v="0"/>
    <s v="SSA/0889/22-23"/>
    <x v="170"/>
    <x v="0"/>
    <x v="2"/>
  </r>
  <r>
    <d v="2023-03-25T00:00:00"/>
    <x v="116"/>
    <x v="0"/>
    <s v="SSA/0890/22-23"/>
    <x v="171"/>
    <x v="0"/>
    <x v="2"/>
  </r>
  <r>
    <d v="2023-03-25T00:00:00"/>
    <x v="98"/>
    <x v="0"/>
    <s v="SSA/0891/22-23"/>
    <x v="172"/>
    <x v="0"/>
    <x v="2"/>
  </r>
  <r>
    <d v="2023-03-25T00:00:00"/>
    <x v="117"/>
    <x v="0"/>
    <s v="SSA/0892/22-23"/>
    <x v="122"/>
    <x v="0"/>
    <x v="2"/>
  </r>
  <r>
    <d v="2023-03-25T00:00:00"/>
    <x v="36"/>
    <x v="0"/>
    <s v="SSA/0893/22-23"/>
    <x v="173"/>
    <x v="0"/>
    <x v="2"/>
  </r>
  <r>
    <d v="2023-03-27T00:00:00"/>
    <x v="118"/>
    <x v="0"/>
    <s v="SSA/0894/22-23"/>
    <x v="174"/>
    <x v="0"/>
    <x v="2"/>
  </r>
  <r>
    <d v="2023-03-27T00:00:00"/>
    <x v="8"/>
    <x v="0"/>
    <s v="SSA/0895/22-23"/>
    <x v="175"/>
    <x v="0"/>
    <x v="2"/>
  </r>
  <r>
    <d v="2023-03-27T00:00:00"/>
    <x v="37"/>
    <x v="0"/>
    <s v="SSA/0896/22-23"/>
    <x v="176"/>
    <x v="0"/>
    <x v="2"/>
  </r>
  <r>
    <d v="2023-03-27T00:00:00"/>
    <x v="4"/>
    <x v="0"/>
    <s v="SSA/0897/22-23"/>
    <x v="177"/>
    <x v="0"/>
    <x v="2"/>
  </r>
  <r>
    <d v="2023-03-27T00:00:00"/>
    <x v="28"/>
    <x v="0"/>
    <s v="SSA/0898/22-23"/>
    <x v="176"/>
    <x v="0"/>
    <x v="2"/>
  </r>
  <r>
    <d v="2023-03-27T00:00:00"/>
    <x v="38"/>
    <x v="0"/>
    <s v="SSA/0899/22-23"/>
    <x v="176"/>
    <x v="0"/>
    <x v="2"/>
  </r>
  <r>
    <d v="2023-03-27T00:00:00"/>
    <x v="45"/>
    <x v="0"/>
    <s v="SSA/0900/22-23"/>
    <x v="176"/>
    <x v="0"/>
    <x v="2"/>
  </r>
  <r>
    <d v="2023-03-27T00:00:00"/>
    <x v="16"/>
    <x v="0"/>
    <s v="SSA/0901/22-23"/>
    <x v="178"/>
    <x v="0"/>
    <x v="2"/>
  </r>
  <r>
    <d v="2023-03-27T00:00:00"/>
    <x v="113"/>
    <x v="0"/>
    <s v="SSA/0902/22-23"/>
    <x v="179"/>
    <x v="0"/>
    <x v="2"/>
  </r>
  <r>
    <d v="2023-03-27T00:00:00"/>
    <x v="66"/>
    <x v="0"/>
    <s v="SSA/0903/22-23"/>
    <x v="180"/>
    <x v="0"/>
    <x v="2"/>
  </r>
  <r>
    <d v="2023-03-28T00:00:00"/>
    <x v="119"/>
    <x v="0"/>
    <s v="SSA/0904/22-23"/>
    <x v="181"/>
    <x v="0"/>
    <x v="2"/>
  </r>
  <r>
    <d v="2023-03-28T00:00:00"/>
    <x v="93"/>
    <x v="0"/>
    <s v="SSA/0905/22-23"/>
    <x v="182"/>
    <x v="0"/>
    <x v="2"/>
  </r>
  <r>
    <d v="2023-03-28T00:00:00"/>
    <x v="48"/>
    <x v="0"/>
    <s v="SSA/0906/22-23"/>
    <x v="183"/>
    <x v="0"/>
    <x v="2"/>
  </r>
  <r>
    <d v="2023-03-28T00:00:00"/>
    <x v="6"/>
    <x v="0"/>
    <s v="SSA/0907/22-23"/>
    <x v="184"/>
    <x v="0"/>
    <x v="2"/>
  </r>
  <r>
    <d v="2023-03-30T00:00:00"/>
    <x v="73"/>
    <x v="0"/>
    <s v="SSA/0908/22-23"/>
    <x v="185"/>
    <x v="0"/>
    <x v="2"/>
  </r>
  <r>
    <d v="2023-03-30T00:00:00"/>
    <x v="8"/>
    <x v="0"/>
    <s v="SSA/0909/22-23"/>
    <x v="186"/>
    <x v="0"/>
    <x v="2"/>
  </r>
  <r>
    <d v="2023-03-30T00:00:00"/>
    <x v="8"/>
    <x v="0"/>
    <s v="SSA/0910/22-23"/>
    <x v="187"/>
    <x v="0"/>
    <x v="2"/>
  </r>
  <r>
    <d v="2023-04-03T00:00:00"/>
    <x v="42"/>
    <x v="1"/>
    <s v="SS/0001/2023-24"/>
    <x v="132"/>
    <x v="0"/>
    <x v="3"/>
  </r>
  <r>
    <d v="2023-04-03T00:00:00"/>
    <x v="52"/>
    <x v="1"/>
    <s v="SS/0002/2023-24"/>
    <x v="188"/>
    <x v="0"/>
    <x v="3"/>
  </r>
  <r>
    <d v="2023-04-03T00:00:00"/>
    <x v="8"/>
    <x v="1"/>
    <s v="SS/0003/2023-24"/>
    <x v="189"/>
    <x v="0"/>
    <x v="3"/>
  </r>
  <r>
    <d v="2023-04-03T00:00:00"/>
    <x v="120"/>
    <x v="1"/>
    <s v="SS/0004/2023-24"/>
    <x v="122"/>
    <x v="0"/>
    <x v="3"/>
  </r>
  <r>
    <d v="2023-04-03T00:00:00"/>
    <x v="25"/>
    <x v="1"/>
    <s v="SS/0005/2023-24"/>
    <x v="190"/>
    <x v="0"/>
    <x v="3"/>
  </r>
  <r>
    <d v="2023-04-03T00:00:00"/>
    <x v="54"/>
    <x v="1"/>
    <s v="SS/0006/2023-24"/>
    <x v="136"/>
    <x v="0"/>
    <x v="3"/>
  </r>
  <r>
    <d v="2023-04-03T00:00:00"/>
    <x v="5"/>
    <x v="1"/>
    <s v="SS/0007/2023-24"/>
    <x v="148"/>
    <x v="0"/>
    <x v="3"/>
  </r>
  <r>
    <d v="2023-04-03T00:00:00"/>
    <x v="75"/>
    <x v="1"/>
    <s v="SS/0008/2023-24"/>
    <x v="176"/>
    <x v="0"/>
    <x v="3"/>
  </r>
  <r>
    <d v="2023-04-03T00:00:00"/>
    <x v="56"/>
    <x v="1"/>
    <s v="SS/0009/2023-24"/>
    <x v="176"/>
    <x v="0"/>
    <x v="3"/>
  </r>
  <r>
    <d v="2023-04-03T00:00:00"/>
    <x v="121"/>
    <x v="1"/>
    <s v="SS/0010/2023-24"/>
    <x v="191"/>
    <x v="0"/>
    <x v="3"/>
  </r>
  <r>
    <d v="2023-04-03T00:00:00"/>
    <x v="43"/>
    <x v="1"/>
    <s v="SS/0011/2023-24"/>
    <x v="65"/>
    <x v="0"/>
    <x v="3"/>
  </r>
  <r>
    <d v="2023-04-03T00:00:00"/>
    <x v="79"/>
    <x v="1"/>
    <s v="SS/0012/2023-24"/>
    <x v="192"/>
    <x v="0"/>
    <x v="3"/>
  </r>
  <r>
    <d v="2023-04-05T00:00:00"/>
    <x v="89"/>
    <x v="1"/>
    <s v="SS/0013/2023-24"/>
    <x v="193"/>
    <x v="0"/>
    <x v="3"/>
  </r>
  <r>
    <d v="2023-04-05T00:00:00"/>
    <x v="53"/>
    <x v="1"/>
    <s v="SS/0014/2023-24"/>
    <x v="194"/>
    <x v="0"/>
    <x v="3"/>
  </r>
  <r>
    <d v="2023-04-05T00:00:00"/>
    <x v="122"/>
    <x v="1"/>
    <s v="SS/0015/2023-24"/>
    <x v="136"/>
    <x v="0"/>
    <x v="3"/>
  </r>
  <r>
    <d v="2023-04-05T00:00:00"/>
    <x v="123"/>
    <x v="1"/>
    <s v="SS/0016/2023-24"/>
    <x v="195"/>
    <x v="0"/>
    <x v="3"/>
  </r>
  <r>
    <d v="2023-04-05T00:00:00"/>
    <x v="120"/>
    <x v="1"/>
    <s v="SS/0017/2023-24"/>
    <x v="196"/>
    <x v="0"/>
    <x v="3"/>
  </r>
  <r>
    <d v="2023-04-06T00:00:00"/>
    <x v="16"/>
    <x v="1"/>
    <s v="SS/0018/2023-24"/>
    <x v="197"/>
    <x v="0"/>
    <x v="3"/>
  </r>
  <r>
    <d v="2023-04-06T00:00:00"/>
    <x v="17"/>
    <x v="1"/>
    <s v="SS/0019/2023-24"/>
    <x v="198"/>
    <x v="0"/>
    <x v="3"/>
  </r>
  <r>
    <d v="2023-04-06T00:00:00"/>
    <x v="83"/>
    <x v="1"/>
    <s v="SS/0020/2023-24"/>
    <x v="199"/>
    <x v="0"/>
    <x v="3"/>
  </r>
  <r>
    <d v="2023-04-06T00:00:00"/>
    <x v="124"/>
    <x v="1"/>
    <s v="SS/0021/2023-24"/>
    <x v="199"/>
    <x v="0"/>
    <x v="3"/>
  </r>
  <r>
    <d v="2023-04-06T00:00:00"/>
    <x v="68"/>
    <x v="1"/>
    <s v="SS/0022/2023-24"/>
    <x v="122"/>
    <x v="0"/>
    <x v="3"/>
  </r>
  <r>
    <d v="2023-04-06T00:00:00"/>
    <x v="49"/>
    <x v="1"/>
    <s v="SS/0023/2023-24"/>
    <x v="132"/>
    <x v="0"/>
    <x v="3"/>
  </r>
  <r>
    <d v="2023-04-06T00:00:00"/>
    <x v="76"/>
    <x v="1"/>
    <s v="SS/0024/2023-24"/>
    <x v="65"/>
    <x v="0"/>
    <x v="3"/>
  </r>
  <r>
    <d v="2023-04-06T00:00:00"/>
    <x v="10"/>
    <x v="1"/>
    <s v="SS/0025/2023-24"/>
    <x v="200"/>
    <x v="0"/>
    <x v="3"/>
  </r>
  <r>
    <d v="2023-04-06T00:00:00"/>
    <x v="122"/>
    <x v="1"/>
    <s v="SS/0026/2023-24"/>
    <x v="201"/>
    <x v="0"/>
    <x v="3"/>
  </r>
  <r>
    <d v="2023-04-06T00:00:00"/>
    <x v="89"/>
    <x v="1"/>
    <s v="SS/0027/2023-24"/>
    <x v="202"/>
    <x v="0"/>
    <x v="3"/>
  </r>
  <r>
    <d v="2023-04-07T00:00:00"/>
    <x v="35"/>
    <x v="1"/>
    <s v="SS/0028/2023-24"/>
    <x v="203"/>
    <x v="0"/>
    <x v="3"/>
  </r>
  <r>
    <d v="2023-04-07T00:00:00"/>
    <x v="48"/>
    <x v="1"/>
    <s v="SS/0029/2023-24"/>
    <x v="204"/>
    <x v="0"/>
    <x v="3"/>
  </r>
  <r>
    <d v="2023-04-07T00:00:00"/>
    <x v="125"/>
    <x v="1"/>
    <s v="SS/0030/2023-24"/>
    <x v="205"/>
    <x v="0"/>
    <x v="3"/>
  </r>
  <r>
    <d v="2023-04-12T00:00:00"/>
    <x v="33"/>
    <x v="1"/>
    <s v="SS/0031/2023-24"/>
    <x v="132"/>
    <x v="0"/>
    <x v="3"/>
  </r>
  <r>
    <d v="2023-04-12T00:00:00"/>
    <x v="14"/>
    <x v="1"/>
    <s v="SS/0032/2023-24"/>
    <x v="206"/>
    <x v="0"/>
    <x v="3"/>
  </r>
  <r>
    <d v="2023-04-12T00:00:00"/>
    <x v="126"/>
    <x v="1"/>
    <s v="SS/0033/2023-24"/>
    <x v="160"/>
    <x v="0"/>
    <x v="3"/>
  </r>
  <r>
    <d v="2023-04-12T00:00:00"/>
    <x v="35"/>
    <x v="1"/>
    <s v="SS/0034/2023-24"/>
    <x v="207"/>
    <x v="0"/>
    <x v="3"/>
  </r>
  <r>
    <d v="2023-04-12T00:00:00"/>
    <x v="91"/>
    <x v="1"/>
    <s v="SS/0035/2023-24"/>
    <x v="208"/>
    <x v="0"/>
    <x v="3"/>
  </r>
  <r>
    <d v="2023-04-12T00:00:00"/>
    <x v="52"/>
    <x v="1"/>
    <s v="SS/0036/2023-24"/>
    <x v="155"/>
    <x v="0"/>
    <x v="3"/>
  </r>
  <r>
    <d v="2023-04-12T00:00:00"/>
    <x v="83"/>
    <x v="1"/>
    <s v="SS/0037/2023-24"/>
    <x v="209"/>
    <x v="0"/>
    <x v="3"/>
  </r>
  <r>
    <d v="2023-04-12T00:00:00"/>
    <x v="111"/>
    <x v="1"/>
    <s v="SS/0038/2023-24"/>
    <x v="210"/>
    <x v="0"/>
    <x v="3"/>
  </r>
  <r>
    <d v="2023-04-12T00:00:00"/>
    <x v="127"/>
    <x v="1"/>
    <s v="SS/0039/2023-24"/>
    <x v="211"/>
    <x v="0"/>
    <x v="3"/>
  </r>
  <r>
    <d v="2023-04-12T00:00:00"/>
    <x v="66"/>
    <x v="1"/>
    <s v="SS/0040/2023-24"/>
    <x v="136"/>
    <x v="0"/>
    <x v="3"/>
  </r>
  <r>
    <d v="2023-04-12T00:00:00"/>
    <x v="128"/>
    <x v="1"/>
    <s v="SS/0041/2023-24"/>
    <x v="212"/>
    <x v="0"/>
    <x v="3"/>
  </r>
  <r>
    <d v="2023-04-14T00:00:00"/>
    <x v="52"/>
    <x v="1"/>
    <s v="SS/0042/2023-24"/>
    <x v="213"/>
    <x v="0"/>
    <x v="3"/>
  </r>
  <r>
    <d v="2023-04-14T00:00:00"/>
    <x v="5"/>
    <x v="1"/>
    <s v="SS/0043/2023-24"/>
    <x v="214"/>
    <x v="0"/>
    <x v="3"/>
  </r>
  <r>
    <d v="2023-04-14T00:00:00"/>
    <x v="64"/>
    <x v="1"/>
    <s v="SS/0044/2023-24"/>
    <x v="215"/>
    <x v="0"/>
    <x v="3"/>
  </r>
  <r>
    <d v="2023-04-15T00:00:00"/>
    <x v="29"/>
    <x v="1"/>
    <s v="SS/0045/2023-24"/>
    <x v="216"/>
    <x v="0"/>
    <x v="3"/>
  </r>
  <r>
    <d v="2023-04-17T00:00:00"/>
    <x v="128"/>
    <x v="1"/>
    <s v="SS/0046/2023-24"/>
    <x v="217"/>
    <x v="0"/>
    <x v="3"/>
  </r>
  <r>
    <d v="2023-04-17T00:00:00"/>
    <x v="64"/>
    <x v="1"/>
    <s v="SS/0047/2023-24"/>
    <x v="218"/>
    <x v="0"/>
    <x v="3"/>
  </r>
  <r>
    <d v="2023-04-17T00:00:00"/>
    <x v="93"/>
    <x v="1"/>
    <s v="SS/0048/2023-24"/>
    <x v="219"/>
    <x v="0"/>
    <x v="3"/>
  </r>
  <r>
    <d v="2023-04-17T00:00:00"/>
    <x v="129"/>
    <x v="1"/>
    <s v="SS/0049/2023-24"/>
    <x v="220"/>
    <x v="0"/>
    <x v="3"/>
  </r>
  <r>
    <d v="2023-04-17T00:00:00"/>
    <x v="16"/>
    <x v="1"/>
    <s v="SS/0050/2023-24"/>
    <x v="221"/>
    <x v="0"/>
    <x v="3"/>
  </r>
  <r>
    <d v="2023-04-17T00:00:00"/>
    <x v="8"/>
    <x v="1"/>
    <s v="SS/0051/2023-24"/>
    <x v="222"/>
    <x v="0"/>
    <x v="3"/>
  </r>
  <r>
    <d v="2023-04-17T00:00:00"/>
    <x v="130"/>
    <x v="1"/>
    <s v="SS/0052/2023-24"/>
    <x v="122"/>
    <x v="0"/>
    <x v="3"/>
  </r>
  <r>
    <d v="2023-04-17T00:00:00"/>
    <x v="25"/>
    <x v="1"/>
    <s v="SS/0053/2023-24"/>
    <x v="223"/>
    <x v="0"/>
    <x v="3"/>
  </r>
  <r>
    <d v="2023-04-17T00:00:00"/>
    <x v="68"/>
    <x v="1"/>
    <s v="SS/0054/2023-24"/>
    <x v="224"/>
    <x v="0"/>
    <x v="3"/>
  </r>
  <r>
    <d v="2023-04-17T00:00:00"/>
    <x v="52"/>
    <x v="1"/>
    <s v="SS/0055/2023-24"/>
    <x v="225"/>
    <x v="0"/>
    <x v="3"/>
  </r>
  <r>
    <d v="2023-04-18T00:00:00"/>
    <x v="1"/>
    <x v="1"/>
    <s v="SS/0056/2023-24"/>
    <x v="226"/>
    <x v="0"/>
    <x v="3"/>
  </r>
  <r>
    <d v="2023-04-20T00:00:00"/>
    <x v="106"/>
    <x v="1"/>
    <s v="SS/0057/2023-24"/>
    <x v="227"/>
    <x v="0"/>
    <x v="3"/>
  </r>
  <r>
    <d v="2023-04-20T00:00:00"/>
    <x v="78"/>
    <x v="1"/>
    <s v="SS/0058/2023-24"/>
    <x v="201"/>
    <x v="0"/>
    <x v="3"/>
  </r>
  <r>
    <d v="2023-04-20T00:00:00"/>
    <x v="27"/>
    <x v="1"/>
    <s v="SS/0059/2023-24"/>
    <x v="228"/>
    <x v="0"/>
    <x v="3"/>
  </r>
  <r>
    <d v="2023-04-20T00:00:00"/>
    <x v="131"/>
    <x v="1"/>
    <s v="SS/0060/2023-24"/>
    <x v="229"/>
    <x v="0"/>
    <x v="3"/>
  </r>
  <r>
    <d v="2023-04-20T00:00:00"/>
    <x v="6"/>
    <x v="1"/>
    <s v="SS/0061/2023-24"/>
    <x v="230"/>
    <x v="0"/>
    <x v="3"/>
  </r>
  <r>
    <d v="2023-04-20T00:00:00"/>
    <x v="132"/>
    <x v="1"/>
    <s v="SS/0062/2023-24"/>
    <x v="201"/>
    <x v="0"/>
    <x v="3"/>
  </r>
  <r>
    <d v="2023-04-20T00:00:00"/>
    <x v="114"/>
    <x v="1"/>
    <s v="SS/0063/2023-24"/>
    <x v="231"/>
    <x v="0"/>
    <x v="3"/>
  </r>
  <r>
    <d v="2023-04-20T00:00:00"/>
    <x v="133"/>
    <x v="1"/>
    <s v="SS/0064/2023-24"/>
    <x v="232"/>
    <x v="0"/>
    <x v="3"/>
  </r>
  <r>
    <d v="2023-04-20T00:00:00"/>
    <x v="134"/>
    <x v="1"/>
    <s v="SS/0065/2023-24"/>
    <x v="233"/>
    <x v="0"/>
    <x v="3"/>
  </r>
  <r>
    <d v="2023-04-20T00:00:00"/>
    <x v="135"/>
    <x v="1"/>
    <s v="SS/0066/2023-24"/>
    <x v="234"/>
    <x v="0"/>
    <x v="3"/>
  </r>
  <r>
    <d v="2023-04-20T00:00:00"/>
    <x v="42"/>
    <x v="1"/>
    <s v="SS/0067/2023-24"/>
    <x v="132"/>
    <x v="0"/>
    <x v="3"/>
  </r>
  <r>
    <d v="2023-04-20T00:00:00"/>
    <x v="95"/>
    <x v="1"/>
    <s v="SS/0068/2023-24"/>
    <x v="235"/>
    <x v="0"/>
    <x v="3"/>
  </r>
  <r>
    <d v="2023-04-20T00:00:00"/>
    <x v="91"/>
    <x v="1"/>
    <s v="SS/0069/2023-24"/>
    <x v="236"/>
    <x v="0"/>
    <x v="3"/>
  </r>
  <r>
    <d v="2023-04-22T00:00:00"/>
    <x v="10"/>
    <x v="1"/>
    <s v="SS/0070/2023-24"/>
    <x v="200"/>
    <x v="0"/>
    <x v="3"/>
  </r>
  <r>
    <d v="2023-04-24T00:00:00"/>
    <x v="136"/>
    <x v="1"/>
    <s v="SS/0071/2023-24"/>
    <x v="237"/>
    <x v="0"/>
    <x v="3"/>
  </r>
  <r>
    <d v="2023-04-24T00:00:00"/>
    <x v="73"/>
    <x v="1"/>
    <s v="SS/0072/2023-24"/>
    <x v="221"/>
    <x v="0"/>
    <x v="3"/>
  </r>
  <r>
    <d v="2023-04-24T00:00:00"/>
    <x v="121"/>
    <x v="1"/>
    <s v="SS/0073/2023-24"/>
    <x v="238"/>
    <x v="0"/>
    <x v="3"/>
  </r>
  <r>
    <d v="2023-04-24T00:00:00"/>
    <x v="137"/>
    <x v="1"/>
    <s v="SS/0074/2023-24"/>
    <x v="179"/>
    <x v="0"/>
    <x v="3"/>
  </r>
  <r>
    <d v="2023-04-24T00:00:00"/>
    <x v="106"/>
    <x v="1"/>
    <s v="SS/0075/2023-24"/>
    <x v="227"/>
    <x v="0"/>
    <x v="3"/>
  </r>
  <r>
    <d v="2023-04-24T00:00:00"/>
    <x v="107"/>
    <x v="1"/>
    <s v="SS/0076/2023-24"/>
    <x v="122"/>
    <x v="0"/>
    <x v="3"/>
  </r>
  <r>
    <d v="2023-04-24T00:00:00"/>
    <x v="22"/>
    <x v="1"/>
    <s v="SS/0077/2023-24"/>
    <x v="122"/>
    <x v="0"/>
    <x v="3"/>
  </r>
  <r>
    <d v="2023-04-25T00:00:00"/>
    <x v="135"/>
    <x v="1"/>
    <s v="SS/0078/2023-24"/>
    <x v="239"/>
    <x v="0"/>
    <x v="3"/>
  </r>
  <r>
    <d v="2023-04-25T00:00:00"/>
    <x v="43"/>
    <x v="1"/>
    <s v="SS/0079/2023-24"/>
    <x v="240"/>
    <x v="0"/>
    <x v="3"/>
  </r>
  <r>
    <d v="2023-04-25T00:00:00"/>
    <x v="11"/>
    <x v="1"/>
    <s v="SS/0080/2023-24"/>
    <x v="241"/>
    <x v="0"/>
    <x v="3"/>
  </r>
  <r>
    <d v="2023-04-25T00:00:00"/>
    <x v="89"/>
    <x v="1"/>
    <s v="SS/0081/2023-24"/>
    <x v="242"/>
    <x v="0"/>
    <x v="3"/>
  </r>
  <r>
    <d v="2023-04-25T00:00:00"/>
    <x v="17"/>
    <x v="1"/>
    <s v="SS/0082/2023-24"/>
    <x v="243"/>
    <x v="0"/>
    <x v="3"/>
  </r>
  <r>
    <d v="2023-04-25T00:00:00"/>
    <x v="66"/>
    <x v="1"/>
    <s v="SS/0083/2023-24"/>
    <x v="244"/>
    <x v="0"/>
    <x v="3"/>
  </r>
  <r>
    <d v="2023-04-25T00:00:00"/>
    <x v="138"/>
    <x v="1"/>
    <s v="SS/0084/2023-24"/>
    <x v="245"/>
    <x v="0"/>
    <x v="3"/>
  </r>
  <r>
    <d v="2023-04-25T00:00:00"/>
    <x v="92"/>
    <x v="1"/>
    <s v="SS/0085/2023-24"/>
    <x v="201"/>
    <x v="0"/>
    <x v="3"/>
  </r>
  <r>
    <d v="2023-04-25T00:00:00"/>
    <x v="44"/>
    <x v="1"/>
    <s v="SS/0086/2023-24"/>
    <x v="246"/>
    <x v="0"/>
    <x v="3"/>
  </r>
  <r>
    <d v="2023-04-25T00:00:00"/>
    <x v="49"/>
    <x v="1"/>
    <s v="SS/0087/2023-24"/>
    <x v="247"/>
    <x v="0"/>
    <x v="3"/>
  </r>
  <r>
    <d v="2023-04-25T00:00:00"/>
    <x v="4"/>
    <x v="1"/>
    <s v="SS/0088/2023-24"/>
    <x v="132"/>
    <x v="0"/>
    <x v="3"/>
  </r>
  <r>
    <d v="2023-04-25T00:00:00"/>
    <x v="8"/>
    <x v="1"/>
    <s v="SS/0089/2023-24"/>
    <x v="248"/>
    <x v="0"/>
    <x v="3"/>
  </r>
  <r>
    <d v="2023-04-25T00:00:00"/>
    <x v="74"/>
    <x v="1"/>
    <s v="SS/0090/2023-24"/>
    <x v="176"/>
    <x v="0"/>
    <x v="3"/>
  </r>
  <r>
    <d v="2023-04-25T00:00:00"/>
    <x v="96"/>
    <x v="1"/>
    <s v="SS/0091/2023-24"/>
    <x v="249"/>
    <x v="0"/>
    <x v="3"/>
  </r>
  <r>
    <d v="2023-04-25T00:00:00"/>
    <x v="88"/>
    <x v="1"/>
    <s v="SS/0092/2023-24"/>
    <x v="201"/>
    <x v="0"/>
    <x v="3"/>
  </r>
  <r>
    <d v="2023-04-25T00:00:00"/>
    <x v="121"/>
    <x v="1"/>
    <s v="SS/0093/2023-24"/>
    <x v="250"/>
    <x v="0"/>
    <x v="3"/>
  </r>
  <r>
    <d v="2023-04-25T00:00:00"/>
    <x v="8"/>
    <x v="1"/>
    <s v="SS/0094/2023-24"/>
    <x v="251"/>
    <x v="0"/>
    <x v="3"/>
  </r>
  <r>
    <d v="2023-04-26T00:00:00"/>
    <x v="94"/>
    <x v="1"/>
    <s v="SS/0095/2023-24"/>
    <x v="252"/>
    <x v="0"/>
    <x v="3"/>
  </r>
  <r>
    <d v="2023-04-26T00:00:00"/>
    <x v="73"/>
    <x v="1"/>
    <s v="SS/0096/2023-24"/>
    <x v="253"/>
    <x v="0"/>
    <x v="3"/>
  </r>
  <r>
    <d v="2023-04-26T00:00:00"/>
    <x v="95"/>
    <x v="1"/>
    <s v="SS/0097/2023-24"/>
    <x v="254"/>
    <x v="0"/>
    <x v="3"/>
  </r>
  <r>
    <d v="2023-04-26T00:00:00"/>
    <x v="139"/>
    <x v="1"/>
    <s v="SS/0098/2023-24"/>
    <x v="237"/>
    <x v="0"/>
    <x v="3"/>
  </r>
  <r>
    <d v="2023-04-26T00:00:00"/>
    <x v="74"/>
    <x v="1"/>
    <s v="SS/0099/2023-24"/>
    <x v="122"/>
    <x v="0"/>
    <x v="3"/>
  </r>
  <r>
    <d v="2023-04-26T00:00:00"/>
    <x v="140"/>
    <x v="1"/>
    <s v="SS/0100/2023-24"/>
    <x v="255"/>
    <x v="0"/>
    <x v="3"/>
  </r>
  <r>
    <d v="2023-04-26T00:00:00"/>
    <x v="141"/>
    <x v="1"/>
    <s v="SS/0101/2023-24"/>
    <x v="136"/>
    <x v="0"/>
    <x v="3"/>
  </r>
  <r>
    <d v="2023-04-28T00:00:00"/>
    <x v="8"/>
    <x v="1"/>
    <s v="SS/0102/2023-24"/>
    <x v="256"/>
    <x v="0"/>
    <x v="3"/>
  </r>
  <r>
    <d v="2023-04-28T00:00:00"/>
    <x v="78"/>
    <x v="1"/>
    <s v="SS/0103/2023-24"/>
    <x v="122"/>
    <x v="0"/>
    <x v="3"/>
  </r>
  <r>
    <d v="2023-05-04T00:00:00"/>
    <x v="84"/>
    <x v="1"/>
    <s v="SS/0104/2023-24"/>
    <x v="257"/>
    <x v="0"/>
    <x v="4"/>
  </r>
  <r>
    <d v="2023-05-04T00:00:00"/>
    <x v="111"/>
    <x v="1"/>
    <s v="SS/0105/2023-24"/>
    <x v="160"/>
    <x v="0"/>
    <x v="4"/>
  </r>
  <r>
    <d v="2023-05-05T00:00:00"/>
    <x v="142"/>
    <x v="1"/>
    <s v="SS/0106/2023-24"/>
    <x v="258"/>
    <x v="0"/>
    <x v="4"/>
  </r>
  <r>
    <d v="2023-05-05T00:00:00"/>
    <x v="46"/>
    <x v="1"/>
    <s v="SS/0107/2023-24"/>
    <x v="148"/>
    <x v="0"/>
    <x v="4"/>
  </r>
  <r>
    <d v="2023-05-05T00:00:00"/>
    <x v="58"/>
    <x v="1"/>
    <s v="SS/0108/2023-24"/>
    <x v="128"/>
    <x v="0"/>
    <x v="4"/>
  </r>
  <r>
    <d v="2023-05-05T00:00:00"/>
    <x v="33"/>
    <x v="1"/>
    <s v="SS/0109/2023-24"/>
    <x v="259"/>
    <x v="0"/>
    <x v="4"/>
  </r>
  <r>
    <d v="2023-05-05T00:00:00"/>
    <x v="18"/>
    <x v="1"/>
    <s v="SS/0110/2023-24"/>
    <x v="122"/>
    <x v="0"/>
    <x v="4"/>
  </r>
  <r>
    <d v="2023-05-05T00:00:00"/>
    <x v="125"/>
    <x v="1"/>
    <s v="SS/0111/2023-24"/>
    <x v="148"/>
    <x v="0"/>
    <x v="4"/>
  </r>
  <r>
    <d v="2023-05-05T00:00:00"/>
    <x v="20"/>
    <x v="1"/>
    <s v="SS/0112/2023-24"/>
    <x v="174"/>
    <x v="0"/>
    <x v="4"/>
  </r>
  <r>
    <d v="2023-05-05T00:00:00"/>
    <x v="143"/>
    <x v="1"/>
    <s v="SS/0113/2023-24"/>
    <x v="260"/>
    <x v="0"/>
    <x v="4"/>
  </r>
  <r>
    <d v="2023-05-05T00:00:00"/>
    <x v="14"/>
    <x v="1"/>
    <s v="SS/0114/2023-24"/>
    <x v="261"/>
    <x v="0"/>
    <x v="4"/>
  </r>
  <r>
    <d v="2023-05-05T00:00:00"/>
    <x v="144"/>
    <x v="1"/>
    <s v="SS/0115/2023-24"/>
    <x v="262"/>
    <x v="0"/>
    <x v="4"/>
  </r>
  <r>
    <d v="2023-05-05T00:00:00"/>
    <x v="8"/>
    <x v="1"/>
    <s v="SS/0116/2023-24"/>
    <x v="263"/>
    <x v="0"/>
    <x v="4"/>
  </r>
  <r>
    <d v="2023-05-05T00:00:00"/>
    <x v="83"/>
    <x v="1"/>
    <s v="SS/0117/2023-24"/>
    <x v="264"/>
    <x v="0"/>
    <x v="4"/>
  </r>
  <r>
    <d v="2023-05-08T00:00:00"/>
    <x v="120"/>
    <x v="1"/>
    <s v="SS/0118/2023-24"/>
    <x v="265"/>
    <x v="0"/>
    <x v="4"/>
  </r>
  <r>
    <d v="2023-05-10T00:00:00"/>
    <x v="52"/>
    <x v="1"/>
    <s v="SS/0119/2023-24"/>
    <x v="225"/>
    <x v="0"/>
    <x v="4"/>
  </r>
  <r>
    <d v="2023-05-10T00:00:00"/>
    <x v="42"/>
    <x v="1"/>
    <s v="SS/0120/2023-24"/>
    <x v="259"/>
    <x v="0"/>
    <x v="4"/>
  </r>
  <r>
    <d v="2023-05-10T00:00:00"/>
    <x v="49"/>
    <x v="1"/>
    <s v="SS/0121/2023-24"/>
    <x v="266"/>
    <x v="0"/>
    <x v="4"/>
  </r>
  <r>
    <d v="2023-05-10T00:00:00"/>
    <x v="106"/>
    <x v="1"/>
    <s v="SS/0122/2023-24"/>
    <x v="267"/>
    <x v="0"/>
    <x v="4"/>
  </r>
  <r>
    <d v="2023-05-10T00:00:00"/>
    <x v="17"/>
    <x v="1"/>
    <s v="SS/0123/2023-24"/>
    <x v="243"/>
    <x v="0"/>
    <x v="4"/>
  </r>
  <r>
    <d v="2023-05-10T00:00:00"/>
    <x v="68"/>
    <x v="1"/>
    <s v="SS/0124/2023-24"/>
    <x v="262"/>
    <x v="0"/>
    <x v="4"/>
  </r>
  <r>
    <d v="2023-05-10T00:00:00"/>
    <x v="130"/>
    <x v="1"/>
    <s v="SS/0125/2023-24"/>
    <x v="228"/>
    <x v="0"/>
    <x v="4"/>
  </r>
  <r>
    <d v="2023-05-10T00:00:00"/>
    <x v="91"/>
    <x v="1"/>
    <s v="SS/0126/2023-24"/>
    <x v="268"/>
    <x v="0"/>
    <x v="4"/>
  </r>
  <r>
    <d v="2023-05-10T00:00:00"/>
    <x v="48"/>
    <x v="1"/>
    <s v="SS/0127/2023-24"/>
    <x v="269"/>
    <x v="0"/>
    <x v="4"/>
  </r>
  <r>
    <d v="2023-05-10T00:00:00"/>
    <x v="8"/>
    <x v="1"/>
    <s v="SS/0128/2023-24"/>
    <x v="270"/>
    <x v="0"/>
    <x v="4"/>
  </r>
  <r>
    <d v="2023-05-11T00:00:00"/>
    <x v="16"/>
    <x v="1"/>
    <s v="SS/0129/2023-24"/>
    <x v="271"/>
    <x v="0"/>
    <x v="4"/>
  </r>
  <r>
    <d v="2023-05-11T00:00:00"/>
    <x v="145"/>
    <x v="1"/>
    <s v="SS/0130/2023-24"/>
    <x v="272"/>
    <x v="0"/>
    <x v="4"/>
  </r>
  <r>
    <d v="2023-05-11T00:00:00"/>
    <x v="8"/>
    <x v="1"/>
    <s v="SS/0131/2023-24"/>
    <x v="273"/>
    <x v="0"/>
    <x v="4"/>
  </r>
  <r>
    <d v="2023-05-16T00:00:00"/>
    <x v="119"/>
    <x v="1"/>
    <s v="SS/0132/2023-24"/>
    <x v="274"/>
    <x v="0"/>
    <x v="4"/>
  </r>
  <r>
    <d v="2023-05-16T00:00:00"/>
    <x v="43"/>
    <x v="1"/>
    <s v="SS/0133/2023-24"/>
    <x v="122"/>
    <x v="0"/>
    <x v="4"/>
  </r>
  <r>
    <d v="2023-05-16T00:00:00"/>
    <x v="15"/>
    <x v="1"/>
    <s v="SS/0134/2023-24"/>
    <x v="275"/>
    <x v="0"/>
    <x v="4"/>
  </r>
  <r>
    <d v="2023-05-16T00:00:00"/>
    <x v="26"/>
    <x v="1"/>
    <s v="SS/0135/2023-24"/>
    <x v="122"/>
    <x v="0"/>
    <x v="4"/>
  </r>
  <r>
    <d v="2023-05-16T00:00:00"/>
    <x v="85"/>
    <x v="1"/>
    <s v="SS/0136/2023-24"/>
    <x v="276"/>
    <x v="0"/>
    <x v="4"/>
  </r>
  <r>
    <d v="2023-05-16T00:00:00"/>
    <x v="17"/>
    <x v="1"/>
    <s v="SS/0137/2023-24"/>
    <x v="128"/>
    <x v="0"/>
    <x v="4"/>
  </r>
  <r>
    <d v="2023-05-16T00:00:00"/>
    <x v="66"/>
    <x v="1"/>
    <s v="SS/0138/2023-24"/>
    <x v="277"/>
    <x v="0"/>
    <x v="4"/>
  </r>
  <r>
    <d v="2023-05-16T00:00:00"/>
    <x v="8"/>
    <x v="1"/>
    <s v="SS/0139/2023-24"/>
    <x v="278"/>
    <x v="0"/>
    <x v="4"/>
  </r>
  <r>
    <d v="2023-05-17T00:00:00"/>
    <x v="89"/>
    <x v="1"/>
    <s v="SS/0140/2023-24"/>
    <x v="279"/>
    <x v="0"/>
    <x v="4"/>
  </r>
  <r>
    <d v="2023-05-17T00:00:00"/>
    <x v="59"/>
    <x v="1"/>
    <s v="SS/0141/2023-24"/>
    <x v="280"/>
    <x v="0"/>
    <x v="4"/>
  </r>
  <r>
    <d v="2023-05-17T00:00:00"/>
    <x v="61"/>
    <x v="1"/>
    <s v="SS/0142/2023-24"/>
    <x v="148"/>
    <x v="0"/>
    <x v="4"/>
  </r>
  <r>
    <d v="2023-05-17T00:00:00"/>
    <x v="127"/>
    <x v="1"/>
    <s v="SS/0143/2023-24"/>
    <x v="281"/>
    <x v="0"/>
    <x v="4"/>
  </r>
  <r>
    <d v="2023-05-17T00:00:00"/>
    <x v="8"/>
    <x v="1"/>
    <s v="SS/0144/2023-24"/>
    <x v="282"/>
    <x v="0"/>
    <x v="4"/>
  </r>
  <r>
    <d v="2023-05-18T00:00:00"/>
    <x v="124"/>
    <x v="1"/>
    <s v="SS/0145/2023-24"/>
    <x v="283"/>
    <x v="0"/>
    <x v="4"/>
  </r>
  <r>
    <d v="2023-05-18T00:00:00"/>
    <x v="122"/>
    <x v="1"/>
    <s v="SS/0146/2023-24"/>
    <x v="77"/>
    <x v="0"/>
    <x v="4"/>
  </r>
  <r>
    <d v="2023-05-18T00:00:00"/>
    <x v="130"/>
    <x v="1"/>
    <s v="SS/0147/2023-24"/>
    <x v="262"/>
    <x v="0"/>
    <x v="4"/>
  </r>
  <r>
    <d v="2023-05-18T00:00:00"/>
    <x v="73"/>
    <x v="1"/>
    <s v="SS/0148/2023-24"/>
    <x v="201"/>
    <x v="0"/>
    <x v="4"/>
  </r>
  <r>
    <d v="2023-05-19T00:00:00"/>
    <x v="146"/>
    <x v="1"/>
    <s v="SS/0149/2023-24"/>
    <x v="120"/>
    <x v="0"/>
    <x v="4"/>
  </r>
  <r>
    <d v="2023-05-19T00:00:00"/>
    <x v="116"/>
    <x v="1"/>
    <s v="SS/0150/2023-24"/>
    <x v="284"/>
    <x v="0"/>
    <x v="4"/>
  </r>
  <r>
    <d v="2023-05-20T00:00:00"/>
    <x v="42"/>
    <x v="1"/>
    <s v="SS/0151/2023-24"/>
    <x v="285"/>
    <x v="0"/>
    <x v="4"/>
  </r>
  <r>
    <d v="2023-05-20T00:00:00"/>
    <x v="35"/>
    <x v="1"/>
    <s v="SS/0152/2023-24"/>
    <x v="286"/>
    <x v="0"/>
    <x v="4"/>
  </r>
  <r>
    <d v="2023-05-20T00:00:00"/>
    <x v="107"/>
    <x v="1"/>
    <s v="SS/0153/2023-24"/>
    <x v="122"/>
    <x v="0"/>
    <x v="4"/>
  </r>
  <r>
    <d v="2023-05-20T00:00:00"/>
    <x v="66"/>
    <x v="1"/>
    <s v="SS/0154/2023-24"/>
    <x v="128"/>
    <x v="0"/>
    <x v="4"/>
  </r>
  <r>
    <d v="2023-05-22T00:00:00"/>
    <x v="128"/>
    <x v="1"/>
    <s v="SS/0155/2023-24"/>
    <x v="287"/>
    <x v="0"/>
    <x v="4"/>
  </r>
  <r>
    <d v="2023-05-22T00:00:00"/>
    <x v="1"/>
    <x v="1"/>
    <s v="SS/0156/2023-24"/>
    <x v="288"/>
    <x v="0"/>
    <x v="4"/>
  </r>
  <r>
    <d v="2023-05-22T00:00:00"/>
    <x v="25"/>
    <x v="1"/>
    <s v="SS/0157/2023-24"/>
    <x v="201"/>
    <x v="0"/>
    <x v="4"/>
  </r>
  <r>
    <d v="2023-05-22T00:00:00"/>
    <x v="16"/>
    <x v="1"/>
    <s v="SS/0158/2023-24"/>
    <x v="197"/>
    <x v="0"/>
    <x v="4"/>
  </r>
  <r>
    <d v="2023-05-22T00:00:00"/>
    <x v="87"/>
    <x v="1"/>
    <s v="SS/0159/2023-24"/>
    <x v="128"/>
    <x v="0"/>
    <x v="4"/>
  </r>
  <r>
    <d v="2023-05-22T00:00:00"/>
    <x v="144"/>
    <x v="1"/>
    <s v="SS/0160/2023-24"/>
    <x v="289"/>
    <x v="0"/>
    <x v="4"/>
  </r>
  <r>
    <d v="2023-05-22T00:00:00"/>
    <x v="98"/>
    <x v="1"/>
    <s v="SS/0161/2023-24"/>
    <x v="228"/>
    <x v="0"/>
    <x v="4"/>
  </r>
  <r>
    <d v="2023-05-22T00:00:00"/>
    <x v="147"/>
    <x v="1"/>
    <s v="SS/0162/2023-24"/>
    <x v="290"/>
    <x v="0"/>
    <x v="4"/>
  </r>
  <r>
    <d v="2023-05-22T00:00:00"/>
    <x v="141"/>
    <x v="1"/>
    <s v="SS/0163/2023-24"/>
    <x v="291"/>
    <x v="0"/>
    <x v="4"/>
  </r>
  <r>
    <d v="2023-05-22T00:00:00"/>
    <x v="21"/>
    <x v="1"/>
    <s v="SS/0164/2023-24"/>
    <x v="122"/>
    <x v="0"/>
    <x v="4"/>
  </r>
  <r>
    <d v="2023-05-22T00:00:00"/>
    <x v="3"/>
    <x v="1"/>
    <s v="SS/0165/2023-24"/>
    <x v="122"/>
    <x v="0"/>
    <x v="4"/>
  </r>
  <r>
    <d v="2023-05-22T00:00:00"/>
    <x v="129"/>
    <x v="1"/>
    <s v="SS/0166/2023-24"/>
    <x v="120"/>
    <x v="0"/>
    <x v="4"/>
  </r>
  <r>
    <d v="2023-05-23T00:00:00"/>
    <x v="52"/>
    <x v="1"/>
    <s v="SS/0167/2023-24"/>
    <x v="164"/>
    <x v="0"/>
    <x v="4"/>
  </r>
  <r>
    <d v="2023-05-23T00:00:00"/>
    <x v="89"/>
    <x v="1"/>
    <s v="SS/0168/2023-24"/>
    <x v="292"/>
    <x v="0"/>
    <x v="4"/>
  </r>
  <r>
    <d v="2023-05-23T00:00:00"/>
    <x v="73"/>
    <x v="1"/>
    <s v="SS/0169/2023-24"/>
    <x v="128"/>
    <x v="0"/>
    <x v="4"/>
  </r>
  <r>
    <d v="2023-05-23T00:00:00"/>
    <x v="8"/>
    <x v="1"/>
    <s v="SS/0170/2023-24"/>
    <x v="293"/>
    <x v="0"/>
    <x v="4"/>
  </r>
  <r>
    <d v="2023-05-24T00:00:00"/>
    <x v="88"/>
    <x v="1"/>
    <s v="SS/0171/2023-24"/>
    <x v="294"/>
    <x v="0"/>
    <x v="4"/>
  </r>
  <r>
    <d v="2023-05-25T00:00:00"/>
    <x v="17"/>
    <x v="1"/>
    <s v="SS/0172/2023-24"/>
    <x v="295"/>
    <x v="0"/>
    <x v="4"/>
  </r>
  <r>
    <d v="2023-05-25T00:00:00"/>
    <x v="49"/>
    <x v="1"/>
    <s v="SS/0173/2023-24"/>
    <x v="296"/>
    <x v="0"/>
    <x v="4"/>
  </r>
  <r>
    <d v="2023-05-25T00:00:00"/>
    <x v="106"/>
    <x v="1"/>
    <s v="SS/0174/2023-24"/>
    <x v="297"/>
    <x v="0"/>
    <x v="4"/>
  </r>
  <r>
    <d v="2023-05-25T00:00:00"/>
    <x v="120"/>
    <x v="1"/>
    <s v="SS/0175/2023-24"/>
    <x v="122"/>
    <x v="0"/>
    <x v="4"/>
  </r>
  <r>
    <d v="2023-05-25T00:00:00"/>
    <x v="66"/>
    <x v="1"/>
    <s v="SS/0176/2023-24"/>
    <x v="136"/>
    <x v="0"/>
    <x v="4"/>
  </r>
  <r>
    <d v="2023-05-25T00:00:00"/>
    <x v="35"/>
    <x v="1"/>
    <s v="SS/0177/2023-24"/>
    <x v="298"/>
    <x v="0"/>
    <x v="4"/>
  </r>
  <r>
    <d v="2023-05-27T00:00:00"/>
    <x v="43"/>
    <x v="1"/>
    <s v="SS/0178/2023-24"/>
    <x v="122"/>
    <x v="0"/>
    <x v="4"/>
  </r>
  <r>
    <d v="2023-05-27T00:00:00"/>
    <x v="4"/>
    <x v="1"/>
    <s v="SS/0179/2023-24"/>
    <x v="122"/>
    <x v="0"/>
    <x v="4"/>
  </r>
  <r>
    <d v="2023-05-27T00:00:00"/>
    <x v="148"/>
    <x v="1"/>
    <s v="SS/0180/2023-24"/>
    <x v="228"/>
    <x v="0"/>
    <x v="4"/>
  </r>
  <r>
    <d v="2023-05-27T00:00:00"/>
    <x v="138"/>
    <x v="1"/>
    <s v="SS/0181/2023-24"/>
    <x v="245"/>
    <x v="0"/>
    <x v="4"/>
  </r>
  <r>
    <d v="2023-05-27T00:00:00"/>
    <x v="54"/>
    <x v="1"/>
    <s v="SS/0182/2023-24"/>
    <x v="128"/>
    <x v="0"/>
    <x v="4"/>
  </r>
  <r>
    <d v="2023-05-27T00:00:00"/>
    <x v="149"/>
    <x v="1"/>
    <s v="SS/0183/2023-24"/>
    <x v="299"/>
    <x v="0"/>
    <x v="4"/>
  </r>
  <r>
    <d v="2023-05-27T00:00:00"/>
    <x v="117"/>
    <x v="1"/>
    <s v="SS/0184/2023-24"/>
    <x v="289"/>
    <x v="0"/>
    <x v="4"/>
  </r>
  <r>
    <d v="2023-05-30T00:00:00"/>
    <x v="42"/>
    <x v="1"/>
    <s v="SS/0185/2023-24"/>
    <x v="247"/>
    <x v="0"/>
    <x v="4"/>
  </r>
  <r>
    <d v="2023-05-30T00:00:00"/>
    <x v="16"/>
    <x v="1"/>
    <s v="SS/0186/2023-24"/>
    <x v="300"/>
    <x v="0"/>
    <x v="4"/>
  </r>
  <r>
    <d v="2023-05-30T00:00:00"/>
    <x v="73"/>
    <x v="1"/>
    <s v="SS/0187/2023-24"/>
    <x v="77"/>
    <x v="0"/>
    <x v="4"/>
  </r>
  <r>
    <d v="2023-05-30T00:00:00"/>
    <x v="33"/>
    <x v="1"/>
    <s v="SS/0188/2023-24"/>
    <x v="301"/>
    <x v="0"/>
    <x v="4"/>
  </r>
  <r>
    <d v="2023-05-30T00:00:00"/>
    <x v="0"/>
    <x v="1"/>
    <s v="SS/0189/2023-24"/>
    <x v="302"/>
    <x v="0"/>
    <x v="4"/>
  </r>
  <r>
    <d v="2023-05-30T00:00:00"/>
    <x v="126"/>
    <x v="1"/>
    <s v="SS/0190/2023-24"/>
    <x v="303"/>
    <x v="0"/>
    <x v="4"/>
  </r>
  <r>
    <d v="2023-05-30T00:00:00"/>
    <x v="8"/>
    <x v="1"/>
    <s v="SS/0191/2023-24"/>
    <x v="304"/>
    <x v="0"/>
    <x v="4"/>
  </r>
  <r>
    <d v="2023-05-31T00:00:00"/>
    <x v="69"/>
    <x v="1"/>
    <s v="SS/0192/2023-24"/>
    <x v="305"/>
    <x v="0"/>
    <x v="4"/>
  </r>
  <r>
    <d v="2023-05-31T00:00:00"/>
    <x v="63"/>
    <x v="1"/>
    <s v="SS/0193/2023-24"/>
    <x v="306"/>
    <x v="0"/>
    <x v="4"/>
  </r>
  <r>
    <d v="2023-05-31T00:00:00"/>
    <x v="124"/>
    <x v="1"/>
    <s v="SS/0194/2023-24"/>
    <x v="307"/>
    <x v="0"/>
    <x v="4"/>
  </r>
  <r>
    <d v="2023-06-01T00:00:00"/>
    <x v="17"/>
    <x v="1"/>
    <s v="SS/0195/2023-24"/>
    <x v="308"/>
    <x v="0"/>
    <x v="5"/>
  </r>
  <r>
    <d v="2023-06-01T00:00:00"/>
    <x v="100"/>
    <x v="1"/>
    <s v="SS/0196/2023-24"/>
    <x v="228"/>
    <x v="0"/>
    <x v="5"/>
  </r>
  <r>
    <d v="2023-06-01T00:00:00"/>
    <x v="37"/>
    <x v="1"/>
    <s v="SS/0197/2023-24"/>
    <x v="233"/>
    <x v="0"/>
    <x v="5"/>
  </r>
  <r>
    <d v="2023-06-02T00:00:00"/>
    <x v="146"/>
    <x v="1"/>
    <s v="SS/0198/2023-24"/>
    <x v="309"/>
    <x v="0"/>
    <x v="5"/>
  </r>
  <r>
    <d v="2023-06-02T00:00:00"/>
    <x v="146"/>
    <x v="1"/>
    <s v="SS/0199/2023-24"/>
    <x v="148"/>
    <x v="0"/>
    <x v="5"/>
  </r>
  <r>
    <d v="2023-06-02T00:00:00"/>
    <x v="51"/>
    <x v="1"/>
    <s v="SS/0200/2023-24"/>
    <x v="310"/>
    <x v="0"/>
    <x v="5"/>
  </r>
  <r>
    <d v="2023-06-02T00:00:00"/>
    <x v="14"/>
    <x v="1"/>
    <s v="SS/0201/2023-24"/>
    <x v="261"/>
    <x v="0"/>
    <x v="5"/>
  </r>
  <r>
    <d v="2023-06-02T00:00:00"/>
    <x v="19"/>
    <x v="1"/>
    <s v="SS/0202/2023-24"/>
    <x v="311"/>
    <x v="0"/>
    <x v="5"/>
  </r>
  <r>
    <d v="2023-06-06T00:00:00"/>
    <x v="95"/>
    <x v="1"/>
    <s v="SS/0203/2023-24"/>
    <x v="132"/>
    <x v="0"/>
    <x v="5"/>
  </r>
  <r>
    <d v="2023-06-06T00:00:00"/>
    <x v="129"/>
    <x v="1"/>
    <s v="SS/0204/2023-24"/>
    <x v="312"/>
    <x v="0"/>
    <x v="5"/>
  </r>
  <r>
    <d v="2023-06-06T00:00:00"/>
    <x v="16"/>
    <x v="1"/>
    <s v="SS/0205/2023-24"/>
    <x v="136"/>
    <x v="0"/>
    <x v="5"/>
  </r>
  <r>
    <d v="2023-06-06T00:00:00"/>
    <x v="52"/>
    <x v="1"/>
    <s v="SS/0206/2023-24"/>
    <x v="313"/>
    <x v="0"/>
    <x v="5"/>
  </r>
  <r>
    <d v="2023-06-06T00:00:00"/>
    <x v="92"/>
    <x v="1"/>
    <s v="SS/0207/2023-24"/>
    <x v="201"/>
    <x v="0"/>
    <x v="5"/>
  </r>
  <r>
    <d v="2023-06-07T00:00:00"/>
    <x v="116"/>
    <x v="1"/>
    <s v="SS/0208/2023-24"/>
    <x v="228"/>
    <x v="0"/>
    <x v="5"/>
  </r>
  <r>
    <d v="2023-06-09T00:00:00"/>
    <x v="1"/>
    <x v="1"/>
    <s v="SS/0209/2023-24"/>
    <x v="262"/>
    <x v="0"/>
    <x v="5"/>
  </r>
  <r>
    <d v="2023-06-09T00:00:00"/>
    <x v="73"/>
    <x v="1"/>
    <s v="SS/0210/2023-24"/>
    <x v="314"/>
    <x v="0"/>
    <x v="5"/>
  </r>
  <r>
    <d v="2023-06-09T00:00:00"/>
    <x v="52"/>
    <x v="1"/>
    <s v="SS/0211/2023-24"/>
    <x v="164"/>
    <x v="0"/>
    <x v="5"/>
  </r>
  <r>
    <d v="2023-06-10T00:00:00"/>
    <x v="64"/>
    <x v="1"/>
    <s v="SS/0212/2023-24"/>
    <x v="315"/>
    <x v="0"/>
    <x v="5"/>
  </r>
  <r>
    <d v="2023-06-10T00:00:00"/>
    <x v="64"/>
    <x v="1"/>
    <s v="SS/0213/2023-24"/>
    <x v="316"/>
    <x v="0"/>
    <x v="5"/>
  </r>
  <r>
    <d v="2023-06-10T00:00:00"/>
    <x v="108"/>
    <x v="1"/>
    <s v="SS/0214/2023-24"/>
    <x v="317"/>
    <x v="0"/>
    <x v="5"/>
  </r>
  <r>
    <d v="2023-06-10T00:00:00"/>
    <x v="133"/>
    <x v="1"/>
    <s v="SS/0215/2023-24"/>
    <x v="318"/>
    <x v="0"/>
    <x v="5"/>
  </r>
  <r>
    <d v="2023-06-10T00:00:00"/>
    <x v="114"/>
    <x v="1"/>
    <s v="SS/0216/2023-24"/>
    <x v="319"/>
    <x v="0"/>
    <x v="5"/>
  </r>
  <r>
    <d v="2023-06-10T00:00:00"/>
    <x v="8"/>
    <x v="1"/>
    <s v="SS/0217/2023-24"/>
    <x v="320"/>
    <x v="0"/>
    <x v="5"/>
  </r>
  <r>
    <d v="2023-06-10T00:00:00"/>
    <x v="150"/>
    <x v="1"/>
    <s v="SS/0218/2023-24"/>
    <x v="321"/>
    <x v="0"/>
    <x v="5"/>
  </r>
  <r>
    <d v="2023-06-13T00:00:00"/>
    <x v="148"/>
    <x v="1"/>
    <s v="SS/0219/2023-24"/>
    <x v="322"/>
    <x v="0"/>
    <x v="5"/>
  </r>
  <r>
    <d v="2023-06-13T00:00:00"/>
    <x v="78"/>
    <x v="1"/>
    <s v="SS/0220/2023-24"/>
    <x v="323"/>
    <x v="0"/>
    <x v="5"/>
  </r>
  <r>
    <d v="2023-06-13T00:00:00"/>
    <x v="66"/>
    <x v="1"/>
    <s v="SS/0221/2023-24"/>
    <x v="136"/>
    <x v="0"/>
    <x v="5"/>
  </r>
  <r>
    <d v="2023-06-13T00:00:00"/>
    <x v="73"/>
    <x v="1"/>
    <s v="SS/0222/2023-24"/>
    <x v="324"/>
    <x v="0"/>
    <x v="5"/>
  </r>
  <r>
    <d v="2023-06-14T00:00:00"/>
    <x v="52"/>
    <x v="1"/>
    <s v="SS/0223/2023-24"/>
    <x v="120"/>
    <x v="0"/>
    <x v="5"/>
  </r>
  <r>
    <d v="2023-06-14T00:00:00"/>
    <x v="4"/>
    <x v="1"/>
    <s v="SS/0224/2023-24"/>
    <x v="132"/>
    <x v="0"/>
    <x v="5"/>
  </r>
  <r>
    <d v="2023-06-14T00:00:00"/>
    <x v="123"/>
    <x v="1"/>
    <s v="SS/0225/2023-24"/>
    <x v="325"/>
    <x v="0"/>
    <x v="5"/>
  </r>
  <r>
    <d v="2023-06-15T00:00:00"/>
    <x v="83"/>
    <x v="1"/>
    <s v="SS/0226/2023-24"/>
    <x v="326"/>
    <x v="0"/>
    <x v="5"/>
  </r>
  <r>
    <d v="2023-06-15T00:00:00"/>
    <x v="16"/>
    <x v="1"/>
    <s v="SS/0227/2023-24"/>
    <x v="327"/>
    <x v="0"/>
    <x v="5"/>
  </r>
  <r>
    <d v="2023-06-15T00:00:00"/>
    <x v="151"/>
    <x v="1"/>
    <s v="SS/0228/2023-24"/>
    <x v="328"/>
    <x v="0"/>
    <x v="5"/>
  </r>
  <r>
    <d v="2023-06-15T00:00:00"/>
    <x v="22"/>
    <x v="1"/>
    <s v="SS/0229/2023-24"/>
    <x v="317"/>
    <x v="0"/>
    <x v="5"/>
  </r>
  <r>
    <d v="2023-06-15T00:00:00"/>
    <x v="18"/>
    <x v="1"/>
    <s v="SS/0230/2023-24"/>
    <x v="122"/>
    <x v="0"/>
    <x v="5"/>
  </r>
  <r>
    <d v="2023-06-15T00:00:00"/>
    <x v="14"/>
    <x v="1"/>
    <s v="SS/0231/2023-24"/>
    <x v="214"/>
    <x v="0"/>
    <x v="5"/>
  </r>
  <r>
    <d v="2023-06-15T00:00:00"/>
    <x v="33"/>
    <x v="1"/>
    <s v="SS/0232/2023-24"/>
    <x v="122"/>
    <x v="0"/>
    <x v="5"/>
  </r>
  <r>
    <d v="2023-06-15T00:00:00"/>
    <x v="107"/>
    <x v="1"/>
    <s v="SS/0233/2023-24"/>
    <x v="122"/>
    <x v="0"/>
    <x v="5"/>
  </r>
  <r>
    <d v="2023-06-15T00:00:00"/>
    <x v="73"/>
    <x v="1"/>
    <s v="SS/0234/2023-24"/>
    <x v="128"/>
    <x v="0"/>
    <x v="5"/>
  </r>
  <r>
    <d v="2023-06-15T00:00:00"/>
    <x v="21"/>
    <x v="1"/>
    <s v="SS/0235/2023-24"/>
    <x v="329"/>
    <x v="0"/>
    <x v="5"/>
  </r>
  <r>
    <d v="2023-06-15T00:00:00"/>
    <x v="8"/>
    <x v="1"/>
    <s v="SS/0236/2023-24"/>
    <x v="330"/>
    <x v="0"/>
    <x v="5"/>
  </r>
  <r>
    <d v="2023-06-17T00:00:00"/>
    <x v="75"/>
    <x v="1"/>
    <s v="SS/0237/2023-24"/>
    <x v="331"/>
    <x v="0"/>
    <x v="5"/>
  </r>
  <r>
    <d v="2023-06-20T00:00:00"/>
    <x v="93"/>
    <x v="1"/>
    <s v="SS/0238/2023-24"/>
    <x v="332"/>
    <x v="0"/>
    <x v="5"/>
  </r>
  <r>
    <d v="2023-06-20T00:00:00"/>
    <x v="123"/>
    <x v="1"/>
    <s v="SS/0239/2023-24"/>
    <x v="333"/>
    <x v="0"/>
    <x v="5"/>
  </r>
  <r>
    <d v="2023-06-20T00:00:00"/>
    <x v="42"/>
    <x v="1"/>
    <s v="SS/0240/2023-24"/>
    <x v="182"/>
    <x v="0"/>
    <x v="5"/>
  </r>
  <r>
    <d v="2023-06-20T00:00:00"/>
    <x v="49"/>
    <x v="1"/>
    <s v="SS/0241/2023-24"/>
    <x v="334"/>
    <x v="0"/>
    <x v="5"/>
  </r>
  <r>
    <d v="2023-06-20T00:00:00"/>
    <x v="116"/>
    <x v="1"/>
    <s v="SS/0242/2023-24"/>
    <x v="321"/>
    <x v="0"/>
    <x v="5"/>
  </r>
  <r>
    <d v="2023-06-20T00:00:00"/>
    <x v="37"/>
    <x v="1"/>
    <s v="SS/0243/2023-24"/>
    <x v="335"/>
    <x v="0"/>
    <x v="5"/>
  </r>
  <r>
    <d v="2023-06-20T00:00:00"/>
    <x v="124"/>
    <x v="1"/>
    <s v="SS/0244/2023-24"/>
    <x v="336"/>
    <x v="0"/>
    <x v="5"/>
  </r>
  <r>
    <d v="2023-06-20T00:00:00"/>
    <x v="52"/>
    <x v="1"/>
    <s v="SS/0245/2023-24"/>
    <x v="337"/>
    <x v="0"/>
    <x v="5"/>
  </r>
  <r>
    <d v="2023-06-20T00:00:00"/>
    <x v="105"/>
    <x v="1"/>
    <s v="SS/0246/2023-24"/>
    <x v="122"/>
    <x v="0"/>
    <x v="5"/>
  </r>
  <r>
    <d v="2023-06-20T00:00:00"/>
    <x v="17"/>
    <x v="1"/>
    <s v="SS/0247/2023-24"/>
    <x v="338"/>
    <x v="0"/>
    <x v="5"/>
  </r>
  <r>
    <d v="2023-06-22T00:00:00"/>
    <x v="51"/>
    <x v="1"/>
    <s v="SS/0248/2023-24"/>
    <x v="339"/>
    <x v="0"/>
    <x v="5"/>
  </r>
  <r>
    <d v="2023-06-23T00:00:00"/>
    <x v="88"/>
    <x v="1"/>
    <s v="SS/0249/2023-24"/>
    <x v="340"/>
    <x v="0"/>
    <x v="5"/>
  </r>
  <r>
    <d v="2023-06-23T00:00:00"/>
    <x v="90"/>
    <x v="1"/>
    <s v="SS/0250/2023-24"/>
    <x v="341"/>
    <x v="0"/>
    <x v="5"/>
  </r>
  <r>
    <d v="2023-06-23T00:00:00"/>
    <x v="90"/>
    <x v="1"/>
    <s v="SS/0251/2023-24"/>
    <x v="342"/>
    <x v="0"/>
    <x v="5"/>
  </r>
  <r>
    <d v="2023-06-23T00:00:00"/>
    <x v="73"/>
    <x v="1"/>
    <s v="SS/0252/2023-24"/>
    <x v="343"/>
    <x v="0"/>
    <x v="5"/>
  </r>
  <r>
    <d v="2023-06-23T00:00:00"/>
    <x v="97"/>
    <x v="1"/>
    <s v="SS/0253/2023-24"/>
    <x v="321"/>
    <x v="0"/>
    <x v="5"/>
  </r>
  <r>
    <d v="2023-06-23T00:00:00"/>
    <x v="37"/>
    <x v="1"/>
    <s v="SS/0254/2023-24"/>
    <x v="237"/>
    <x v="0"/>
    <x v="5"/>
  </r>
  <r>
    <d v="2023-06-23T00:00:00"/>
    <x v="87"/>
    <x v="1"/>
    <s v="SS/0255/2023-24"/>
    <x v="122"/>
    <x v="0"/>
    <x v="5"/>
  </r>
  <r>
    <d v="2023-06-23T00:00:00"/>
    <x v="124"/>
    <x v="1"/>
    <s v="SS/0256/2023-24"/>
    <x v="344"/>
    <x v="0"/>
    <x v="5"/>
  </r>
  <r>
    <d v="2023-06-23T00:00:00"/>
    <x v="31"/>
    <x v="1"/>
    <s v="SS/0257/2023-24"/>
    <x v="345"/>
    <x v="0"/>
    <x v="5"/>
  </r>
  <r>
    <d v="2023-06-23T00:00:00"/>
    <x v="72"/>
    <x v="1"/>
    <s v="SS/0258/2023-24"/>
    <x v="346"/>
    <x v="0"/>
    <x v="5"/>
  </r>
  <r>
    <d v="2023-06-28T00:00:00"/>
    <x v="128"/>
    <x v="1"/>
    <s v="SS/0259/2023-24"/>
    <x v="243"/>
    <x v="0"/>
    <x v="5"/>
  </r>
  <r>
    <d v="2023-06-28T00:00:00"/>
    <x v="27"/>
    <x v="1"/>
    <s v="SS/0260/2023-24"/>
    <x v="321"/>
    <x v="0"/>
    <x v="5"/>
  </r>
  <r>
    <d v="2023-06-28T00:00:00"/>
    <x v="17"/>
    <x v="1"/>
    <s v="SS/0261/2023-24"/>
    <x v="155"/>
    <x v="0"/>
    <x v="5"/>
  </r>
  <r>
    <d v="2023-06-28T00:00:00"/>
    <x v="54"/>
    <x v="1"/>
    <s v="SS/0262/2023-24"/>
    <x v="136"/>
    <x v="0"/>
    <x v="5"/>
  </r>
  <r>
    <d v="2023-06-28T00:00:00"/>
    <x v="84"/>
    <x v="1"/>
    <s v="SS/0263/2023-24"/>
    <x v="347"/>
    <x v="0"/>
    <x v="5"/>
  </r>
  <r>
    <d v="2023-06-28T00:00:00"/>
    <x v="30"/>
    <x v="1"/>
    <s v="SS/0264/2023-24"/>
    <x v="348"/>
    <x v="0"/>
    <x v="5"/>
  </r>
  <r>
    <d v="2023-06-28T00:00:00"/>
    <x v="39"/>
    <x v="1"/>
    <s v="SS/0265/2023-24"/>
    <x v="349"/>
    <x v="0"/>
    <x v="5"/>
  </r>
  <r>
    <d v="2023-06-28T00:00:00"/>
    <x v="106"/>
    <x v="1"/>
    <s v="SS/0266/2023-24"/>
    <x v="350"/>
    <x v="0"/>
    <x v="5"/>
  </r>
  <r>
    <d v="2023-06-28T00:00:00"/>
    <x v="53"/>
    <x v="1"/>
    <s v="SS/0267/2023-24"/>
    <x v="351"/>
    <x v="0"/>
    <x v="5"/>
  </r>
  <r>
    <d v="2023-06-28T00:00:00"/>
    <x v="66"/>
    <x v="1"/>
    <s v="SS/0268/2023-24"/>
    <x v="352"/>
    <x v="0"/>
    <x v="5"/>
  </r>
  <r>
    <d v="2023-06-28T00:00:00"/>
    <x v="113"/>
    <x v="1"/>
    <s v="SS/0269/2023-24"/>
    <x v="353"/>
    <x v="0"/>
    <x v="5"/>
  </r>
  <r>
    <d v="2023-06-28T00:00:00"/>
    <x v="79"/>
    <x v="1"/>
    <s v="SS/0270/2023-24"/>
    <x v="354"/>
    <x v="0"/>
    <x v="5"/>
  </r>
  <r>
    <d v="2023-06-29T00:00:00"/>
    <x v="91"/>
    <x v="1"/>
    <s v="SS/0271/2023-24"/>
    <x v="355"/>
    <x v="0"/>
    <x v="5"/>
  </r>
  <r>
    <d v="2023-06-29T00:00:00"/>
    <x v="96"/>
    <x v="1"/>
    <s v="SS/0272/2023-24"/>
    <x v="356"/>
    <x v="0"/>
    <x v="5"/>
  </r>
  <r>
    <d v="2023-06-29T00:00:00"/>
    <x v="55"/>
    <x v="1"/>
    <s v="SS/0273/2023-24"/>
    <x v="357"/>
    <x v="0"/>
    <x v="5"/>
  </r>
  <r>
    <d v="2023-06-29T00:00:00"/>
    <x v="129"/>
    <x v="1"/>
    <s v="SS/0274/2023-24"/>
    <x v="122"/>
    <x v="0"/>
    <x v="5"/>
  </r>
  <r>
    <d v="2023-06-30T00:00:00"/>
    <x v="116"/>
    <x v="1"/>
    <s v="SS/0275/2023-24"/>
    <x v="358"/>
    <x v="0"/>
    <x v="5"/>
  </r>
  <r>
    <d v="2023-06-30T00:00:00"/>
    <x v="8"/>
    <x v="1"/>
    <s v="SS/0276/2023-24"/>
    <x v="359"/>
    <x v="0"/>
    <x v="5"/>
  </r>
  <r>
    <d v="2023-06-30T00:00:00"/>
    <x v="51"/>
    <x v="1"/>
    <s v="SS/0277/2023-24"/>
    <x v="360"/>
    <x v="0"/>
    <x v="5"/>
  </r>
  <r>
    <d v="2023-06-30T00:00:00"/>
    <x v="152"/>
    <x v="1"/>
    <s v="SS/0278/2023-24"/>
    <x v="361"/>
    <x v="0"/>
    <x v="5"/>
  </r>
  <r>
    <d v="2023-06-30T00:00:00"/>
    <x v="8"/>
    <x v="1"/>
    <s v="SS/0279/2023-24"/>
    <x v="362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x v="0"/>
    <s v="Sri Lakshmi Traders Electricals &amp; Hardwares(Arni)"/>
    <s v="Remi &amp; Polar"/>
    <s v="SSA/0675/22-23"/>
    <n v="29331"/>
    <x v="0"/>
    <x v="0"/>
  </r>
  <r>
    <x v="0"/>
    <s v="Mahadev Electricals,Hardwares"/>
    <s v="Remi &amp; Polar"/>
    <s v="SSA/0676/22-23"/>
    <n v="11835"/>
    <x v="0"/>
    <x v="0"/>
  </r>
  <r>
    <x v="0"/>
    <s v="New Darling T.V. Center(Arni)"/>
    <s v="Remi &amp; Polar"/>
    <s v="SSA/0677/22-23"/>
    <n v="1933"/>
    <x v="0"/>
    <x v="0"/>
  </r>
  <r>
    <x v="0"/>
    <s v="Babu Elctricals(Nemili)"/>
    <s v="Remi &amp; Polar"/>
    <s v="SSA/0678/22-23"/>
    <n v="12144"/>
    <x v="0"/>
    <x v="0"/>
  </r>
  <r>
    <x v="1"/>
    <s v="Sri Lakshmi Traders Electricals &amp; Hardwares(Arni)"/>
    <s v="Remi &amp; Polar"/>
    <s v="SSA/0679/22-23"/>
    <n v="32125"/>
    <x v="1"/>
    <x v="0"/>
  </r>
  <r>
    <x v="2"/>
    <s v="Ramdev Pipe &amp; Electricals"/>
    <s v="Remi &amp; Polar"/>
    <s v="SSA/0680/22-23"/>
    <n v="11835"/>
    <x v="0"/>
    <x v="0"/>
  </r>
  <r>
    <x v="2"/>
    <s v="Priya TV Center &amp; Home Appliances"/>
    <s v="Remi &amp; Polar"/>
    <s v="SSA/0681/22-23"/>
    <n v="5864"/>
    <x v="0"/>
    <x v="0"/>
  </r>
  <r>
    <x v="2"/>
    <s v="SRI VIJAYALAKSHMI METELS &amp; FURNITURE"/>
    <s v="Remi &amp; Polar"/>
    <s v="SSA/0682/22-23"/>
    <n v="3125"/>
    <x v="0"/>
    <x v="0"/>
  </r>
  <r>
    <x v="2"/>
    <s v="Sri Rathna Metals"/>
    <s v="Remi &amp; Polar"/>
    <s v="SSA/0683/22-23"/>
    <n v="6627"/>
    <x v="0"/>
    <x v="0"/>
  </r>
  <r>
    <x v="2"/>
    <s v="Cash"/>
    <s v="Remi &amp; Polar"/>
    <s v="SSA/0684/22-23"/>
    <n v="9407"/>
    <x v="0"/>
    <x v="0"/>
  </r>
  <r>
    <x v="2"/>
    <s v="Mathaji Hardwares &amp; Electricals (Brahmpuram)"/>
    <s v="Remi &amp; Polar"/>
    <s v="SSA/0685/22-23"/>
    <n v="14450"/>
    <x v="0"/>
    <x v="0"/>
  </r>
  <r>
    <x v="2"/>
    <s v="SRI LALITHA AGENCY ( GYM )"/>
    <s v="Remi &amp; Polar"/>
    <s v="SSA/0686/22-23"/>
    <n v="3563"/>
    <x v="0"/>
    <x v="0"/>
  </r>
  <r>
    <x v="3"/>
    <s v="SANKAR ELECTRICALS"/>
    <s v="Remi &amp; Polar"/>
    <s v="SSA/0687/22-23"/>
    <n v="14270"/>
    <x v="2"/>
    <x v="0"/>
  </r>
  <r>
    <x v="4"/>
    <s v="Sri Krishna Stores"/>
    <s v="Remi &amp; Polar"/>
    <s v="SSA/0688/22-23"/>
    <n v="21579"/>
    <x v="3"/>
    <x v="0"/>
  </r>
  <r>
    <x v="4"/>
    <s v="Sri Srinivasa Metals"/>
    <s v="Remi &amp; Polar"/>
    <s v="SSA/0689/22-23"/>
    <n v="19244"/>
    <x v="3"/>
    <x v="0"/>
  </r>
  <r>
    <x v="5"/>
    <s v="NEW HAPPY HOME &amp; FURNITURE - ARNI"/>
    <s v="Remi &amp; Polar"/>
    <s v="SSA/0690/22-23"/>
    <n v="8276"/>
    <x v="4"/>
    <x v="0"/>
  </r>
  <r>
    <x v="5"/>
    <s v="Sri Mahalakshmi Electronics &amp; Home Appliances"/>
    <s v="Remi &amp; Polar"/>
    <s v="SSA/0691/22-23"/>
    <n v="24461"/>
    <x v="4"/>
    <x v="0"/>
  </r>
  <r>
    <x v="6"/>
    <s v="New Venkateswara Electricals"/>
    <s v="Remi &amp; Polar"/>
    <s v="SSA/0692/22-23"/>
    <n v="10689"/>
    <x v="2"/>
    <x v="0"/>
  </r>
  <r>
    <x v="6"/>
    <s v="PR ELECTRICALS AND HARDWARES"/>
    <s v="Remi &amp; Polar"/>
    <s v="SSA/0693/22-23"/>
    <n v="6682"/>
    <x v="2"/>
    <x v="0"/>
  </r>
  <r>
    <x v="6"/>
    <s v="SRI BALAJI ELETRICAL &amp; HARDWARE (THIRUVALAM)"/>
    <s v="Remi &amp; Polar"/>
    <s v="SSA/0694/22-23"/>
    <n v="7453"/>
    <x v="2"/>
    <x v="0"/>
  </r>
  <r>
    <x v="6"/>
    <s v="Rosan Electrical &amp; Electronics"/>
    <s v="Remi &amp; Polar"/>
    <s v="SSA/0695/22-23"/>
    <n v="12688"/>
    <x v="2"/>
    <x v="0"/>
  </r>
  <r>
    <x v="6"/>
    <s v="Hanuman Electricals &amp; Hardware"/>
    <s v="Remi &amp; Polar"/>
    <s v="SSA/0696/22-23"/>
    <n v="4388"/>
    <x v="2"/>
    <x v="0"/>
  </r>
  <r>
    <x v="6"/>
    <s v="Mathaji Electricals &amp; Electronics(Panapakkam)"/>
    <s v="Remi &amp; Polar"/>
    <s v="SSA/0697/22-23"/>
    <n v="6787"/>
    <x v="2"/>
    <x v="0"/>
  </r>
  <r>
    <x v="6"/>
    <s v="Kumaren Traders Paints &amp; Hardwares(Thimiri)"/>
    <s v="Remi &amp; Polar"/>
    <s v="SSA/0698/22-23"/>
    <n v="6072"/>
    <x v="2"/>
    <x v="0"/>
  </r>
  <r>
    <x v="6"/>
    <s v="Bagyalakshmi Hardwares &amp; Electricals"/>
    <s v="Remi &amp; Polar"/>
    <s v="SSA/0699/22-23"/>
    <n v="18778"/>
    <x v="2"/>
    <x v="0"/>
  </r>
  <r>
    <x v="7"/>
    <s v="Anatha Metals(Gym)"/>
    <s v="Remi &amp; Polar"/>
    <s v="SSA/0700/22-23"/>
    <n v="3360"/>
    <x v="4"/>
    <x v="0"/>
  </r>
  <r>
    <x v="8"/>
    <s v="Sri Lakshmi Traders Electricals &amp; Hardwares(Arni)"/>
    <s v="Remi &amp; Polar"/>
    <s v="SSA/0701/22-23"/>
    <n v="10394"/>
    <x v="0"/>
    <x v="0"/>
  </r>
  <r>
    <x v="8"/>
    <s v="Sri Srinivasa Metals"/>
    <s v="Remi &amp; Polar"/>
    <s v="SSA/0702/22-23"/>
    <n v="12497"/>
    <x v="0"/>
    <x v="0"/>
  </r>
  <r>
    <x v="8"/>
    <s v="Shri Ram Stores"/>
    <s v="Remi &amp; Polar"/>
    <s v="SSA/0703/22-23"/>
    <n v="5066"/>
    <x v="0"/>
    <x v="0"/>
  </r>
  <r>
    <x v="8"/>
    <s v="SRI VINOTH ELECTRICALS ( TPT )"/>
    <s v="Remi &amp; Polar"/>
    <s v="SSA/0704/22-23"/>
    <n v="11779"/>
    <x v="0"/>
    <x v="0"/>
  </r>
  <r>
    <x v="8"/>
    <s v="Sri Bavani Electricals Paints &amp; Hardware(Ussoor)"/>
    <s v="Remi &amp; Polar"/>
    <s v="SSA/0705/22-23"/>
    <n v="10088"/>
    <x v="0"/>
    <x v="0"/>
  </r>
  <r>
    <x v="8"/>
    <s v="Jayasree Harware(Pallikuppam)"/>
    <s v="Remi &amp; Polar"/>
    <s v="SSA/0706/22-23"/>
    <n v="3644"/>
    <x v="0"/>
    <x v="0"/>
  </r>
  <r>
    <x v="8"/>
    <s v="SRI SASTHA ELECTRICALS &amp; HARDWARE"/>
    <s v="Remi &amp; Polar"/>
    <s v="SSA/0707/22-23"/>
    <n v="2733"/>
    <x v="0"/>
    <x v="0"/>
  </r>
  <r>
    <x v="8"/>
    <s v="SRI VAMSI Electronics &amp; Furnitures"/>
    <s v="Remi &amp; Polar"/>
    <s v="SSA/0708/22-23"/>
    <n v="4235"/>
    <x v="0"/>
    <x v="0"/>
  </r>
  <r>
    <x v="8"/>
    <s v="NEW AARAROW AGENCY"/>
    <s v="Remi &amp; Polar"/>
    <s v="SSA/0709/22-23"/>
    <n v="8105"/>
    <x v="0"/>
    <x v="0"/>
  </r>
  <r>
    <x v="8"/>
    <s v="SRI MEENACHMI METAL STOTRE (KPM) NEW 2023"/>
    <s v="Remi &amp; Polar"/>
    <s v="SSA/0710/22-23"/>
    <n v="33776.879999999997"/>
    <x v="0"/>
    <x v="0"/>
  </r>
  <r>
    <x v="8"/>
    <s v="Cash"/>
    <s v="Remi &amp; Polar"/>
    <s v="SSA/0711/22-23"/>
    <n v="7068"/>
    <x v="0"/>
    <x v="0"/>
  </r>
  <r>
    <x v="8"/>
    <s v="Jeeva Electricals"/>
    <s v="Remi &amp; Polar"/>
    <s v="SSA/0712/22-23"/>
    <n v="6072"/>
    <x v="0"/>
    <x v="0"/>
  </r>
  <r>
    <x v="9"/>
    <s v="SRI LALITHA AGENCY ( GYM )"/>
    <s v="Remi &amp; Polar"/>
    <s v="SSA/0713/22-23"/>
    <n v="3146"/>
    <x v="2"/>
    <x v="0"/>
  </r>
  <r>
    <x v="10"/>
    <s v="Sri Murugan Electricals &amp; Electronics ( Kpm )"/>
    <s v="Remi &amp; Polar"/>
    <s v="SSA/0714/22-23"/>
    <n v="15004"/>
    <x v="3"/>
    <x v="0"/>
  </r>
  <r>
    <x v="10"/>
    <s v="Sri Sivagami Electricals ( Chetpet )"/>
    <s v="Remi &amp; Polar"/>
    <s v="SSA/0715/22-23"/>
    <n v="6890"/>
    <x v="3"/>
    <x v="0"/>
  </r>
  <r>
    <x v="11"/>
    <s v="SUPER ELECTRICALS ( MELVISHARAM)"/>
    <s v="Remi &amp; Polar"/>
    <s v="SSA/0716/22-23"/>
    <n v="2346"/>
    <x v="4"/>
    <x v="0"/>
  </r>
  <r>
    <x v="12"/>
    <s v="Krishna Hardwares &amp; Electrical ( Kavanur)"/>
    <s v="Remi &amp; Polar"/>
    <s v="SSA/0717/22-23"/>
    <n v="14450"/>
    <x v="5"/>
    <x v="0"/>
  </r>
  <r>
    <x v="12"/>
    <s v="K.S.P.Electricals"/>
    <s v="Remi &amp; Polar"/>
    <s v="SSA/0718/22-23"/>
    <n v="5518"/>
    <x v="5"/>
    <x v="0"/>
  </r>
  <r>
    <x v="12"/>
    <s v="Sri Pachayamman Pathira Kadai"/>
    <s v="Remi &amp; Polar"/>
    <s v="SSA/0719/22-23"/>
    <n v="9317"/>
    <x v="5"/>
    <x v="0"/>
  </r>
  <r>
    <x v="12"/>
    <s v="Mahalakshmi Pipes &amp; Electricals"/>
    <s v="Remi &amp; Polar"/>
    <s v="SSA/0720/22-23"/>
    <n v="5918"/>
    <x v="5"/>
    <x v="0"/>
  </r>
  <r>
    <x v="12"/>
    <s v="Ganesh Hardwares &amp; Electricals(THIRUVALAM )"/>
    <s v="Remi &amp; Polar"/>
    <s v="SSA/0721/22-23"/>
    <n v="7948"/>
    <x v="5"/>
    <x v="0"/>
  </r>
  <r>
    <x v="12"/>
    <s v="Rasi Electricals ( V )"/>
    <s v="Remi &amp; Polar"/>
    <s v="SSA/0722/22-23"/>
    <n v="12144"/>
    <x v="5"/>
    <x v="0"/>
  </r>
  <r>
    <x v="12"/>
    <s v="Sri Chelliamman Hardwares &amp; Electricals"/>
    <s v="Remi &amp; Polar"/>
    <s v="SSA/0723/22-23"/>
    <n v="3180"/>
    <x v="5"/>
    <x v="0"/>
  </r>
  <r>
    <x v="13"/>
    <s v="New Venkateswara Electricals"/>
    <s v="Remi &amp; Polar"/>
    <s v="SSA/0724/22-23"/>
    <n v="21790"/>
    <x v="2"/>
    <x v="0"/>
  </r>
  <r>
    <x v="13"/>
    <s v="RAMDEV HOME APPLIANCE(Sholinghur)"/>
    <s v="Remi &amp; Polar"/>
    <s v="SSA/0725/22-23"/>
    <n v="26711"/>
    <x v="2"/>
    <x v="0"/>
  </r>
  <r>
    <x v="13"/>
    <s v="AMBIGA ELECTRICAL AND HARDWARES ( SERKADU)"/>
    <s v="Remi &amp; Polar"/>
    <s v="SSA/0726/22-23"/>
    <n v="7225"/>
    <x v="2"/>
    <x v="0"/>
  </r>
  <r>
    <x v="13"/>
    <s v="Babu Elctricals(Nemili)"/>
    <s v="Remi &amp; Polar"/>
    <s v="SSA/0727/22-23"/>
    <n v="4786"/>
    <x v="2"/>
    <x v="0"/>
  </r>
  <r>
    <x v="13"/>
    <s v="SPT ENTERPRISES - SIPCOT"/>
    <s v="Remi &amp; Polar"/>
    <s v="SSA/0728/22-23"/>
    <n v="11835"/>
    <x v="2"/>
    <x v="0"/>
  </r>
  <r>
    <x v="13"/>
    <s v="Madina Traders"/>
    <s v="Remi &amp; Polar"/>
    <s v="SSA/0729/22-23"/>
    <n v="6072"/>
    <x v="2"/>
    <x v="0"/>
  </r>
  <r>
    <x v="13"/>
    <s v="Sri Mahalakshmi Electronics &amp; Home Appliances"/>
    <s v="Remi &amp; Polar"/>
    <s v="SSA/0730/22-23"/>
    <n v="4625"/>
    <x v="2"/>
    <x v="0"/>
  </r>
  <r>
    <x v="14"/>
    <s v="SRI BHAGAVAN MARKETING - (GYM)"/>
    <s v="Remi &amp; Polar"/>
    <s v="SSA/0731/22-23"/>
    <n v="11873"/>
    <x v="1"/>
    <x v="1"/>
  </r>
  <r>
    <x v="14"/>
    <s v="MURUGAN Home Appliance"/>
    <s v="Remi &amp; Polar"/>
    <s v="SSA/0732/22-23"/>
    <n v="17995"/>
    <x v="1"/>
    <x v="1"/>
  </r>
  <r>
    <x v="14"/>
    <s v="Star Electricals &amp; Hardwares (Melvisharam)"/>
    <s v="Remi &amp; Polar"/>
    <s v="SSA/0733/22-23"/>
    <n v="3313"/>
    <x v="1"/>
    <x v="1"/>
  </r>
  <r>
    <x v="15"/>
    <s v="SPT ENTERPRISES - SIPCOT"/>
    <s v="Remi &amp; Polar"/>
    <s v="SSA/0734/22-23"/>
    <n v="3968"/>
    <x v="3"/>
    <x v="1"/>
  </r>
  <r>
    <x v="15"/>
    <s v="Sri Lakshmi Traders Electricals &amp; Hardwares(Arni)"/>
    <s v="Remi &amp; Polar"/>
    <s v="SSA/0735/22-23"/>
    <n v="31007"/>
    <x v="3"/>
    <x v="1"/>
  </r>
  <r>
    <x v="16"/>
    <s v="Krishna Hardwares &amp; Electrical ( Kavanur)"/>
    <s v="Remi &amp; Polar"/>
    <s v="SSA/0736/22-23"/>
    <n v="3313"/>
    <x v="4"/>
    <x v="1"/>
  </r>
  <r>
    <x v="17"/>
    <s v="Jeeva Electricals"/>
    <s v="Remi &amp; Polar"/>
    <s v="SSA/0737/22-23"/>
    <n v="12144"/>
    <x v="2"/>
    <x v="1"/>
  </r>
  <r>
    <x v="17"/>
    <s v="MAHAVIR HOME APPLIANCES"/>
    <s v="Remi &amp; Polar"/>
    <s v="SSA/0738/22-23"/>
    <n v="21135"/>
    <x v="2"/>
    <x v="1"/>
  </r>
  <r>
    <x v="18"/>
    <s v="Sri Krishna Stores"/>
    <s v="Remi &amp; Polar"/>
    <s v="SSA/0739/22-23"/>
    <n v="4512"/>
    <x v="1"/>
    <x v="1"/>
  </r>
  <r>
    <x v="18"/>
    <s v="MURUGA ELECTRICALS &amp; HARDWARE(LALAPET)"/>
    <s v="Remi &amp; Polar"/>
    <s v="SSA/0740/22-23"/>
    <n v="5969"/>
    <x v="1"/>
    <x v="1"/>
  </r>
  <r>
    <x v="19"/>
    <s v="SAI R.S.M.ELECTRICALS &amp; HARDWARES"/>
    <s v="Remi &amp; Polar"/>
    <s v="SSA/0741/22-23"/>
    <n v="4239"/>
    <x v="5"/>
    <x v="1"/>
  </r>
  <r>
    <x v="19"/>
    <s v="RAMDEV AGENCY"/>
    <s v="Remi &amp; Polar"/>
    <s v="SSA/0742/22-23"/>
    <n v="5918"/>
    <x v="5"/>
    <x v="1"/>
  </r>
  <r>
    <x v="19"/>
    <s v="Lingson Electronics"/>
    <s v="Remi &amp; Polar"/>
    <s v="SSA/0743/22-23"/>
    <n v="11128"/>
    <x v="5"/>
    <x v="1"/>
  </r>
  <r>
    <x v="19"/>
    <s v="MASTER TRADERS (VELLORE)"/>
    <s v="Remi &amp; Polar"/>
    <s v="SSA/0744/22-23"/>
    <n v="6072"/>
    <x v="5"/>
    <x v="1"/>
  </r>
  <r>
    <x v="19"/>
    <s v="New Venkateswara Electricals"/>
    <s v="Remi &amp; Polar"/>
    <s v="SSA/0745/22-23"/>
    <n v="6217"/>
    <x v="5"/>
    <x v="1"/>
  </r>
  <r>
    <x v="19"/>
    <s v="Vellore Hardwares &amp; Electricals"/>
    <s v="Remi &amp; Polar"/>
    <s v="SSA/0746/22-23"/>
    <n v="8982"/>
    <x v="5"/>
    <x v="1"/>
  </r>
  <r>
    <x v="19"/>
    <s v="SRI VARI TRADERS"/>
    <s v="Remi &amp; Polar"/>
    <s v="SSA/0747/22-23"/>
    <n v="5918"/>
    <x v="5"/>
    <x v="1"/>
  </r>
  <r>
    <x v="19"/>
    <s v="SUMATHI ELECTRICALS (SHOLINGHUR)"/>
    <s v="Remi &amp; Polar"/>
    <s v="SSA/0748/22-23"/>
    <n v="11829"/>
    <x v="5"/>
    <x v="1"/>
  </r>
  <r>
    <x v="19"/>
    <s v="PASUMAI CONSTRUCTIONS (AMMOOR)"/>
    <s v="Remi &amp; Polar"/>
    <s v="SSA/0749/22-23"/>
    <n v="11396"/>
    <x v="5"/>
    <x v="1"/>
  </r>
  <r>
    <x v="19"/>
    <s v="MARUTHI ELECTRICAL &amp; ELECTRONICS(BANAVARAM)"/>
    <s v="Remi &amp; Polar"/>
    <s v="SSA/0750/22-23"/>
    <n v="18502"/>
    <x v="5"/>
    <x v="1"/>
  </r>
  <r>
    <x v="19"/>
    <s v="Madina Traders"/>
    <s v="Remi &amp; Polar"/>
    <s v="SSA/0751/22-23"/>
    <n v="5961"/>
    <x v="5"/>
    <x v="1"/>
  </r>
  <r>
    <x v="19"/>
    <s v="Sri Sivagami Electricals ( Chetpet )"/>
    <s v="Remi &amp; Polar"/>
    <s v="SSA/0752/22-23"/>
    <n v="2747"/>
    <x v="5"/>
    <x v="1"/>
  </r>
  <r>
    <x v="19"/>
    <s v="Kathar Pathirakadai"/>
    <s v="Remi &amp; Polar"/>
    <s v="SSA/0753/22-23"/>
    <n v="11566"/>
    <x v="5"/>
    <x v="1"/>
  </r>
  <r>
    <x v="19"/>
    <s v="K.G.Electronics"/>
    <s v="Remi &amp; Polar"/>
    <s v="SSA/0754/22-23"/>
    <n v="7107"/>
    <x v="5"/>
    <x v="1"/>
  </r>
  <r>
    <x v="19"/>
    <s v="Siva Tv Center &amp; Home Appliances"/>
    <s v="Remi &amp; Polar"/>
    <s v="SSA/0755/22-23"/>
    <n v="3491"/>
    <x v="5"/>
    <x v="1"/>
  </r>
  <r>
    <x v="19"/>
    <s v="Sri Srinivasa Metals"/>
    <s v="Remi &amp; Polar"/>
    <s v="SSA/0756/22-23"/>
    <n v="15254"/>
    <x v="5"/>
    <x v="1"/>
  </r>
  <r>
    <x v="19"/>
    <s v="Manimegalai Metals"/>
    <s v="Remi &amp; Polar"/>
    <s v="SSA/0757/22-23"/>
    <n v="5134"/>
    <x v="5"/>
    <x v="1"/>
  </r>
  <r>
    <x v="19"/>
    <s v="SRI LALITHA AGENCY ( GYM )"/>
    <s v="Remi &amp; Polar"/>
    <s v="SSA/0758/22-23"/>
    <n v="1036"/>
    <x v="5"/>
    <x v="1"/>
  </r>
  <r>
    <x v="20"/>
    <s v="Sri Srinivasa Electricals - Odugathur"/>
    <s v="Remi &amp; Polar"/>
    <s v="SSA/0759/22-23"/>
    <n v="11835"/>
    <x v="2"/>
    <x v="1"/>
  </r>
  <r>
    <x v="20"/>
    <s v="MALIGA ELECTRICAL"/>
    <s v="Remi &amp; Polar"/>
    <s v="SSA/0760/22-23"/>
    <n v="6072"/>
    <x v="2"/>
    <x v="1"/>
  </r>
  <r>
    <x v="20"/>
    <s v="SANKER METAL MART &amp; FURNITURES(NATRAMPALLI)"/>
    <s v="Remi &amp; Polar"/>
    <s v="SSA/0761/22-23"/>
    <n v="6072"/>
    <x v="2"/>
    <x v="1"/>
  </r>
  <r>
    <x v="20"/>
    <s v="Rosan Electrical &amp; Electronics"/>
    <s v="Remi &amp; Polar"/>
    <s v="SSA/0762/22-23"/>
    <n v="6557"/>
    <x v="2"/>
    <x v="1"/>
  </r>
  <r>
    <x v="20"/>
    <s v="Ganesh Hardwares &amp; Electricals(THIRUVALAM )"/>
    <s v="Remi &amp; Polar"/>
    <s v="SSA/0763/22-23"/>
    <n v="25233"/>
    <x v="2"/>
    <x v="1"/>
  </r>
  <r>
    <x v="20"/>
    <s v="Sri Bavani Electricals Paints &amp; Hardware(Ussoor)"/>
    <s v="Remi &amp; Polar"/>
    <s v="SSA/0764/22-23"/>
    <n v="12903"/>
    <x v="2"/>
    <x v="1"/>
  </r>
  <r>
    <x v="20"/>
    <s v="Guru Electronics Electrical &amp; Home Appliances"/>
    <s v="Remi &amp; Polar"/>
    <s v="SSA/0765/22-23"/>
    <n v="12134"/>
    <x v="2"/>
    <x v="1"/>
  </r>
  <r>
    <x v="20"/>
    <s v="SAKTHI TRADERS"/>
    <s v="Remi &amp; Polar"/>
    <s v="SSA/0766/22-23"/>
    <n v="5810"/>
    <x v="2"/>
    <x v="1"/>
  </r>
  <r>
    <x v="20"/>
    <s v="Mathaji Hardwares &amp; Electricals (Brahmpuram)"/>
    <s v="Remi &amp; Polar"/>
    <s v="SSA/0767/22-23"/>
    <n v="6072"/>
    <x v="2"/>
    <x v="1"/>
  </r>
  <r>
    <x v="20"/>
    <s v="SELVAM STORES ( NEW )"/>
    <s v="Remi &amp; Polar"/>
    <s v="SSA/0768/22-23"/>
    <n v="8613"/>
    <x v="2"/>
    <x v="1"/>
  </r>
  <r>
    <x v="20"/>
    <s v="RAMDEV AGENCY"/>
    <s v="Remi &amp; Polar"/>
    <s v="SSA/0769/22-23"/>
    <n v="11727"/>
    <x v="2"/>
    <x v="1"/>
  </r>
  <r>
    <x v="20"/>
    <s v="INDIAN GAS SPARES &amp; ELECTRICALS"/>
    <s v="Remi &amp; Polar"/>
    <s v="SSA/0770/22-23"/>
    <n v="15788"/>
    <x v="2"/>
    <x v="1"/>
  </r>
  <r>
    <x v="20"/>
    <s v="Nathan &amp; Co Electronics &amp; Furniture"/>
    <s v="Remi &amp; Polar"/>
    <s v="SSA/0771/22-23"/>
    <n v="10007"/>
    <x v="2"/>
    <x v="1"/>
  </r>
  <r>
    <x v="20"/>
    <s v="NEW HAPPY HOME &amp; FURNITURE - ARNI"/>
    <s v="Remi &amp; Polar"/>
    <s v="SSA/0772/22-23"/>
    <n v="8276"/>
    <x v="2"/>
    <x v="1"/>
  </r>
  <r>
    <x v="21"/>
    <s v="Cash"/>
    <s v="Remi &amp; Polar"/>
    <s v="SSA/0773/22-23"/>
    <n v="3750.04"/>
    <x v="1"/>
    <x v="1"/>
  </r>
  <r>
    <x v="22"/>
    <s v="Jeeva Electricals"/>
    <s v="Remi &amp; Polar"/>
    <s v="SSA/0774/22-23"/>
    <n v="12144"/>
    <x v="3"/>
    <x v="1"/>
  </r>
  <r>
    <x v="22"/>
    <s v="Kumar Electricals Sales &amp; Service(Arni)"/>
    <s v="Remi &amp; Polar"/>
    <s v="SSA/0775/22-23"/>
    <n v="6072"/>
    <x v="3"/>
    <x v="1"/>
  </r>
  <r>
    <x v="22"/>
    <s v="NATIONAL GAS SPARES &amp; ELECTRICALS"/>
    <s v="Remi &amp; Polar"/>
    <s v="SSA/0776/22-23"/>
    <n v="6845"/>
    <x v="3"/>
    <x v="1"/>
  </r>
  <r>
    <x v="22"/>
    <s v="Anatha Metals(Gym)"/>
    <s v="Remi &amp; Polar"/>
    <s v="SSA/0777/22-23"/>
    <n v="16995"/>
    <x v="3"/>
    <x v="1"/>
  </r>
  <r>
    <x v="22"/>
    <s v="Mathaji Electricals &amp; Electronics(Panapakkam)"/>
    <s v="Remi &amp; Polar"/>
    <s v="SSA/0778/22-23"/>
    <n v="13575"/>
    <x v="3"/>
    <x v="1"/>
  </r>
  <r>
    <x v="23"/>
    <s v="Star Electricals &amp; Hardwares (Melvisharam)"/>
    <s v="Remi &amp; Polar"/>
    <s v="SSA/0779/22-23"/>
    <n v="2171"/>
    <x v="4"/>
    <x v="1"/>
  </r>
  <r>
    <x v="23"/>
    <s v="R.S.Electricals &amp; Hardware"/>
    <s v="Remi &amp; Polar"/>
    <s v="SSA/0780/22-23"/>
    <n v="1086"/>
    <x v="4"/>
    <x v="1"/>
  </r>
  <r>
    <x v="23"/>
    <s v="Cash"/>
    <s v="Remi &amp; Polar"/>
    <s v="SSA/0781/22-23"/>
    <n v="7590"/>
    <x v="4"/>
    <x v="1"/>
  </r>
  <r>
    <x v="23"/>
    <s v="Cash"/>
    <s v="Remi &amp; Polar"/>
    <s v="SSA/0782/22-23"/>
    <n v="4554"/>
    <x v="4"/>
    <x v="1"/>
  </r>
  <r>
    <x v="23"/>
    <s v="SRI BHAGAVAN MARKETING - (GYM)"/>
    <s v="Remi &amp; Polar"/>
    <s v="SSA/0783/22-23"/>
    <n v="7071"/>
    <x v="4"/>
    <x v="1"/>
  </r>
  <r>
    <x v="23"/>
    <s v="GANAPATHY HOME APPLIANCES ( VELLORE )"/>
    <s v="Remi &amp; Polar"/>
    <s v="SSA/0784/22-23"/>
    <n v="15186"/>
    <x v="4"/>
    <x v="1"/>
  </r>
  <r>
    <x v="23"/>
    <s v="PR ELECTRICALS AND HARDWARES"/>
    <s v="Remi &amp; Polar"/>
    <s v="SSA/0785/22-23"/>
    <n v="14083"/>
    <x v="4"/>
    <x v="1"/>
  </r>
  <r>
    <x v="23"/>
    <s v="BASKARAN ELECTRICAL &amp; HARDWARES"/>
    <s v="Remi &amp; Polar"/>
    <s v="SSA/0786/22-23"/>
    <n v="3788"/>
    <x v="4"/>
    <x v="1"/>
  </r>
  <r>
    <x v="23"/>
    <s v="GAYATHIRI ELECTRICALS &amp; HARDWARES ( Katpadi )"/>
    <s v="Remi &amp; Polar"/>
    <s v="SSA/0787/22-23"/>
    <n v="11297"/>
    <x v="4"/>
    <x v="1"/>
  </r>
  <r>
    <x v="24"/>
    <s v="Siva Tv Center &amp; Home Appliances"/>
    <s v="Remi &amp; Polar"/>
    <s v="SSA/0788/22-23"/>
    <n v="2932"/>
    <x v="5"/>
    <x v="1"/>
  </r>
  <r>
    <x v="25"/>
    <s v="SINGAPORE SHOPPING (ARANI)"/>
    <s v="Remi &amp; Polar"/>
    <s v="SSA/0789/22-23"/>
    <n v="2836"/>
    <x v="0"/>
    <x v="1"/>
  </r>
  <r>
    <x v="25"/>
    <s v="ROYAL SMART - VELLORE"/>
    <s v="Remi &amp; Polar"/>
    <s v="SSA/0790/22-23"/>
    <n v="5904"/>
    <x v="0"/>
    <x v="1"/>
  </r>
  <r>
    <x v="25"/>
    <s v="Mahadev Electricals,Hardwares"/>
    <s v="Remi &amp; Polar"/>
    <s v="SSA/0791/22-23"/>
    <n v="5918"/>
    <x v="0"/>
    <x v="1"/>
  </r>
  <r>
    <x v="25"/>
    <s v="Cash"/>
    <s v="Remi &amp; Polar"/>
    <s v="SSA/0792/22-23"/>
    <n v="268"/>
    <x v="0"/>
    <x v="1"/>
  </r>
  <r>
    <x v="25"/>
    <s v="SWATHI ELECTRONICS"/>
    <s v="Remi &amp; Polar"/>
    <s v="SSA/0793/22-23"/>
    <n v="16833"/>
    <x v="0"/>
    <x v="1"/>
  </r>
  <r>
    <x v="25"/>
    <s v="Mathaji Hardwares &amp; Electricals (Brahmpuram)"/>
    <s v="Remi &amp; Polar"/>
    <s v="SSA/0794/22-23"/>
    <n v="7225"/>
    <x v="0"/>
    <x v="1"/>
  </r>
  <r>
    <x v="25"/>
    <s v="Priya TV Center &amp; Home Appliances"/>
    <s v="Remi &amp; Polar"/>
    <s v="SSA/0795/22-23"/>
    <n v="13150"/>
    <x v="0"/>
    <x v="1"/>
  </r>
  <r>
    <x v="25"/>
    <s v="Kathar Pathirakadai"/>
    <s v="Remi &amp; Polar"/>
    <s v="SSA/0796/22-23"/>
    <n v="4680"/>
    <x v="0"/>
    <x v="1"/>
  </r>
  <r>
    <x v="25"/>
    <s v="S.K.ELECTRICALS &amp; HARDWARES"/>
    <s v="Remi &amp; Polar"/>
    <s v="SSA/0797/22-23"/>
    <n v="6072"/>
    <x v="0"/>
    <x v="1"/>
  </r>
  <r>
    <x v="26"/>
    <s v="SABARI &amp; CO"/>
    <s v="Remi &amp; Polar"/>
    <s v="SSA/0798/22-23"/>
    <n v="9829"/>
    <x v="1"/>
    <x v="1"/>
  </r>
  <r>
    <x v="26"/>
    <s v="Sri Nandha Patira Maligai &amp; Home Appliances"/>
    <s v="Remi &amp; Polar"/>
    <s v="SSA/0799/22-23"/>
    <n v="22144"/>
    <x v="1"/>
    <x v="1"/>
  </r>
  <r>
    <x v="27"/>
    <s v="Mahadev Electricals,Hardwares"/>
    <s v="Remi &amp; Polar"/>
    <s v="SSA/0800/22-23"/>
    <n v="5918"/>
    <x v="3"/>
    <x v="1"/>
  </r>
  <r>
    <x v="27"/>
    <s v="Kumaren Traders Paints &amp; Hardwares(Thimiri)"/>
    <s v="Remi &amp; Polar"/>
    <s v="SSA/0801/22-23"/>
    <n v="6072"/>
    <x v="3"/>
    <x v="1"/>
  </r>
  <r>
    <x v="27"/>
    <s v="MURUGAN Home Appliance"/>
    <s v="Remi &amp; Polar"/>
    <s v="SSA/0802/22-23"/>
    <n v="12859"/>
    <x v="3"/>
    <x v="1"/>
  </r>
  <r>
    <x v="27"/>
    <s v="Sri Kalaimagal Pathira Kadai"/>
    <s v="Remi &amp; Polar"/>
    <s v="SSA/0803/22-23"/>
    <n v="9593"/>
    <x v="3"/>
    <x v="1"/>
  </r>
  <r>
    <x v="27"/>
    <s v="Anatha Metals(Gym)"/>
    <s v="Remi &amp; Polar"/>
    <s v="SSA/0804/22-23"/>
    <n v="6072"/>
    <x v="3"/>
    <x v="1"/>
  </r>
  <r>
    <x v="27"/>
    <s v="Priya TV Center &amp; Home Appliances"/>
    <s v="Remi &amp; Polar"/>
    <s v="SSA/0805/22-23"/>
    <n v="5047"/>
    <x v="3"/>
    <x v="1"/>
  </r>
  <r>
    <x v="27"/>
    <s v="Nathan &amp; Co Electronics &amp; Furniture"/>
    <s v="Remi &amp; Polar"/>
    <s v="SSA/0806/22-23"/>
    <n v="14907"/>
    <x v="3"/>
    <x v="1"/>
  </r>
  <r>
    <x v="27"/>
    <s v="Sri Chelliamman Hardwares &amp; Electricals"/>
    <s v="Remi &amp; Polar"/>
    <s v="SSA/0807/22-23"/>
    <n v="7441"/>
    <x v="3"/>
    <x v="1"/>
  </r>
  <r>
    <x v="27"/>
    <s v="Sri Matheshwari Electrical and Hardware"/>
    <s v="Remi &amp; Polar"/>
    <s v="SSA/0808/22-23"/>
    <n v="5918"/>
    <x v="3"/>
    <x v="1"/>
  </r>
  <r>
    <x v="27"/>
    <s v="GAYATHIRI ELECTRICALS &amp; HARDWARES ( Katpadi )"/>
    <s v="Remi &amp; Polar"/>
    <s v="SSA/0809/22-23"/>
    <n v="5810"/>
    <x v="3"/>
    <x v="1"/>
  </r>
  <r>
    <x v="27"/>
    <s v="Cash"/>
    <s v="Remi &amp; Polar"/>
    <s v="SSA/0810/22-23"/>
    <n v="236"/>
    <x v="3"/>
    <x v="1"/>
  </r>
  <r>
    <x v="28"/>
    <s v="Cash"/>
    <s v="Remi &amp; Polar"/>
    <s v="SSA/0811/22-23"/>
    <n v="1780"/>
    <x v="0"/>
    <x v="1"/>
  </r>
  <r>
    <x v="29"/>
    <s v="MURUGA ELECTRICALS &amp; HARDWARE(LALAPET)"/>
    <s v="Remi &amp; Polar"/>
    <s v="SSA/0812/22-23"/>
    <n v="17907"/>
    <x v="2"/>
    <x v="1"/>
  </r>
  <r>
    <x v="29"/>
    <s v="Moorthy Electronics &amp; Home Appliance"/>
    <s v="Remi &amp; Polar"/>
    <s v="SSA/0813/22-23"/>
    <n v="29018"/>
    <x v="2"/>
    <x v="1"/>
  </r>
  <r>
    <x v="29"/>
    <s v="SONU ELECTRICALS &amp; HARDWARES"/>
    <s v="Remi &amp; Polar"/>
    <s v="SSA/0814/22-23"/>
    <n v="18777"/>
    <x v="2"/>
    <x v="1"/>
  </r>
  <r>
    <x v="29"/>
    <s v="KWALITY ELECTRICAL &amp; HARDWARES(SHOLINGHUR)"/>
    <s v="Remi &amp; Polar"/>
    <s v="SSA/0815/22-23"/>
    <n v="37749"/>
    <x v="2"/>
    <x v="1"/>
  </r>
  <r>
    <x v="29"/>
    <s v="KWALITY ELECTRICAL &amp; HARDWARES(SHOLINGHUR)"/>
    <s v="Remi &amp; Polar"/>
    <s v="SSA/0816/22-23"/>
    <n v="36082"/>
    <x v="2"/>
    <x v="1"/>
  </r>
  <r>
    <x v="29"/>
    <s v="GANAPATHY HOME APPLIANCES ( VELLORE )"/>
    <s v="Remi &amp; Polar"/>
    <s v="SSA/0817/22-23"/>
    <n v="18229"/>
    <x v="2"/>
    <x v="1"/>
  </r>
  <r>
    <x v="29"/>
    <s v="Cash"/>
    <s v="Remi &amp; Polar"/>
    <s v="SSA/0818/22-23"/>
    <n v="366"/>
    <x v="2"/>
    <x v="1"/>
  </r>
  <r>
    <x v="29"/>
    <s v="Kathar Pathirakadai"/>
    <s v="Remi &amp; Polar"/>
    <s v="SSA/0819/22-23"/>
    <n v="9972"/>
    <x v="2"/>
    <x v="1"/>
  </r>
  <r>
    <x v="30"/>
    <s v="Baby Traders"/>
    <s v="Remi &amp; Polar"/>
    <s v="SSA/0820/22-23"/>
    <n v="5918"/>
    <x v="1"/>
    <x v="2"/>
  </r>
  <r>
    <x v="30"/>
    <s v="Rasi Electricals ( V )"/>
    <s v="Remi &amp; Polar"/>
    <s v="SSA/0821/22-23"/>
    <n v="6072"/>
    <x v="1"/>
    <x v="2"/>
  </r>
  <r>
    <x v="30"/>
    <s v="New Venkateswara Electricals"/>
    <s v="Remi &amp; Polar"/>
    <s v="SSA/0822/22-23"/>
    <n v="21790"/>
    <x v="1"/>
    <x v="2"/>
  </r>
  <r>
    <x v="31"/>
    <s v="SELVAM STORES ( NEW )"/>
    <s v="Remi &amp; Polar"/>
    <s v="SSA/0823/22-23"/>
    <n v="4653"/>
    <x v="5"/>
    <x v="2"/>
  </r>
  <r>
    <x v="32"/>
    <s v="Sri Annamalaiyar Agencies-(Sholinghur)"/>
    <s v="Remi &amp; Polar"/>
    <s v="SSA/0824/22-23"/>
    <n v="12157"/>
    <x v="1"/>
    <x v="2"/>
  </r>
  <r>
    <x v="32"/>
    <s v="MURUGAN METALS ( K V K )"/>
    <s v="Remi &amp; Polar"/>
    <s v="SSA/0825/22-23"/>
    <n v="12500"/>
    <x v="1"/>
    <x v="2"/>
  </r>
  <r>
    <x v="32"/>
    <s v="LAKSHMI VENKATESWARA ELECTRICALS - ODUGATHUR"/>
    <s v="Remi &amp; Polar"/>
    <s v="SSA/0826/22-23"/>
    <n v="6183"/>
    <x v="1"/>
    <x v="2"/>
  </r>
  <r>
    <x v="32"/>
    <s v="Velan Electricals"/>
    <s v="Remi &amp; Polar"/>
    <s v="SSA/0827/22-23"/>
    <n v="13670"/>
    <x v="1"/>
    <x v="2"/>
  </r>
  <r>
    <x v="32"/>
    <s v="SUMATHI ELECTRICALS (SHOLINGHUR)"/>
    <s v="Remi &amp; Polar"/>
    <s v="SSA/0828/22-23"/>
    <n v="10449"/>
    <x v="1"/>
    <x v="2"/>
  </r>
  <r>
    <x v="32"/>
    <s v="Sri Mahalakshmi Electronics &amp; Home Appliances"/>
    <s v="Remi &amp; Polar"/>
    <s v="SSA/0829/22-23"/>
    <n v="7015"/>
    <x v="1"/>
    <x v="2"/>
  </r>
  <r>
    <x v="32"/>
    <s v="Sri Vishnu Steel Furniture &amp; Metals"/>
    <s v="Remi &amp; Polar"/>
    <s v="SSA/0830/22-23"/>
    <n v="9414"/>
    <x v="1"/>
    <x v="2"/>
  </r>
  <r>
    <x v="32"/>
    <s v="JAGAN TRADERS"/>
    <s v="Remi &amp; Polar"/>
    <s v="SSA/0831/22-23"/>
    <n v="13571"/>
    <x v="1"/>
    <x v="2"/>
  </r>
  <r>
    <x v="32"/>
    <s v="Rasi Electricals ( V )"/>
    <s v="Remi &amp; Polar"/>
    <s v="SSA/0832/22-23"/>
    <n v="6183"/>
    <x v="1"/>
    <x v="2"/>
  </r>
  <r>
    <x v="32"/>
    <s v="Baby Traders"/>
    <s v="Remi &amp; Polar"/>
    <s v="SSA/0833/22-23"/>
    <n v="6026"/>
    <x v="1"/>
    <x v="2"/>
  </r>
  <r>
    <x v="32"/>
    <s v="New Royal Glass - Vellore"/>
    <s v="Remi &amp; Polar"/>
    <s v="SSA/0834/22-23"/>
    <n v="5961"/>
    <x v="1"/>
    <x v="2"/>
  </r>
  <r>
    <x v="33"/>
    <s v="SPT ENTERPRISES - SIPCOT"/>
    <s v="Remi &amp; Polar"/>
    <s v="SSA/0835/22-23"/>
    <n v="19776"/>
    <x v="4"/>
    <x v="2"/>
  </r>
  <r>
    <x v="33"/>
    <s v="RAMDEV HOME APPLIANCE(Sholinghur)"/>
    <s v="Remi &amp; Polar"/>
    <s v="SSA/0836/22-23"/>
    <n v="21600"/>
    <x v="4"/>
    <x v="2"/>
  </r>
  <r>
    <x v="33"/>
    <s v="Gandhi Villas Metal Stores"/>
    <s v="Remi &amp; Polar"/>
    <s v="SSA/0837/22-23"/>
    <n v="15664"/>
    <x v="4"/>
    <x v="2"/>
  </r>
  <r>
    <x v="33"/>
    <s v="MURUGAN Home Appliance"/>
    <s v="Remi &amp; Polar"/>
    <s v="SSA/0838/22-23"/>
    <n v="12366"/>
    <x v="4"/>
    <x v="2"/>
  </r>
  <r>
    <x v="33"/>
    <s v="Nathan &amp; Co Electronics &amp; Furniture"/>
    <s v="Remi &amp; Polar"/>
    <s v="SSA/0839/22-23"/>
    <n v="18952"/>
    <x v="4"/>
    <x v="2"/>
  </r>
  <r>
    <x v="33"/>
    <s v="SRI BALAJI ELETRICAL &amp; HARDWARE (THIRUVALAM)"/>
    <s v="Remi &amp; Polar"/>
    <s v="SSA/0840/22-23"/>
    <n v="6183"/>
    <x v="4"/>
    <x v="2"/>
  </r>
  <r>
    <x v="33"/>
    <s v="SRI KAMACHI VILLAS"/>
    <s v="Remi &amp; Polar"/>
    <s v="SSA/0841/22-23"/>
    <n v="6457"/>
    <x v="4"/>
    <x v="2"/>
  </r>
  <r>
    <x v="33"/>
    <s v="Mathaji Electricals &amp; Electronics(Panapakkam)"/>
    <s v="Remi &amp; Polar"/>
    <s v="SSA/0842/22-23"/>
    <n v="6183"/>
    <x v="4"/>
    <x v="2"/>
  </r>
  <r>
    <x v="33"/>
    <s v="SRI SATHYA COMMUNICATIONS (PANAPAKKAM)"/>
    <s v="Remi &amp; Polar"/>
    <s v="SSA/0843/22-23"/>
    <n v="5974"/>
    <x v="4"/>
    <x v="2"/>
  </r>
  <r>
    <x v="33"/>
    <s v="New Venkateswara Electricals"/>
    <s v="Remi &amp; Polar"/>
    <s v="SSA/0844/22-23"/>
    <n v="12052"/>
    <x v="4"/>
    <x v="2"/>
  </r>
  <r>
    <x v="33"/>
    <s v="Velan Electricals"/>
    <s v="Remi &amp; Polar"/>
    <s v="SSA/0845/22-23"/>
    <n v="5520"/>
    <x v="4"/>
    <x v="2"/>
  </r>
  <r>
    <x v="33"/>
    <s v="Cash"/>
    <s v="Remi &amp; Polar"/>
    <s v="SSA/0846/22-23"/>
    <n v="3933"/>
    <x v="4"/>
    <x v="2"/>
  </r>
  <r>
    <x v="33"/>
    <s v="Cash"/>
    <s v="Remi &amp; Polar"/>
    <s v="SSA/0847/22-23"/>
    <n v="1000"/>
    <x v="4"/>
    <x v="2"/>
  </r>
  <r>
    <x v="34"/>
    <s v="GAYATHIRI ELECTRICALS &amp; HARDWARES ( Katpadi )"/>
    <s v="Remi &amp; Polar"/>
    <s v="SSA/0848/22-23"/>
    <n v="7213"/>
    <x v="0"/>
    <x v="2"/>
  </r>
  <r>
    <x v="34"/>
    <s v="SONU ELECTRICALS &amp; HARDWARES"/>
    <s v="Remi &amp; Polar"/>
    <s v="SSA/0849/22-23"/>
    <n v="12052"/>
    <x v="0"/>
    <x v="2"/>
  </r>
  <r>
    <x v="34"/>
    <s v="SAI R.S.M.ELECTRICALS &amp; HARDWARES"/>
    <s v="Remi &amp; Polar"/>
    <s v="SSA/0850/22-23"/>
    <n v="6667"/>
    <x v="0"/>
    <x v="2"/>
  </r>
  <r>
    <x v="34"/>
    <s v="Gandhi Villas Metal Stores"/>
    <s v="Remi &amp; Polar"/>
    <s v="SSA/0851/22-23"/>
    <n v="14797"/>
    <x v="0"/>
    <x v="2"/>
  </r>
  <r>
    <x v="35"/>
    <s v="Priya TV Center &amp; Home Appliances"/>
    <s v="Remi &amp; Polar"/>
    <s v="SSA/0852/22-23"/>
    <n v="3278"/>
    <x v="2"/>
    <x v="2"/>
  </r>
  <r>
    <x v="35"/>
    <s v="SRI SASTHA ELECTRICALS &amp; HARDWARE"/>
    <s v="Remi &amp; Polar"/>
    <s v="SSA/0853/22-23"/>
    <n v="3700"/>
    <x v="2"/>
    <x v="2"/>
  </r>
  <r>
    <x v="36"/>
    <s v="MPee Kitchenette Pvt. Ltd"/>
    <s v="Remi &amp; Polar"/>
    <s v="SSA/0854/22-23"/>
    <n v="6941"/>
    <x v="1"/>
    <x v="2"/>
  </r>
  <r>
    <x v="36"/>
    <s v="MPee Kitchenette Pvt. Ltd"/>
    <s v="Remi &amp; Polar"/>
    <s v="SSA/0855/22-23"/>
    <n v="24451"/>
    <x v="1"/>
    <x v="2"/>
  </r>
  <r>
    <x v="36"/>
    <s v="Sri Dhanalakshmi Metal &amp; Furniture Electronics(A)"/>
    <s v="Remi &amp; Polar"/>
    <s v="SSA/0856/22-23"/>
    <n v="18144"/>
    <x v="1"/>
    <x v="2"/>
  </r>
  <r>
    <x v="36"/>
    <s v="Mahadev Electricals,Hardwares"/>
    <s v="Remi &amp; Polar"/>
    <s v="SSA/0857/22-23"/>
    <n v="12052"/>
    <x v="1"/>
    <x v="2"/>
  </r>
  <r>
    <x v="36"/>
    <s v="Mahendra Electricals (Ambur)"/>
    <s v="Remi &amp; Polar"/>
    <s v="SSA/0858/22-23"/>
    <n v="6026"/>
    <x v="1"/>
    <x v="2"/>
  </r>
  <r>
    <x v="36"/>
    <s v="Sri Venkateswara Electrical &amp; Hardwares(GYM)"/>
    <s v="Remi &amp; Polar"/>
    <s v="SSA/0859/22-23"/>
    <n v="6078"/>
    <x v="1"/>
    <x v="2"/>
  </r>
  <r>
    <x v="36"/>
    <s v="MAHAVIR HOME APPLIANCES"/>
    <s v="Remi &amp; Polar"/>
    <s v="SSA/0860/22-23"/>
    <n v="18199"/>
    <x v="1"/>
    <x v="2"/>
  </r>
  <r>
    <x v="37"/>
    <s v="LALA HOME APPLIACE - GYM"/>
    <s v="Remi &amp; Polar"/>
    <s v="SSA/0861/22-23"/>
    <n v="13899"/>
    <x v="0"/>
    <x v="2"/>
  </r>
  <r>
    <x v="37"/>
    <s v="SABARI &amp; CO"/>
    <s v="Remi &amp; Polar"/>
    <s v="SSA/0862/22-23"/>
    <n v="21531"/>
    <x v="0"/>
    <x v="2"/>
  </r>
  <r>
    <x v="37"/>
    <s v="MAHALAKSHMI ELECTRICALS &amp; HARDWARES (V)"/>
    <s v="Remi &amp; Polar"/>
    <s v="SSA/0863/22-23"/>
    <n v="6183"/>
    <x v="0"/>
    <x v="2"/>
  </r>
  <r>
    <x v="37"/>
    <s v="Kumaren Traders Paints &amp; Hardwares(Thimiri)"/>
    <s v="Remi &amp; Polar"/>
    <s v="SSA/0864/22-23"/>
    <n v="6183"/>
    <x v="0"/>
    <x v="2"/>
  </r>
  <r>
    <x v="38"/>
    <s v="Parveen Electricals"/>
    <s v="Remi &amp; Polar"/>
    <s v="SSA/0865/22-23"/>
    <n v="8363"/>
    <x v="2"/>
    <x v="2"/>
  </r>
  <r>
    <x v="38"/>
    <s v="Manimegalai Metals"/>
    <s v="Remi &amp; Polar"/>
    <s v="SSA/0866/22-23"/>
    <n v="12805"/>
    <x v="2"/>
    <x v="2"/>
  </r>
  <r>
    <x v="38"/>
    <s v="Lingson Electronics"/>
    <s v="Remi &amp; Polar"/>
    <s v="SSA/0867/22-23"/>
    <n v="8088"/>
    <x v="2"/>
    <x v="2"/>
  </r>
  <r>
    <x v="38"/>
    <s v="RAMDEV HOME APPLIANCE(Sholinghur)"/>
    <s v="Remi &amp; Polar"/>
    <s v="SSA/0868/22-23"/>
    <n v="7200"/>
    <x v="2"/>
    <x v="2"/>
  </r>
  <r>
    <x v="38"/>
    <s v="Rosan Electrical &amp; Electronics"/>
    <s v="Remi &amp; Polar"/>
    <s v="SSA/0869/22-23"/>
    <n v="23915"/>
    <x v="2"/>
    <x v="2"/>
  </r>
  <r>
    <x v="38"/>
    <s v="Sri Srinivasa Metals"/>
    <s v="Remi &amp; Polar"/>
    <s v="SSA/0870/22-23"/>
    <n v="12412"/>
    <x v="2"/>
    <x v="2"/>
  </r>
  <r>
    <x v="38"/>
    <s v="PR ELECTRICALS AND HARDWARES"/>
    <s v="Remi &amp; Polar"/>
    <s v="SSA/0871/22-23"/>
    <n v="7200"/>
    <x v="2"/>
    <x v="2"/>
  </r>
  <r>
    <x v="38"/>
    <s v="Shivam Pipes &amp; Electricals(Sathumadurai)"/>
    <s v="Remi &amp; Polar"/>
    <s v="SSA/0872/22-23"/>
    <n v="20770"/>
    <x v="2"/>
    <x v="2"/>
  </r>
  <r>
    <x v="38"/>
    <s v="SRI SIVAM TRADERS(TVM)"/>
    <s v="Remi &amp; Polar"/>
    <s v="SSA/0873/22-23"/>
    <n v="12366"/>
    <x v="2"/>
    <x v="2"/>
  </r>
  <r>
    <x v="38"/>
    <s v="Cash"/>
    <s v="Remi &amp; Polar"/>
    <s v="SSA/0874/22-23"/>
    <n v="124"/>
    <x v="2"/>
    <x v="2"/>
  </r>
  <r>
    <x v="38"/>
    <s v="Sri Thai  Furnitures"/>
    <s v="Remi &amp; Polar"/>
    <s v="SSA/0875/22-23"/>
    <n v="5631"/>
    <x v="2"/>
    <x v="2"/>
  </r>
  <r>
    <x v="38"/>
    <s v="BASKARAN ELECTRICAL &amp; HARDWARES"/>
    <s v="Remi &amp; Polar"/>
    <s v="SSA/0876/22-23"/>
    <n v="2060"/>
    <x v="2"/>
    <x v="2"/>
  </r>
  <r>
    <x v="38"/>
    <s v="Murugan Stores (Kalasapakkam)"/>
    <s v="Remi &amp; Polar"/>
    <s v="SSA/0877/22-23"/>
    <n v="6127"/>
    <x v="2"/>
    <x v="2"/>
  </r>
  <r>
    <x v="38"/>
    <s v="Babu Elctricals(Nemili)"/>
    <s v="Remi &amp; Polar"/>
    <s v="SSA/0878/22-23"/>
    <n v="14792"/>
    <x v="2"/>
    <x v="2"/>
  </r>
  <r>
    <x v="39"/>
    <s v="Sri Annamalaiyar Agencies-(Sholinghur)"/>
    <s v="Remi &amp; Polar"/>
    <s v="SSA/0879/22-23"/>
    <n v="18235"/>
    <x v="3"/>
    <x v="2"/>
  </r>
  <r>
    <x v="39"/>
    <s v="Jeeva Electricals"/>
    <s v="Remi &amp; Polar"/>
    <s v="SSA/0880/22-23"/>
    <n v="12366"/>
    <x v="3"/>
    <x v="2"/>
  </r>
  <r>
    <x v="39"/>
    <s v="Kathar Pathirakadai"/>
    <s v="Remi &amp; Polar"/>
    <s v="SSA/0881/22-23"/>
    <n v="21600"/>
    <x v="3"/>
    <x v="2"/>
  </r>
  <r>
    <x v="39"/>
    <s v="Sri Chelliamman Hardwares &amp; Electricals"/>
    <s v="Remi &amp; Polar"/>
    <s v="SSA/0882/22-23"/>
    <n v="12366"/>
    <x v="3"/>
    <x v="2"/>
  </r>
  <r>
    <x v="39"/>
    <s v="Moorthy Electronics &amp; Home Appliance"/>
    <s v="Remi &amp; Polar"/>
    <s v="SSA/0883/22-23"/>
    <n v="8362"/>
    <x v="3"/>
    <x v="2"/>
  </r>
  <r>
    <x v="39"/>
    <s v="VT ROJA"/>
    <s v="Remi &amp; Polar"/>
    <s v="SSA/0884/22-23"/>
    <n v="10756"/>
    <x v="3"/>
    <x v="2"/>
  </r>
  <r>
    <x v="39"/>
    <s v="Sri Nandha Patira Maligai &amp; Home Appliances"/>
    <s v="Remi &amp; Polar"/>
    <s v="SSA/0885/22-23"/>
    <n v="12052"/>
    <x v="3"/>
    <x v="2"/>
  </r>
  <r>
    <x v="39"/>
    <s v="Bombay Electrical (Cheyyar)"/>
    <s v="Remi &amp; Polar"/>
    <s v="SSA/0886/22-23"/>
    <n v="6570"/>
    <x v="3"/>
    <x v="2"/>
  </r>
  <r>
    <x v="40"/>
    <s v="Vasanth Electricals - Jollarpettai"/>
    <s v="Remi &amp; Polar"/>
    <s v="SSA/0887/22-23"/>
    <n v="8647"/>
    <x v="4"/>
    <x v="2"/>
  </r>
  <r>
    <x v="40"/>
    <s v="Sri Vishnu Steel Furniture &amp; Metals"/>
    <s v="Remi &amp; Polar"/>
    <s v="SSA/0888/22-23"/>
    <n v="18832"/>
    <x v="4"/>
    <x v="2"/>
  </r>
  <r>
    <x v="41"/>
    <s v="SELVAM STORES ( NEW )"/>
    <s v="Remi &amp; Polar"/>
    <s v="SSA/0889/22-23"/>
    <n v="1821"/>
    <x v="5"/>
    <x v="2"/>
  </r>
  <r>
    <x v="41"/>
    <s v="GALAXY ELECTRICALS - MELVISHARAM"/>
    <s v="Remi &amp; Polar"/>
    <s v="SSA/0890/22-23"/>
    <n v="1870"/>
    <x v="5"/>
    <x v="2"/>
  </r>
  <r>
    <x v="41"/>
    <s v="New Royal Glass - Vellore"/>
    <s v="Remi &amp; Polar"/>
    <s v="SSA/0891/22-23"/>
    <n v="5914"/>
    <x v="5"/>
    <x v="2"/>
  </r>
  <r>
    <x v="41"/>
    <s v="Siva Ranjitha Stores"/>
    <s v="Remi &amp; Polar"/>
    <s v="SSA/0892/22-23"/>
    <n v="6183"/>
    <x v="5"/>
    <x v="2"/>
  </r>
  <r>
    <x v="41"/>
    <s v="SUPER ELECTRICALS ( MELVISHARAM)"/>
    <s v="Remi &amp; Polar"/>
    <s v="SSA/0893/22-23"/>
    <n v="13864"/>
    <x v="5"/>
    <x v="2"/>
  </r>
  <r>
    <x v="42"/>
    <s v="Sri Vinayaga Electricals (Kalasapakkam)"/>
    <s v="Remi &amp; Polar"/>
    <s v="SSA/0894/22-23"/>
    <n v="4446"/>
    <x v="0"/>
    <x v="2"/>
  </r>
  <r>
    <x v="42"/>
    <s v="Cash"/>
    <s v="Remi &amp; Polar"/>
    <s v="SSA/0895/22-23"/>
    <n v="6058"/>
    <x v="0"/>
    <x v="2"/>
  </r>
  <r>
    <x v="42"/>
    <s v="Krishna Hardwares &amp; Electrical ( Kavanur)"/>
    <s v="Remi &amp; Polar"/>
    <s v="SSA/0896/22-23"/>
    <n v="4758"/>
    <x v="0"/>
    <x v="2"/>
  </r>
  <r>
    <x v="42"/>
    <s v="Ramdev Pipe &amp; Electricals"/>
    <s v="Remi &amp; Polar"/>
    <s v="SSA/0897/22-23"/>
    <n v="9516"/>
    <x v="0"/>
    <x v="2"/>
  </r>
  <r>
    <x v="42"/>
    <s v="Jayasree Harware(Pallikuppam)"/>
    <s v="Remi &amp; Polar"/>
    <s v="SSA/0898/22-23"/>
    <n v="4758"/>
    <x v="0"/>
    <x v="2"/>
  </r>
  <r>
    <x v="42"/>
    <s v="K.S.P.Electricals"/>
    <s v="Remi &amp; Polar"/>
    <s v="SSA/0899/22-23"/>
    <n v="4758"/>
    <x v="0"/>
    <x v="2"/>
  </r>
  <r>
    <x v="42"/>
    <s v="AMBIGA ELECTRICAL AND HARDWARES ( SERKADU)"/>
    <s v="Remi &amp; Polar"/>
    <s v="SSA/0900/22-23"/>
    <n v="4758"/>
    <x v="0"/>
    <x v="2"/>
  </r>
  <r>
    <x v="42"/>
    <s v="New Venkateswara Electricals"/>
    <s v="Remi &amp; Polar"/>
    <s v="SSA/0901/22-23"/>
    <n v="10819"/>
    <x v="0"/>
    <x v="2"/>
  </r>
  <r>
    <x v="42"/>
    <s v="VT ROJA"/>
    <s v="Remi &amp; Polar"/>
    <s v="SSA/0902/22-23"/>
    <n v="4637"/>
    <x v="0"/>
    <x v="2"/>
  </r>
  <r>
    <x v="42"/>
    <s v="Sri Srinivasa Electricals - Odugathur"/>
    <s v="Remi &amp; Polar"/>
    <s v="SSA/0903/22-23"/>
    <n v="17862"/>
    <x v="0"/>
    <x v="2"/>
  </r>
  <r>
    <x v="43"/>
    <s v="Saravana &amp; Co ( Anaicut )"/>
    <s v="Remi &amp; Polar"/>
    <s v="SSA/0904/22-23"/>
    <n v="9076"/>
    <x v="2"/>
    <x v="2"/>
  </r>
  <r>
    <x v="43"/>
    <s v="MURUGAN METALS ( K V K )"/>
    <s v="Remi &amp; Polar"/>
    <s v="SSA/0905/22-23"/>
    <n v="12145"/>
    <x v="2"/>
    <x v="2"/>
  </r>
  <r>
    <x v="43"/>
    <s v="SRI BHAGAVAN MARKETING - (GYM)"/>
    <s v="Remi &amp; Polar"/>
    <s v="SSA/0906/22-23"/>
    <n v="8190"/>
    <x v="2"/>
    <x v="2"/>
  </r>
  <r>
    <x v="43"/>
    <s v="SRI VIJAYALAKSHMI METELS &amp; FURNITURE"/>
    <s v="Remi &amp; Polar"/>
    <s v="SSA/0907/22-23"/>
    <n v="4616"/>
    <x v="2"/>
    <x v="2"/>
  </r>
  <r>
    <x v="44"/>
    <s v="Nathan &amp; Co Electronics &amp; Furniture"/>
    <s v="Remi &amp; Polar"/>
    <s v="SSA/0908/22-23"/>
    <n v="21735"/>
    <x v="3"/>
    <x v="2"/>
  </r>
  <r>
    <x v="44"/>
    <s v="Cash"/>
    <s v="Remi &amp; Polar"/>
    <s v="SSA/0909/22-23"/>
    <n v="3862"/>
    <x v="3"/>
    <x v="2"/>
  </r>
  <r>
    <x v="44"/>
    <s v="Cash"/>
    <s v="Remi &amp; Polar"/>
    <s v="SSA/0910/22-23"/>
    <n v="5730"/>
    <x v="3"/>
    <x v="2"/>
  </r>
  <r>
    <x v="45"/>
    <s v="Rasi Electricals ( V )"/>
    <s v="Sales"/>
    <s v="SS/0001/2023-24"/>
    <n v="12366"/>
    <x v="0"/>
    <x v="3"/>
  </r>
  <r>
    <x v="45"/>
    <s v="MURUGA ELECTRICALS &amp; HARDWARE(LALAPET)"/>
    <s v="Sales"/>
    <s v="SS/0002/2023-24"/>
    <n v="36528"/>
    <x v="0"/>
    <x v="3"/>
  </r>
  <r>
    <x v="45"/>
    <s v="Cash"/>
    <s v="Sales"/>
    <s v="SS/0003/2023-24"/>
    <n v="1438"/>
    <x v="0"/>
    <x v="3"/>
  </r>
  <r>
    <x v="45"/>
    <s v="Fahad Shopping Centre and Opticals (Ambur)"/>
    <s v="Sales"/>
    <s v="SS/0004/2023-24"/>
    <n v="6183"/>
    <x v="0"/>
    <x v="3"/>
  </r>
  <r>
    <x v="45"/>
    <s v="Shri Ram Stores"/>
    <s v="Sales"/>
    <s v="SS/0005/2023-24"/>
    <n v="6266"/>
    <x v="0"/>
    <x v="3"/>
  </r>
  <r>
    <x v="45"/>
    <s v="RAMDEV AGENCY"/>
    <s v="Sales"/>
    <s v="SS/0006/2023-24"/>
    <n v="12052"/>
    <x v="0"/>
    <x v="3"/>
  </r>
  <r>
    <x v="45"/>
    <s v="Priya TV Center &amp; Home Appliances"/>
    <s v="Sales"/>
    <s v="SS/0007/2023-24"/>
    <n v="6078"/>
    <x v="0"/>
    <x v="3"/>
  </r>
  <r>
    <x v="45"/>
    <s v="NATIONAL GAS SPARES &amp; ELECTRICALS"/>
    <s v="Sales"/>
    <s v="SS/0008/2023-24"/>
    <n v="4758"/>
    <x v="0"/>
    <x v="3"/>
  </r>
  <r>
    <x v="45"/>
    <s v="MASTER TRADERS (VELLORE)"/>
    <s v="Sales"/>
    <s v="SS/0009/2023-24"/>
    <n v="4758"/>
    <x v="0"/>
    <x v="3"/>
  </r>
  <r>
    <x v="45"/>
    <s v="SB ELECTRICALS &amp; PLUMBING SALE &amp; SERVICE"/>
    <s v="Sales"/>
    <s v="SS/0010/2023-24"/>
    <n v="5869"/>
    <x v="0"/>
    <x v="3"/>
  </r>
  <r>
    <x v="45"/>
    <s v="Sri Chelliamman Hardwares &amp; Electricals"/>
    <s v="Sales"/>
    <s v="SS/0011/2023-24"/>
    <n v="5961"/>
    <x v="0"/>
    <x v="3"/>
  </r>
  <r>
    <x v="45"/>
    <s v="GAYATHIRI ELECTRICALS &amp; HARDWARES ( Katpadi )"/>
    <s v="Sales"/>
    <s v="SS/0012/2023-24"/>
    <n v="4520"/>
    <x v="0"/>
    <x v="3"/>
  </r>
  <r>
    <x v="46"/>
    <s v="SONU ELECTRICALS &amp; HARDWARES"/>
    <s v="Sales"/>
    <s v="SS/0013/2023-24"/>
    <n v="31474"/>
    <x v="1"/>
    <x v="3"/>
  </r>
  <r>
    <x v="46"/>
    <s v="SAI R.S.M.ELECTRICALS &amp; HARDWARES"/>
    <s v="Sales"/>
    <s v="SS/0014/2023-24"/>
    <n v="8591"/>
    <x v="1"/>
    <x v="3"/>
  </r>
  <r>
    <x v="46"/>
    <s v="Maa Bhavani Electrical &amp; Hadwares"/>
    <s v="Sales"/>
    <s v="SS/0015/2023-24"/>
    <n v="12052"/>
    <x v="1"/>
    <x v="3"/>
  </r>
  <r>
    <x v="46"/>
    <s v="Sri Mahalakshmi Villas"/>
    <s v="Sales"/>
    <s v="SS/0016/2023-24"/>
    <n v="31563"/>
    <x v="1"/>
    <x v="3"/>
  </r>
  <r>
    <x v="46"/>
    <s v="Fahad Shopping Centre and Opticals (Ambur)"/>
    <s v="Sales"/>
    <s v="SS/0017/2023-24"/>
    <n v="9438"/>
    <x v="1"/>
    <x v="3"/>
  </r>
  <r>
    <x v="47"/>
    <s v="New Venkateswara Electricals"/>
    <s v="Sales"/>
    <s v="SS/0018/2023-24"/>
    <n v="9005"/>
    <x v="3"/>
    <x v="3"/>
  </r>
  <r>
    <x v="47"/>
    <s v="PR ELECTRICALS AND HARDWARES"/>
    <s v="Sales"/>
    <s v="SS/0019/2023-24"/>
    <n v="27890"/>
    <x v="3"/>
    <x v="3"/>
  </r>
  <r>
    <x v="47"/>
    <s v="S.K.ELECTRICALS &amp; HARDWARES"/>
    <s v="Sales"/>
    <s v="SS/0020/2023-24"/>
    <n v="6759"/>
    <x v="3"/>
    <x v="3"/>
  </r>
  <r>
    <x v="47"/>
    <s v="Maruthi Electricals &amp; Hardwares(Vandavasi)"/>
    <s v="Sales"/>
    <s v="SS/0021/2023-24"/>
    <n v="6759"/>
    <x v="3"/>
    <x v="3"/>
  </r>
  <r>
    <x v="47"/>
    <s v="SANKER METAL MART &amp; FURNITURES(NATRAMPALLI)"/>
    <s v="Sales"/>
    <s v="SS/0022/2023-24"/>
    <n v="6183"/>
    <x v="3"/>
    <x v="3"/>
  </r>
  <r>
    <x v="47"/>
    <s v="MURUGAN Home Appliance"/>
    <s v="Sales"/>
    <s v="SS/0023/2023-24"/>
    <n v="12366"/>
    <x v="3"/>
    <x v="3"/>
  </r>
  <r>
    <x v="47"/>
    <s v="R.S.Electricals &amp; Hardware"/>
    <s v="Sales"/>
    <s v="SS/0024/2023-24"/>
    <n v="5961"/>
    <x v="3"/>
    <x v="3"/>
  </r>
  <r>
    <x v="47"/>
    <s v="SRI LALITHA AGENCY ( GYM )"/>
    <s v="Sales"/>
    <s v="SS/0025/2023-24"/>
    <n v="1053"/>
    <x v="3"/>
    <x v="3"/>
  </r>
  <r>
    <x v="47"/>
    <s v="Maa Bhavani Electrical &amp; Hadwares"/>
    <s v="Sales"/>
    <s v="SS/0026/2023-24"/>
    <n v="4502"/>
    <x v="3"/>
    <x v="3"/>
  </r>
  <r>
    <x v="47"/>
    <s v="SONU ELECTRICALS &amp; HARDWARES"/>
    <s v="Sales"/>
    <s v="SS/0027/2023-24"/>
    <n v="7445"/>
    <x v="3"/>
    <x v="3"/>
  </r>
  <r>
    <x v="48"/>
    <s v="Sri Sivagami Electricals ( Chetpet )"/>
    <s v="Sales"/>
    <s v="SS/0028/2023-24"/>
    <n v="5998"/>
    <x v="4"/>
    <x v="3"/>
  </r>
  <r>
    <x v="48"/>
    <s v="SRI BHAGAVAN MARKETING - (GYM)"/>
    <s v="Sales"/>
    <s v="SS/0029/2023-24"/>
    <n v="1748"/>
    <x v="4"/>
    <x v="3"/>
  </r>
  <r>
    <x v="48"/>
    <s v="Mr.L.Prathaban"/>
    <s v="Sales"/>
    <s v="SS/0030/2023-24"/>
    <n v="39187"/>
    <x v="4"/>
    <x v="3"/>
  </r>
  <r>
    <x v="49"/>
    <s v="Jeeva Electricals"/>
    <s v="Sales"/>
    <s v="SS/0031/2023-24"/>
    <n v="12366"/>
    <x v="1"/>
    <x v="3"/>
  </r>
  <r>
    <x v="49"/>
    <s v="NEW HAPPY HOME &amp; FURNITURE - ARNI"/>
    <s v="Sales"/>
    <s v="SS/0032/2023-24"/>
    <n v="8413"/>
    <x v="1"/>
    <x v="3"/>
  </r>
  <r>
    <x v="49"/>
    <s v="NEW ROYAL ELECTRONICS AND HOME APPLIANCES(Polur)"/>
    <s v="Sales"/>
    <s v="SS/0033/2023-24"/>
    <n v="5631"/>
    <x v="1"/>
    <x v="3"/>
  </r>
  <r>
    <x v="49"/>
    <s v="Sri Sivagami Electricals ( Chetpet )"/>
    <s v="Sales"/>
    <s v="SS/0034/2023-24"/>
    <n v="12702"/>
    <x v="1"/>
    <x v="3"/>
  </r>
  <r>
    <x v="49"/>
    <s v="Baby Traders"/>
    <s v="Sales"/>
    <s v="SS/0035/2023-24"/>
    <n v="4333"/>
    <x v="1"/>
    <x v="3"/>
  </r>
  <r>
    <x v="49"/>
    <s v="MURUGA ELECTRICALS &amp; HARDWARE(LALAPET)"/>
    <s v="Sales"/>
    <s v="SS/0036/2023-24"/>
    <n v="7200"/>
    <x v="1"/>
    <x v="3"/>
  </r>
  <r>
    <x v="49"/>
    <s v="S.K.ELECTRICALS &amp; HARDWARES"/>
    <s v="Sales"/>
    <s v="SS/0037/2023-24"/>
    <n v="1514"/>
    <x v="1"/>
    <x v="3"/>
  </r>
  <r>
    <x v="49"/>
    <s v="Sri Thai  Furnitures"/>
    <s v="Sales"/>
    <s v="SS/0038/2023-24"/>
    <n v="9360"/>
    <x v="1"/>
    <x v="3"/>
  </r>
  <r>
    <x v="49"/>
    <s v="S.Kuppuswamy"/>
    <s v="Sales"/>
    <s v="SS/0039/2023-24"/>
    <n v="9762"/>
    <x v="1"/>
    <x v="3"/>
  </r>
  <r>
    <x v="49"/>
    <s v="Sri Srinivasa Electricals - Odugathur"/>
    <s v="Sales"/>
    <s v="SS/0040/2023-24"/>
    <n v="12052"/>
    <x v="1"/>
    <x v="3"/>
  </r>
  <r>
    <x v="49"/>
    <s v="SRINIVASA TRADER - ODUGATHUR"/>
    <s v="Sales"/>
    <s v="SS/0041/2023-24"/>
    <n v="11533"/>
    <x v="1"/>
    <x v="3"/>
  </r>
  <r>
    <x v="50"/>
    <s v="MURUGA ELECTRICALS &amp; HARDWARE(LALAPET)"/>
    <s v="Sales"/>
    <s v="SS/0042/2023-24"/>
    <n v="14526"/>
    <x v="4"/>
    <x v="3"/>
  </r>
  <r>
    <x v="50"/>
    <s v="Priya TV Center &amp; Home Appliances"/>
    <s v="Sales"/>
    <s v="SS/0043/2023-24"/>
    <n v="8202"/>
    <x v="4"/>
    <x v="3"/>
  </r>
  <r>
    <x v="50"/>
    <s v="Siva Tv Center &amp; Home Appliances"/>
    <s v="Sales"/>
    <s v="SS/0044/2023-24"/>
    <n v="6537"/>
    <x v="4"/>
    <x v="3"/>
  </r>
  <r>
    <x v="51"/>
    <s v="SRI SASTHA ELECTRICALS &amp; HARDWARE"/>
    <s v="Sales"/>
    <s v="SS/0045/2023-24"/>
    <n v="2775"/>
    <x v="5"/>
    <x v="3"/>
  </r>
  <r>
    <x v="52"/>
    <s v="SRINIVASA TRADER - ODUGATHUR"/>
    <s v="Sales"/>
    <s v="SS/0046/2023-24"/>
    <n v="8235"/>
    <x v="0"/>
    <x v="3"/>
  </r>
  <r>
    <x v="52"/>
    <s v="Siva Tv Center &amp; Home Appliances"/>
    <s v="Sales"/>
    <s v="SS/0047/2023-24"/>
    <n v="13174"/>
    <x v="0"/>
    <x v="3"/>
  </r>
  <r>
    <x v="52"/>
    <s v="MURUGAN METALS ( K V K )"/>
    <s v="Sales"/>
    <s v="SS/0048/2023-24"/>
    <n v="18689"/>
    <x v="0"/>
    <x v="3"/>
  </r>
  <r>
    <x v="52"/>
    <s v="Kwality Electronics &amp; T.V. Center"/>
    <s v="Sales"/>
    <s v="SS/0049/2023-24"/>
    <n v="16528"/>
    <x v="0"/>
    <x v="3"/>
  </r>
  <r>
    <x v="52"/>
    <s v="New Venkateswara Electricals"/>
    <s v="Sales"/>
    <s v="SS/0050/2023-24"/>
    <n v="18078"/>
    <x v="0"/>
    <x v="3"/>
  </r>
  <r>
    <x v="52"/>
    <s v="Cash"/>
    <s v="Sales"/>
    <s v="SS/0051/2023-24"/>
    <n v="4361"/>
    <x v="0"/>
    <x v="3"/>
  </r>
  <r>
    <x v="52"/>
    <s v="Moorthy Steel Furniture &amp; Home Appliances Arni(New)"/>
    <s v="Sales"/>
    <s v="SS/0052/2023-24"/>
    <n v="6183"/>
    <x v="0"/>
    <x v="3"/>
  </r>
  <r>
    <x v="52"/>
    <s v="Shri Ram Stores"/>
    <s v="Sales"/>
    <s v="SS/0053/2023-24"/>
    <n v="6587"/>
    <x v="0"/>
    <x v="3"/>
  </r>
  <r>
    <x v="52"/>
    <s v="SANKER METAL MART &amp; FURNITURES(NATRAMPALLI)"/>
    <s v="Sales"/>
    <s v="SS/0054/2023-24"/>
    <n v="7161"/>
    <x v="0"/>
    <x v="3"/>
  </r>
  <r>
    <x v="52"/>
    <s v="MURUGA ELECTRICALS &amp; HARDWARE(LALAPET)"/>
    <s v="Sales"/>
    <s v="SS/0055/2023-24"/>
    <n v="7263"/>
    <x v="0"/>
    <x v="3"/>
  </r>
  <r>
    <x v="53"/>
    <s v="Mahadev Electricals,Hardwares"/>
    <s v="Sales"/>
    <s v="SS/0056/2023-24"/>
    <n v="13528"/>
    <x v="2"/>
    <x v="3"/>
  </r>
  <r>
    <x v="54"/>
    <s v="LALA HOME APPLIACE - GYM"/>
    <s v="Sales"/>
    <s v="SS/0057/2023-24"/>
    <n v="4463"/>
    <x v="3"/>
    <x v="3"/>
  </r>
  <r>
    <x v="54"/>
    <s v="BASKARAN ELECTRICAL &amp; HARDWARES"/>
    <s v="Sales"/>
    <s v="SS/0058/2023-24"/>
    <n v="4502"/>
    <x v="3"/>
    <x v="3"/>
  </r>
  <r>
    <x v="54"/>
    <s v="Sri Bavani Electricals Paints &amp; Hardware(Ussoor)"/>
    <s v="Sales"/>
    <s v="SS/0059/2023-24"/>
    <n v="4620"/>
    <x v="3"/>
    <x v="3"/>
  </r>
  <r>
    <x v="54"/>
    <s v="USV ASSOCIATES (VEL)"/>
    <s v="Sales"/>
    <s v="SS/0060/2023-24"/>
    <n v="3900"/>
    <x v="3"/>
    <x v="3"/>
  </r>
  <r>
    <x v="54"/>
    <s v="SRI VIJAYALAKSHMI METELS &amp; FURNITURE"/>
    <s v="Sales"/>
    <s v="SS/0061/2023-24"/>
    <n v="9588"/>
    <x v="3"/>
    <x v="3"/>
  </r>
  <r>
    <x v="54"/>
    <s v="Lakshmi Villas(Polur)"/>
    <s v="Sales"/>
    <s v="SS/0062/2023-24"/>
    <n v="4502"/>
    <x v="3"/>
    <x v="3"/>
  </r>
  <r>
    <x v="54"/>
    <s v="Bombay Electrical (Cheyyar)"/>
    <s v="Sales"/>
    <s v="SS/0063/2023-24"/>
    <n v="5327"/>
    <x v="3"/>
    <x v="3"/>
  </r>
  <r>
    <x v="54"/>
    <s v="Sri Meenachi Villas (Nemili)"/>
    <s v="Sales"/>
    <s v="SS/0064/2023-24"/>
    <n v="6953"/>
    <x v="3"/>
    <x v="3"/>
  </r>
  <r>
    <x v="54"/>
    <s v="SRI MEENACHI METAL ( ANAICUT )"/>
    <s v="Sales"/>
    <s v="SS/0065/2023-24"/>
    <n v="11059"/>
    <x v="3"/>
    <x v="3"/>
  </r>
  <r>
    <x v="54"/>
    <s v="Bhagavathi Hardwares &amp; Electricals (Panapakkam)"/>
    <s v="Sales"/>
    <s v="SS/0066/2023-24"/>
    <n v="8832"/>
    <x v="3"/>
    <x v="3"/>
  </r>
  <r>
    <x v="54"/>
    <s v="Rasi Electricals ( V )"/>
    <s v="Sales"/>
    <s v="SS/0067/2023-24"/>
    <n v="12366"/>
    <x v="3"/>
    <x v="3"/>
  </r>
  <r>
    <x v="54"/>
    <s v="Velan Electricals"/>
    <s v="Sales"/>
    <s v="SS/0068/2023-24"/>
    <n v="11814"/>
    <x v="3"/>
    <x v="3"/>
  </r>
  <r>
    <x v="54"/>
    <s v="Baby Traders"/>
    <s v="Sales"/>
    <s v="SS/0069/2023-24"/>
    <n v="2360"/>
    <x v="3"/>
    <x v="3"/>
  </r>
  <r>
    <x v="55"/>
    <s v="SRI LALITHA AGENCY ( GYM )"/>
    <s v="Sales"/>
    <s v="SS/0070/2023-24"/>
    <n v="1053"/>
    <x v="5"/>
    <x v="3"/>
  </r>
  <r>
    <x v="56"/>
    <s v="Sri Shivam Electrical &amp; Electronics Hrdwere"/>
    <s v="Sales"/>
    <s v="SS/0071/2023-24"/>
    <n v="7388"/>
    <x v="0"/>
    <x v="3"/>
  </r>
  <r>
    <x v="56"/>
    <s v="Nathan &amp; Co Electronics &amp; Furniture"/>
    <s v="Sales"/>
    <s v="SS/0072/2023-24"/>
    <n v="18078"/>
    <x v="0"/>
    <x v="3"/>
  </r>
  <r>
    <x v="56"/>
    <s v="SB ELECTRICALS &amp; PLUMBING SALE &amp; SERVICE"/>
    <s v="Sales"/>
    <s v="SS/0073/2023-24"/>
    <n v="1112"/>
    <x v="0"/>
    <x v="3"/>
  </r>
  <r>
    <x v="56"/>
    <s v="BEST PAINT &amp; ELECTRICALS (ARNI)"/>
    <s v="Sales"/>
    <s v="SS/0074/2023-24"/>
    <n v="4637"/>
    <x v="0"/>
    <x v="3"/>
  </r>
  <r>
    <x v="56"/>
    <s v="LALA HOME APPLIACE - GYM"/>
    <s v="Sales"/>
    <s v="SS/0075/2023-24"/>
    <n v="4463"/>
    <x v="0"/>
    <x v="3"/>
  </r>
  <r>
    <x v="56"/>
    <s v="MAHALAKSHMI ELECTRICALS &amp; HARDWARES (V)"/>
    <s v="Sales"/>
    <s v="SS/0076/2023-24"/>
    <n v="6183"/>
    <x v="0"/>
    <x v="3"/>
  </r>
  <r>
    <x v="56"/>
    <s v="Kumaren Traders Paints &amp; Hardwares(Thimiri)"/>
    <s v="Sales"/>
    <s v="SS/0077/2023-24"/>
    <n v="6183"/>
    <x v="0"/>
    <x v="3"/>
  </r>
  <r>
    <x v="57"/>
    <s v="Bhagavathi Hardwares &amp; Electricals (Panapakkam)"/>
    <s v="Sales"/>
    <s v="SS/0078/2023-24"/>
    <n v="4983"/>
    <x v="2"/>
    <x v="3"/>
  </r>
  <r>
    <x v="57"/>
    <s v="Sri Chelliamman Hardwares &amp; Electricals"/>
    <s v="Sales"/>
    <s v="SS/0079/2023-24"/>
    <n v="20792"/>
    <x v="2"/>
    <x v="3"/>
  </r>
  <r>
    <x v="57"/>
    <s v="SANKAR ELECTRICALS"/>
    <s v="Sales"/>
    <s v="SS/0080/2023-24"/>
    <n v="27083"/>
    <x v="2"/>
    <x v="3"/>
  </r>
  <r>
    <x v="57"/>
    <s v="SONU ELECTRICALS &amp; HARDWARES"/>
    <s v="Sales"/>
    <s v="SS/0081/2023-24"/>
    <n v="22364"/>
    <x v="2"/>
    <x v="3"/>
  </r>
  <r>
    <x v="57"/>
    <s v="PR ELECTRICALS AND HARDWARES"/>
    <s v="Sales"/>
    <s v="SS/0082/2023-24"/>
    <n v="14400"/>
    <x v="2"/>
    <x v="3"/>
  </r>
  <r>
    <x v="57"/>
    <s v="Sri Srinivasa Electricals - Odugathur"/>
    <s v="Sales"/>
    <s v="SS/0083/2023-24"/>
    <n v="43096"/>
    <x v="2"/>
    <x v="3"/>
  </r>
  <r>
    <x v="57"/>
    <s v="Janani Home Appliance"/>
    <s v="Sales"/>
    <s v="SS/0084/2023-24"/>
    <n v="4541"/>
    <x v="2"/>
    <x v="3"/>
  </r>
  <r>
    <x v="57"/>
    <s v="Sri Annamalaiyar Agencies-(Sholinghur)"/>
    <s v="Sales"/>
    <s v="SS/0085/2023-24"/>
    <n v="4502"/>
    <x v="2"/>
    <x v="3"/>
  </r>
  <r>
    <x v="57"/>
    <s v="RAMDEV HOME APPLIANCE(Sholinghur)"/>
    <s v="Sales"/>
    <s v="SS/0086/2023-24"/>
    <n v="20095"/>
    <x v="2"/>
    <x v="3"/>
  </r>
  <r>
    <x v="57"/>
    <s v="MURUGAN Home Appliance"/>
    <s v="Sales"/>
    <s v="SS/0087/2023-24"/>
    <n v="24733"/>
    <x v="2"/>
    <x v="3"/>
  </r>
  <r>
    <x v="57"/>
    <s v="Ramdev Pipe &amp; Electricals"/>
    <s v="Sales"/>
    <s v="SS/0088/2023-24"/>
    <n v="12366"/>
    <x v="2"/>
    <x v="3"/>
  </r>
  <r>
    <x v="57"/>
    <s v="Cash"/>
    <s v="Sales"/>
    <s v="SS/0089/2023-24"/>
    <n v="4632"/>
    <x v="2"/>
    <x v="3"/>
  </r>
  <r>
    <x v="57"/>
    <s v="Kumar Electricals Sales &amp; Service(Arni)"/>
    <s v="Sales"/>
    <s v="SS/0090/2023-24"/>
    <n v="4758"/>
    <x v="2"/>
    <x v="3"/>
  </r>
  <r>
    <x v="57"/>
    <s v="Sri Vishnu Steel Furniture &amp; Metals"/>
    <s v="Sales"/>
    <s v="SS/0091/2023-24"/>
    <n v="31123"/>
    <x v="2"/>
    <x v="3"/>
  </r>
  <r>
    <x v="57"/>
    <s v="Moorthy Electronics &amp; Home Appliance"/>
    <s v="Sales"/>
    <s v="SS/0092/2023-24"/>
    <n v="4502"/>
    <x v="2"/>
    <x v="3"/>
  </r>
  <r>
    <x v="57"/>
    <s v="SB ELECTRICALS &amp; PLUMBING SALE &amp; SERVICE"/>
    <s v="Sales"/>
    <s v="SS/0093/2023-24"/>
    <n v="2125"/>
    <x v="2"/>
    <x v="3"/>
  </r>
  <r>
    <x v="57"/>
    <s v="Cash"/>
    <s v="Sales"/>
    <s v="SS/0094/2023-24"/>
    <n v="1189"/>
    <x v="2"/>
    <x v="3"/>
  </r>
  <r>
    <x v="58"/>
    <s v="LAKSHMI VENKATESWARA ELECTRICALS - ODUGATHUR"/>
    <s v="Sales"/>
    <s v="SS/0095/2023-24"/>
    <n v="18101"/>
    <x v="1"/>
    <x v="3"/>
  </r>
  <r>
    <x v="58"/>
    <s v="Nathan &amp; Co Electronics &amp; Furniture"/>
    <s v="Sales"/>
    <s v="SS/0096/2023-24"/>
    <n v="10312"/>
    <x v="1"/>
    <x v="3"/>
  </r>
  <r>
    <x v="58"/>
    <s v="Velan Electricals"/>
    <s v="Sales"/>
    <s v="SS/0097/2023-24"/>
    <n v="11739"/>
    <x v="1"/>
    <x v="3"/>
  </r>
  <r>
    <x v="58"/>
    <s v="Kumar Electricals - TPT"/>
    <s v="Sales"/>
    <s v="SS/0098/2023-24"/>
    <n v="7388"/>
    <x v="1"/>
    <x v="3"/>
  </r>
  <r>
    <x v="58"/>
    <s v="Kumar Electricals Sales &amp; Service(Arni)"/>
    <s v="Sales"/>
    <s v="SS/0099/2023-24"/>
    <n v="6183"/>
    <x v="1"/>
    <x v="3"/>
  </r>
  <r>
    <x v="58"/>
    <s v="Saravana Stores (TPT)"/>
    <s v="Sales"/>
    <s v="SS/0100/2023-24"/>
    <n v="7700"/>
    <x v="1"/>
    <x v="3"/>
  </r>
  <r>
    <x v="58"/>
    <s v="Sathya Electricals &amp; Hardwares(Chetpet)"/>
    <s v="Sales"/>
    <s v="SS/0101/2023-24"/>
    <n v="12052"/>
    <x v="1"/>
    <x v="3"/>
  </r>
  <r>
    <x v="59"/>
    <s v="Cash"/>
    <s v="Sales"/>
    <s v="SS/0102/2023-24"/>
    <n v="4406"/>
    <x v="4"/>
    <x v="3"/>
  </r>
  <r>
    <x v="59"/>
    <s v="BASKARAN ELECTRICAL &amp; HARDWARES"/>
    <s v="Sales"/>
    <s v="SS/0103/2023-24"/>
    <n v="6183"/>
    <x v="4"/>
    <x v="3"/>
  </r>
  <r>
    <x v="60"/>
    <s v="SABARI &amp; CO"/>
    <s v="Sales"/>
    <s v="SS/0104/2023-24"/>
    <n v="11781"/>
    <x v="3"/>
    <x v="4"/>
  </r>
  <r>
    <x v="60"/>
    <s v="Sri Thai  Furnitures"/>
    <s v="Sales"/>
    <s v="SS/0105/2023-24"/>
    <n v="5631"/>
    <x v="3"/>
    <x v="4"/>
  </r>
  <r>
    <x v="61"/>
    <s v="Sri Ganapathy Metals"/>
    <s v="Sales"/>
    <s v="SS/0106/2023-24"/>
    <n v="36618"/>
    <x v="4"/>
    <x v="4"/>
  </r>
  <r>
    <x v="61"/>
    <s v="SPT ENTERPRISES - SIPCOT"/>
    <s v="Sales"/>
    <s v="SS/0107/2023-24"/>
    <n v="6078"/>
    <x v="4"/>
    <x v="4"/>
  </r>
  <r>
    <x v="61"/>
    <s v="SRI VARI TRADERS"/>
    <s v="Sales"/>
    <s v="SS/0108/2023-24"/>
    <n v="6026"/>
    <x v="4"/>
    <x v="4"/>
  </r>
  <r>
    <x v="61"/>
    <s v="Jeeva Electricals"/>
    <s v="Sales"/>
    <s v="SS/0109/2023-24"/>
    <n v="18550"/>
    <x v="4"/>
    <x v="4"/>
  </r>
  <r>
    <x v="61"/>
    <s v="SRI BALAJI ELETRICAL &amp; HARDWARE (THIRUVALAM)"/>
    <s v="Sales"/>
    <s v="SS/0110/2023-24"/>
    <n v="6183"/>
    <x v="4"/>
    <x v="4"/>
  </r>
  <r>
    <x v="61"/>
    <s v="Mr.L.Prathaban"/>
    <s v="Sales"/>
    <s v="SS/0111/2023-24"/>
    <n v="6078"/>
    <x v="4"/>
    <x v="4"/>
  </r>
  <r>
    <x v="61"/>
    <s v="Hanuman Electricals &amp; Hardware"/>
    <s v="Sales"/>
    <s v="SS/0112/2023-24"/>
    <n v="4446"/>
    <x v="4"/>
    <x v="4"/>
  </r>
  <r>
    <x v="61"/>
    <s v="RAMA VILAS HOME APPLIANCE"/>
    <s v="Sales"/>
    <s v="SS/0113/2023-24"/>
    <n v="15801"/>
    <x v="4"/>
    <x v="4"/>
  </r>
  <r>
    <x v="61"/>
    <s v="NEW HAPPY HOME &amp; FURNITURE - ARNI"/>
    <s v="Sales"/>
    <s v="SS/0114/2023-24"/>
    <n v="15350"/>
    <x v="4"/>
    <x v="4"/>
  </r>
  <r>
    <x v="61"/>
    <s v="Jai Sankar Hardware &amp; Electricals"/>
    <s v="Sales"/>
    <s v="SS/0115/2023-24"/>
    <n v="7682"/>
    <x v="4"/>
    <x v="4"/>
  </r>
  <r>
    <x v="61"/>
    <s v="Cash"/>
    <s v="Sales"/>
    <s v="SS/0116/2023-24"/>
    <n v="2880"/>
    <x v="4"/>
    <x v="4"/>
  </r>
  <r>
    <x v="61"/>
    <s v="S.K.ELECTRICALS &amp; HARDWARES"/>
    <s v="Sales"/>
    <s v="SS/0117/2023-24"/>
    <n v="1111"/>
    <x v="4"/>
    <x v="4"/>
  </r>
  <r>
    <x v="62"/>
    <s v="Fahad Shopping Centre and Opticals (Ambur)"/>
    <s v="Sales"/>
    <s v="SS/0118/2023-24"/>
    <n v="1546"/>
    <x v="0"/>
    <x v="4"/>
  </r>
  <r>
    <x v="63"/>
    <s v="MURUGA ELECTRICALS &amp; HARDWARE(LALAPET)"/>
    <s v="Sales"/>
    <s v="SS/0119/2023-24"/>
    <n v="7263"/>
    <x v="1"/>
    <x v="4"/>
  </r>
  <r>
    <x v="63"/>
    <s v="Rasi Electricals ( V )"/>
    <s v="Sales"/>
    <s v="SS/0120/2023-24"/>
    <n v="18550"/>
    <x v="1"/>
    <x v="4"/>
  </r>
  <r>
    <x v="63"/>
    <s v="MURUGAN Home Appliance"/>
    <s v="Sales"/>
    <s v="SS/0121/2023-24"/>
    <n v="7618"/>
    <x v="1"/>
    <x v="4"/>
  </r>
  <r>
    <x v="63"/>
    <s v="LALA HOME APPLIACE - GYM"/>
    <s v="Sales"/>
    <s v="SS/0122/2023-24"/>
    <n v="8812"/>
    <x v="1"/>
    <x v="4"/>
  </r>
  <r>
    <x v="63"/>
    <s v="PR ELECTRICALS AND HARDWARES"/>
    <s v="Sales"/>
    <s v="SS/0123/2023-24"/>
    <n v="14400"/>
    <x v="1"/>
    <x v="4"/>
  </r>
  <r>
    <x v="63"/>
    <s v="SANKER METAL MART &amp; FURNITURES(NATRAMPALLI)"/>
    <s v="Sales"/>
    <s v="SS/0124/2023-24"/>
    <n v="7682"/>
    <x v="1"/>
    <x v="4"/>
  </r>
  <r>
    <x v="63"/>
    <s v="Moorthy Steel Furniture &amp; Home Appliances Arni(New)"/>
    <s v="Sales"/>
    <s v="SS/0125/2023-24"/>
    <n v="4620"/>
    <x v="1"/>
    <x v="4"/>
  </r>
  <r>
    <x v="63"/>
    <s v="Baby Traders"/>
    <s v="Sales"/>
    <s v="SS/0126/2023-24"/>
    <n v="4720"/>
    <x v="1"/>
    <x v="4"/>
  </r>
  <r>
    <x v="63"/>
    <s v="SRI BHAGAVAN MARKETING - (GYM)"/>
    <s v="Sales"/>
    <s v="SS/0127/2023-24"/>
    <n v="8171"/>
    <x v="1"/>
    <x v="4"/>
  </r>
  <r>
    <x v="63"/>
    <s v="Cash"/>
    <s v="Sales"/>
    <s v="SS/0128/2023-24"/>
    <n v="5503"/>
    <x v="1"/>
    <x v="4"/>
  </r>
  <r>
    <x v="64"/>
    <s v="New Venkateswara Electricals"/>
    <s v="Sales"/>
    <s v="SS/0129/2023-24"/>
    <n v="23488"/>
    <x v="3"/>
    <x v="4"/>
  </r>
  <r>
    <x v="64"/>
    <s v="Mani Fancy Stores"/>
    <s v="Sales"/>
    <s v="SS/0130/2023-24"/>
    <n v="7658"/>
    <x v="3"/>
    <x v="4"/>
  </r>
  <r>
    <x v="64"/>
    <s v="Cash"/>
    <s v="Sales"/>
    <s v="SS/0131/2023-24"/>
    <n v="10633"/>
    <x v="3"/>
    <x v="4"/>
  </r>
  <r>
    <x v="65"/>
    <s v="Saravana &amp; Co ( Anaicut )"/>
    <s v="Sales"/>
    <s v="SS/0132/2023-24"/>
    <n v="9083"/>
    <x v="2"/>
    <x v="4"/>
  </r>
  <r>
    <x v="65"/>
    <s v="Sri Chelliamman Hardwares &amp; Electricals"/>
    <s v="Sales"/>
    <s v="SS/0133/2023-24"/>
    <n v="6183"/>
    <x v="2"/>
    <x v="4"/>
  </r>
  <r>
    <x v="65"/>
    <s v="Sri Mahalakshmi Electronics &amp; Home Appliances"/>
    <s v="Sales"/>
    <s v="SS/0134/2023-24"/>
    <n v="10811"/>
    <x v="2"/>
    <x v="4"/>
  </r>
  <r>
    <x v="65"/>
    <s v="SRI VINOTH ELECTRICALS ( TPT )"/>
    <s v="Sales"/>
    <s v="SS/0135/2023-24"/>
    <n v="6183"/>
    <x v="2"/>
    <x v="4"/>
  </r>
  <r>
    <x v="65"/>
    <s v="Sri Nandha Patira Maligai &amp; Home Appliances"/>
    <s v="Sales"/>
    <s v="SS/0136/2023-24"/>
    <n v="28801"/>
    <x v="2"/>
    <x v="4"/>
  </r>
  <r>
    <x v="65"/>
    <s v="PR ELECTRICALS AND HARDWARES"/>
    <s v="Sales"/>
    <s v="SS/0137/2023-24"/>
    <n v="6026"/>
    <x v="2"/>
    <x v="4"/>
  </r>
  <r>
    <x v="65"/>
    <s v="Sri Srinivasa Electricals - Odugathur"/>
    <s v="Sales"/>
    <s v="SS/0138/2023-24"/>
    <n v="11421"/>
    <x v="2"/>
    <x v="4"/>
  </r>
  <r>
    <x v="65"/>
    <s v="Cash"/>
    <s v="Sales"/>
    <s v="SS/0139/2023-24"/>
    <n v="1062"/>
    <x v="2"/>
    <x v="4"/>
  </r>
  <r>
    <x v="66"/>
    <s v="SONU ELECTRICALS &amp; HARDWARES"/>
    <s v="Sales"/>
    <s v="SS/0140/2023-24"/>
    <n v="10868"/>
    <x v="1"/>
    <x v="4"/>
  </r>
  <r>
    <x v="66"/>
    <s v="SUMATHI ELECTRICALS (SHOLINGHUR)"/>
    <s v="Sales"/>
    <s v="SS/0141/2023-24"/>
    <n v="11963"/>
    <x v="1"/>
    <x v="4"/>
  </r>
  <r>
    <x v="66"/>
    <s v="MARUTHI ELECTRICAL &amp; ELECTRONICS(BANAVARAM)"/>
    <s v="Sales"/>
    <s v="SS/0142/2023-24"/>
    <n v="6078"/>
    <x v="1"/>
    <x v="4"/>
  </r>
  <r>
    <x v="66"/>
    <s v="S.Kuppuswamy"/>
    <s v="Sales"/>
    <s v="SS/0143/2023-24"/>
    <n v="7280"/>
    <x v="1"/>
    <x v="4"/>
  </r>
  <r>
    <x v="66"/>
    <s v="Cash"/>
    <s v="Sales"/>
    <s v="SS/0144/2023-24"/>
    <n v="1250"/>
    <x v="1"/>
    <x v="4"/>
  </r>
  <r>
    <x v="67"/>
    <s v="Maruthi Electricals &amp; Hardwares(Vandavasi)"/>
    <s v="Sales"/>
    <s v="SS/0145/2023-24"/>
    <n v="34724"/>
    <x v="3"/>
    <x v="4"/>
  </r>
  <r>
    <x v="67"/>
    <s v="Maa Bhavani Electrical &amp; Hadwares"/>
    <s v="Sales"/>
    <s v="SS/0146/2023-24"/>
    <n v="5810"/>
    <x v="3"/>
    <x v="4"/>
  </r>
  <r>
    <x v="67"/>
    <s v="Moorthy Steel Furniture &amp; Home Appliances Arni(New)"/>
    <s v="Sales"/>
    <s v="SS/0147/2023-24"/>
    <n v="7682"/>
    <x v="3"/>
    <x v="4"/>
  </r>
  <r>
    <x v="67"/>
    <s v="Nathan &amp; Co Electronics &amp; Furniture"/>
    <s v="Sales"/>
    <s v="SS/0148/2023-24"/>
    <n v="4502"/>
    <x v="3"/>
    <x v="4"/>
  </r>
  <r>
    <x v="68"/>
    <s v="MADINA ELECTRICAL &amp; PLUMBING"/>
    <s v="Sales"/>
    <s v="SS/0149/2023-24"/>
    <n v="12157"/>
    <x v="4"/>
    <x v="4"/>
  </r>
  <r>
    <x v="68"/>
    <s v="GALAXY ELECTRICALS - MELVISHARAM"/>
    <s v="Sales"/>
    <s v="SS/0150/2023-24"/>
    <n v="1306"/>
    <x v="4"/>
    <x v="4"/>
  </r>
  <r>
    <x v="69"/>
    <s v="Rasi Electricals ( V )"/>
    <s v="Sales"/>
    <s v="SS/0151/2023-24"/>
    <n v="24511"/>
    <x v="5"/>
    <x v="4"/>
  </r>
  <r>
    <x v="69"/>
    <s v="Sri Sivagami Electricals ( Chetpet )"/>
    <s v="Sales"/>
    <s v="SS/0152/2023-24"/>
    <n v="10055"/>
    <x v="5"/>
    <x v="4"/>
  </r>
  <r>
    <x v="69"/>
    <s v="MAHALAKSHMI ELECTRICALS &amp; HARDWARES (V)"/>
    <s v="Sales"/>
    <s v="SS/0153/2023-24"/>
    <n v="6183"/>
    <x v="5"/>
    <x v="4"/>
  </r>
  <r>
    <x v="69"/>
    <s v="Sri Srinivasa Electricals - Odugathur"/>
    <s v="Sales"/>
    <s v="SS/0154/2023-24"/>
    <n v="6026"/>
    <x v="5"/>
    <x v="4"/>
  </r>
  <r>
    <x v="70"/>
    <s v="SRINIVASA TRADER - ODUGATHUR"/>
    <s v="Sales"/>
    <s v="SS/0155/2023-24"/>
    <n v="9750"/>
    <x v="0"/>
    <x v="4"/>
  </r>
  <r>
    <x v="70"/>
    <s v="Mahadev Electricals,Hardwares"/>
    <s v="Sales"/>
    <s v="SS/0156/2023-24"/>
    <n v="7552"/>
    <x v="0"/>
    <x v="4"/>
  </r>
  <r>
    <x v="70"/>
    <s v="Shri Ram Stores"/>
    <s v="Sales"/>
    <s v="SS/0157/2023-24"/>
    <n v="4502"/>
    <x v="0"/>
    <x v="4"/>
  </r>
  <r>
    <x v="70"/>
    <s v="New Venkateswara Electricals"/>
    <s v="Sales"/>
    <s v="SS/0158/2023-24"/>
    <n v="9005"/>
    <x v="0"/>
    <x v="4"/>
  </r>
  <r>
    <x v="70"/>
    <s v="Sri Matheshwari Electrical and Hardware"/>
    <s v="Sales"/>
    <s v="SS/0159/2023-24"/>
    <n v="6026"/>
    <x v="0"/>
    <x v="4"/>
  </r>
  <r>
    <x v="70"/>
    <s v="Jai Sankar Hardware &amp; Electricals"/>
    <s v="Sales"/>
    <s v="SS/0160/2023-24"/>
    <n v="13865"/>
    <x v="0"/>
    <x v="4"/>
  </r>
  <r>
    <x v="70"/>
    <s v="New Royal Glass - Vellore"/>
    <s v="Sales"/>
    <s v="SS/0161/2023-24"/>
    <n v="4620"/>
    <x v="0"/>
    <x v="4"/>
  </r>
  <r>
    <x v="70"/>
    <s v="KAVITHA METALS ( ALANGAYAM)"/>
    <s v="Sales"/>
    <s v="SS/0162/2023-24"/>
    <n v="14369"/>
    <x v="0"/>
    <x v="4"/>
  </r>
  <r>
    <x v="70"/>
    <s v="Sathya Electricals &amp; Hardwares(Chetpet)"/>
    <s v="Sales"/>
    <s v="SS/0163/2023-24"/>
    <n v="7487"/>
    <x v="0"/>
    <x v="4"/>
  </r>
  <r>
    <x v="70"/>
    <s v="Mathaji Electricals &amp; Electronics(Panapakkam)"/>
    <s v="Sales"/>
    <s v="SS/0164/2023-24"/>
    <n v="6183"/>
    <x v="0"/>
    <x v="4"/>
  </r>
  <r>
    <x v="70"/>
    <s v="Babu Elctricals(Nemili)"/>
    <s v="Sales"/>
    <s v="SS/0165/2023-24"/>
    <n v="6183"/>
    <x v="0"/>
    <x v="4"/>
  </r>
  <r>
    <x v="70"/>
    <s v="Kwality Electronics &amp; T.V. Center"/>
    <s v="Sales"/>
    <s v="SS/0166/2023-24"/>
    <n v="12157"/>
    <x v="0"/>
    <x v="4"/>
  </r>
  <r>
    <x v="71"/>
    <s v="MURUGA ELECTRICALS &amp; HARDWARE(LALAPET)"/>
    <s v="Sales"/>
    <s v="SS/0167/2023-24"/>
    <n v="18235"/>
    <x v="2"/>
    <x v="4"/>
  </r>
  <r>
    <x v="71"/>
    <s v="SONU ELECTRICALS &amp; HARDWARES"/>
    <s v="Sales"/>
    <s v="SS/0168/2023-24"/>
    <n v="18417"/>
    <x v="2"/>
    <x v="4"/>
  </r>
  <r>
    <x v="71"/>
    <s v="Nathan &amp; Co Electronics &amp; Furniture"/>
    <s v="Sales"/>
    <s v="SS/0169/2023-24"/>
    <n v="6026"/>
    <x v="2"/>
    <x v="4"/>
  </r>
  <r>
    <x v="71"/>
    <s v="Cash"/>
    <s v="Sales"/>
    <s v="SS/0170/2023-24"/>
    <n v="4433"/>
    <x v="2"/>
    <x v="4"/>
  </r>
  <r>
    <x v="72"/>
    <s v="Moorthy Electronics &amp; Home Appliance"/>
    <s v="Sales"/>
    <s v="SS/0171/2023-24"/>
    <n v="3002"/>
    <x v="1"/>
    <x v="4"/>
  </r>
  <r>
    <x v="73"/>
    <s v="PR ELECTRICALS AND HARDWARES"/>
    <s v="Sales"/>
    <s v="SS/0172/2023-24"/>
    <n v="9600"/>
    <x v="3"/>
    <x v="4"/>
  </r>
  <r>
    <x v="73"/>
    <s v="MURUGAN Home Appliance"/>
    <s v="Sales"/>
    <s v="SS/0173/2023-24"/>
    <n v="20048"/>
    <x v="3"/>
    <x v="4"/>
  </r>
  <r>
    <x v="73"/>
    <s v="LALA HOME APPLIACE - GYM"/>
    <s v="Sales"/>
    <s v="SS/0174/2023-24"/>
    <n v="8926"/>
    <x v="3"/>
    <x v="4"/>
  </r>
  <r>
    <x v="73"/>
    <s v="Fahad Shopping Centre and Opticals (Ambur)"/>
    <s v="Sales"/>
    <s v="SS/0175/2023-24"/>
    <n v="6183"/>
    <x v="3"/>
    <x v="4"/>
  </r>
  <r>
    <x v="73"/>
    <s v="Sri Srinivasa Electricals - Odugathur"/>
    <s v="Sales"/>
    <s v="SS/0176/2023-24"/>
    <n v="12052"/>
    <x v="3"/>
    <x v="4"/>
  </r>
  <r>
    <x v="73"/>
    <s v="Sri Sivagami Electricals ( Chetpet )"/>
    <s v="Sales"/>
    <s v="SS/0177/2023-24"/>
    <n v="4313"/>
    <x v="3"/>
    <x v="4"/>
  </r>
  <r>
    <x v="74"/>
    <s v="Sri Chelliamman Hardwares &amp; Electricals"/>
    <s v="Sales"/>
    <s v="SS/0178/2023-24"/>
    <n v="6183"/>
    <x v="5"/>
    <x v="4"/>
  </r>
  <r>
    <x v="74"/>
    <s v="Ramdev Pipe &amp; Electricals"/>
    <s v="Sales"/>
    <s v="SS/0179/2023-24"/>
    <n v="6183"/>
    <x v="5"/>
    <x v="4"/>
  </r>
  <r>
    <x v="74"/>
    <s v="Basha Electricals"/>
    <s v="Sales"/>
    <s v="SS/0180/2023-24"/>
    <n v="4620"/>
    <x v="5"/>
    <x v="4"/>
  </r>
  <r>
    <x v="74"/>
    <s v="Janani Home Appliance"/>
    <s v="Sales"/>
    <s v="SS/0181/2023-24"/>
    <n v="4541"/>
    <x v="5"/>
    <x v="4"/>
  </r>
  <r>
    <x v="74"/>
    <s v="RAMDEV AGENCY"/>
    <s v="Sales"/>
    <s v="SS/0182/2023-24"/>
    <n v="6026"/>
    <x v="5"/>
    <x v="4"/>
  </r>
  <r>
    <x v="74"/>
    <s v="K.B. ELECTRICALS"/>
    <s v="Sales"/>
    <s v="SS/0183/2023-24"/>
    <n v="3380"/>
    <x v="5"/>
    <x v="4"/>
  </r>
  <r>
    <x v="74"/>
    <s v="Siva Ranjitha Stores"/>
    <s v="Sales"/>
    <s v="SS/0184/2023-24"/>
    <n v="13865"/>
    <x v="5"/>
    <x v="4"/>
  </r>
  <r>
    <x v="75"/>
    <s v="Rasi Electricals ( V )"/>
    <s v="Sales"/>
    <s v="SS/0185/2023-24"/>
    <n v="24733"/>
    <x v="2"/>
    <x v="4"/>
  </r>
  <r>
    <x v="75"/>
    <s v="New Venkateswara Electricals"/>
    <s v="Sales"/>
    <s v="SS/0186/2023-24"/>
    <n v="4756"/>
    <x v="2"/>
    <x v="4"/>
  </r>
  <r>
    <x v="75"/>
    <s v="Nathan &amp; Co Electronics &amp; Furniture"/>
    <s v="Sales"/>
    <s v="SS/0187/2023-24"/>
    <n v="5810"/>
    <x v="2"/>
    <x v="4"/>
  </r>
  <r>
    <x v="75"/>
    <s v="Jeeva Electricals"/>
    <s v="Sales"/>
    <s v="SS/0188/2023-24"/>
    <n v="871"/>
    <x v="2"/>
    <x v="4"/>
  </r>
  <r>
    <x v="75"/>
    <s v="Sri Lakshmi Traders Electricals &amp; Hardwares(Arni)"/>
    <s v="Sales"/>
    <s v="SS/0189/2023-24"/>
    <n v="17808"/>
    <x v="2"/>
    <x v="4"/>
  </r>
  <r>
    <x v="75"/>
    <s v="NEW ROYAL ELECTRONICS AND HOME APPLIANCES(Polur)"/>
    <s v="Sales"/>
    <s v="SS/0190/2023-24"/>
    <n v="1532"/>
    <x v="2"/>
    <x v="4"/>
  </r>
  <r>
    <x v="75"/>
    <s v="Cash"/>
    <s v="Sales"/>
    <s v="SS/0191/2023-24"/>
    <n v="3150"/>
    <x v="2"/>
    <x v="4"/>
  </r>
  <r>
    <x v="76"/>
    <s v="Guru Electronics Electrical &amp; Home Appliances"/>
    <s v="Sales"/>
    <s v="SS/0192/2023-24"/>
    <n v="13683"/>
    <x v="1"/>
    <x v="4"/>
  </r>
  <r>
    <x v="76"/>
    <s v="K.G.Electronics"/>
    <s v="Sales"/>
    <s v="SS/0193/2023-24"/>
    <n v="23825"/>
    <x v="1"/>
    <x v="4"/>
  </r>
  <r>
    <x v="76"/>
    <s v="Maruthi Electricals &amp; Hardwares(Vandavasi)"/>
    <s v="Sales"/>
    <s v="SS/0194/2023-24"/>
    <n v="26901"/>
    <x v="1"/>
    <x v="4"/>
  </r>
  <r>
    <x v="77"/>
    <s v="PR ELECTRICALS AND HARDWARES"/>
    <s v="Sales"/>
    <s v="SS/0195/2023-24"/>
    <n v="24104"/>
    <x v="3"/>
    <x v="5"/>
  </r>
  <r>
    <x v="77"/>
    <s v="SRI KAMACHI VILLAS"/>
    <s v="Sales"/>
    <s v="SS/0196/2023-24"/>
    <n v="4620"/>
    <x v="3"/>
    <x v="5"/>
  </r>
  <r>
    <x v="77"/>
    <s v="Krishna Hardwares &amp; Electrical ( Kavanur)"/>
    <s v="Sales"/>
    <s v="SS/0197/2023-24"/>
    <n v="11059"/>
    <x v="3"/>
    <x v="5"/>
  </r>
  <r>
    <x v="78"/>
    <s v="MADINA ELECTRICAL &amp; PLUMBING"/>
    <s v="Sales"/>
    <s v="SS/0198/2023-24"/>
    <n v="1520"/>
    <x v="4"/>
    <x v="5"/>
  </r>
  <r>
    <x v="78"/>
    <s v="MADINA ELECTRICAL &amp; PLUMBING"/>
    <s v="Sales"/>
    <s v="SS/0199/2023-24"/>
    <n v="6078"/>
    <x v="4"/>
    <x v="5"/>
  </r>
  <r>
    <x v="78"/>
    <s v="MAHAVIR HOME APPLIANCES"/>
    <s v="Sales"/>
    <s v="SS/0200/2023-24"/>
    <n v="12250"/>
    <x v="4"/>
    <x v="5"/>
  </r>
  <r>
    <x v="78"/>
    <s v="NEW HAPPY HOME &amp; FURNITURE - ARNI"/>
    <s v="Sales"/>
    <s v="SS/0201/2023-24"/>
    <n v="15350"/>
    <x v="4"/>
    <x v="5"/>
  </r>
  <r>
    <x v="78"/>
    <s v="Rosan Electrical &amp; Electronics"/>
    <s v="Sales"/>
    <s v="SS/0202/2023-24"/>
    <n v="6725"/>
    <x v="4"/>
    <x v="5"/>
  </r>
  <r>
    <x v="79"/>
    <s v="Velan Electricals"/>
    <s v="Sales"/>
    <s v="SS/0203/2023-24"/>
    <n v="12366"/>
    <x v="2"/>
    <x v="5"/>
  </r>
  <r>
    <x v="79"/>
    <s v="Kwality Electronics &amp; T.V. Center"/>
    <s v="Sales"/>
    <s v="SS/0204/2023-24"/>
    <n v="18904"/>
    <x v="2"/>
    <x v="5"/>
  </r>
  <r>
    <x v="79"/>
    <s v="New Venkateswara Electricals"/>
    <s v="Sales"/>
    <s v="SS/0205/2023-24"/>
    <n v="12052"/>
    <x v="2"/>
    <x v="5"/>
  </r>
  <r>
    <x v="79"/>
    <s v="MURUGA ELECTRICALS &amp; HARDWARE(LALAPET)"/>
    <s v="Sales"/>
    <s v="SS/0206/2023-24"/>
    <n v="18017"/>
    <x v="2"/>
    <x v="5"/>
  </r>
  <r>
    <x v="79"/>
    <s v="Sri Annamalaiyar Agencies-(Sholinghur)"/>
    <s v="Sales"/>
    <s v="SS/0207/2023-24"/>
    <n v="4502"/>
    <x v="2"/>
    <x v="5"/>
  </r>
  <r>
    <x v="80"/>
    <s v="GALAXY ELECTRICALS - MELVISHARAM"/>
    <s v="Sales"/>
    <s v="SS/0208/2023-24"/>
    <n v="4620"/>
    <x v="1"/>
    <x v="5"/>
  </r>
  <r>
    <x v="81"/>
    <s v="Mahadev Electricals,Hardwares"/>
    <s v="Sales"/>
    <s v="SS/0209/2023-24"/>
    <n v="7682"/>
    <x v="4"/>
    <x v="5"/>
  </r>
  <r>
    <x v="81"/>
    <s v="Nathan &amp; Co Electronics &amp; Furniture"/>
    <s v="Sales"/>
    <s v="SS/0210/2023-24"/>
    <n v="11836"/>
    <x v="4"/>
    <x v="5"/>
  </r>
  <r>
    <x v="81"/>
    <s v="MURUGA ELECTRICALS &amp; HARDWARE(LALAPET)"/>
    <s v="Sales"/>
    <s v="SS/0211/2023-24"/>
    <n v="18235"/>
    <x v="4"/>
    <x v="5"/>
  </r>
  <r>
    <x v="82"/>
    <s v="Siva Tv Center &amp; Home Appliances"/>
    <s v="Sales"/>
    <s v="SS/0212/2023-24"/>
    <n v="5941"/>
    <x v="5"/>
    <x v="5"/>
  </r>
  <r>
    <x v="82"/>
    <s v="Siva Tv Center &amp; Home Appliances"/>
    <s v="Sales"/>
    <s v="SS/0213/2023-24"/>
    <n v="7458"/>
    <x v="5"/>
    <x v="5"/>
  </r>
  <r>
    <x v="82"/>
    <s v="Parveen Electricals"/>
    <s v="Sales"/>
    <s v="SS/0214/2023-24"/>
    <n v="4617"/>
    <x v="5"/>
    <x v="5"/>
  </r>
  <r>
    <x v="82"/>
    <s v="Sri Meenachi Villas (Nemili)"/>
    <s v="Sales"/>
    <s v="SS/0215/2023-24"/>
    <n v="6438"/>
    <x v="5"/>
    <x v="5"/>
  </r>
  <r>
    <x v="82"/>
    <s v="Bombay Electrical (Cheyyar)"/>
    <s v="Sales"/>
    <s v="SS/0216/2023-24"/>
    <n v="4844"/>
    <x v="5"/>
    <x v="5"/>
  </r>
  <r>
    <x v="82"/>
    <s v="Cash"/>
    <s v="Sales"/>
    <s v="SS/0217/2023-24"/>
    <n v="5993"/>
    <x v="5"/>
    <x v="5"/>
  </r>
  <r>
    <x v="82"/>
    <s v="Sri Shyam Electricals &amp; Hardwares"/>
    <s v="Sales"/>
    <s v="SS/0218/2023-24"/>
    <n v="7738"/>
    <x v="5"/>
    <x v="5"/>
  </r>
  <r>
    <x v="83"/>
    <s v="Basha Electricals"/>
    <s v="Sales"/>
    <s v="SS/0219/2023-24"/>
    <n v="17929"/>
    <x v="2"/>
    <x v="5"/>
  </r>
  <r>
    <x v="83"/>
    <s v="BASKARAN ELECTRICAL &amp; HARDWARES"/>
    <s v="Sales"/>
    <s v="SS/0220/2023-24"/>
    <n v="7529"/>
    <x v="2"/>
    <x v="5"/>
  </r>
  <r>
    <x v="83"/>
    <s v="Sri Srinivasa Electricals - Odugathur"/>
    <s v="Sales"/>
    <s v="SS/0221/2023-24"/>
    <n v="12052"/>
    <x v="2"/>
    <x v="5"/>
  </r>
  <r>
    <x v="83"/>
    <s v="Nathan &amp; Co Electronics &amp; Furniture"/>
    <s v="Sales"/>
    <s v="SS/0222/2023-24"/>
    <n v="38693"/>
    <x v="2"/>
    <x v="5"/>
  </r>
  <r>
    <x v="84"/>
    <s v="MURUGA ELECTRICALS &amp; HARDWARE(LALAPET)"/>
    <s v="Sales"/>
    <s v="SS/0223/2023-24"/>
    <n v="12157"/>
    <x v="1"/>
    <x v="5"/>
  </r>
  <r>
    <x v="84"/>
    <s v="Ramdev Pipe &amp; Electricals"/>
    <s v="Sales"/>
    <s v="SS/0224/2023-24"/>
    <n v="12366"/>
    <x v="1"/>
    <x v="5"/>
  </r>
  <r>
    <x v="84"/>
    <s v="Sri Mahalakshmi Villas"/>
    <s v="Sales"/>
    <s v="SS/0225/2023-24"/>
    <n v="11850"/>
    <x v="1"/>
    <x v="5"/>
  </r>
  <r>
    <x v="85"/>
    <s v="S.K.ELECTRICALS &amp; HARDWARES"/>
    <s v="Sales"/>
    <s v="SS/0226/2023-24"/>
    <n v="2671"/>
    <x v="3"/>
    <x v="5"/>
  </r>
  <r>
    <x v="85"/>
    <s v="New Venkateswara Electricals"/>
    <s v="Sales"/>
    <s v="SS/0227/2023-24"/>
    <n v="17999"/>
    <x v="3"/>
    <x v="5"/>
  </r>
  <r>
    <x v="85"/>
    <s v="BHAWANI ELECTRICALS &amp; HARDWARES -PALLIKONDA (NEW)"/>
    <s v="Sales"/>
    <s v="SS/0228/2023-24"/>
    <n v="13568"/>
    <x v="3"/>
    <x v="5"/>
  </r>
  <r>
    <x v="85"/>
    <s v="Kumaren Traders Paints &amp; Hardwares(Thimiri)"/>
    <s v="Sales"/>
    <s v="SS/0229/2023-24"/>
    <n v="4617"/>
    <x v="3"/>
    <x v="5"/>
  </r>
  <r>
    <x v="85"/>
    <s v="SRI BALAJI ELETRICAL &amp; HARDWARE (THIRUVALAM)"/>
    <s v="Sales"/>
    <s v="SS/0230/2023-24"/>
    <n v="6183"/>
    <x v="3"/>
    <x v="5"/>
  </r>
  <r>
    <x v="85"/>
    <s v="NEW HAPPY HOME &amp; FURNITURE - ARNI"/>
    <s v="Sales"/>
    <s v="SS/0231/2023-24"/>
    <n v="8202"/>
    <x v="3"/>
    <x v="5"/>
  </r>
  <r>
    <x v="85"/>
    <s v="Jeeva Electricals"/>
    <s v="Sales"/>
    <s v="SS/0232/2023-24"/>
    <n v="6183"/>
    <x v="3"/>
    <x v="5"/>
  </r>
  <r>
    <x v="85"/>
    <s v="MAHALAKSHMI ELECTRICALS &amp; HARDWARES (V)"/>
    <s v="Sales"/>
    <s v="SS/0233/2023-24"/>
    <n v="6183"/>
    <x v="3"/>
    <x v="5"/>
  </r>
  <r>
    <x v="85"/>
    <s v="Nathan &amp; Co Electronics &amp; Furniture"/>
    <s v="Sales"/>
    <s v="SS/0234/2023-24"/>
    <n v="6026"/>
    <x v="3"/>
    <x v="5"/>
  </r>
  <r>
    <x v="85"/>
    <s v="Mathaji Electricals &amp; Electronics(Panapakkam)"/>
    <s v="Sales"/>
    <s v="SS/0235/2023-24"/>
    <n v="6901"/>
    <x v="3"/>
    <x v="5"/>
  </r>
  <r>
    <x v="85"/>
    <s v="Cash"/>
    <s v="Sales"/>
    <s v="SS/0236/2023-24"/>
    <n v="11305"/>
    <x v="3"/>
    <x v="5"/>
  </r>
  <r>
    <x v="86"/>
    <s v="NATIONAL GAS SPARES &amp; ELECTRICALS"/>
    <s v="Sales"/>
    <s v="SS/0237/2023-24"/>
    <n v="3085"/>
    <x v="5"/>
    <x v="5"/>
  </r>
  <r>
    <x v="87"/>
    <s v="MURUGAN METALS ( K V K )"/>
    <s v="Sales"/>
    <s v="SS/0238/2023-24"/>
    <n v="22002"/>
    <x v="2"/>
    <x v="5"/>
  </r>
  <r>
    <x v="87"/>
    <s v="Sri Mahalakshmi Villas"/>
    <s v="Sales"/>
    <s v="SS/0239/2023-24"/>
    <n v="32639"/>
    <x v="2"/>
    <x v="5"/>
  </r>
  <r>
    <x v="87"/>
    <s v="Rasi Electricals ( V )"/>
    <s v="Sales"/>
    <s v="SS/0240/2023-24"/>
    <n v="12145"/>
    <x v="2"/>
    <x v="5"/>
  </r>
  <r>
    <x v="87"/>
    <s v="MURUGAN Home Appliance"/>
    <s v="Sales"/>
    <s v="SS/0241/2023-24"/>
    <n v="16699"/>
    <x v="2"/>
    <x v="5"/>
  </r>
  <r>
    <x v="87"/>
    <s v="GALAXY ELECTRICALS - MELVISHARAM"/>
    <s v="Sales"/>
    <s v="SS/0242/2023-24"/>
    <n v="7738"/>
    <x v="2"/>
    <x v="5"/>
  </r>
  <r>
    <x v="87"/>
    <s v="Krishna Hardwares &amp; Electrical ( Kavanur)"/>
    <s v="Sales"/>
    <s v="SS/0243/2023-24"/>
    <n v="12657"/>
    <x v="2"/>
    <x v="5"/>
  </r>
  <r>
    <x v="87"/>
    <s v="Maruthi Electricals &amp; Hardwares(Vandavasi)"/>
    <s v="Sales"/>
    <s v="SS/0244/2023-24"/>
    <n v="29297"/>
    <x v="2"/>
    <x v="5"/>
  </r>
  <r>
    <x v="87"/>
    <s v="MURUGA ELECTRICALS &amp; HARDWARE(LALAPET)"/>
    <s v="Sales"/>
    <s v="SS/0245/2023-24"/>
    <n v="704"/>
    <x v="2"/>
    <x v="5"/>
  </r>
  <r>
    <x v="87"/>
    <s v="Sri Venkateswara Electrical &amp; Hardwares(GYM)"/>
    <s v="Sales"/>
    <s v="SS/0246/2023-24"/>
    <n v="6183"/>
    <x v="2"/>
    <x v="5"/>
  </r>
  <r>
    <x v="87"/>
    <s v="PR ELECTRICALS AND HARDWARES"/>
    <s v="Sales"/>
    <s v="SS/0247/2023-24"/>
    <n v="3458"/>
    <x v="2"/>
    <x v="5"/>
  </r>
  <r>
    <x v="88"/>
    <s v="MAHAVIR HOME APPLIANCES"/>
    <s v="Sales"/>
    <s v="SS/0248/2023-24"/>
    <n v="9735"/>
    <x v="3"/>
    <x v="5"/>
  </r>
  <r>
    <x v="89"/>
    <s v="Moorthy Electronics &amp; Home Appliance"/>
    <s v="Sales"/>
    <s v="SS/0249/2023-24"/>
    <n v="15083"/>
    <x v="4"/>
    <x v="5"/>
  </r>
  <r>
    <x v="89"/>
    <s v="KWALITY ELECTRICAL &amp; HARDWARES(SHOLINGHUR)"/>
    <s v="Sales"/>
    <s v="SS/0250/2023-24"/>
    <n v="41551"/>
    <x v="4"/>
    <x v="5"/>
  </r>
  <r>
    <x v="89"/>
    <s v="KWALITY ELECTRICAL &amp; HARDWARES(SHOLINGHUR)"/>
    <s v="Sales"/>
    <s v="SS/0251/2023-24"/>
    <n v="32005"/>
    <x v="4"/>
    <x v="5"/>
  </r>
  <r>
    <x v="89"/>
    <s v="Nathan &amp; Co Electronics &amp; Furniture"/>
    <s v="Sales"/>
    <s v="SS/0252/2023-24"/>
    <n v="19252"/>
    <x v="4"/>
    <x v="5"/>
  </r>
  <r>
    <x v="89"/>
    <s v="JAGAN TRADERS"/>
    <s v="Sales"/>
    <s v="SS/0253/2023-24"/>
    <n v="7738"/>
    <x v="4"/>
    <x v="5"/>
  </r>
  <r>
    <x v="89"/>
    <s v="Krishna Hardwares &amp; Electrical ( Kavanur)"/>
    <s v="Sales"/>
    <s v="SS/0254/2023-24"/>
    <n v="7388"/>
    <x v="4"/>
    <x v="5"/>
  </r>
  <r>
    <x v="89"/>
    <s v="Sri Matheshwari Electrical and Hardware"/>
    <s v="Sales"/>
    <s v="SS/0255/2023-24"/>
    <n v="6183"/>
    <x v="4"/>
    <x v="5"/>
  </r>
  <r>
    <x v="89"/>
    <s v="Maruthi Electricals &amp; Hardwares(Vandavasi)"/>
    <s v="Sales"/>
    <s v="SS/0256/2023-24"/>
    <n v="14094"/>
    <x v="4"/>
    <x v="5"/>
  </r>
  <r>
    <x v="89"/>
    <s v="NEW AARAROW AGENCY"/>
    <s v="Sales"/>
    <s v="SS/0257/2023-24"/>
    <n v="9940"/>
    <x v="4"/>
    <x v="5"/>
  </r>
  <r>
    <x v="89"/>
    <s v="INDIAN GAS SPARES &amp; ELECTRICALS"/>
    <s v="Sales"/>
    <s v="SS/0258/2023-24"/>
    <n v="5367"/>
    <x v="4"/>
    <x v="5"/>
  </r>
  <r>
    <x v="90"/>
    <s v="SRINIVASA TRADER - ODUGATHUR"/>
    <s v="Sales"/>
    <s v="SS/0259/2023-24"/>
    <n v="14400"/>
    <x v="1"/>
    <x v="5"/>
  </r>
  <r>
    <x v="90"/>
    <s v="Sri Bavani Electricals Paints &amp; Hardware(Ussoor)"/>
    <s v="Sales"/>
    <s v="SS/0260/2023-24"/>
    <n v="7738"/>
    <x v="1"/>
    <x v="5"/>
  </r>
  <r>
    <x v="90"/>
    <s v="PR ELECTRICALS AND HARDWARES"/>
    <s v="Sales"/>
    <s v="SS/0261/2023-24"/>
    <n v="7200"/>
    <x v="1"/>
    <x v="5"/>
  </r>
  <r>
    <x v="90"/>
    <s v="RAMDEV AGENCY"/>
    <s v="Sales"/>
    <s v="SS/0262/2023-24"/>
    <n v="12052"/>
    <x v="1"/>
    <x v="5"/>
  </r>
  <r>
    <x v="90"/>
    <s v="SABARI &amp; CO"/>
    <s v="Sales"/>
    <s v="SS/0263/2023-24"/>
    <n v="18196"/>
    <x v="1"/>
    <x v="5"/>
  </r>
  <r>
    <x v="90"/>
    <s v="SRI VAMSI Electronics &amp; Furnitures"/>
    <s v="Sales"/>
    <s v="SS/0264/2023-24"/>
    <n v="9094"/>
    <x v="1"/>
    <x v="5"/>
  </r>
  <r>
    <x v="90"/>
    <s v="Sri Pachayamman Pathira Kadai"/>
    <s v="Sales"/>
    <s v="SS/0265/2023-24"/>
    <n v="11920"/>
    <x v="1"/>
    <x v="5"/>
  </r>
  <r>
    <x v="90"/>
    <s v="LALA HOME APPLIACE - GYM"/>
    <s v="Sales"/>
    <s v="SS/0266/2023-24"/>
    <n v="9437"/>
    <x v="1"/>
    <x v="5"/>
  </r>
  <r>
    <x v="90"/>
    <s v="SAI R.S.M.ELECTRICALS &amp; HARDWARES"/>
    <s v="Sales"/>
    <s v="SS/0267/2023-24"/>
    <n v="9665"/>
    <x v="1"/>
    <x v="5"/>
  </r>
  <r>
    <x v="90"/>
    <s v="Sri Srinivasa Electricals - Odugathur"/>
    <s v="Sales"/>
    <s v="SS/0268/2023-24"/>
    <n v="16085"/>
    <x v="1"/>
    <x v="5"/>
  </r>
  <r>
    <x v="90"/>
    <s v="VT ROJA"/>
    <s v="Sales"/>
    <s v="SS/0269/2023-24"/>
    <n v="20991"/>
    <x v="1"/>
    <x v="5"/>
  </r>
  <r>
    <x v="90"/>
    <s v="GAYATHIRI ELECTRICALS &amp; HARDWARES ( Katpadi )"/>
    <s v="Sales"/>
    <s v="SS/0270/2023-24"/>
    <n v="22625"/>
    <x v="1"/>
    <x v="5"/>
  </r>
  <r>
    <x v="91"/>
    <s v="Baby Traders"/>
    <s v="Sales"/>
    <s v="SS/0271/2023-24"/>
    <n v="15462"/>
    <x v="3"/>
    <x v="5"/>
  </r>
  <r>
    <x v="91"/>
    <s v="Sri Vishnu Steel Furniture &amp; Metals"/>
    <s v="Sales"/>
    <s v="SS/0272/2023-24"/>
    <n v="14939"/>
    <x v="3"/>
    <x v="5"/>
  </r>
  <r>
    <x v="91"/>
    <s v="Lingson Electronics"/>
    <s v="Sales"/>
    <s v="SS/0273/2023-24"/>
    <n v="21211"/>
    <x v="3"/>
    <x v="5"/>
  </r>
  <r>
    <x v="91"/>
    <s v="Kwality Electronics &amp; T.V. Center"/>
    <s v="Sales"/>
    <s v="SS/0274/2023-24"/>
    <n v="6183"/>
    <x v="3"/>
    <x v="5"/>
  </r>
  <r>
    <x v="92"/>
    <s v="GALAXY ELECTRICALS - MELVISHARAM"/>
    <s v="Sales"/>
    <s v="SS/0275/2023-24"/>
    <n v="897"/>
    <x v="4"/>
    <x v="5"/>
  </r>
  <r>
    <x v="92"/>
    <s v="Cash"/>
    <s v="Sales"/>
    <s v="SS/0276/2023-24"/>
    <n v="6864"/>
    <x v="4"/>
    <x v="5"/>
  </r>
  <r>
    <x v="92"/>
    <s v="MAHAVIR HOME APPLIANCES"/>
    <s v="Sales"/>
    <s v="SS/0277/2023-24"/>
    <n v="9163"/>
    <x v="4"/>
    <x v="5"/>
  </r>
  <r>
    <x v="92"/>
    <s v="ARISHTA AGENCIES ( MADURAI)"/>
    <s v="Sales"/>
    <s v="SS/0278/2023-24"/>
    <n v="15770"/>
    <x v="4"/>
    <x v="5"/>
  </r>
  <r>
    <x v="92"/>
    <s v="Cash"/>
    <s v="Sales"/>
    <s v="SS/0279/2023-24"/>
    <n v="9296"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2BB37-8F6B-482F-B8F4-12593994539D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0:B87" firstHeaderRow="1" firstDataRow="1" firstDataCol="1"/>
  <pivotFields count="9">
    <pivotField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4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4FD10-94C9-46E1-8BEE-A0460D3B936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L13:M34" firstHeaderRow="1" firstDataRow="1" firstDataCol="1"/>
  <pivotFields count="7">
    <pivotField showAll="0"/>
    <pivotField axis="axisRow" showAll="0" measureFilter="1" sortType="descending">
      <items count="154">
        <item x="113"/>
        <item x="57"/>
        <item x="95"/>
        <item x="115"/>
        <item x="131"/>
        <item x="82"/>
        <item x="36"/>
        <item x="59"/>
        <item x="50"/>
        <item x="128"/>
        <item x="96"/>
        <item x="26"/>
        <item x="118"/>
        <item x="6"/>
        <item x="105"/>
        <item x="58"/>
        <item x="30"/>
        <item x="111"/>
        <item x="13"/>
        <item x="66"/>
        <item x="110"/>
        <item x="35"/>
        <item x="150"/>
        <item x="136"/>
        <item x="101"/>
        <item x="29"/>
        <item x="7"/>
        <item x="39"/>
        <item x="85"/>
        <item x="34"/>
        <item x="32"/>
        <item x="133"/>
        <item x="134"/>
        <item x="87"/>
        <item x="123"/>
        <item x="15"/>
        <item x="10"/>
        <item x="0"/>
        <item x="12"/>
        <item x="100"/>
        <item x="86"/>
        <item x="142"/>
        <item x="103"/>
        <item x="43"/>
        <item x="48"/>
        <item x="27"/>
        <item x="18"/>
        <item x="92"/>
        <item x="46"/>
        <item x="89"/>
        <item x="64"/>
        <item x="117"/>
        <item x="80"/>
        <item x="25"/>
        <item x="109"/>
        <item x="71"/>
        <item x="121"/>
        <item x="141"/>
        <item x="140"/>
        <item x="119"/>
        <item x="68"/>
        <item x="11"/>
        <item x="70"/>
        <item x="53"/>
        <item x="84"/>
        <item x="127"/>
        <item x="83"/>
        <item x="81"/>
        <item x="19"/>
        <item x="42"/>
        <item x="4"/>
        <item x="44"/>
        <item x="54"/>
        <item x="143"/>
        <item x="76"/>
        <item x="5"/>
        <item x="17"/>
        <item x="60"/>
        <item x="108"/>
        <item x="16"/>
        <item x="98"/>
        <item x="126"/>
        <item x="14"/>
        <item x="2"/>
        <item x="31"/>
        <item x="75"/>
        <item x="73"/>
        <item x="112"/>
        <item x="93"/>
        <item x="49"/>
        <item x="52"/>
        <item x="125"/>
        <item x="102"/>
        <item x="130"/>
        <item x="88"/>
        <item x="9"/>
        <item x="21"/>
        <item x="56"/>
        <item x="124"/>
        <item x="61"/>
        <item x="65"/>
        <item x="145"/>
        <item x="67"/>
        <item x="104"/>
        <item x="51"/>
        <item x="40"/>
        <item x="107"/>
        <item x="1"/>
        <item x="47"/>
        <item x="146"/>
        <item x="122"/>
        <item x="55"/>
        <item x="106"/>
        <item x="132"/>
        <item x="94"/>
        <item x="129"/>
        <item x="90"/>
        <item x="22"/>
        <item x="74"/>
        <item x="139"/>
        <item x="37"/>
        <item x="147"/>
        <item x="62"/>
        <item x="38"/>
        <item x="63"/>
        <item x="149"/>
        <item x="33"/>
        <item x="28"/>
        <item x="138"/>
        <item x="144"/>
        <item x="97"/>
        <item x="72"/>
        <item x="20"/>
        <item x="69"/>
        <item x="79"/>
        <item x="41"/>
        <item x="99"/>
        <item x="77"/>
        <item x="116"/>
        <item x="120"/>
        <item x="8"/>
        <item x="114"/>
        <item x="151"/>
        <item x="135"/>
        <item x="137"/>
        <item x="78"/>
        <item x="148"/>
        <item x="23"/>
        <item x="91"/>
        <item x="3"/>
        <item x="152"/>
        <item x="2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364">
        <item x="159"/>
        <item x="109"/>
        <item x="98"/>
        <item x="117"/>
        <item x="337"/>
        <item x="301"/>
        <item x="358"/>
        <item x="139"/>
        <item x="72"/>
        <item x="200"/>
        <item x="278"/>
        <item x="87"/>
        <item x="264"/>
        <item x="238"/>
        <item x="251"/>
        <item x="282"/>
        <item x="284"/>
        <item x="189"/>
        <item x="209"/>
        <item x="309"/>
        <item x="303"/>
        <item x="265"/>
        <item x="204"/>
        <item x="110"/>
        <item x="170"/>
        <item x="171"/>
        <item x="2"/>
        <item x="161"/>
        <item x="250"/>
        <item x="86"/>
        <item x="39"/>
        <item x="236"/>
        <item x="326"/>
        <item x="31"/>
        <item x="66"/>
        <item x="216"/>
        <item x="96"/>
        <item x="263"/>
        <item x="95"/>
        <item x="294"/>
        <item x="331"/>
        <item x="6"/>
        <item x="36"/>
        <item x="304"/>
        <item x="44"/>
        <item x="143"/>
        <item x="52"/>
        <item x="24"/>
        <item x="299"/>
        <item x="338"/>
        <item x="69"/>
        <item x="10"/>
        <item x="30"/>
        <item x="144"/>
        <item x="82"/>
        <item x="93"/>
        <item x="186"/>
        <item x="229"/>
        <item x="138"/>
        <item x="53"/>
        <item x="32"/>
        <item x="58"/>
        <item x="298"/>
        <item x="208"/>
        <item x="222"/>
        <item x="20"/>
        <item x="256"/>
        <item x="293"/>
        <item x="174"/>
        <item x="227"/>
        <item x="201"/>
        <item x="56"/>
        <item x="192"/>
        <item x="245"/>
        <item x="89"/>
        <item x="184"/>
        <item x="317"/>
        <item x="228"/>
        <item x="49"/>
        <item x="248"/>
        <item x="179"/>
        <item x="119"/>
        <item x="101"/>
        <item x="268"/>
        <item x="300"/>
        <item x="176"/>
        <item x="48"/>
        <item x="319"/>
        <item x="239"/>
        <item x="106"/>
        <item x="27"/>
        <item x="71"/>
        <item x="231"/>
        <item x="346"/>
        <item x="270"/>
        <item x="40"/>
        <item x="137"/>
        <item x="160"/>
        <item x="187"/>
        <item x="77"/>
        <item x="5"/>
        <item x="191"/>
        <item x="97"/>
        <item x="172"/>
        <item x="42"/>
        <item x="315"/>
        <item x="65"/>
        <item x="57"/>
        <item x="135"/>
        <item x="320"/>
        <item x="203"/>
        <item x="128"/>
        <item x="175"/>
        <item x="22"/>
        <item x="148"/>
        <item x="162"/>
        <item x="122"/>
        <item x="60"/>
        <item x="190"/>
        <item x="318"/>
        <item x="134"/>
        <item x="215"/>
        <item x="73"/>
        <item x="167"/>
        <item x="223"/>
        <item x="7"/>
        <item x="141"/>
        <item x="17"/>
        <item x="311"/>
        <item x="199"/>
        <item x="21"/>
        <item x="83"/>
        <item x="359"/>
        <item x="38"/>
        <item x="329"/>
        <item x="145"/>
        <item x="232"/>
        <item x="125"/>
        <item x="35"/>
        <item x="90"/>
        <item x="68"/>
        <item x="224"/>
        <item x="155"/>
        <item x="140"/>
        <item x="47"/>
        <item x="225"/>
        <item x="281"/>
        <item x="237"/>
        <item x="108"/>
        <item x="202"/>
        <item x="18"/>
        <item x="316"/>
        <item x="291"/>
        <item x="323"/>
        <item x="288"/>
        <item x="88"/>
        <item x="266"/>
        <item x="272"/>
        <item x="262"/>
        <item x="255"/>
        <item x="321"/>
        <item x="43"/>
        <item x="154"/>
        <item x="33"/>
        <item x="269"/>
        <item x="183"/>
        <item x="214"/>
        <item x="217"/>
        <item x="14"/>
        <item x="165"/>
        <item x="152"/>
        <item x="206"/>
        <item x="194"/>
        <item x="78"/>
        <item x="168"/>
        <item x="267"/>
        <item x="234"/>
        <item x="297"/>
        <item x="61"/>
        <item x="197"/>
        <item x="181"/>
        <item x="274"/>
        <item x="348"/>
        <item x="360"/>
        <item x="362"/>
        <item x="41"/>
        <item x="210"/>
        <item x="8"/>
        <item x="126"/>
        <item x="350"/>
        <item x="196"/>
        <item x="177"/>
        <item x="230"/>
        <item x="105"/>
        <item x="295"/>
        <item x="351"/>
        <item x="339"/>
        <item x="287"/>
        <item x="211"/>
        <item x="102"/>
        <item x="345"/>
        <item x="118"/>
        <item x="81"/>
        <item x="286"/>
        <item x="29"/>
        <item x="253"/>
        <item x="25"/>
        <item x="124"/>
        <item x="273"/>
        <item x="16"/>
        <item x="166"/>
        <item x="275"/>
        <item x="178"/>
        <item x="279"/>
        <item x="233"/>
        <item x="59"/>
        <item x="94"/>
        <item x="330"/>
        <item x="63"/>
        <item x="277"/>
        <item x="212"/>
        <item x="67"/>
        <item x="79"/>
        <item x="254"/>
        <item x="28"/>
        <item x="257"/>
        <item x="235"/>
        <item x="62"/>
        <item x="1"/>
        <item x="314"/>
        <item x="325"/>
        <item x="50"/>
        <item x="349"/>
        <item x="280"/>
        <item x="136"/>
        <item x="76"/>
        <item x="3"/>
        <item x="182"/>
        <item x="120"/>
        <item x="310"/>
        <item x="132"/>
        <item x="157"/>
        <item x="26"/>
        <item x="121"/>
        <item x="335"/>
        <item x="19"/>
        <item x="207"/>
        <item x="153"/>
        <item x="104"/>
        <item x="75"/>
        <item x="100"/>
        <item x="218"/>
        <item x="226"/>
        <item x="328"/>
        <item x="127"/>
        <item x="85"/>
        <item x="123"/>
        <item x="305"/>
        <item x="173"/>
        <item x="289"/>
        <item x="150"/>
        <item x="92"/>
        <item x="344"/>
        <item x="11"/>
        <item x="290"/>
        <item x="243"/>
        <item x="9"/>
        <item x="213"/>
        <item x="163"/>
        <item x="142"/>
        <item x="107"/>
        <item x="356"/>
        <item x="37"/>
        <item x="340"/>
        <item x="91"/>
        <item x="70"/>
        <item x="261"/>
        <item x="355"/>
        <item x="131"/>
        <item x="361"/>
        <item x="80"/>
        <item x="260"/>
        <item x="352"/>
        <item x="220"/>
        <item x="334"/>
        <item x="99"/>
        <item x="84"/>
        <item x="302"/>
        <item x="180"/>
        <item x="111"/>
        <item x="322"/>
        <item x="51"/>
        <item x="327"/>
        <item x="313"/>
        <item x="221"/>
        <item x="252"/>
        <item x="147"/>
        <item x="347"/>
        <item x="149"/>
        <item x="116"/>
        <item x="164"/>
        <item x="292"/>
        <item x="64"/>
        <item x="259"/>
        <item x="219"/>
        <item x="113"/>
        <item x="23"/>
        <item x="169"/>
        <item x="312"/>
        <item x="133"/>
        <item x="13"/>
        <item x="343"/>
        <item x="129"/>
        <item x="296"/>
        <item x="246"/>
        <item x="158"/>
        <item x="240"/>
        <item x="353"/>
        <item x="55"/>
        <item x="357"/>
        <item x="151"/>
        <item x="12"/>
        <item x="130"/>
        <item x="185"/>
        <item x="45"/>
        <item x="332"/>
        <item x="103"/>
        <item x="242"/>
        <item x="354"/>
        <item x="271"/>
        <item x="306"/>
        <item x="156"/>
        <item x="308"/>
        <item x="146"/>
        <item x="15"/>
        <item x="285"/>
        <item x="247"/>
        <item x="74"/>
        <item x="46"/>
        <item x="307"/>
        <item x="241"/>
        <item x="198"/>
        <item x="276"/>
        <item x="112"/>
        <item x="336"/>
        <item x="0"/>
        <item x="54"/>
        <item x="249"/>
        <item x="193"/>
        <item x="195"/>
        <item x="342"/>
        <item x="4"/>
        <item x="333"/>
        <item x="34"/>
        <item x="283"/>
        <item x="115"/>
        <item x="188"/>
        <item x="258"/>
        <item x="114"/>
        <item x="324"/>
        <item x="205"/>
        <item x="341"/>
        <item x="244"/>
        <item t="default"/>
      </items>
    </pivotField>
    <pivotField showAll="0">
      <items count="2"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21">
    <i>
      <x v="86"/>
    </i>
    <i>
      <x v="79"/>
    </i>
    <i>
      <x v="90"/>
    </i>
    <i>
      <x v="116"/>
    </i>
    <i>
      <x v="19"/>
    </i>
    <i>
      <x v="76"/>
    </i>
    <i>
      <x v="140"/>
    </i>
    <i>
      <x v="69"/>
    </i>
    <i>
      <x v="89"/>
    </i>
    <i>
      <x v="49"/>
    </i>
    <i>
      <x v="37"/>
    </i>
    <i>
      <x v="98"/>
    </i>
    <i>
      <x v="126"/>
    </i>
    <i>
      <x v="34"/>
    </i>
    <i>
      <x v="71"/>
    </i>
    <i>
      <x v="10"/>
    </i>
    <i>
      <x v="104"/>
    </i>
    <i>
      <x v="88"/>
    </i>
    <i>
      <x v="107"/>
    </i>
    <i>
      <x v="82"/>
    </i>
    <i t="grand">
      <x/>
    </i>
  </rowItems>
  <colItems count="1">
    <i/>
  </colItems>
  <dataFields count="1">
    <dataField name="Sum of Debit_x000a_Amount" fld="4" baseField="0" baseItem="0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81EC0-9270-435A-A183-4C681F2B149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C10" firstHeaderRow="0" firstDataRow="1" firstDataCol="1"/>
  <pivotFields count="7">
    <pivotField showAll="0"/>
    <pivotField showAll="0">
      <items count="154">
        <item x="45"/>
        <item x="24"/>
        <item x="152"/>
        <item x="3"/>
        <item x="91"/>
        <item x="23"/>
        <item x="148"/>
        <item x="78"/>
        <item x="137"/>
        <item x="135"/>
        <item x="151"/>
        <item x="114"/>
        <item x="8"/>
        <item x="120"/>
        <item x="116"/>
        <item x="77"/>
        <item x="99"/>
        <item x="41"/>
        <item x="79"/>
        <item x="69"/>
        <item x="20"/>
        <item x="72"/>
        <item x="97"/>
        <item x="144"/>
        <item x="138"/>
        <item x="28"/>
        <item x="33"/>
        <item x="149"/>
        <item x="63"/>
        <item x="38"/>
        <item x="62"/>
        <item x="147"/>
        <item x="37"/>
        <item x="139"/>
        <item x="74"/>
        <item x="22"/>
        <item x="90"/>
        <item x="129"/>
        <item x="94"/>
        <item x="132"/>
        <item x="106"/>
        <item x="55"/>
        <item x="122"/>
        <item x="146"/>
        <item x="47"/>
        <item x="1"/>
        <item x="107"/>
        <item x="40"/>
        <item x="51"/>
        <item x="104"/>
        <item x="67"/>
        <item x="145"/>
        <item x="65"/>
        <item x="61"/>
        <item x="124"/>
        <item x="56"/>
        <item x="21"/>
        <item x="9"/>
        <item x="88"/>
        <item x="130"/>
        <item x="102"/>
        <item x="125"/>
        <item x="52"/>
        <item x="49"/>
        <item x="93"/>
        <item x="112"/>
        <item x="73"/>
        <item x="75"/>
        <item x="31"/>
        <item x="2"/>
        <item x="14"/>
        <item x="126"/>
        <item x="98"/>
        <item x="16"/>
        <item x="108"/>
        <item x="60"/>
        <item x="17"/>
        <item x="5"/>
        <item x="76"/>
        <item x="143"/>
        <item x="54"/>
        <item x="44"/>
        <item x="4"/>
        <item x="42"/>
        <item x="19"/>
        <item x="81"/>
        <item x="83"/>
        <item x="127"/>
        <item x="84"/>
        <item x="53"/>
        <item x="70"/>
        <item x="11"/>
        <item x="68"/>
        <item x="119"/>
        <item x="140"/>
        <item x="141"/>
        <item x="121"/>
        <item x="71"/>
        <item x="109"/>
        <item x="25"/>
        <item x="80"/>
        <item x="117"/>
        <item x="64"/>
        <item x="89"/>
        <item x="46"/>
        <item x="92"/>
        <item x="18"/>
        <item x="27"/>
        <item x="48"/>
        <item x="43"/>
        <item x="103"/>
        <item x="142"/>
        <item x="86"/>
        <item x="100"/>
        <item x="12"/>
        <item x="0"/>
        <item x="10"/>
        <item x="15"/>
        <item x="123"/>
        <item x="87"/>
        <item x="134"/>
        <item x="133"/>
        <item x="32"/>
        <item x="34"/>
        <item x="85"/>
        <item x="39"/>
        <item x="7"/>
        <item x="29"/>
        <item x="101"/>
        <item x="136"/>
        <item x="150"/>
        <item x="35"/>
        <item x="110"/>
        <item x="66"/>
        <item x="13"/>
        <item x="111"/>
        <item x="30"/>
        <item x="58"/>
        <item x="105"/>
        <item x="6"/>
        <item x="118"/>
        <item x="26"/>
        <item x="96"/>
        <item x="128"/>
        <item x="50"/>
        <item x="59"/>
        <item x="36"/>
        <item x="82"/>
        <item x="131"/>
        <item x="115"/>
        <item x="95"/>
        <item x="57"/>
        <item x="113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>
      <items count="364">
        <item x="159"/>
        <item x="109"/>
        <item x="98"/>
        <item x="117"/>
        <item x="337"/>
        <item x="301"/>
        <item x="358"/>
        <item x="139"/>
        <item x="72"/>
        <item x="200"/>
        <item x="278"/>
        <item x="87"/>
        <item x="264"/>
        <item x="238"/>
        <item x="251"/>
        <item x="282"/>
        <item x="284"/>
        <item x="189"/>
        <item x="209"/>
        <item x="309"/>
        <item x="303"/>
        <item x="265"/>
        <item x="204"/>
        <item x="110"/>
        <item x="170"/>
        <item x="171"/>
        <item x="2"/>
        <item x="161"/>
        <item x="250"/>
        <item x="86"/>
        <item x="39"/>
        <item x="236"/>
        <item x="326"/>
        <item x="31"/>
        <item x="66"/>
        <item x="216"/>
        <item x="96"/>
        <item x="263"/>
        <item x="95"/>
        <item x="294"/>
        <item x="331"/>
        <item x="6"/>
        <item x="36"/>
        <item x="304"/>
        <item x="44"/>
        <item x="143"/>
        <item x="52"/>
        <item x="24"/>
        <item x="299"/>
        <item x="338"/>
        <item x="69"/>
        <item x="10"/>
        <item x="30"/>
        <item x="144"/>
        <item x="82"/>
        <item x="93"/>
        <item x="186"/>
        <item x="229"/>
        <item x="138"/>
        <item x="53"/>
        <item x="32"/>
        <item x="58"/>
        <item x="298"/>
        <item x="208"/>
        <item x="222"/>
        <item x="20"/>
        <item x="256"/>
        <item x="293"/>
        <item x="174"/>
        <item x="227"/>
        <item x="201"/>
        <item x="56"/>
        <item x="192"/>
        <item x="245"/>
        <item x="89"/>
        <item x="184"/>
        <item x="317"/>
        <item x="228"/>
        <item x="49"/>
        <item x="248"/>
        <item x="179"/>
        <item x="119"/>
        <item x="101"/>
        <item x="268"/>
        <item x="300"/>
        <item x="176"/>
        <item x="48"/>
        <item x="319"/>
        <item x="239"/>
        <item x="106"/>
        <item x="27"/>
        <item x="71"/>
        <item x="231"/>
        <item x="346"/>
        <item x="270"/>
        <item x="40"/>
        <item x="137"/>
        <item x="160"/>
        <item x="187"/>
        <item x="77"/>
        <item x="5"/>
        <item x="191"/>
        <item x="97"/>
        <item x="172"/>
        <item x="42"/>
        <item x="315"/>
        <item x="65"/>
        <item x="57"/>
        <item x="135"/>
        <item x="320"/>
        <item x="203"/>
        <item x="128"/>
        <item x="175"/>
        <item x="22"/>
        <item x="148"/>
        <item x="162"/>
        <item x="122"/>
        <item x="60"/>
        <item x="190"/>
        <item x="318"/>
        <item x="134"/>
        <item x="215"/>
        <item x="73"/>
        <item x="167"/>
        <item x="223"/>
        <item x="7"/>
        <item x="141"/>
        <item x="17"/>
        <item x="311"/>
        <item x="199"/>
        <item x="21"/>
        <item x="83"/>
        <item x="359"/>
        <item x="38"/>
        <item x="329"/>
        <item x="145"/>
        <item x="232"/>
        <item x="125"/>
        <item x="35"/>
        <item x="90"/>
        <item x="68"/>
        <item x="224"/>
        <item x="155"/>
        <item x="140"/>
        <item x="47"/>
        <item x="225"/>
        <item x="281"/>
        <item x="237"/>
        <item x="108"/>
        <item x="202"/>
        <item x="18"/>
        <item x="316"/>
        <item x="291"/>
        <item x="323"/>
        <item x="288"/>
        <item x="88"/>
        <item x="266"/>
        <item x="272"/>
        <item x="262"/>
        <item x="255"/>
        <item x="321"/>
        <item x="43"/>
        <item x="154"/>
        <item x="33"/>
        <item x="269"/>
        <item x="183"/>
        <item x="214"/>
        <item x="217"/>
        <item x="14"/>
        <item x="165"/>
        <item x="152"/>
        <item x="206"/>
        <item x="194"/>
        <item x="78"/>
        <item x="168"/>
        <item x="267"/>
        <item x="234"/>
        <item x="297"/>
        <item x="61"/>
        <item x="197"/>
        <item x="181"/>
        <item x="274"/>
        <item x="348"/>
        <item x="360"/>
        <item x="362"/>
        <item x="41"/>
        <item x="210"/>
        <item x="8"/>
        <item x="126"/>
        <item x="350"/>
        <item x="196"/>
        <item x="177"/>
        <item x="230"/>
        <item x="105"/>
        <item x="295"/>
        <item x="351"/>
        <item x="339"/>
        <item x="287"/>
        <item x="211"/>
        <item x="102"/>
        <item x="345"/>
        <item x="118"/>
        <item x="81"/>
        <item x="286"/>
        <item x="29"/>
        <item x="253"/>
        <item x="25"/>
        <item x="124"/>
        <item x="273"/>
        <item x="16"/>
        <item x="166"/>
        <item x="275"/>
        <item x="178"/>
        <item x="279"/>
        <item x="233"/>
        <item x="59"/>
        <item x="94"/>
        <item x="330"/>
        <item x="63"/>
        <item x="277"/>
        <item x="212"/>
        <item x="67"/>
        <item x="79"/>
        <item x="254"/>
        <item x="28"/>
        <item x="257"/>
        <item x="235"/>
        <item x="62"/>
        <item x="1"/>
        <item x="314"/>
        <item x="325"/>
        <item x="50"/>
        <item x="349"/>
        <item x="280"/>
        <item x="136"/>
        <item x="76"/>
        <item x="3"/>
        <item x="182"/>
        <item x="120"/>
        <item x="310"/>
        <item x="132"/>
        <item x="157"/>
        <item x="26"/>
        <item x="121"/>
        <item x="335"/>
        <item x="19"/>
        <item x="207"/>
        <item x="153"/>
        <item x="104"/>
        <item x="75"/>
        <item x="100"/>
        <item x="218"/>
        <item x="226"/>
        <item x="328"/>
        <item x="127"/>
        <item x="85"/>
        <item x="123"/>
        <item x="305"/>
        <item x="173"/>
        <item x="289"/>
        <item x="150"/>
        <item x="92"/>
        <item x="344"/>
        <item x="11"/>
        <item x="290"/>
        <item x="243"/>
        <item x="9"/>
        <item x="213"/>
        <item x="163"/>
        <item x="142"/>
        <item x="107"/>
        <item x="356"/>
        <item x="37"/>
        <item x="340"/>
        <item x="91"/>
        <item x="70"/>
        <item x="261"/>
        <item x="355"/>
        <item x="131"/>
        <item x="361"/>
        <item x="80"/>
        <item x="260"/>
        <item x="352"/>
        <item x="220"/>
        <item x="334"/>
        <item x="99"/>
        <item x="84"/>
        <item x="302"/>
        <item x="180"/>
        <item x="111"/>
        <item x="322"/>
        <item x="51"/>
        <item x="327"/>
        <item x="313"/>
        <item x="221"/>
        <item x="252"/>
        <item x="147"/>
        <item x="347"/>
        <item x="149"/>
        <item x="116"/>
        <item x="164"/>
        <item x="292"/>
        <item x="64"/>
        <item x="259"/>
        <item x="219"/>
        <item x="113"/>
        <item x="23"/>
        <item x="169"/>
        <item x="312"/>
        <item x="133"/>
        <item x="13"/>
        <item x="343"/>
        <item x="129"/>
        <item x="296"/>
        <item x="246"/>
        <item x="158"/>
        <item x="240"/>
        <item x="353"/>
        <item x="55"/>
        <item x="357"/>
        <item x="151"/>
        <item x="12"/>
        <item x="130"/>
        <item x="185"/>
        <item x="45"/>
        <item x="332"/>
        <item x="103"/>
        <item x="242"/>
        <item x="354"/>
        <item x="271"/>
        <item x="306"/>
        <item x="156"/>
        <item x="308"/>
        <item x="146"/>
        <item x="15"/>
        <item x="285"/>
        <item x="247"/>
        <item x="74"/>
        <item x="46"/>
        <item x="307"/>
        <item x="241"/>
        <item x="198"/>
        <item x="276"/>
        <item x="112"/>
        <item x="336"/>
        <item x="0"/>
        <item x="54"/>
        <item x="249"/>
        <item x="193"/>
        <item x="195"/>
        <item x="342"/>
        <item x="4"/>
        <item x="333"/>
        <item x="34"/>
        <item x="283"/>
        <item x="115"/>
        <item x="188"/>
        <item x="258"/>
        <item x="114"/>
        <item x="324"/>
        <item x="205"/>
        <item x="341"/>
        <item x="244"/>
        <item t="default"/>
      </items>
    </pivotField>
    <pivotField showAll="0">
      <items count="2">
        <item x="0"/>
        <item t="default"/>
      </items>
    </pivotField>
    <pivotField name="Months"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_x000a_Amount" fld="4" baseField="0" baseItem="0"/>
    <dataField name="Average of Debit" fld="4" subtotal="average" baseField="6" baseItem="0"/>
  </dataFields>
  <chartFormats count="2">
    <chartFormat chart="1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FC33E-8071-4A58-A4E2-23B3D3020F55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L62:M69" firstHeaderRow="1" firstDataRow="1" firstDataCol="1"/>
  <pivotFields count="7">
    <pivotField showAll="0"/>
    <pivotField showAll="0">
      <items count="154">
        <item x="45"/>
        <item x="24"/>
        <item x="152"/>
        <item x="3"/>
        <item x="91"/>
        <item x="23"/>
        <item x="148"/>
        <item x="78"/>
        <item x="137"/>
        <item x="135"/>
        <item x="151"/>
        <item x="114"/>
        <item x="8"/>
        <item x="120"/>
        <item x="116"/>
        <item x="77"/>
        <item x="99"/>
        <item x="41"/>
        <item x="79"/>
        <item x="69"/>
        <item x="20"/>
        <item x="72"/>
        <item x="97"/>
        <item x="144"/>
        <item x="138"/>
        <item x="28"/>
        <item x="33"/>
        <item x="149"/>
        <item x="63"/>
        <item x="38"/>
        <item x="62"/>
        <item x="147"/>
        <item x="37"/>
        <item x="139"/>
        <item x="74"/>
        <item x="22"/>
        <item x="90"/>
        <item x="129"/>
        <item x="94"/>
        <item x="132"/>
        <item x="106"/>
        <item x="55"/>
        <item x="122"/>
        <item x="146"/>
        <item x="47"/>
        <item x="1"/>
        <item x="107"/>
        <item x="40"/>
        <item x="51"/>
        <item x="104"/>
        <item x="67"/>
        <item x="145"/>
        <item x="65"/>
        <item x="61"/>
        <item x="124"/>
        <item x="56"/>
        <item x="21"/>
        <item x="9"/>
        <item x="88"/>
        <item x="130"/>
        <item x="102"/>
        <item x="125"/>
        <item x="52"/>
        <item x="49"/>
        <item x="93"/>
        <item x="112"/>
        <item x="73"/>
        <item x="75"/>
        <item x="31"/>
        <item x="2"/>
        <item x="14"/>
        <item x="126"/>
        <item x="98"/>
        <item x="16"/>
        <item x="108"/>
        <item x="60"/>
        <item x="17"/>
        <item x="5"/>
        <item x="76"/>
        <item x="143"/>
        <item x="54"/>
        <item x="44"/>
        <item x="4"/>
        <item x="42"/>
        <item x="19"/>
        <item x="81"/>
        <item x="83"/>
        <item x="127"/>
        <item x="84"/>
        <item x="53"/>
        <item x="70"/>
        <item x="11"/>
        <item x="68"/>
        <item x="119"/>
        <item x="140"/>
        <item x="141"/>
        <item x="121"/>
        <item x="71"/>
        <item x="109"/>
        <item x="25"/>
        <item x="80"/>
        <item x="117"/>
        <item x="64"/>
        <item x="89"/>
        <item x="46"/>
        <item x="92"/>
        <item x="18"/>
        <item x="27"/>
        <item x="48"/>
        <item x="43"/>
        <item x="103"/>
        <item x="142"/>
        <item x="86"/>
        <item x="100"/>
        <item x="12"/>
        <item x="0"/>
        <item x="10"/>
        <item x="15"/>
        <item x="123"/>
        <item x="87"/>
        <item x="134"/>
        <item x="133"/>
        <item x="32"/>
        <item x="34"/>
        <item x="85"/>
        <item x="39"/>
        <item x="7"/>
        <item x="29"/>
        <item x="101"/>
        <item x="136"/>
        <item x="150"/>
        <item x="35"/>
        <item x="110"/>
        <item x="66"/>
        <item x="13"/>
        <item x="111"/>
        <item x="30"/>
        <item x="58"/>
        <item x="105"/>
        <item x="6"/>
        <item x="118"/>
        <item x="26"/>
        <item x="96"/>
        <item x="128"/>
        <item x="50"/>
        <item x="59"/>
        <item x="36"/>
        <item x="82"/>
        <item x="131"/>
        <item x="115"/>
        <item x="95"/>
        <item x="57"/>
        <item x="113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>
      <items count="364">
        <item x="159"/>
        <item x="109"/>
        <item x="98"/>
        <item x="117"/>
        <item x="337"/>
        <item x="301"/>
        <item x="358"/>
        <item x="139"/>
        <item x="72"/>
        <item x="200"/>
        <item x="278"/>
        <item x="87"/>
        <item x="264"/>
        <item x="238"/>
        <item x="251"/>
        <item x="282"/>
        <item x="284"/>
        <item x="189"/>
        <item x="209"/>
        <item x="309"/>
        <item x="303"/>
        <item x="265"/>
        <item x="204"/>
        <item x="110"/>
        <item x="170"/>
        <item x="171"/>
        <item x="2"/>
        <item x="161"/>
        <item x="250"/>
        <item x="86"/>
        <item x="39"/>
        <item x="236"/>
        <item x="326"/>
        <item x="31"/>
        <item x="66"/>
        <item x="216"/>
        <item x="96"/>
        <item x="263"/>
        <item x="95"/>
        <item x="294"/>
        <item x="331"/>
        <item x="6"/>
        <item x="36"/>
        <item x="304"/>
        <item x="44"/>
        <item x="143"/>
        <item x="52"/>
        <item x="24"/>
        <item x="299"/>
        <item x="338"/>
        <item x="69"/>
        <item x="10"/>
        <item x="30"/>
        <item x="144"/>
        <item x="82"/>
        <item x="93"/>
        <item x="186"/>
        <item x="229"/>
        <item x="138"/>
        <item x="53"/>
        <item x="32"/>
        <item x="58"/>
        <item x="298"/>
        <item x="208"/>
        <item x="222"/>
        <item x="20"/>
        <item x="256"/>
        <item x="293"/>
        <item x="174"/>
        <item x="227"/>
        <item x="201"/>
        <item x="56"/>
        <item x="192"/>
        <item x="245"/>
        <item x="89"/>
        <item x="184"/>
        <item x="317"/>
        <item x="228"/>
        <item x="49"/>
        <item x="248"/>
        <item x="179"/>
        <item x="119"/>
        <item x="101"/>
        <item x="268"/>
        <item x="300"/>
        <item x="176"/>
        <item x="48"/>
        <item x="319"/>
        <item x="239"/>
        <item x="106"/>
        <item x="27"/>
        <item x="71"/>
        <item x="231"/>
        <item x="346"/>
        <item x="270"/>
        <item x="40"/>
        <item x="137"/>
        <item x="160"/>
        <item x="187"/>
        <item x="77"/>
        <item x="5"/>
        <item x="191"/>
        <item x="97"/>
        <item x="172"/>
        <item x="42"/>
        <item x="315"/>
        <item x="65"/>
        <item x="57"/>
        <item x="135"/>
        <item x="320"/>
        <item x="203"/>
        <item x="128"/>
        <item x="175"/>
        <item x="22"/>
        <item x="148"/>
        <item x="162"/>
        <item x="122"/>
        <item x="60"/>
        <item x="190"/>
        <item x="318"/>
        <item x="134"/>
        <item x="215"/>
        <item x="73"/>
        <item x="167"/>
        <item x="223"/>
        <item x="7"/>
        <item x="141"/>
        <item x="17"/>
        <item x="311"/>
        <item x="199"/>
        <item x="21"/>
        <item x="83"/>
        <item x="359"/>
        <item x="38"/>
        <item x="329"/>
        <item x="145"/>
        <item x="232"/>
        <item x="125"/>
        <item x="35"/>
        <item x="90"/>
        <item x="68"/>
        <item x="224"/>
        <item x="155"/>
        <item x="140"/>
        <item x="47"/>
        <item x="225"/>
        <item x="281"/>
        <item x="237"/>
        <item x="108"/>
        <item x="202"/>
        <item x="18"/>
        <item x="316"/>
        <item x="291"/>
        <item x="323"/>
        <item x="288"/>
        <item x="88"/>
        <item x="266"/>
        <item x="272"/>
        <item x="262"/>
        <item x="255"/>
        <item x="321"/>
        <item x="43"/>
        <item x="154"/>
        <item x="33"/>
        <item x="269"/>
        <item x="183"/>
        <item x="214"/>
        <item x="217"/>
        <item x="14"/>
        <item x="165"/>
        <item x="152"/>
        <item x="206"/>
        <item x="194"/>
        <item x="78"/>
        <item x="168"/>
        <item x="267"/>
        <item x="234"/>
        <item x="297"/>
        <item x="61"/>
        <item x="197"/>
        <item x="181"/>
        <item x="274"/>
        <item x="348"/>
        <item x="360"/>
        <item x="362"/>
        <item x="41"/>
        <item x="210"/>
        <item x="8"/>
        <item x="126"/>
        <item x="350"/>
        <item x="196"/>
        <item x="177"/>
        <item x="230"/>
        <item x="105"/>
        <item x="295"/>
        <item x="351"/>
        <item x="339"/>
        <item x="287"/>
        <item x="211"/>
        <item x="102"/>
        <item x="345"/>
        <item x="118"/>
        <item x="81"/>
        <item x="286"/>
        <item x="29"/>
        <item x="253"/>
        <item x="25"/>
        <item x="124"/>
        <item x="273"/>
        <item x="16"/>
        <item x="166"/>
        <item x="275"/>
        <item x="178"/>
        <item x="279"/>
        <item x="233"/>
        <item x="59"/>
        <item x="94"/>
        <item x="330"/>
        <item x="63"/>
        <item x="277"/>
        <item x="212"/>
        <item x="67"/>
        <item x="79"/>
        <item x="254"/>
        <item x="28"/>
        <item x="257"/>
        <item x="235"/>
        <item x="62"/>
        <item x="1"/>
        <item x="314"/>
        <item x="325"/>
        <item x="50"/>
        <item x="349"/>
        <item x="280"/>
        <item x="136"/>
        <item x="76"/>
        <item x="3"/>
        <item x="182"/>
        <item x="120"/>
        <item x="310"/>
        <item x="132"/>
        <item x="157"/>
        <item x="26"/>
        <item x="121"/>
        <item x="335"/>
        <item x="19"/>
        <item x="207"/>
        <item x="153"/>
        <item x="104"/>
        <item x="75"/>
        <item x="100"/>
        <item x="218"/>
        <item x="226"/>
        <item x="328"/>
        <item x="127"/>
        <item x="85"/>
        <item x="123"/>
        <item x="305"/>
        <item x="173"/>
        <item x="289"/>
        <item x="150"/>
        <item x="92"/>
        <item x="344"/>
        <item x="11"/>
        <item x="290"/>
        <item x="243"/>
        <item x="9"/>
        <item x="213"/>
        <item x="163"/>
        <item x="142"/>
        <item x="107"/>
        <item x="356"/>
        <item x="37"/>
        <item x="340"/>
        <item x="91"/>
        <item x="70"/>
        <item x="261"/>
        <item x="355"/>
        <item x="131"/>
        <item x="361"/>
        <item x="80"/>
        <item x="260"/>
        <item x="352"/>
        <item x="220"/>
        <item x="334"/>
        <item x="99"/>
        <item x="84"/>
        <item x="302"/>
        <item x="180"/>
        <item x="111"/>
        <item x="322"/>
        <item x="51"/>
        <item x="327"/>
        <item x="313"/>
        <item x="221"/>
        <item x="252"/>
        <item x="147"/>
        <item x="347"/>
        <item x="149"/>
        <item x="116"/>
        <item x="164"/>
        <item x="292"/>
        <item x="64"/>
        <item x="259"/>
        <item x="219"/>
        <item x="113"/>
        <item x="23"/>
        <item x="169"/>
        <item x="312"/>
        <item x="133"/>
        <item x="13"/>
        <item x="343"/>
        <item x="129"/>
        <item x="296"/>
        <item x="246"/>
        <item x="158"/>
        <item x="240"/>
        <item x="353"/>
        <item x="55"/>
        <item x="357"/>
        <item x="151"/>
        <item x="12"/>
        <item x="130"/>
        <item x="185"/>
        <item x="45"/>
        <item x="332"/>
        <item x="103"/>
        <item x="242"/>
        <item x="354"/>
        <item x="271"/>
        <item x="306"/>
        <item x="156"/>
        <item x="308"/>
        <item x="146"/>
        <item x="15"/>
        <item x="285"/>
        <item x="247"/>
        <item x="74"/>
        <item x="46"/>
        <item x="307"/>
        <item x="241"/>
        <item x="198"/>
        <item x="276"/>
        <item x="112"/>
        <item x="336"/>
        <item x="0"/>
        <item x="54"/>
        <item x="249"/>
        <item x="193"/>
        <item x="195"/>
        <item x="342"/>
        <item x="4"/>
        <item x="333"/>
        <item x="34"/>
        <item x="283"/>
        <item x="115"/>
        <item x="188"/>
        <item x="258"/>
        <item x="114"/>
        <item x="324"/>
        <item x="205"/>
        <item x="341"/>
        <item x="244"/>
        <item t="default"/>
      </items>
    </pivotField>
    <pivotField showAll="0">
      <items count="2"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ebit_x000a_Amount" fld="4" baseField="0" baseItem="0"/>
  </dataFields>
  <chartFormats count="2"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16805-AB8B-417B-804E-311B963A413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L2:N9" firstHeaderRow="0" firstDataRow="1" firstDataCol="1"/>
  <pivotFields count="7">
    <pivotField showAll="0"/>
    <pivotField showAll="0">
      <items count="154">
        <item x="45"/>
        <item x="24"/>
        <item x="152"/>
        <item x="3"/>
        <item x="91"/>
        <item x="23"/>
        <item x="148"/>
        <item x="78"/>
        <item x="137"/>
        <item x="135"/>
        <item x="151"/>
        <item x="114"/>
        <item x="8"/>
        <item x="120"/>
        <item x="116"/>
        <item x="77"/>
        <item x="99"/>
        <item x="41"/>
        <item x="79"/>
        <item x="69"/>
        <item x="20"/>
        <item x="72"/>
        <item x="97"/>
        <item x="144"/>
        <item x="138"/>
        <item x="28"/>
        <item x="33"/>
        <item x="149"/>
        <item x="63"/>
        <item x="38"/>
        <item x="62"/>
        <item x="147"/>
        <item x="37"/>
        <item x="139"/>
        <item x="74"/>
        <item x="22"/>
        <item x="90"/>
        <item x="129"/>
        <item x="94"/>
        <item x="132"/>
        <item x="106"/>
        <item x="55"/>
        <item x="122"/>
        <item x="146"/>
        <item x="47"/>
        <item x="1"/>
        <item x="107"/>
        <item x="40"/>
        <item x="51"/>
        <item x="104"/>
        <item x="67"/>
        <item x="145"/>
        <item x="65"/>
        <item x="61"/>
        <item x="124"/>
        <item x="56"/>
        <item x="21"/>
        <item x="9"/>
        <item x="88"/>
        <item x="130"/>
        <item x="102"/>
        <item x="125"/>
        <item x="52"/>
        <item x="49"/>
        <item x="93"/>
        <item x="112"/>
        <item x="73"/>
        <item x="75"/>
        <item x="31"/>
        <item x="2"/>
        <item x="14"/>
        <item x="126"/>
        <item x="98"/>
        <item x="16"/>
        <item x="108"/>
        <item x="60"/>
        <item x="17"/>
        <item x="5"/>
        <item x="76"/>
        <item x="143"/>
        <item x="54"/>
        <item x="44"/>
        <item x="4"/>
        <item x="42"/>
        <item x="19"/>
        <item x="81"/>
        <item x="83"/>
        <item x="127"/>
        <item x="84"/>
        <item x="53"/>
        <item x="70"/>
        <item x="11"/>
        <item x="68"/>
        <item x="119"/>
        <item x="140"/>
        <item x="141"/>
        <item x="121"/>
        <item x="71"/>
        <item x="109"/>
        <item x="25"/>
        <item x="80"/>
        <item x="117"/>
        <item x="64"/>
        <item x="89"/>
        <item x="46"/>
        <item x="92"/>
        <item x="18"/>
        <item x="27"/>
        <item x="48"/>
        <item x="43"/>
        <item x="103"/>
        <item x="142"/>
        <item x="86"/>
        <item x="100"/>
        <item x="12"/>
        <item x="0"/>
        <item x="10"/>
        <item x="15"/>
        <item x="123"/>
        <item x="87"/>
        <item x="134"/>
        <item x="133"/>
        <item x="32"/>
        <item x="34"/>
        <item x="85"/>
        <item x="39"/>
        <item x="7"/>
        <item x="29"/>
        <item x="101"/>
        <item x="136"/>
        <item x="150"/>
        <item x="35"/>
        <item x="110"/>
        <item x="66"/>
        <item x="13"/>
        <item x="111"/>
        <item x="30"/>
        <item x="58"/>
        <item x="105"/>
        <item x="6"/>
        <item x="118"/>
        <item x="26"/>
        <item x="96"/>
        <item x="128"/>
        <item x="50"/>
        <item x="59"/>
        <item x="36"/>
        <item x="82"/>
        <item x="131"/>
        <item x="115"/>
        <item x="95"/>
        <item x="57"/>
        <item x="113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>
      <items count="364">
        <item x="159"/>
        <item x="109"/>
        <item x="98"/>
        <item x="117"/>
        <item x="337"/>
        <item x="301"/>
        <item x="358"/>
        <item x="139"/>
        <item x="72"/>
        <item x="200"/>
        <item x="278"/>
        <item x="87"/>
        <item x="264"/>
        <item x="238"/>
        <item x="251"/>
        <item x="282"/>
        <item x="284"/>
        <item x="189"/>
        <item x="209"/>
        <item x="309"/>
        <item x="303"/>
        <item x="265"/>
        <item x="204"/>
        <item x="110"/>
        <item x="170"/>
        <item x="171"/>
        <item x="2"/>
        <item x="161"/>
        <item x="250"/>
        <item x="86"/>
        <item x="39"/>
        <item x="236"/>
        <item x="326"/>
        <item x="31"/>
        <item x="66"/>
        <item x="216"/>
        <item x="96"/>
        <item x="263"/>
        <item x="95"/>
        <item x="294"/>
        <item x="331"/>
        <item x="6"/>
        <item x="36"/>
        <item x="304"/>
        <item x="44"/>
        <item x="143"/>
        <item x="52"/>
        <item x="24"/>
        <item x="299"/>
        <item x="338"/>
        <item x="69"/>
        <item x="10"/>
        <item x="30"/>
        <item x="144"/>
        <item x="82"/>
        <item x="93"/>
        <item x="186"/>
        <item x="229"/>
        <item x="138"/>
        <item x="53"/>
        <item x="32"/>
        <item x="58"/>
        <item x="298"/>
        <item x="208"/>
        <item x="222"/>
        <item x="20"/>
        <item x="256"/>
        <item x="293"/>
        <item x="174"/>
        <item x="227"/>
        <item x="201"/>
        <item x="56"/>
        <item x="192"/>
        <item x="245"/>
        <item x="89"/>
        <item x="184"/>
        <item x="317"/>
        <item x="228"/>
        <item x="49"/>
        <item x="248"/>
        <item x="179"/>
        <item x="119"/>
        <item x="101"/>
        <item x="268"/>
        <item x="300"/>
        <item x="176"/>
        <item x="48"/>
        <item x="319"/>
        <item x="239"/>
        <item x="106"/>
        <item x="27"/>
        <item x="71"/>
        <item x="231"/>
        <item x="346"/>
        <item x="270"/>
        <item x="40"/>
        <item x="137"/>
        <item x="160"/>
        <item x="187"/>
        <item x="77"/>
        <item x="5"/>
        <item x="191"/>
        <item x="97"/>
        <item x="172"/>
        <item x="42"/>
        <item x="315"/>
        <item x="65"/>
        <item x="57"/>
        <item x="135"/>
        <item x="320"/>
        <item x="203"/>
        <item x="128"/>
        <item x="175"/>
        <item x="22"/>
        <item x="148"/>
        <item x="162"/>
        <item x="122"/>
        <item x="60"/>
        <item x="190"/>
        <item x="318"/>
        <item x="134"/>
        <item x="215"/>
        <item x="73"/>
        <item x="167"/>
        <item x="223"/>
        <item x="7"/>
        <item x="141"/>
        <item x="17"/>
        <item x="311"/>
        <item x="199"/>
        <item x="21"/>
        <item x="83"/>
        <item x="359"/>
        <item x="38"/>
        <item x="329"/>
        <item x="145"/>
        <item x="232"/>
        <item x="125"/>
        <item x="35"/>
        <item x="90"/>
        <item x="68"/>
        <item x="224"/>
        <item x="155"/>
        <item x="140"/>
        <item x="47"/>
        <item x="225"/>
        <item x="281"/>
        <item x="237"/>
        <item x="108"/>
        <item x="202"/>
        <item x="18"/>
        <item x="316"/>
        <item x="291"/>
        <item x="323"/>
        <item x="288"/>
        <item x="88"/>
        <item x="266"/>
        <item x="272"/>
        <item x="262"/>
        <item x="255"/>
        <item x="321"/>
        <item x="43"/>
        <item x="154"/>
        <item x="33"/>
        <item x="269"/>
        <item x="183"/>
        <item x="214"/>
        <item x="217"/>
        <item x="14"/>
        <item x="165"/>
        <item x="152"/>
        <item x="206"/>
        <item x="194"/>
        <item x="78"/>
        <item x="168"/>
        <item x="267"/>
        <item x="234"/>
        <item x="297"/>
        <item x="61"/>
        <item x="197"/>
        <item x="181"/>
        <item x="274"/>
        <item x="348"/>
        <item x="360"/>
        <item x="362"/>
        <item x="41"/>
        <item x="210"/>
        <item x="8"/>
        <item x="126"/>
        <item x="350"/>
        <item x="196"/>
        <item x="177"/>
        <item x="230"/>
        <item x="105"/>
        <item x="295"/>
        <item x="351"/>
        <item x="339"/>
        <item x="287"/>
        <item x="211"/>
        <item x="102"/>
        <item x="345"/>
        <item x="118"/>
        <item x="81"/>
        <item x="286"/>
        <item x="29"/>
        <item x="253"/>
        <item x="25"/>
        <item x="124"/>
        <item x="273"/>
        <item x="16"/>
        <item x="166"/>
        <item x="275"/>
        <item x="178"/>
        <item x="279"/>
        <item x="233"/>
        <item x="59"/>
        <item x="94"/>
        <item x="330"/>
        <item x="63"/>
        <item x="277"/>
        <item x="212"/>
        <item x="67"/>
        <item x="79"/>
        <item x="254"/>
        <item x="28"/>
        <item x="257"/>
        <item x="235"/>
        <item x="62"/>
        <item x="1"/>
        <item x="314"/>
        <item x="325"/>
        <item x="50"/>
        <item x="349"/>
        <item x="280"/>
        <item x="136"/>
        <item x="76"/>
        <item x="3"/>
        <item x="182"/>
        <item x="120"/>
        <item x="310"/>
        <item x="132"/>
        <item x="157"/>
        <item x="26"/>
        <item x="121"/>
        <item x="335"/>
        <item x="19"/>
        <item x="207"/>
        <item x="153"/>
        <item x="104"/>
        <item x="75"/>
        <item x="100"/>
        <item x="218"/>
        <item x="226"/>
        <item x="328"/>
        <item x="127"/>
        <item x="85"/>
        <item x="123"/>
        <item x="305"/>
        <item x="173"/>
        <item x="289"/>
        <item x="150"/>
        <item x="92"/>
        <item x="344"/>
        <item x="11"/>
        <item x="290"/>
        <item x="243"/>
        <item x="9"/>
        <item x="213"/>
        <item x="163"/>
        <item x="142"/>
        <item x="107"/>
        <item x="356"/>
        <item x="37"/>
        <item x="340"/>
        <item x="91"/>
        <item x="70"/>
        <item x="261"/>
        <item x="355"/>
        <item x="131"/>
        <item x="361"/>
        <item x="80"/>
        <item x="260"/>
        <item x="352"/>
        <item x="220"/>
        <item x="334"/>
        <item x="99"/>
        <item x="84"/>
        <item x="302"/>
        <item x="180"/>
        <item x="111"/>
        <item x="322"/>
        <item x="51"/>
        <item x="327"/>
        <item x="313"/>
        <item x="221"/>
        <item x="252"/>
        <item x="147"/>
        <item x="347"/>
        <item x="149"/>
        <item x="116"/>
        <item x="164"/>
        <item x="292"/>
        <item x="64"/>
        <item x="259"/>
        <item x="219"/>
        <item x="113"/>
        <item x="23"/>
        <item x="169"/>
        <item x="312"/>
        <item x="133"/>
        <item x="13"/>
        <item x="343"/>
        <item x="129"/>
        <item x="296"/>
        <item x="246"/>
        <item x="158"/>
        <item x="240"/>
        <item x="353"/>
        <item x="55"/>
        <item x="357"/>
        <item x="151"/>
        <item x="12"/>
        <item x="130"/>
        <item x="185"/>
        <item x="45"/>
        <item x="332"/>
        <item x="103"/>
        <item x="242"/>
        <item x="354"/>
        <item x="271"/>
        <item x="306"/>
        <item x="156"/>
        <item x="308"/>
        <item x="146"/>
        <item x="15"/>
        <item x="285"/>
        <item x="247"/>
        <item x="74"/>
        <item x="46"/>
        <item x="307"/>
        <item x="241"/>
        <item x="198"/>
        <item x="276"/>
        <item x="112"/>
        <item x="336"/>
        <item x="0"/>
        <item x="54"/>
        <item x="249"/>
        <item x="193"/>
        <item x="195"/>
        <item x="342"/>
        <item x="4"/>
        <item x="333"/>
        <item x="34"/>
        <item x="283"/>
        <item x="115"/>
        <item x="188"/>
        <item x="258"/>
        <item x="114"/>
        <item x="324"/>
        <item x="205"/>
        <item x="341"/>
        <item x="244"/>
        <item t="default"/>
      </items>
    </pivotField>
    <pivotField showAll="0">
      <items count="2">
        <item x="0"/>
        <item t="default"/>
      </items>
    </pivotField>
    <pivotField name="Months"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_x000a_Amount" fld="4" baseField="0" baseItem="0"/>
    <dataField name="Average of Debit" fld="4" subtotal="average" baseField="6" baseItem="0"/>
  </dataFields>
  <chartFormats count="2">
    <chartFormat chart="1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C569C-94E5-4A1A-AFB1-A39525FA0846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L82:S90" firstHeaderRow="1" firstDataRow="2" firstDataCol="1"/>
  <pivotFields count="9">
    <pivotField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x="0"/>
        <item x="2"/>
        <item x="1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ales" fld="4" subtotal="count" baseField="5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4BB30-D8CF-410F-B4DC-1882A1F3D059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L37:M57" firstHeaderRow="1" firstDataRow="1" firstDataCol="1"/>
  <pivotFields count="7">
    <pivotField showAll="0"/>
    <pivotField axis="axisRow" showAll="0" measureFilter="1" sortType="descending">
      <items count="154">
        <item x="113"/>
        <item x="57"/>
        <item x="95"/>
        <item x="115"/>
        <item x="131"/>
        <item x="82"/>
        <item x="36"/>
        <item x="59"/>
        <item x="50"/>
        <item x="128"/>
        <item x="96"/>
        <item x="26"/>
        <item x="118"/>
        <item x="6"/>
        <item x="105"/>
        <item x="58"/>
        <item x="30"/>
        <item x="111"/>
        <item x="13"/>
        <item x="66"/>
        <item x="110"/>
        <item x="35"/>
        <item x="150"/>
        <item x="136"/>
        <item x="101"/>
        <item x="29"/>
        <item x="7"/>
        <item x="39"/>
        <item x="85"/>
        <item x="34"/>
        <item x="32"/>
        <item x="133"/>
        <item x="134"/>
        <item x="87"/>
        <item x="123"/>
        <item x="15"/>
        <item x="10"/>
        <item x="0"/>
        <item x="12"/>
        <item x="100"/>
        <item x="86"/>
        <item x="142"/>
        <item x="103"/>
        <item x="43"/>
        <item x="48"/>
        <item x="27"/>
        <item x="18"/>
        <item x="92"/>
        <item x="46"/>
        <item x="89"/>
        <item x="64"/>
        <item x="117"/>
        <item x="80"/>
        <item x="25"/>
        <item x="109"/>
        <item x="71"/>
        <item x="121"/>
        <item x="141"/>
        <item x="140"/>
        <item x="119"/>
        <item x="68"/>
        <item x="11"/>
        <item x="70"/>
        <item x="53"/>
        <item x="84"/>
        <item x="127"/>
        <item x="83"/>
        <item x="81"/>
        <item x="19"/>
        <item x="42"/>
        <item x="4"/>
        <item x="44"/>
        <item x="54"/>
        <item x="143"/>
        <item x="76"/>
        <item x="5"/>
        <item x="17"/>
        <item x="60"/>
        <item x="108"/>
        <item x="16"/>
        <item x="98"/>
        <item x="126"/>
        <item x="14"/>
        <item x="2"/>
        <item x="31"/>
        <item x="75"/>
        <item x="73"/>
        <item x="112"/>
        <item x="93"/>
        <item x="49"/>
        <item x="52"/>
        <item x="125"/>
        <item x="102"/>
        <item x="130"/>
        <item x="88"/>
        <item x="9"/>
        <item x="21"/>
        <item x="56"/>
        <item x="124"/>
        <item x="61"/>
        <item x="65"/>
        <item x="145"/>
        <item x="67"/>
        <item x="104"/>
        <item x="51"/>
        <item x="40"/>
        <item x="107"/>
        <item x="1"/>
        <item x="47"/>
        <item x="146"/>
        <item x="122"/>
        <item x="55"/>
        <item x="106"/>
        <item x="132"/>
        <item x="94"/>
        <item x="129"/>
        <item x="90"/>
        <item x="22"/>
        <item x="74"/>
        <item x="139"/>
        <item x="37"/>
        <item x="147"/>
        <item x="62"/>
        <item x="38"/>
        <item x="63"/>
        <item x="149"/>
        <item x="33"/>
        <item x="28"/>
        <item x="138"/>
        <item x="144"/>
        <item x="97"/>
        <item x="72"/>
        <item x="20"/>
        <item x="69"/>
        <item x="79"/>
        <item x="41"/>
        <item x="99"/>
        <item x="77"/>
        <item x="116"/>
        <item x="120"/>
        <item x="8"/>
        <item x="114"/>
        <item x="151"/>
        <item x="135"/>
        <item x="137"/>
        <item x="78"/>
        <item x="148"/>
        <item x="23"/>
        <item x="91"/>
        <item x="3"/>
        <item x="152"/>
        <item x="2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364">
        <item x="159"/>
        <item x="109"/>
        <item x="98"/>
        <item x="117"/>
        <item x="337"/>
        <item x="301"/>
        <item x="358"/>
        <item x="139"/>
        <item x="72"/>
        <item x="200"/>
        <item x="278"/>
        <item x="87"/>
        <item x="264"/>
        <item x="238"/>
        <item x="251"/>
        <item x="282"/>
        <item x="284"/>
        <item x="189"/>
        <item x="209"/>
        <item x="309"/>
        <item x="303"/>
        <item x="265"/>
        <item x="204"/>
        <item x="110"/>
        <item x="170"/>
        <item x="171"/>
        <item x="2"/>
        <item x="161"/>
        <item x="250"/>
        <item x="86"/>
        <item x="39"/>
        <item x="236"/>
        <item x="326"/>
        <item x="31"/>
        <item x="66"/>
        <item x="216"/>
        <item x="96"/>
        <item x="263"/>
        <item x="95"/>
        <item x="294"/>
        <item x="331"/>
        <item x="6"/>
        <item x="36"/>
        <item x="304"/>
        <item x="44"/>
        <item x="143"/>
        <item x="52"/>
        <item x="24"/>
        <item x="299"/>
        <item x="338"/>
        <item x="69"/>
        <item x="10"/>
        <item x="30"/>
        <item x="144"/>
        <item x="82"/>
        <item x="93"/>
        <item x="186"/>
        <item x="229"/>
        <item x="138"/>
        <item x="53"/>
        <item x="32"/>
        <item x="58"/>
        <item x="298"/>
        <item x="208"/>
        <item x="222"/>
        <item x="20"/>
        <item x="256"/>
        <item x="293"/>
        <item x="174"/>
        <item x="227"/>
        <item x="201"/>
        <item x="56"/>
        <item x="192"/>
        <item x="245"/>
        <item x="89"/>
        <item x="184"/>
        <item x="317"/>
        <item x="228"/>
        <item x="49"/>
        <item x="248"/>
        <item x="179"/>
        <item x="119"/>
        <item x="101"/>
        <item x="268"/>
        <item x="300"/>
        <item x="176"/>
        <item x="48"/>
        <item x="319"/>
        <item x="239"/>
        <item x="106"/>
        <item x="27"/>
        <item x="71"/>
        <item x="231"/>
        <item x="346"/>
        <item x="270"/>
        <item x="40"/>
        <item x="137"/>
        <item x="160"/>
        <item x="187"/>
        <item x="77"/>
        <item x="5"/>
        <item x="191"/>
        <item x="97"/>
        <item x="172"/>
        <item x="42"/>
        <item x="315"/>
        <item x="65"/>
        <item x="57"/>
        <item x="135"/>
        <item x="320"/>
        <item x="203"/>
        <item x="128"/>
        <item x="175"/>
        <item x="22"/>
        <item x="148"/>
        <item x="162"/>
        <item x="122"/>
        <item x="60"/>
        <item x="190"/>
        <item x="318"/>
        <item x="134"/>
        <item x="215"/>
        <item x="73"/>
        <item x="167"/>
        <item x="223"/>
        <item x="7"/>
        <item x="141"/>
        <item x="17"/>
        <item x="311"/>
        <item x="199"/>
        <item x="21"/>
        <item x="83"/>
        <item x="359"/>
        <item x="38"/>
        <item x="329"/>
        <item x="145"/>
        <item x="232"/>
        <item x="125"/>
        <item x="35"/>
        <item x="90"/>
        <item x="68"/>
        <item x="224"/>
        <item x="155"/>
        <item x="140"/>
        <item x="47"/>
        <item x="225"/>
        <item x="281"/>
        <item x="237"/>
        <item x="108"/>
        <item x="202"/>
        <item x="18"/>
        <item x="316"/>
        <item x="291"/>
        <item x="323"/>
        <item x="288"/>
        <item x="88"/>
        <item x="266"/>
        <item x="272"/>
        <item x="262"/>
        <item x="255"/>
        <item x="321"/>
        <item x="43"/>
        <item x="154"/>
        <item x="33"/>
        <item x="269"/>
        <item x="183"/>
        <item x="214"/>
        <item x="217"/>
        <item x="14"/>
        <item x="165"/>
        <item x="152"/>
        <item x="206"/>
        <item x="194"/>
        <item x="78"/>
        <item x="168"/>
        <item x="267"/>
        <item x="234"/>
        <item x="297"/>
        <item x="61"/>
        <item x="197"/>
        <item x="181"/>
        <item x="274"/>
        <item x="348"/>
        <item x="360"/>
        <item x="362"/>
        <item x="41"/>
        <item x="210"/>
        <item x="8"/>
        <item x="126"/>
        <item x="350"/>
        <item x="196"/>
        <item x="177"/>
        <item x="230"/>
        <item x="105"/>
        <item x="295"/>
        <item x="351"/>
        <item x="339"/>
        <item x="287"/>
        <item x="211"/>
        <item x="102"/>
        <item x="345"/>
        <item x="118"/>
        <item x="81"/>
        <item x="286"/>
        <item x="29"/>
        <item x="253"/>
        <item x="25"/>
        <item x="124"/>
        <item x="273"/>
        <item x="16"/>
        <item x="166"/>
        <item x="275"/>
        <item x="178"/>
        <item x="279"/>
        <item x="233"/>
        <item x="59"/>
        <item x="94"/>
        <item x="330"/>
        <item x="63"/>
        <item x="277"/>
        <item x="212"/>
        <item x="67"/>
        <item x="79"/>
        <item x="254"/>
        <item x="28"/>
        <item x="257"/>
        <item x="235"/>
        <item x="62"/>
        <item x="1"/>
        <item x="314"/>
        <item x="325"/>
        <item x="50"/>
        <item x="349"/>
        <item x="280"/>
        <item x="136"/>
        <item x="76"/>
        <item x="3"/>
        <item x="182"/>
        <item x="120"/>
        <item x="310"/>
        <item x="132"/>
        <item x="157"/>
        <item x="26"/>
        <item x="121"/>
        <item x="335"/>
        <item x="19"/>
        <item x="207"/>
        <item x="153"/>
        <item x="104"/>
        <item x="75"/>
        <item x="100"/>
        <item x="218"/>
        <item x="226"/>
        <item x="328"/>
        <item x="127"/>
        <item x="85"/>
        <item x="123"/>
        <item x="305"/>
        <item x="173"/>
        <item x="289"/>
        <item x="150"/>
        <item x="92"/>
        <item x="344"/>
        <item x="11"/>
        <item x="290"/>
        <item x="243"/>
        <item x="9"/>
        <item x="213"/>
        <item x="163"/>
        <item x="142"/>
        <item x="107"/>
        <item x="356"/>
        <item x="37"/>
        <item x="340"/>
        <item x="91"/>
        <item x="70"/>
        <item x="261"/>
        <item x="355"/>
        <item x="131"/>
        <item x="361"/>
        <item x="80"/>
        <item x="260"/>
        <item x="352"/>
        <item x="220"/>
        <item x="334"/>
        <item x="99"/>
        <item x="84"/>
        <item x="302"/>
        <item x="180"/>
        <item x="111"/>
        <item x="322"/>
        <item x="51"/>
        <item x="327"/>
        <item x="313"/>
        <item x="221"/>
        <item x="252"/>
        <item x="147"/>
        <item x="347"/>
        <item x="149"/>
        <item x="116"/>
        <item x="164"/>
        <item x="292"/>
        <item x="64"/>
        <item x="259"/>
        <item x="219"/>
        <item x="113"/>
        <item x="23"/>
        <item x="169"/>
        <item x="312"/>
        <item x="133"/>
        <item x="13"/>
        <item x="343"/>
        <item x="129"/>
        <item x="296"/>
        <item x="246"/>
        <item x="158"/>
        <item x="240"/>
        <item x="353"/>
        <item x="55"/>
        <item x="357"/>
        <item x="151"/>
        <item x="12"/>
        <item x="130"/>
        <item x="185"/>
        <item x="45"/>
        <item x="332"/>
        <item x="103"/>
        <item x="242"/>
        <item x="354"/>
        <item x="271"/>
        <item x="306"/>
        <item x="156"/>
        <item x="308"/>
        <item x="146"/>
        <item x="15"/>
        <item x="285"/>
        <item x="247"/>
        <item x="74"/>
        <item x="46"/>
        <item x="307"/>
        <item x="241"/>
        <item x="198"/>
        <item x="276"/>
        <item x="112"/>
        <item x="336"/>
        <item x="0"/>
        <item x="54"/>
        <item x="249"/>
        <item x="193"/>
        <item x="195"/>
        <item x="342"/>
        <item x="4"/>
        <item x="333"/>
        <item x="34"/>
        <item x="283"/>
        <item x="115"/>
        <item x="188"/>
        <item x="258"/>
        <item x="114"/>
        <item x="324"/>
        <item x="205"/>
        <item x="341"/>
        <item x="244"/>
        <item t="default"/>
      </items>
    </pivotField>
    <pivotField showAll="0">
      <items count="2"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20">
    <i>
      <x v="140"/>
    </i>
    <i>
      <x v="86"/>
    </i>
    <i>
      <x v="79"/>
    </i>
    <i>
      <x v="90"/>
    </i>
    <i>
      <x v="76"/>
    </i>
    <i>
      <x v="69"/>
    </i>
    <i>
      <x v="19"/>
    </i>
    <i>
      <x v="126"/>
    </i>
    <i>
      <x v="89"/>
    </i>
    <i>
      <x v="49"/>
    </i>
    <i>
      <x v="107"/>
    </i>
    <i>
      <x v="43"/>
    </i>
    <i>
      <x v="120"/>
    </i>
    <i>
      <x v="112"/>
    </i>
    <i>
      <x v="148"/>
    </i>
    <i>
      <x v="50"/>
    </i>
    <i>
      <x v="75"/>
    </i>
    <i>
      <x v="21"/>
    </i>
    <i>
      <x v="82"/>
    </i>
    <i t="grand">
      <x/>
    </i>
  </rowItems>
  <colItems count="1">
    <i/>
  </colItems>
  <dataFields count="1">
    <dataField name="Count of Debit" fld="4" subtotal="count" baseField="1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0A5E6-E8A2-41A6-97DD-2018CD71A9FC}" name="Table1" displayName="Table1" ref="A1:G516" totalsRowShown="0" headerRowBorderDxfId="29" tableBorderDxfId="28">
  <autoFilter ref="A1:G516" xr:uid="{2DC0A5E6-E8A2-41A6-97DD-2018CD71A9FC}"/>
  <tableColumns count="7">
    <tableColumn id="1" xr3:uid="{2EB64EFC-D59F-423B-A072-77DDD5234604}" name="Date" dataDxfId="27" dataCellStyle="Normal 2"/>
    <tableColumn id="2" xr3:uid="{E7D26E8D-4299-4F0A-B348-7E199039F3B9}" name="Particulars" dataDxfId="26" dataCellStyle="Normal 2"/>
    <tableColumn id="3" xr3:uid="{FF25FA62-827A-4257-B9B6-5EE931CC1F10}" name="Vch Type" dataDxfId="25" dataCellStyle="Normal 2"/>
    <tableColumn id="4" xr3:uid="{771A0BBD-E015-4142-8F77-99DE2CCA9B4B}" name="Vch No." dataDxfId="24" dataCellStyle="Normal 2"/>
    <tableColumn id="5" xr3:uid="{B9BA7D8E-9D36-48E2-B429-374333F75CB3}" name="Sales" dataDxfId="23" dataCellStyle="Normal 2"/>
    <tableColumn id="6" xr3:uid="{68C4F5EB-9E6D-4A63-A9BA-CD32ABC843DF}" name="Credit_x000a_Amount" dataDxfId="22" dataCellStyle="Normal 2"/>
    <tableColumn id="7" xr3:uid="{34AF2EAD-CC0F-4752-A0F6-25BA7ED9A0E0}" name="Month" dataDxfId="21" dataCellStyle="Normal 2">
      <calculatedColumnFormula>TEXT(Table1[[#This Row],[Date]],"MMMM")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5DB14C-A397-42AC-9402-E59882996790}" name="Table2" displayName="Table2" ref="I5:J11" totalsRowShown="0">
  <autoFilter ref="I5:J11" xr:uid="{E35DB14C-A397-42AC-9402-E59882996790}"/>
  <tableColumns count="2">
    <tableColumn id="1" xr3:uid="{BA5EE0CC-550F-4EA5-8EA5-73533BC43932}" name="Parameters"/>
    <tableColumn id="2" xr3:uid="{41F4A796-A123-415A-8BAB-C1406A9E2A20}" name="Value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A14DAB-9BEB-4235-A2B1-74EE7AD43A74}" name="Table5" displayName="Table5" ref="I16:I21" totalsRowShown="0">
  <autoFilter ref="I16:I21" xr:uid="{34A14DAB-9BEB-4235-A2B1-74EE7AD43A74}"/>
  <tableColumns count="1">
    <tableColumn id="1" xr3:uid="{797D5013-EF34-479B-BF41-90F65F5DDD13}" name="Column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97C5C5B-CF5F-4980-AD20-69031758DBA8}" name="Table25" displayName="Table25" ref="AB87:AH88" headerRowDxfId="1" totalsRowDxfId="0" headerRowBorderDxfId="9" tableBorderDxfId="10">
  <autoFilter ref="AB87:AH88" xr:uid="{497C5C5B-CF5F-4980-AD20-69031758DBA8}"/>
  <tableColumns count="7">
    <tableColumn id="1" xr3:uid="{358EEF05-B958-4501-826B-603139612068}" name="Days" totalsRowLabel="Total" dataDxfId="8" totalsRowDxfId="11"/>
    <tableColumn id="2" xr3:uid="{631D2D84-7C20-446B-8743-821400501CC8}" name="Monday" dataDxfId="7">
      <calculatedColumnFormula>93/6</calculatedColumnFormula>
    </tableColumn>
    <tableColumn id="3" xr3:uid="{F4B9920F-78EB-48A1-896A-8720164422E7}" name="Tuesday" dataDxfId="6">
      <calculatedColumnFormula>117/6</calculatedColumnFormula>
    </tableColumn>
    <tableColumn id="4" xr3:uid="{77304C78-DD43-4504-AA7D-96CB13370CB8}" name="Wednesday" dataDxfId="5">
      <calculatedColumnFormula>88/6</calculatedColumnFormula>
    </tableColumn>
    <tableColumn id="5" xr3:uid="{9896C995-AD7E-4583-B6CF-9E96C4C8F0C2}" name="Thursday" dataDxfId="4">
      <calculatedColumnFormula>90/6</calculatedColumnFormula>
    </tableColumn>
    <tableColumn id="6" xr3:uid="{40BFB7A4-A76B-4180-AE82-9D592AB33C7A}" name="Friday" dataDxfId="3">
      <calculatedColumnFormula>74/6</calculatedColumnFormula>
    </tableColumn>
    <tableColumn id="7" xr3:uid="{524EB755-4D8B-46C6-83DC-4427F6F7B214}" name="Saturday" totalsRowFunction="sum" dataDxfId="2">
      <calculatedColumnFormula>53/6</calculatedColumnFormula>
    </tableColumn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2C1B06-B3F4-4D7E-A402-8EEF09F330EC}" name="Table14" displayName="Table14" ref="A1:G516" totalsRowShown="0" headerRowBorderDxfId="20" tableBorderDxfId="19">
  <autoFilter ref="A1:G516" xr:uid="{C82C1B06-B3F4-4D7E-A402-8EEF09F330EC}"/>
  <tableColumns count="7">
    <tableColumn id="1" xr3:uid="{03D9C6A2-EBBF-4B1E-8346-84245F567A08}" name="Date" dataDxfId="18" dataCellStyle="Normal 2"/>
    <tableColumn id="2" xr3:uid="{EEB6D025-F154-43D1-BBF6-127076B3D254}" name="Particulars" dataDxfId="17" dataCellStyle="Normal 2"/>
    <tableColumn id="3" xr3:uid="{F69BACBE-C845-4CCC-84C6-D59D40F51A08}" name="Vch Type" dataDxfId="16" dataCellStyle="Normal 2"/>
    <tableColumn id="4" xr3:uid="{E7A0F8F0-614D-4FBF-A36E-47C529AC2B8B}" name="Vch No." dataDxfId="15" dataCellStyle="Normal 2"/>
    <tableColumn id="5" xr3:uid="{783E0EB4-4D30-422B-9973-60EF8AB8204C}" name="Sales" dataDxfId="14" dataCellStyle="Normal 2"/>
    <tableColumn id="6" xr3:uid="{EBF27725-9175-4227-95B9-2BB808ED296F}" name="Day" dataDxfId="13" dataCellStyle="Normal 2">
      <calculatedColumnFormula>TEXT(Table14[[#This Row],[Date]],"DDDD")</calculatedColumnFormula>
    </tableColumn>
    <tableColumn id="7" xr3:uid="{DCD22695-72D2-4A55-B504-6F03A20D2D94}" name="Month" dataDxfId="12" dataCellStyle="Normal 2">
      <calculatedColumnFormula>TEXT(Table14[[#This Row],[Date]],"MMMM")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6"/>
  <sheetViews>
    <sheetView topLeftCell="A477" workbookViewId="0">
      <selection activeCell="I16" sqref="I16:I21"/>
    </sheetView>
  </sheetViews>
  <sheetFormatPr defaultRowHeight="15" customHeight="1"/>
  <cols>
    <col min="1" max="1" width="14.6640625" customWidth="1"/>
    <col min="2" max="2" width="49.5546875" bestFit="1" customWidth="1"/>
    <col min="3" max="3" width="23.21875" customWidth="1"/>
    <col min="4" max="4" width="32.33203125" customWidth="1"/>
    <col min="5" max="5" width="20.21875" customWidth="1"/>
    <col min="6" max="6" width="25.33203125" customWidth="1"/>
    <col min="9" max="9" width="22.5546875" customWidth="1"/>
    <col min="10" max="10" width="12" bestFit="1" customWidth="1"/>
  </cols>
  <sheetData>
    <row r="1" spans="1:10" ht="15" customHeight="1">
      <c r="A1" s="36" t="s">
        <v>6</v>
      </c>
      <c r="B1" s="37" t="s">
        <v>7</v>
      </c>
      <c r="C1" s="38" t="s">
        <v>8</v>
      </c>
      <c r="D1" s="39" t="s">
        <v>9</v>
      </c>
      <c r="E1" s="44" t="s">
        <v>365</v>
      </c>
      <c r="F1" s="45" t="s">
        <v>10</v>
      </c>
      <c r="G1" s="40" t="s">
        <v>675</v>
      </c>
    </row>
    <row r="2" spans="1:10" ht="15" customHeight="1">
      <c r="A2" s="18">
        <v>44928</v>
      </c>
      <c r="B2" s="8" t="s">
        <v>11</v>
      </c>
      <c r="C2" s="8" t="s">
        <v>12</v>
      </c>
      <c r="D2" s="19" t="s">
        <v>13</v>
      </c>
      <c r="E2" s="20">
        <v>29331</v>
      </c>
      <c r="F2" s="1"/>
      <c r="G2" t="str">
        <f>TEXT(Table1[[#This Row],[Date]],"MMMM")</f>
        <v>January</v>
      </c>
    </row>
    <row r="3" spans="1:10" ht="15" customHeight="1">
      <c r="A3" s="21">
        <v>44928</v>
      </c>
      <c r="B3" s="9" t="s">
        <v>14</v>
      </c>
      <c r="C3" s="9" t="s">
        <v>12</v>
      </c>
      <c r="D3" s="22" t="s">
        <v>15</v>
      </c>
      <c r="E3" s="23">
        <v>11835</v>
      </c>
      <c r="F3" s="2"/>
      <c r="G3" t="str">
        <f>TEXT(Table1[[#This Row],[Date]],"MMMM")</f>
        <v>January</v>
      </c>
    </row>
    <row r="4" spans="1:10" ht="15" customHeight="1">
      <c r="A4" s="21">
        <v>44928</v>
      </c>
      <c r="B4" s="9" t="s">
        <v>16</v>
      </c>
      <c r="C4" s="9" t="s">
        <v>12</v>
      </c>
      <c r="D4" s="22" t="s">
        <v>17</v>
      </c>
      <c r="E4" s="23">
        <v>1933</v>
      </c>
      <c r="F4" s="2"/>
      <c r="G4" t="str">
        <f>TEXT(Table1[[#This Row],[Date]],"MMMM")</f>
        <v>January</v>
      </c>
    </row>
    <row r="5" spans="1:10" ht="15" customHeight="1">
      <c r="A5" s="21">
        <v>44928</v>
      </c>
      <c r="B5" s="9" t="s">
        <v>18</v>
      </c>
      <c r="C5" s="9" t="s">
        <v>12</v>
      </c>
      <c r="D5" s="22" t="s">
        <v>19</v>
      </c>
      <c r="E5" s="23">
        <v>12144</v>
      </c>
      <c r="F5" s="2"/>
      <c r="G5" t="str">
        <f>TEXT(Table1[[#This Row],[Date]],"MMMM")</f>
        <v>January</v>
      </c>
      <c r="I5" t="s">
        <v>691</v>
      </c>
      <c r="J5" t="s">
        <v>692</v>
      </c>
    </row>
    <row r="6" spans="1:10" ht="15" customHeight="1">
      <c r="A6" s="21">
        <v>44930</v>
      </c>
      <c r="B6" s="9" t="s">
        <v>11</v>
      </c>
      <c r="C6" s="9" t="s">
        <v>12</v>
      </c>
      <c r="D6" s="22" t="s">
        <v>20</v>
      </c>
      <c r="E6" s="23">
        <v>32125</v>
      </c>
      <c r="F6" s="2"/>
      <c r="G6" t="str">
        <f>TEXT(Table1[[#This Row],[Date]],"MMMM")</f>
        <v>January</v>
      </c>
      <c r="I6" t="s">
        <v>687</v>
      </c>
      <c r="J6">
        <f>AVERAGE(Table1[Sales])</f>
        <v>10331.747417475728</v>
      </c>
    </row>
    <row r="7" spans="1:10" ht="15" customHeight="1">
      <c r="A7" s="21">
        <v>44935</v>
      </c>
      <c r="B7" s="9" t="s">
        <v>21</v>
      </c>
      <c r="C7" s="9" t="s">
        <v>12</v>
      </c>
      <c r="D7" s="22" t="s">
        <v>22</v>
      </c>
      <c r="E7" s="23">
        <v>11835</v>
      </c>
      <c r="F7" s="2"/>
      <c r="G7" t="str">
        <f>TEXT(Table1[[#This Row],[Date]],"MMMM")</f>
        <v>January</v>
      </c>
      <c r="I7" t="s">
        <v>688</v>
      </c>
      <c r="J7">
        <f>_xlfn.STDEV.S(Table1[Sales])</f>
        <v>7502.0835891503748</v>
      </c>
    </row>
    <row r="8" spans="1:10" ht="15" customHeight="1">
      <c r="A8" s="21">
        <v>44935</v>
      </c>
      <c r="B8" s="9" t="s">
        <v>23</v>
      </c>
      <c r="C8" s="9" t="s">
        <v>12</v>
      </c>
      <c r="D8" s="22" t="s">
        <v>24</v>
      </c>
      <c r="E8" s="23">
        <v>5864</v>
      </c>
      <c r="F8" s="2"/>
      <c r="G8" t="str">
        <f>TEXT(Table1[[#This Row],[Date]],"MMMM")</f>
        <v>January</v>
      </c>
      <c r="I8" t="s">
        <v>689</v>
      </c>
      <c r="J8">
        <f>MIN(Table1[Sales])</f>
        <v>124</v>
      </c>
    </row>
    <row r="9" spans="1:10" ht="15" customHeight="1">
      <c r="A9" s="21">
        <v>44935</v>
      </c>
      <c r="B9" s="9" t="s">
        <v>25</v>
      </c>
      <c r="C9" s="9" t="s">
        <v>12</v>
      </c>
      <c r="D9" s="22" t="s">
        <v>26</v>
      </c>
      <c r="E9" s="23">
        <v>3125</v>
      </c>
      <c r="F9" s="2"/>
      <c r="G9" t="str">
        <f>TEXT(Table1[[#This Row],[Date]],"MMMM")</f>
        <v>January</v>
      </c>
      <c r="I9" t="s">
        <v>690</v>
      </c>
      <c r="J9">
        <f>MAX(Table1[Sales])</f>
        <v>43096</v>
      </c>
    </row>
    <row r="10" spans="1:10" ht="15" customHeight="1">
      <c r="A10" s="21">
        <v>44935</v>
      </c>
      <c r="B10" s="9" t="s">
        <v>27</v>
      </c>
      <c r="C10" s="9" t="s">
        <v>12</v>
      </c>
      <c r="D10" s="22" t="s">
        <v>28</v>
      </c>
      <c r="E10" s="23">
        <v>6627</v>
      </c>
      <c r="F10" s="2"/>
      <c r="G10" t="str">
        <f>TEXT(Table1[[#This Row],[Date]],"MMMM")</f>
        <v>January</v>
      </c>
      <c r="I10" t="s">
        <v>693</v>
      </c>
      <c r="J10">
        <f>COUNT(Table1[Sales])</f>
        <v>515</v>
      </c>
    </row>
    <row r="11" spans="1:10" ht="15" customHeight="1">
      <c r="A11" s="21">
        <v>44935</v>
      </c>
      <c r="B11" s="9" t="s">
        <v>4</v>
      </c>
      <c r="C11" s="9" t="s">
        <v>12</v>
      </c>
      <c r="D11" s="22" t="s">
        <v>29</v>
      </c>
      <c r="E11" s="23">
        <v>9407</v>
      </c>
      <c r="F11" s="2"/>
      <c r="G11" t="str">
        <f>TEXT(Table1[[#This Row],[Date]],"MMMM")</f>
        <v>January</v>
      </c>
      <c r="I11" t="s">
        <v>694</v>
      </c>
      <c r="J11" s="43">
        <f>SUM(Table1[Sales])</f>
        <v>5320849.92</v>
      </c>
    </row>
    <row r="12" spans="1:10" ht="15" customHeight="1">
      <c r="A12" s="21">
        <v>44935</v>
      </c>
      <c r="B12" s="9" t="s">
        <v>30</v>
      </c>
      <c r="C12" s="9" t="s">
        <v>12</v>
      </c>
      <c r="D12" s="22" t="s">
        <v>31</v>
      </c>
      <c r="E12" s="23">
        <v>14450</v>
      </c>
      <c r="F12" s="2"/>
      <c r="G12" t="str">
        <f>TEXT(Table1[[#This Row],[Date]],"MMMM")</f>
        <v>January</v>
      </c>
    </row>
    <row r="13" spans="1:10" ht="15" customHeight="1">
      <c r="A13" s="21">
        <v>44935</v>
      </c>
      <c r="B13" s="9" t="s">
        <v>32</v>
      </c>
      <c r="C13" s="9" t="s">
        <v>12</v>
      </c>
      <c r="D13" s="22" t="s">
        <v>33</v>
      </c>
      <c r="E13" s="23">
        <v>3563</v>
      </c>
      <c r="F13" s="2"/>
      <c r="G13" t="str">
        <f>TEXT(Table1[[#This Row],[Date]],"MMMM")</f>
        <v>January</v>
      </c>
    </row>
    <row r="14" spans="1:10" ht="15" customHeight="1">
      <c r="A14" s="21">
        <v>44936</v>
      </c>
      <c r="B14" s="9" t="s">
        <v>34</v>
      </c>
      <c r="C14" s="9" t="s">
        <v>12</v>
      </c>
      <c r="D14" s="22" t="s">
        <v>35</v>
      </c>
      <c r="E14" s="23">
        <v>14270</v>
      </c>
      <c r="F14" s="2"/>
      <c r="G14" t="str">
        <f>TEXT(Table1[[#This Row],[Date]],"MMMM")</f>
        <v>January</v>
      </c>
    </row>
    <row r="15" spans="1:10" ht="15" customHeight="1">
      <c r="A15" s="21">
        <v>44938</v>
      </c>
      <c r="B15" s="9" t="s">
        <v>36</v>
      </c>
      <c r="C15" s="9" t="s">
        <v>12</v>
      </c>
      <c r="D15" s="22" t="s">
        <v>37</v>
      </c>
      <c r="E15" s="23">
        <v>21579</v>
      </c>
      <c r="F15" s="2"/>
      <c r="G15" t="str">
        <f>TEXT(Table1[[#This Row],[Date]],"MMMM")</f>
        <v>January</v>
      </c>
    </row>
    <row r="16" spans="1:10" ht="15" customHeight="1">
      <c r="A16" s="21">
        <v>44938</v>
      </c>
      <c r="B16" s="9" t="s">
        <v>38</v>
      </c>
      <c r="C16" s="9" t="s">
        <v>12</v>
      </c>
      <c r="D16" s="22" t="s">
        <v>39</v>
      </c>
      <c r="E16" s="23">
        <v>19244</v>
      </c>
      <c r="F16" s="2"/>
      <c r="G16" t="str">
        <f>TEXT(Table1[[#This Row],[Date]],"MMMM")</f>
        <v>January</v>
      </c>
      <c r="I16" t="s">
        <v>723</v>
      </c>
    </row>
    <row r="17" spans="1:9" ht="15" customHeight="1">
      <c r="A17" s="21">
        <v>44939</v>
      </c>
      <c r="B17" s="9" t="s">
        <v>40</v>
      </c>
      <c r="C17" s="9" t="s">
        <v>12</v>
      </c>
      <c r="D17" s="22" t="s">
        <v>41</v>
      </c>
      <c r="E17" s="23">
        <v>8276</v>
      </c>
      <c r="F17" s="2"/>
      <c r="G17" t="str">
        <f>TEXT(Table1[[#This Row],[Date]],"MMMM")</f>
        <v>January</v>
      </c>
      <c r="I17" t="s">
        <v>719</v>
      </c>
    </row>
    <row r="18" spans="1:9" ht="15" customHeight="1">
      <c r="A18" s="21">
        <v>44939</v>
      </c>
      <c r="B18" s="9" t="s">
        <v>42</v>
      </c>
      <c r="C18" s="9" t="s">
        <v>12</v>
      </c>
      <c r="D18" s="22" t="s">
        <v>43</v>
      </c>
      <c r="E18" s="23">
        <v>24461</v>
      </c>
      <c r="F18" s="2"/>
      <c r="G18" t="str">
        <f>TEXT(Table1[[#This Row],[Date]],"MMMM")</f>
        <v>January</v>
      </c>
      <c r="I18" t="s">
        <v>7</v>
      </c>
    </row>
    <row r="19" spans="1:9" ht="15" customHeight="1">
      <c r="A19" s="21">
        <v>44943</v>
      </c>
      <c r="B19" s="9" t="s">
        <v>44</v>
      </c>
      <c r="C19" s="9" t="s">
        <v>12</v>
      </c>
      <c r="D19" s="22" t="s">
        <v>45</v>
      </c>
      <c r="E19" s="23">
        <v>10689</v>
      </c>
      <c r="F19" s="2"/>
      <c r="G19" t="str">
        <f>TEXT(Table1[[#This Row],[Date]],"MMMM")</f>
        <v>January</v>
      </c>
      <c r="I19" t="s">
        <v>720</v>
      </c>
    </row>
    <row r="20" spans="1:9" ht="15" customHeight="1">
      <c r="A20" s="21">
        <v>44943</v>
      </c>
      <c r="B20" s="9" t="s">
        <v>46</v>
      </c>
      <c r="C20" s="9" t="s">
        <v>12</v>
      </c>
      <c r="D20" s="22" t="s">
        <v>47</v>
      </c>
      <c r="E20" s="23">
        <v>6682</v>
      </c>
      <c r="F20" s="2"/>
      <c r="G20" t="str">
        <f>TEXT(Table1[[#This Row],[Date]],"MMMM")</f>
        <v>January</v>
      </c>
      <c r="I20" t="s">
        <v>721</v>
      </c>
    </row>
    <row r="21" spans="1:9" ht="15" customHeight="1">
      <c r="A21" s="21">
        <v>44943</v>
      </c>
      <c r="B21" s="9" t="s">
        <v>48</v>
      </c>
      <c r="C21" s="9" t="s">
        <v>12</v>
      </c>
      <c r="D21" s="22" t="s">
        <v>49</v>
      </c>
      <c r="E21" s="23">
        <v>7453</v>
      </c>
      <c r="F21" s="2"/>
      <c r="G21" t="str">
        <f>TEXT(Table1[[#This Row],[Date]],"MMMM")</f>
        <v>January</v>
      </c>
      <c r="I21" t="s">
        <v>722</v>
      </c>
    </row>
    <row r="22" spans="1:9" ht="15" customHeight="1">
      <c r="A22" s="21">
        <v>44943</v>
      </c>
      <c r="B22" s="9" t="s">
        <v>50</v>
      </c>
      <c r="C22" s="9" t="s">
        <v>12</v>
      </c>
      <c r="D22" s="22" t="s">
        <v>51</v>
      </c>
      <c r="E22" s="23">
        <v>12688</v>
      </c>
      <c r="F22" s="2"/>
      <c r="G22" t="str">
        <f>TEXT(Table1[[#This Row],[Date]],"MMMM")</f>
        <v>January</v>
      </c>
    </row>
    <row r="23" spans="1:9" ht="15" customHeight="1">
      <c r="A23" s="21">
        <v>44943</v>
      </c>
      <c r="B23" s="9" t="s">
        <v>52</v>
      </c>
      <c r="C23" s="9" t="s">
        <v>12</v>
      </c>
      <c r="D23" s="22" t="s">
        <v>53</v>
      </c>
      <c r="E23" s="23">
        <v>4388</v>
      </c>
      <c r="F23" s="2"/>
      <c r="G23" t="str">
        <f>TEXT(Table1[[#This Row],[Date]],"MMMM")</f>
        <v>January</v>
      </c>
    </row>
    <row r="24" spans="1:9" ht="15" customHeight="1">
      <c r="A24" s="21">
        <v>44943</v>
      </c>
      <c r="B24" s="9" t="s">
        <v>54</v>
      </c>
      <c r="C24" s="9" t="s">
        <v>12</v>
      </c>
      <c r="D24" s="22" t="s">
        <v>55</v>
      </c>
      <c r="E24" s="23">
        <v>6787</v>
      </c>
      <c r="F24" s="2"/>
      <c r="G24" t="str">
        <f>TEXT(Table1[[#This Row],[Date]],"MMMM")</f>
        <v>January</v>
      </c>
    </row>
    <row r="25" spans="1:9" ht="15" customHeight="1">
      <c r="A25" s="21">
        <v>44943</v>
      </c>
      <c r="B25" s="9" t="s">
        <v>56</v>
      </c>
      <c r="C25" s="9" t="s">
        <v>12</v>
      </c>
      <c r="D25" s="22" t="s">
        <v>57</v>
      </c>
      <c r="E25" s="23">
        <v>6072</v>
      </c>
      <c r="F25" s="2"/>
      <c r="G25" t="str">
        <f>TEXT(Table1[[#This Row],[Date]],"MMMM")</f>
        <v>January</v>
      </c>
    </row>
    <row r="26" spans="1:9" ht="15" customHeight="1">
      <c r="A26" s="21">
        <v>44943</v>
      </c>
      <c r="B26" s="9" t="s">
        <v>58</v>
      </c>
      <c r="C26" s="9" t="s">
        <v>12</v>
      </c>
      <c r="D26" s="22" t="s">
        <v>59</v>
      </c>
      <c r="E26" s="23">
        <v>18778</v>
      </c>
      <c r="F26" s="2"/>
      <c r="G26" t="str">
        <f>TEXT(Table1[[#This Row],[Date]],"MMMM")</f>
        <v>January</v>
      </c>
    </row>
    <row r="27" spans="1:9" ht="15" customHeight="1">
      <c r="A27" s="21">
        <v>44946</v>
      </c>
      <c r="B27" s="9" t="s">
        <v>60</v>
      </c>
      <c r="C27" s="9" t="s">
        <v>12</v>
      </c>
      <c r="D27" s="22" t="s">
        <v>61</v>
      </c>
      <c r="E27" s="23">
        <v>3360</v>
      </c>
      <c r="F27" s="2"/>
      <c r="G27" t="str">
        <f>TEXT(Table1[[#This Row],[Date]],"MMMM")</f>
        <v>January</v>
      </c>
    </row>
    <row r="28" spans="1:9" ht="15" customHeight="1">
      <c r="A28" s="21">
        <v>44949</v>
      </c>
      <c r="B28" s="9" t="s">
        <v>11</v>
      </c>
      <c r="C28" s="9" t="s">
        <v>12</v>
      </c>
      <c r="D28" s="22" t="s">
        <v>62</v>
      </c>
      <c r="E28" s="23">
        <v>10394</v>
      </c>
      <c r="F28" s="2"/>
      <c r="G28" t="str">
        <f>TEXT(Table1[[#This Row],[Date]],"MMMM")</f>
        <v>January</v>
      </c>
    </row>
    <row r="29" spans="1:9" ht="15" customHeight="1">
      <c r="A29" s="21">
        <v>44949</v>
      </c>
      <c r="B29" s="9" t="s">
        <v>38</v>
      </c>
      <c r="C29" s="9" t="s">
        <v>12</v>
      </c>
      <c r="D29" s="22" t="s">
        <v>63</v>
      </c>
      <c r="E29" s="23">
        <v>12497</v>
      </c>
      <c r="F29" s="2"/>
      <c r="G29" t="str">
        <f>TEXT(Table1[[#This Row],[Date]],"MMMM")</f>
        <v>January</v>
      </c>
    </row>
    <row r="30" spans="1:9" ht="15" customHeight="1">
      <c r="A30" s="21">
        <v>44949</v>
      </c>
      <c r="B30" s="9" t="s">
        <v>64</v>
      </c>
      <c r="C30" s="9" t="s">
        <v>12</v>
      </c>
      <c r="D30" s="22" t="s">
        <v>65</v>
      </c>
      <c r="E30" s="23">
        <v>5066</v>
      </c>
      <c r="F30" s="2"/>
      <c r="G30" t="str">
        <f>TEXT(Table1[[#This Row],[Date]],"MMMM")</f>
        <v>January</v>
      </c>
    </row>
    <row r="31" spans="1:9" ht="15" customHeight="1">
      <c r="A31" s="21">
        <v>44949</v>
      </c>
      <c r="B31" s="9" t="s">
        <v>66</v>
      </c>
      <c r="C31" s="9" t="s">
        <v>12</v>
      </c>
      <c r="D31" s="22" t="s">
        <v>67</v>
      </c>
      <c r="E31" s="23">
        <v>11779</v>
      </c>
      <c r="F31" s="2"/>
      <c r="G31" t="str">
        <f>TEXT(Table1[[#This Row],[Date]],"MMMM")</f>
        <v>January</v>
      </c>
    </row>
    <row r="32" spans="1:9" ht="15" customHeight="1">
      <c r="A32" s="21">
        <v>44949</v>
      </c>
      <c r="B32" s="9" t="s">
        <v>68</v>
      </c>
      <c r="C32" s="9" t="s">
        <v>12</v>
      </c>
      <c r="D32" s="22" t="s">
        <v>69</v>
      </c>
      <c r="E32" s="23">
        <v>10088</v>
      </c>
      <c r="F32" s="2"/>
      <c r="G32" t="str">
        <f>TEXT(Table1[[#This Row],[Date]],"MMMM")</f>
        <v>January</v>
      </c>
    </row>
    <row r="33" spans="1:9" ht="15" customHeight="1">
      <c r="A33" s="21">
        <v>44949</v>
      </c>
      <c r="B33" s="9" t="s">
        <v>70</v>
      </c>
      <c r="C33" s="9" t="s">
        <v>12</v>
      </c>
      <c r="D33" s="22" t="s">
        <v>71</v>
      </c>
      <c r="E33" s="23">
        <v>3644</v>
      </c>
      <c r="F33" s="2"/>
      <c r="G33" t="str">
        <f>TEXT(Table1[[#This Row],[Date]],"MMMM")</f>
        <v>January</v>
      </c>
    </row>
    <row r="34" spans="1:9" ht="15" customHeight="1">
      <c r="A34" s="21">
        <v>44949</v>
      </c>
      <c r="B34" s="9" t="s">
        <v>72</v>
      </c>
      <c r="C34" s="9" t="s">
        <v>12</v>
      </c>
      <c r="D34" s="22" t="s">
        <v>73</v>
      </c>
      <c r="E34" s="23">
        <v>2733</v>
      </c>
      <c r="F34" s="2"/>
      <c r="G34" t="str">
        <f>TEXT(Table1[[#This Row],[Date]],"MMMM")</f>
        <v>January</v>
      </c>
    </row>
    <row r="35" spans="1:9" ht="15" customHeight="1">
      <c r="A35" s="21">
        <v>44949</v>
      </c>
      <c r="B35" s="9" t="s">
        <v>74</v>
      </c>
      <c r="C35" s="9" t="s">
        <v>12</v>
      </c>
      <c r="D35" s="22" t="s">
        <v>75</v>
      </c>
      <c r="E35" s="23">
        <v>4235</v>
      </c>
      <c r="F35" s="2"/>
      <c r="G35" t="str">
        <f>TEXT(Table1[[#This Row],[Date]],"MMMM")</f>
        <v>January</v>
      </c>
    </row>
    <row r="36" spans="1:9" ht="15" customHeight="1">
      <c r="A36" s="21">
        <v>44949</v>
      </c>
      <c r="B36" s="9" t="s">
        <v>76</v>
      </c>
      <c r="C36" s="9" t="s">
        <v>12</v>
      </c>
      <c r="D36" s="22" t="s">
        <v>77</v>
      </c>
      <c r="E36" s="23">
        <v>8105</v>
      </c>
      <c r="F36" s="2"/>
      <c r="G36" t="str">
        <f>TEXT(Table1[[#This Row],[Date]],"MMMM")</f>
        <v>January</v>
      </c>
    </row>
    <row r="37" spans="1:9" ht="15" customHeight="1">
      <c r="A37" s="21">
        <v>44949</v>
      </c>
      <c r="B37" s="9" t="s">
        <v>78</v>
      </c>
      <c r="C37" s="9" t="s">
        <v>12</v>
      </c>
      <c r="D37" s="22" t="s">
        <v>79</v>
      </c>
      <c r="E37" s="23">
        <v>33776.879999999997</v>
      </c>
      <c r="F37" s="2"/>
      <c r="G37" t="str">
        <f>TEXT(Table1[[#This Row],[Date]],"MMMM")</f>
        <v>January</v>
      </c>
    </row>
    <row r="38" spans="1:9" ht="15" customHeight="1">
      <c r="A38" s="21">
        <v>44949</v>
      </c>
      <c r="B38" s="9" t="s">
        <v>4</v>
      </c>
      <c r="C38" s="9" t="s">
        <v>12</v>
      </c>
      <c r="D38" s="22" t="s">
        <v>80</v>
      </c>
      <c r="E38" s="23">
        <v>7068</v>
      </c>
      <c r="F38" s="2"/>
      <c r="G38" t="str">
        <f>TEXT(Table1[[#This Row],[Date]],"MMMM")</f>
        <v>January</v>
      </c>
    </row>
    <row r="39" spans="1:9" ht="15" customHeight="1">
      <c r="A39" s="21">
        <v>44949</v>
      </c>
      <c r="B39" s="9" t="s">
        <v>81</v>
      </c>
      <c r="C39" s="9" t="s">
        <v>12</v>
      </c>
      <c r="D39" s="22" t="s">
        <v>82</v>
      </c>
      <c r="E39" s="23">
        <v>6072</v>
      </c>
      <c r="F39" s="2"/>
      <c r="G39" t="str">
        <f>TEXT(Table1[[#This Row],[Date]],"MMMM")</f>
        <v>January</v>
      </c>
    </row>
    <row r="40" spans="1:9" ht="15" customHeight="1">
      <c r="A40" s="21">
        <v>44950</v>
      </c>
      <c r="B40" s="9" t="s">
        <v>32</v>
      </c>
      <c r="C40" s="9" t="s">
        <v>12</v>
      </c>
      <c r="D40" s="22" t="s">
        <v>83</v>
      </c>
      <c r="E40" s="23">
        <v>3146</v>
      </c>
      <c r="F40" s="2"/>
      <c r="G40" t="str">
        <f>TEXT(Table1[[#This Row],[Date]],"MMMM")</f>
        <v>January</v>
      </c>
    </row>
    <row r="41" spans="1:9" ht="15" customHeight="1">
      <c r="A41" s="21">
        <v>44952</v>
      </c>
      <c r="B41" s="9" t="s">
        <v>84</v>
      </c>
      <c r="C41" s="9" t="s">
        <v>12</v>
      </c>
      <c r="D41" s="22" t="s">
        <v>85</v>
      </c>
      <c r="E41" s="23">
        <v>15004</v>
      </c>
      <c r="F41" s="2"/>
      <c r="G41" t="str">
        <f>TEXT(Table1[[#This Row],[Date]],"MMMM")</f>
        <v>January</v>
      </c>
      <c r="I41" s="4"/>
    </row>
    <row r="42" spans="1:9" ht="15" customHeight="1">
      <c r="A42" s="21">
        <v>44952</v>
      </c>
      <c r="B42" s="9" t="s">
        <v>86</v>
      </c>
      <c r="C42" s="9" t="s">
        <v>12</v>
      </c>
      <c r="D42" s="22" t="s">
        <v>87</v>
      </c>
      <c r="E42" s="23">
        <v>6890</v>
      </c>
      <c r="F42" s="2"/>
      <c r="G42" s="4" t="str">
        <f>TEXT(Table1[[#This Row],[Date]],"MMMM")</f>
        <v>January</v>
      </c>
      <c r="H42" s="4"/>
      <c r="I42" s="4"/>
    </row>
    <row r="43" spans="1:9" ht="15" customHeight="1">
      <c r="A43" s="21">
        <v>44953</v>
      </c>
      <c r="B43" s="9" t="s">
        <v>88</v>
      </c>
      <c r="C43" s="9" t="s">
        <v>12</v>
      </c>
      <c r="D43" s="22" t="s">
        <v>89</v>
      </c>
      <c r="E43" s="23">
        <v>2346</v>
      </c>
      <c r="F43" s="2"/>
      <c r="G43" s="4" t="str">
        <f>TEXT(Table1[[#This Row],[Date]],"MMMM")</f>
        <v>January</v>
      </c>
      <c r="H43" s="4"/>
      <c r="I43" s="4"/>
    </row>
    <row r="44" spans="1:9" ht="15" customHeight="1">
      <c r="A44" s="21">
        <v>44954</v>
      </c>
      <c r="B44" s="9" t="s">
        <v>90</v>
      </c>
      <c r="C44" s="9" t="s">
        <v>12</v>
      </c>
      <c r="D44" s="22" t="s">
        <v>91</v>
      </c>
      <c r="E44" s="23">
        <v>14450</v>
      </c>
      <c r="F44" s="2"/>
      <c r="G44" s="4" t="str">
        <f>TEXT(Table1[[#This Row],[Date]],"MMMM")</f>
        <v>January</v>
      </c>
      <c r="H44" s="4"/>
      <c r="I44" s="4"/>
    </row>
    <row r="45" spans="1:9" ht="15" customHeight="1">
      <c r="A45" s="21">
        <v>44954</v>
      </c>
      <c r="B45" s="9" t="s">
        <v>92</v>
      </c>
      <c r="C45" s="9" t="s">
        <v>12</v>
      </c>
      <c r="D45" s="22" t="s">
        <v>93</v>
      </c>
      <c r="E45" s="23">
        <v>5518</v>
      </c>
      <c r="F45" s="2"/>
      <c r="G45" s="4" t="str">
        <f>TEXT(Table1[[#This Row],[Date]],"MMMM")</f>
        <v>January</v>
      </c>
      <c r="H45" s="4"/>
      <c r="I45" s="4"/>
    </row>
    <row r="46" spans="1:9" ht="15" customHeight="1">
      <c r="A46" s="21">
        <v>44954</v>
      </c>
      <c r="B46" s="9" t="s">
        <v>94</v>
      </c>
      <c r="C46" s="9" t="s">
        <v>12</v>
      </c>
      <c r="D46" s="22" t="s">
        <v>95</v>
      </c>
      <c r="E46" s="23">
        <v>9317</v>
      </c>
      <c r="F46" s="2"/>
      <c r="G46" s="4" t="str">
        <f>TEXT(Table1[[#This Row],[Date]],"MMMM")</f>
        <v>January</v>
      </c>
      <c r="H46" s="4"/>
      <c r="I46" s="4"/>
    </row>
    <row r="47" spans="1:9" ht="14.4">
      <c r="A47" s="21">
        <v>44954</v>
      </c>
      <c r="B47" s="24" t="s">
        <v>96</v>
      </c>
      <c r="C47" s="9" t="s">
        <v>12</v>
      </c>
      <c r="D47" s="22" t="s">
        <v>97</v>
      </c>
      <c r="E47" s="25">
        <v>5918</v>
      </c>
      <c r="G47" s="4" t="str">
        <f>TEXT(Table1[[#This Row],[Date]],"MMMM")</f>
        <v>January</v>
      </c>
      <c r="H47" s="4"/>
      <c r="I47" s="4"/>
    </row>
    <row r="48" spans="1:9" ht="14.4">
      <c r="A48" s="21">
        <v>44954</v>
      </c>
      <c r="B48" s="24" t="s">
        <v>98</v>
      </c>
      <c r="C48" s="9" t="s">
        <v>12</v>
      </c>
      <c r="D48" s="22" t="s">
        <v>99</v>
      </c>
      <c r="E48" s="25">
        <v>7948</v>
      </c>
      <c r="G48" s="4" t="str">
        <f>TEXT(Table1[[#This Row],[Date]],"MMMM")</f>
        <v>January</v>
      </c>
      <c r="H48" s="4"/>
      <c r="I48" s="4"/>
    </row>
    <row r="49" spans="1:9" ht="14.4">
      <c r="A49" s="21">
        <v>44954</v>
      </c>
      <c r="B49" s="24" t="s">
        <v>100</v>
      </c>
      <c r="C49" s="9" t="s">
        <v>12</v>
      </c>
      <c r="D49" s="22" t="s">
        <v>101</v>
      </c>
      <c r="E49" s="25">
        <v>12144</v>
      </c>
      <c r="G49" s="4" t="str">
        <f>TEXT(Table1[[#This Row],[Date]],"MMMM")</f>
        <v>January</v>
      </c>
      <c r="H49" s="4"/>
      <c r="I49" s="4"/>
    </row>
    <row r="50" spans="1:9" ht="14.4">
      <c r="A50" s="21">
        <v>44954</v>
      </c>
      <c r="B50" s="24" t="s">
        <v>102</v>
      </c>
      <c r="C50" s="9" t="s">
        <v>12</v>
      </c>
      <c r="D50" s="22" t="s">
        <v>103</v>
      </c>
      <c r="E50" s="25">
        <v>3180</v>
      </c>
      <c r="G50" s="4" t="str">
        <f>TEXT(Table1[[#This Row],[Date]],"MMMM")</f>
        <v>January</v>
      </c>
      <c r="H50" s="4"/>
      <c r="I50" s="4"/>
    </row>
    <row r="51" spans="1:9" ht="14.4">
      <c r="A51" s="21">
        <v>44957</v>
      </c>
      <c r="B51" s="24" t="s">
        <v>44</v>
      </c>
      <c r="C51" s="9" t="s">
        <v>12</v>
      </c>
      <c r="D51" s="22" t="s">
        <v>104</v>
      </c>
      <c r="E51" s="25">
        <v>21790</v>
      </c>
      <c r="G51" s="4" t="str">
        <f>TEXT(Table1[[#This Row],[Date]],"MMMM")</f>
        <v>January</v>
      </c>
      <c r="H51" s="4"/>
      <c r="I51" s="4"/>
    </row>
    <row r="52" spans="1:9" ht="14.4">
      <c r="A52" s="21">
        <v>44957</v>
      </c>
      <c r="B52" s="24" t="s">
        <v>105</v>
      </c>
      <c r="C52" s="9" t="s">
        <v>12</v>
      </c>
      <c r="D52" s="22" t="s">
        <v>106</v>
      </c>
      <c r="E52" s="25">
        <v>26711</v>
      </c>
      <c r="G52" s="4" t="str">
        <f>TEXT(Table1[[#This Row],[Date]],"MMMM")</f>
        <v>January</v>
      </c>
      <c r="H52" s="4"/>
    </row>
    <row r="53" spans="1:9" ht="14.4">
      <c r="A53" s="21">
        <v>44957</v>
      </c>
      <c r="B53" s="24" t="s">
        <v>107</v>
      </c>
      <c r="C53" s="9" t="s">
        <v>12</v>
      </c>
      <c r="D53" s="22" t="s">
        <v>108</v>
      </c>
      <c r="E53" s="25">
        <v>7225</v>
      </c>
      <c r="G53" t="str">
        <f>TEXT(Table1[[#This Row],[Date]],"MMMM")</f>
        <v>January</v>
      </c>
    </row>
    <row r="54" spans="1:9" ht="14.4">
      <c r="A54" s="21">
        <v>44957</v>
      </c>
      <c r="B54" s="24" t="s">
        <v>18</v>
      </c>
      <c r="C54" s="9" t="s">
        <v>12</v>
      </c>
      <c r="D54" s="22" t="s">
        <v>109</v>
      </c>
      <c r="E54" s="25">
        <v>4786</v>
      </c>
      <c r="G54" t="str">
        <f>TEXT(Table1[[#This Row],[Date]],"MMMM")</f>
        <v>January</v>
      </c>
    </row>
    <row r="55" spans="1:9" ht="14.4">
      <c r="A55" s="21">
        <v>44957</v>
      </c>
      <c r="B55" s="24" t="s">
        <v>110</v>
      </c>
      <c r="C55" s="9" t="s">
        <v>12</v>
      </c>
      <c r="D55" s="22" t="s">
        <v>111</v>
      </c>
      <c r="E55" s="25">
        <v>11835</v>
      </c>
      <c r="G55" t="str">
        <f>TEXT(Table1[[#This Row],[Date]],"MMMM")</f>
        <v>January</v>
      </c>
    </row>
    <row r="56" spans="1:9" ht="14.4">
      <c r="A56" s="21">
        <v>44957</v>
      </c>
      <c r="B56" s="24" t="s">
        <v>112</v>
      </c>
      <c r="C56" s="9" t="s">
        <v>12</v>
      </c>
      <c r="D56" s="22" t="s">
        <v>113</v>
      </c>
      <c r="E56" s="25">
        <v>6072</v>
      </c>
      <c r="G56" t="str">
        <f>TEXT(Table1[[#This Row],[Date]],"MMMM")</f>
        <v>January</v>
      </c>
    </row>
    <row r="57" spans="1:9" ht="14.4">
      <c r="A57" s="21">
        <v>44957</v>
      </c>
      <c r="B57" s="24" t="s">
        <v>42</v>
      </c>
      <c r="C57" s="9" t="s">
        <v>12</v>
      </c>
      <c r="D57" s="22" t="s">
        <v>114</v>
      </c>
      <c r="E57" s="25">
        <v>4625</v>
      </c>
      <c r="G57" t="str">
        <f>TEXT(Table1[[#This Row],[Date]],"MMMM")</f>
        <v>January</v>
      </c>
    </row>
    <row r="58" spans="1:9" ht="14.4">
      <c r="A58" s="18">
        <v>44958</v>
      </c>
      <c r="B58" s="8" t="s">
        <v>115</v>
      </c>
      <c r="C58" s="8" t="s">
        <v>12</v>
      </c>
      <c r="D58" s="19" t="s">
        <v>116</v>
      </c>
      <c r="E58" s="20">
        <v>11873</v>
      </c>
      <c r="G58" t="str">
        <f>TEXT(Table1[[#This Row],[Date]],"MMMM")</f>
        <v>February</v>
      </c>
    </row>
    <row r="59" spans="1:9" ht="14.4">
      <c r="A59" s="21">
        <v>44958</v>
      </c>
      <c r="B59" s="9" t="s">
        <v>117</v>
      </c>
      <c r="C59" s="9" t="s">
        <v>12</v>
      </c>
      <c r="D59" s="22" t="s">
        <v>118</v>
      </c>
      <c r="E59" s="23">
        <v>17995</v>
      </c>
      <c r="G59" t="str">
        <f>TEXT(Table1[[#This Row],[Date]],"MMMM")</f>
        <v>February</v>
      </c>
    </row>
    <row r="60" spans="1:9" ht="14.4">
      <c r="A60" s="21">
        <v>44958</v>
      </c>
      <c r="B60" s="9" t="s">
        <v>119</v>
      </c>
      <c r="C60" s="9" t="s">
        <v>12</v>
      </c>
      <c r="D60" s="22" t="s">
        <v>120</v>
      </c>
      <c r="E60" s="23">
        <v>3313</v>
      </c>
      <c r="G60" t="str">
        <f>TEXT(Table1[[#This Row],[Date]],"MMMM")</f>
        <v>February</v>
      </c>
    </row>
    <row r="61" spans="1:9" ht="14.4">
      <c r="A61" s="21">
        <v>44959</v>
      </c>
      <c r="B61" s="9" t="s">
        <v>110</v>
      </c>
      <c r="C61" s="9" t="s">
        <v>12</v>
      </c>
      <c r="D61" s="22" t="s">
        <v>121</v>
      </c>
      <c r="E61" s="23">
        <v>3968</v>
      </c>
      <c r="G61" t="str">
        <f>TEXT(Table1[[#This Row],[Date]],"MMMM")</f>
        <v>February</v>
      </c>
    </row>
    <row r="62" spans="1:9" ht="14.4">
      <c r="A62" s="21">
        <v>44959</v>
      </c>
      <c r="B62" s="9" t="s">
        <v>11</v>
      </c>
      <c r="C62" s="9" t="s">
        <v>12</v>
      </c>
      <c r="D62" s="22" t="s">
        <v>122</v>
      </c>
      <c r="E62" s="23">
        <v>31007</v>
      </c>
      <c r="G62" t="str">
        <f>TEXT(Table1[[#This Row],[Date]],"MMMM")</f>
        <v>February</v>
      </c>
    </row>
    <row r="63" spans="1:9" ht="14.4">
      <c r="A63" s="21">
        <v>44960</v>
      </c>
      <c r="B63" s="9" t="s">
        <v>90</v>
      </c>
      <c r="C63" s="9" t="s">
        <v>12</v>
      </c>
      <c r="D63" s="22" t="s">
        <v>123</v>
      </c>
      <c r="E63" s="23">
        <v>3313</v>
      </c>
      <c r="G63" t="str">
        <f>TEXT(Table1[[#This Row],[Date]],"MMMM")</f>
        <v>February</v>
      </c>
    </row>
    <row r="64" spans="1:9" ht="14.4">
      <c r="A64" s="21">
        <v>44964</v>
      </c>
      <c r="B64" s="9" t="s">
        <v>81</v>
      </c>
      <c r="C64" s="9" t="s">
        <v>12</v>
      </c>
      <c r="D64" s="22" t="s">
        <v>124</v>
      </c>
      <c r="E64" s="23">
        <v>12144</v>
      </c>
      <c r="G64" t="str">
        <f>TEXT(Table1[[#This Row],[Date]],"MMMM")</f>
        <v>February</v>
      </c>
    </row>
    <row r="65" spans="1:7" ht="14.4">
      <c r="A65" s="21">
        <v>44964</v>
      </c>
      <c r="B65" s="9" t="s">
        <v>125</v>
      </c>
      <c r="C65" s="9" t="s">
        <v>12</v>
      </c>
      <c r="D65" s="22" t="s">
        <v>126</v>
      </c>
      <c r="E65" s="23">
        <v>21135</v>
      </c>
      <c r="G65" t="str">
        <f>TEXT(Table1[[#This Row],[Date]],"MMMM")</f>
        <v>February</v>
      </c>
    </row>
    <row r="66" spans="1:7" ht="14.4">
      <c r="A66" s="21">
        <v>44965</v>
      </c>
      <c r="B66" s="9" t="s">
        <v>36</v>
      </c>
      <c r="C66" s="9" t="s">
        <v>12</v>
      </c>
      <c r="D66" s="22" t="s">
        <v>127</v>
      </c>
      <c r="E66" s="23">
        <v>4512</v>
      </c>
      <c r="G66" t="str">
        <f>TEXT(Table1[[#This Row],[Date]],"MMMM")</f>
        <v>February</v>
      </c>
    </row>
    <row r="67" spans="1:7" ht="14.4">
      <c r="A67" s="21">
        <v>44965</v>
      </c>
      <c r="B67" s="9" t="s">
        <v>128</v>
      </c>
      <c r="C67" s="9" t="s">
        <v>12</v>
      </c>
      <c r="D67" s="22" t="s">
        <v>129</v>
      </c>
      <c r="E67" s="23">
        <v>5969</v>
      </c>
      <c r="G67" t="str">
        <f>TEXT(Table1[[#This Row],[Date]],"MMMM")</f>
        <v>February</v>
      </c>
    </row>
    <row r="68" spans="1:7" ht="14.4">
      <c r="A68" s="21">
        <v>44968</v>
      </c>
      <c r="B68" s="9" t="s">
        <v>130</v>
      </c>
      <c r="C68" s="9" t="s">
        <v>12</v>
      </c>
      <c r="D68" s="22" t="s">
        <v>131</v>
      </c>
      <c r="E68" s="23">
        <v>4239</v>
      </c>
      <c r="G68" t="str">
        <f>TEXT(Table1[[#This Row],[Date]],"MMMM")</f>
        <v>February</v>
      </c>
    </row>
    <row r="69" spans="1:7" ht="14.4">
      <c r="A69" s="21">
        <v>44968</v>
      </c>
      <c r="B69" s="9" t="s">
        <v>132</v>
      </c>
      <c r="C69" s="9" t="s">
        <v>12</v>
      </c>
      <c r="D69" s="22" t="s">
        <v>133</v>
      </c>
      <c r="E69" s="23">
        <v>5918</v>
      </c>
      <c r="G69" t="str">
        <f>TEXT(Table1[[#This Row],[Date]],"MMMM")</f>
        <v>February</v>
      </c>
    </row>
    <row r="70" spans="1:7" ht="14.4">
      <c r="A70" s="21">
        <v>44968</v>
      </c>
      <c r="B70" s="9" t="s">
        <v>134</v>
      </c>
      <c r="C70" s="9" t="s">
        <v>12</v>
      </c>
      <c r="D70" s="22" t="s">
        <v>135</v>
      </c>
      <c r="E70" s="23">
        <v>11128</v>
      </c>
      <c r="G70" t="str">
        <f>TEXT(Table1[[#This Row],[Date]],"MMMM")</f>
        <v>February</v>
      </c>
    </row>
    <row r="71" spans="1:7" ht="14.4">
      <c r="A71" s="21">
        <v>44968</v>
      </c>
      <c r="B71" s="9" t="s">
        <v>136</v>
      </c>
      <c r="C71" s="9" t="s">
        <v>12</v>
      </c>
      <c r="D71" s="22" t="s">
        <v>137</v>
      </c>
      <c r="E71" s="23">
        <v>6072</v>
      </c>
      <c r="G71" t="str">
        <f>TEXT(Table1[[#This Row],[Date]],"MMMM")</f>
        <v>February</v>
      </c>
    </row>
    <row r="72" spans="1:7" ht="14.4">
      <c r="A72" s="21">
        <v>44968</v>
      </c>
      <c r="B72" s="9" t="s">
        <v>44</v>
      </c>
      <c r="C72" s="9" t="s">
        <v>12</v>
      </c>
      <c r="D72" s="22" t="s">
        <v>138</v>
      </c>
      <c r="E72" s="23">
        <v>6217</v>
      </c>
      <c r="G72" t="str">
        <f>TEXT(Table1[[#This Row],[Date]],"MMMM")</f>
        <v>February</v>
      </c>
    </row>
    <row r="73" spans="1:7" ht="14.4">
      <c r="A73" s="21">
        <v>44968</v>
      </c>
      <c r="B73" s="9" t="s">
        <v>139</v>
      </c>
      <c r="C73" s="9" t="s">
        <v>12</v>
      </c>
      <c r="D73" s="22" t="s">
        <v>140</v>
      </c>
      <c r="E73" s="23">
        <v>8982</v>
      </c>
      <c r="G73" t="str">
        <f>TEXT(Table1[[#This Row],[Date]],"MMMM")</f>
        <v>February</v>
      </c>
    </row>
    <row r="74" spans="1:7" ht="14.4">
      <c r="A74" s="21">
        <v>44968</v>
      </c>
      <c r="B74" s="9" t="s">
        <v>141</v>
      </c>
      <c r="C74" s="9" t="s">
        <v>12</v>
      </c>
      <c r="D74" s="22" t="s">
        <v>142</v>
      </c>
      <c r="E74" s="23">
        <v>5918</v>
      </c>
      <c r="G74" t="str">
        <f>TEXT(Table1[[#This Row],[Date]],"MMMM")</f>
        <v>February</v>
      </c>
    </row>
    <row r="75" spans="1:7" ht="14.4">
      <c r="A75" s="21">
        <v>44968</v>
      </c>
      <c r="B75" s="9" t="s">
        <v>143</v>
      </c>
      <c r="C75" s="9" t="s">
        <v>12</v>
      </c>
      <c r="D75" s="22" t="s">
        <v>144</v>
      </c>
      <c r="E75" s="23">
        <v>11829</v>
      </c>
      <c r="G75" t="str">
        <f>TEXT(Table1[[#This Row],[Date]],"MMMM")</f>
        <v>February</v>
      </c>
    </row>
    <row r="76" spans="1:7" ht="14.4">
      <c r="A76" s="21">
        <v>44968</v>
      </c>
      <c r="B76" s="9" t="s">
        <v>145</v>
      </c>
      <c r="C76" s="9" t="s">
        <v>12</v>
      </c>
      <c r="D76" s="22" t="s">
        <v>146</v>
      </c>
      <c r="E76" s="23">
        <v>11396</v>
      </c>
      <c r="G76" t="str">
        <f>TEXT(Table1[[#This Row],[Date]],"MMMM")</f>
        <v>February</v>
      </c>
    </row>
    <row r="77" spans="1:7" ht="14.4">
      <c r="A77" s="21">
        <v>44968</v>
      </c>
      <c r="B77" s="9" t="s">
        <v>147</v>
      </c>
      <c r="C77" s="9" t="s">
        <v>12</v>
      </c>
      <c r="D77" s="22" t="s">
        <v>148</v>
      </c>
      <c r="E77" s="23">
        <v>18502</v>
      </c>
      <c r="G77" t="str">
        <f>TEXT(Table1[[#This Row],[Date]],"MMMM")</f>
        <v>February</v>
      </c>
    </row>
    <row r="78" spans="1:7" ht="14.4">
      <c r="A78" s="21">
        <v>44968</v>
      </c>
      <c r="B78" s="9" t="s">
        <v>112</v>
      </c>
      <c r="C78" s="9" t="s">
        <v>12</v>
      </c>
      <c r="D78" s="22" t="s">
        <v>149</v>
      </c>
      <c r="E78" s="23">
        <v>5961</v>
      </c>
      <c r="G78" t="str">
        <f>TEXT(Table1[[#This Row],[Date]],"MMMM")</f>
        <v>February</v>
      </c>
    </row>
    <row r="79" spans="1:7" ht="14.4">
      <c r="A79" s="21">
        <v>44968</v>
      </c>
      <c r="B79" s="9" t="s">
        <v>86</v>
      </c>
      <c r="C79" s="9" t="s">
        <v>12</v>
      </c>
      <c r="D79" s="22" t="s">
        <v>150</v>
      </c>
      <c r="E79" s="23">
        <v>2747</v>
      </c>
      <c r="G79" t="str">
        <f>TEXT(Table1[[#This Row],[Date]],"MMMM")</f>
        <v>February</v>
      </c>
    </row>
    <row r="80" spans="1:7" ht="14.4">
      <c r="A80" s="21">
        <v>44968</v>
      </c>
      <c r="B80" s="9" t="s">
        <v>151</v>
      </c>
      <c r="C80" s="9" t="s">
        <v>12</v>
      </c>
      <c r="D80" s="22" t="s">
        <v>152</v>
      </c>
      <c r="E80" s="23">
        <v>11566</v>
      </c>
      <c r="G80" t="str">
        <f>TEXT(Table1[[#This Row],[Date]],"MMMM")</f>
        <v>February</v>
      </c>
    </row>
    <row r="81" spans="1:7" ht="14.4">
      <c r="A81" s="21">
        <v>44968</v>
      </c>
      <c r="B81" s="9" t="s">
        <v>153</v>
      </c>
      <c r="C81" s="9" t="s">
        <v>12</v>
      </c>
      <c r="D81" s="22" t="s">
        <v>154</v>
      </c>
      <c r="E81" s="23">
        <v>7107</v>
      </c>
      <c r="G81" t="str">
        <f>TEXT(Table1[[#This Row],[Date]],"MMMM")</f>
        <v>February</v>
      </c>
    </row>
    <row r="82" spans="1:7" ht="14.4">
      <c r="A82" s="21">
        <v>44968</v>
      </c>
      <c r="B82" s="9" t="s">
        <v>155</v>
      </c>
      <c r="C82" s="9" t="s">
        <v>12</v>
      </c>
      <c r="D82" s="22" t="s">
        <v>156</v>
      </c>
      <c r="E82" s="23">
        <v>3491</v>
      </c>
      <c r="G82" t="str">
        <f>TEXT(Table1[[#This Row],[Date]],"MMMM")</f>
        <v>February</v>
      </c>
    </row>
    <row r="83" spans="1:7" ht="14.4">
      <c r="A83" s="21">
        <v>44968</v>
      </c>
      <c r="B83" s="9" t="s">
        <v>38</v>
      </c>
      <c r="C83" s="9" t="s">
        <v>12</v>
      </c>
      <c r="D83" s="22" t="s">
        <v>157</v>
      </c>
      <c r="E83" s="23">
        <v>15254</v>
      </c>
      <c r="G83" t="str">
        <f>TEXT(Table1[[#This Row],[Date]],"MMMM")</f>
        <v>February</v>
      </c>
    </row>
    <row r="84" spans="1:7" ht="14.4">
      <c r="A84" s="21">
        <v>44968</v>
      </c>
      <c r="B84" s="9" t="s">
        <v>158</v>
      </c>
      <c r="C84" s="9" t="s">
        <v>12</v>
      </c>
      <c r="D84" s="22" t="s">
        <v>159</v>
      </c>
      <c r="E84" s="23">
        <v>5134</v>
      </c>
      <c r="G84" t="str">
        <f>TEXT(Table1[[#This Row],[Date]],"MMMM")</f>
        <v>February</v>
      </c>
    </row>
    <row r="85" spans="1:7" ht="14.4">
      <c r="A85" s="21">
        <v>44968</v>
      </c>
      <c r="B85" s="9" t="s">
        <v>32</v>
      </c>
      <c r="C85" s="9" t="s">
        <v>12</v>
      </c>
      <c r="D85" s="22" t="s">
        <v>160</v>
      </c>
      <c r="E85" s="23">
        <v>1036</v>
      </c>
      <c r="G85" t="str">
        <f>TEXT(Table1[[#This Row],[Date]],"MMMM")</f>
        <v>February</v>
      </c>
    </row>
    <row r="86" spans="1:7" ht="14.4">
      <c r="A86" s="21">
        <v>44971</v>
      </c>
      <c r="B86" s="9" t="s">
        <v>161</v>
      </c>
      <c r="C86" s="9" t="s">
        <v>12</v>
      </c>
      <c r="D86" s="22" t="s">
        <v>162</v>
      </c>
      <c r="E86" s="23">
        <v>11835</v>
      </c>
      <c r="G86" t="str">
        <f>TEXT(Table1[[#This Row],[Date]],"MMMM")</f>
        <v>February</v>
      </c>
    </row>
    <row r="87" spans="1:7" ht="14.4">
      <c r="A87" s="21">
        <v>44971</v>
      </c>
      <c r="B87" s="9" t="s">
        <v>163</v>
      </c>
      <c r="C87" s="9" t="s">
        <v>12</v>
      </c>
      <c r="D87" s="22" t="s">
        <v>164</v>
      </c>
      <c r="E87" s="23">
        <v>6072</v>
      </c>
      <c r="G87" t="str">
        <f>TEXT(Table1[[#This Row],[Date]],"MMMM")</f>
        <v>February</v>
      </c>
    </row>
    <row r="88" spans="1:7" ht="14.4">
      <c r="A88" s="21">
        <v>44971</v>
      </c>
      <c r="B88" s="9" t="s">
        <v>165</v>
      </c>
      <c r="C88" s="9" t="s">
        <v>12</v>
      </c>
      <c r="D88" s="22" t="s">
        <v>166</v>
      </c>
      <c r="E88" s="23">
        <v>6072</v>
      </c>
      <c r="G88" t="str">
        <f>TEXT(Table1[[#This Row],[Date]],"MMMM")</f>
        <v>February</v>
      </c>
    </row>
    <row r="89" spans="1:7" ht="14.4">
      <c r="A89" s="21">
        <v>44971</v>
      </c>
      <c r="B89" s="9" t="s">
        <v>50</v>
      </c>
      <c r="C89" s="9" t="s">
        <v>12</v>
      </c>
      <c r="D89" s="22" t="s">
        <v>167</v>
      </c>
      <c r="E89" s="23">
        <v>6557</v>
      </c>
      <c r="G89" t="str">
        <f>TEXT(Table1[[#This Row],[Date]],"MMMM")</f>
        <v>February</v>
      </c>
    </row>
    <row r="90" spans="1:7" ht="14.4">
      <c r="A90" s="21">
        <v>44971</v>
      </c>
      <c r="B90" s="9" t="s">
        <v>98</v>
      </c>
      <c r="C90" s="9" t="s">
        <v>12</v>
      </c>
      <c r="D90" s="22" t="s">
        <v>168</v>
      </c>
      <c r="E90" s="23">
        <v>25233</v>
      </c>
      <c r="G90" t="str">
        <f>TEXT(Table1[[#This Row],[Date]],"MMMM")</f>
        <v>February</v>
      </c>
    </row>
    <row r="91" spans="1:7" ht="14.4">
      <c r="A91" s="21">
        <v>44971</v>
      </c>
      <c r="B91" s="9" t="s">
        <v>68</v>
      </c>
      <c r="C91" s="9" t="s">
        <v>12</v>
      </c>
      <c r="D91" s="22" t="s">
        <v>169</v>
      </c>
      <c r="E91" s="23">
        <v>12903</v>
      </c>
      <c r="G91" t="str">
        <f>TEXT(Table1[[#This Row],[Date]],"MMMM")</f>
        <v>February</v>
      </c>
    </row>
    <row r="92" spans="1:7" ht="14.4">
      <c r="A92" s="21">
        <v>44971</v>
      </c>
      <c r="B92" s="9" t="s">
        <v>170</v>
      </c>
      <c r="C92" s="9" t="s">
        <v>12</v>
      </c>
      <c r="D92" s="22" t="s">
        <v>171</v>
      </c>
      <c r="E92" s="23">
        <v>12134</v>
      </c>
      <c r="G92" t="str">
        <f>TEXT(Table1[[#This Row],[Date]],"MMMM")</f>
        <v>February</v>
      </c>
    </row>
    <row r="93" spans="1:7" ht="14.4">
      <c r="A93" s="21">
        <v>44971</v>
      </c>
      <c r="B93" s="9" t="s">
        <v>172</v>
      </c>
      <c r="C93" s="9" t="s">
        <v>12</v>
      </c>
      <c r="D93" s="22" t="s">
        <v>173</v>
      </c>
      <c r="E93" s="23">
        <v>5810</v>
      </c>
      <c r="G93" t="str">
        <f>TEXT(Table1[[#This Row],[Date]],"MMMM")</f>
        <v>February</v>
      </c>
    </row>
    <row r="94" spans="1:7" ht="14.4">
      <c r="A94" s="21">
        <v>44971</v>
      </c>
      <c r="B94" s="9" t="s">
        <v>30</v>
      </c>
      <c r="C94" s="9" t="s">
        <v>12</v>
      </c>
      <c r="D94" s="22" t="s">
        <v>174</v>
      </c>
      <c r="E94" s="23">
        <v>6072</v>
      </c>
      <c r="G94" t="str">
        <f>TEXT(Table1[[#This Row],[Date]],"MMMM")</f>
        <v>February</v>
      </c>
    </row>
    <row r="95" spans="1:7" ht="14.4">
      <c r="A95" s="21">
        <v>44971</v>
      </c>
      <c r="B95" s="9" t="s">
        <v>175</v>
      </c>
      <c r="C95" s="9" t="s">
        <v>12</v>
      </c>
      <c r="D95" s="22" t="s">
        <v>176</v>
      </c>
      <c r="E95" s="23">
        <v>8613</v>
      </c>
      <c r="G95" t="str">
        <f>TEXT(Table1[[#This Row],[Date]],"MMMM")</f>
        <v>February</v>
      </c>
    </row>
    <row r="96" spans="1:7" ht="14.4">
      <c r="A96" s="21">
        <v>44971</v>
      </c>
      <c r="B96" s="9" t="s">
        <v>132</v>
      </c>
      <c r="C96" s="9" t="s">
        <v>12</v>
      </c>
      <c r="D96" s="22" t="s">
        <v>177</v>
      </c>
      <c r="E96" s="23">
        <v>11727</v>
      </c>
      <c r="G96" t="str">
        <f>TEXT(Table1[[#This Row],[Date]],"MMMM")</f>
        <v>February</v>
      </c>
    </row>
    <row r="97" spans="1:7" ht="14.4">
      <c r="A97" s="21">
        <v>44971</v>
      </c>
      <c r="B97" s="9" t="s">
        <v>178</v>
      </c>
      <c r="C97" s="9" t="s">
        <v>12</v>
      </c>
      <c r="D97" s="22" t="s">
        <v>179</v>
      </c>
      <c r="E97" s="23">
        <v>15788</v>
      </c>
      <c r="G97" t="str">
        <f>TEXT(Table1[[#This Row],[Date]],"MMMM")</f>
        <v>February</v>
      </c>
    </row>
    <row r="98" spans="1:7" ht="14.4">
      <c r="A98" s="21">
        <v>44971</v>
      </c>
      <c r="B98" s="9" t="s">
        <v>180</v>
      </c>
      <c r="C98" s="9" t="s">
        <v>12</v>
      </c>
      <c r="D98" s="22" t="s">
        <v>181</v>
      </c>
      <c r="E98" s="23">
        <v>10007</v>
      </c>
      <c r="G98" t="str">
        <f>TEXT(Table1[[#This Row],[Date]],"MMMM")</f>
        <v>February</v>
      </c>
    </row>
    <row r="99" spans="1:7" ht="14.4">
      <c r="A99" s="21">
        <v>44971</v>
      </c>
      <c r="B99" s="9" t="s">
        <v>40</v>
      </c>
      <c r="C99" s="9" t="s">
        <v>12</v>
      </c>
      <c r="D99" s="22" t="s">
        <v>182</v>
      </c>
      <c r="E99" s="23">
        <v>8276</v>
      </c>
      <c r="G99" t="str">
        <f>TEXT(Table1[[#This Row],[Date]],"MMMM")</f>
        <v>February</v>
      </c>
    </row>
    <row r="100" spans="1:7" ht="14.4">
      <c r="A100" s="21">
        <v>44972</v>
      </c>
      <c r="B100" s="9" t="s">
        <v>4</v>
      </c>
      <c r="C100" s="9" t="s">
        <v>12</v>
      </c>
      <c r="D100" s="22" t="s">
        <v>183</v>
      </c>
      <c r="E100" s="23">
        <v>3750.04</v>
      </c>
      <c r="G100" t="str">
        <f>TEXT(Table1[[#This Row],[Date]],"MMMM")</f>
        <v>February</v>
      </c>
    </row>
    <row r="101" spans="1:7" ht="14.4">
      <c r="A101" s="21">
        <v>44973</v>
      </c>
      <c r="B101" s="9" t="s">
        <v>81</v>
      </c>
      <c r="C101" s="9" t="s">
        <v>12</v>
      </c>
      <c r="D101" s="22" t="s">
        <v>184</v>
      </c>
      <c r="E101" s="23">
        <v>12144</v>
      </c>
      <c r="G101" t="str">
        <f>TEXT(Table1[[#This Row],[Date]],"MMMM")</f>
        <v>February</v>
      </c>
    </row>
    <row r="102" spans="1:7" ht="14.4">
      <c r="A102" s="21">
        <v>44973</v>
      </c>
      <c r="B102" s="9" t="s">
        <v>1</v>
      </c>
      <c r="C102" s="9" t="s">
        <v>12</v>
      </c>
      <c r="D102" s="22" t="s">
        <v>185</v>
      </c>
      <c r="E102" s="23">
        <v>6072</v>
      </c>
      <c r="G102" t="str">
        <f>TEXT(Table1[[#This Row],[Date]],"MMMM")</f>
        <v>February</v>
      </c>
    </row>
    <row r="103" spans="1:7" ht="14.4">
      <c r="A103" s="21">
        <v>44973</v>
      </c>
      <c r="B103" s="9" t="s">
        <v>186</v>
      </c>
      <c r="C103" s="9" t="s">
        <v>12</v>
      </c>
      <c r="D103" s="22" t="s">
        <v>187</v>
      </c>
      <c r="E103" s="23">
        <v>6845</v>
      </c>
      <c r="F103" s="5"/>
      <c r="G103" s="5" t="str">
        <f>TEXT(Table1[[#This Row],[Date]],"MMMM")</f>
        <v>February</v>
      </c>
    </row>
    <row r="104" spans="1:7" ht="14.4">
      <c r="A104" s="21">
        <v>44973</v>
      </c>
      <c r="B104" s="9" t="s">
        <v>60</v>
      </c>
      <c r="C104" s="9" t="s">
        <v>12</v>
      </c>
      <c r="D104" s="22" t="s">
        <v>188</v>
      </c>
      <c r="E104" s="23">
        <v>16995</v>
      </c>
      <c r="F104" s="5"/>
      <c r="G104" s="5" t="str">
        <f>TEXT(Table1[[#This Row],[Date]],"MMMM")</f>
        <v>February</v>
      </c>
    </row>
    <row r="105" spans="1:7" ht="14.4">
      <c r="A105" s="21">
        <v>44973</v>
      </c>
      <c r="B105" s="9" t="s">
        <v>54</v>
      </c>
      <c r="C105" s="9" t="s">
        <v>12</v>
      </c>
      <c r="D105" s="22" t="s">
        <v>189</v>
      </c>
      <c r="E105" s="23">
        <v>13575</v>
      </c>
      <c r="F105" s="5"/>
      <c r="G105" s="5" t="str">
        <f>TEXT(Table1[[#This Row],[Date]],"MMMM")</f>
        <v>February</v>
      </c>
    </row>
    <row r="106" spans="1:7" ht="14.4">
      <c r="A106" s="21">
        <v>44974</v>
      </c>
      <c r="B106" s="9" t="s">
        <v>119</v>
      </c>
      <c r="C106" s="9" t="s">
        <v>12</v>
      </c>
      <c r="D106" s="22" t="s">
        <v>190</v>
      </c>
      <c r="E106" s="23">
        <v>2171</v>
      </c>
      <c r="F106" s="5"/>
      <c r="G106" s="5" t="str">
        <f>TEXT(Table1[[#This Row],[Date]],"MMMM")</f>
        <v>February</v>
      </c>
    </row>
    <row r="107" spans="1:7" ht="14.4">
      <c r="A107" s="21">
        <v>44974</v>
      </c>
      <c r="B107" s="9" t="s">
        <v>191</v>
      </c>
      <c r="C107" s="9" t="s">
        <v>12</v>
      </c>
      <c r="D107" s="22" t="s">
        <v>192</v>
      </c>
      <c r="E107" s="23">
        <v>1086</v>
      </c>
      <c r="F107" s="5"/>
      <c r="G107" s="5" t="str">
        <f>TEXT(Table1[[#This Row],[Date]],"MMMM")</f>
        <v>February</v>
      </c>
    </row>
    <row r="108" spans="1:7" ht="14.4">
      <c r="A108" s="21">
        <v>44974</v>
      </c>
      <c r="B108" s="9" t="s">
        <v>4</v>
      </c>
      <c r="C108" s="9" t="s">
        <v>12</v>
      </c>
      <c r="D108" s="22" t="s">
        <v>193</v>
      </c>
      <c r="E108" s="23">
        <v>7590</v>
      </c>
      <c r="F108" s="5"/>
      <c r="G108" s="5" t="str">
        <f>TEXT(Table1[[#This Row],[Date]],"MMMM")</f>
        <v>February</v>
      </c>
    </row>
    <row r="109" spans="1:7" ht="14.4">
      <c r="A109" s="21">
        <v>44974</v>
      </c>
      <c r="B109" s="9" t="s">
        <v>4</v>
      </c>
      <c r="C109" s="9" t="s">
        <v>12</v>
      </c>
      <c r="D109" s="22" t="s">
        <v>194</v>
      </c>
      <c r="E109" s="23">
        <v>4554</v>
      </c>
      <c r="F109" s="5"/>
      <c r="G109" s="5" t="str">
        <f>TEXT(Table1[[#This Row],[Date]],"MMMM")</f>
        <v>February</v>
      </c>
    </row>
    <row r="110" spans="1:7" ht="14.4">
      <c r="A110" s="21">
        <v>44974</v>
      </c>
      <c r="B110" s="9" t="s">
        <v>115</v>
      </c>
      <c r="C110" s="9" t="s">
        <v>12</v>
      </c>
      <c r="D110" s="22" t="s">
        <v>195</v>
      </c>
      <c r="E110" s="23">
        <v>7071</v>
      </c>
      <c r="F110" s="5"/>
      <c r="G110" s="5" t="str">
        <f>TEXT(Table1[[#This Row],[Date]],"MMMM")</f>
        <v>February</v>
      </c>
    </row>
    <row r="111" spans="1:7" ht="14.4">
      <c r="A111" s="21">
        <v>44974</v>
      </c>
      <c r="B111" s="9" t="s">
        <v>196</v>
      </c>
      <c r="C111" s="9" t="s">
        <v>12</v>
      </c>
      <c r="D111" s="22" t="s">
        <v>197</v>
      </c>
      <c r="E111" s="23">
        <v>15186</v>
      </c>
      <c r="F111" s="5"/>
      <c r="G111" s="5" t="str">
        <f>TEXT(Table1[[#This Row],[Date]],"MMMM")</f>
        <v>February</v>
      </c>
    </row>
    <row r="112" spans="1:7" ht="14.4">
      <c r="A112" s="21">
        <v>44974</v>
      </c>
      <c r="B112" s="9" t="s">
        <v>46</v>
      </c>
      <c r="C112" s="9" t="s">
        <v>12</v>
      </c>
      <c r="D112" s="22" t="s">
        <v>198</v>
      </c>
      <c r="E112" s="23">
        <v>14083</v>
      </c>
      <c r="F112" s="5"/>
      <c r="G112" s="5" t="str">
        <f>TEXT(Table1[[#This Row],[Date]],"MMMM")</f>
        <v>February</v>
      </c>
    </row>
    <row r="113" spans="1:7" ht="14.4">
      <c r="A113" s="21">
        <v>44974</v>
      </c>
      <c r="B113" s="9" t="s">
        <v>5</v>
      </c>
      <c r="C113" s="9" t="s">
        <v>12</v>
      </c>
      <c r="D113" s="22" t="s">
        <v>199</v>
      </c>
      <c r="E113" s="23">
        <v>3788</v>
      </c>
      <c r="F113" s="5"/>
      <c r="G113" s="5" t="str">
        <f>TEXT(Table1[[#This Row],[Date]],"MMMM")</f>
        <v>February</v>
      </c>
    </row>
    <row r="114" spans="1:7" ht="14.4">
      <c r="A114" s="21">
        <v>44974</v>
      </c>
      <c r="B114" s="9" t="s">
        <v>200</v>
      </c>
      <c r="C114" s="9" t="s">
        <v>12</v>
      </c>
      <c r="D114" s="22" t="s">
        <v>201</v>
      </c>
      <c r="E114" s="23">
        <v>11297</v>
      </c>
      <c r="F114" s="5"/>
      <c r="G114" s="5" t="str">
        <f>TEXT(Table1[[#This Row],[Date]],"MMMM")</f>
        <v>February</v>
      </c>
    </row>
    <row r="115" spans="1:7" ht="14.4">
      <c r="A115" s="21">
        <v>44975</v>
      </c>
      <c r="B115" s="9" t="s">
        <v>155</v>
      </c>
      <c r="C115" s="9" t="s">
        <v>12</v>
      </c>
      <c r="D115" s="22" t="s">
        <v>202</v>
      </c>
      <c r="E115" s="23">
        <v>2932</v>
      </c>
      <c r="F115" s="5"/>
      <c r="G115" s="5" t="str">
        <f>TEXT(Table1[[#This Row],[Date]],"MMMM")</f>
        <v>February</v>
      </c>
    </row>
    <row r="116" spans="1:7" ht="14.4">
      <c r="A116" s="21">
        <v>44977</v>
      </c>
      <c r="B116" s="9" t="s">
        <v>203</v>
      </c>
      <c r="C116" s="9" t="s">
        <v>12</v>
      </c>
      <c r="D116" s="22" t="s">
        <v>204</v>
      </c>
      <c r="E116" s="23">
        <v>2836</v>
      </c>
      <c r="F116" s="5"/>
      <c r="G116" s="5" t="str">
        <f>TEXT(Table1[[#This Row],[Date]],"MMMM")</f>
        <v>February</v>
      </c>
    </row>
    <row r="117" spans="1:7" ht="14.4">
      <c r="A117" s="21">
        <v>44977</v>
      </c>
      <c r="B117" s="9" t="s">
        <v>205</v>
      </c>
      <c r="C117" s="9" t="s">
        <v>12</v>
      </c>
      <c r="D117" s="22" t="s">
        <v>206</v>
      </c>
      <c r="E117" s="23">
        <v>5904</v>
      </c>
      <c r="F117" s="5"/>
      <c r="G117" s="5" t="str">
        <f>TEXT(Table1[[#This Row],[Date]],"MMMM")</f>
        <v>February</v>
      </c>
    </row>
    <row r="118" spans="1:7" ht="14.4">
      <c r="A118" s="21">
        <v>44977</v>
      </c>
      <c r="B118" s="9" t="s">
        <v>14</v>
      </c>
      <c r="C118" s="9" t="s">
        <v>12</v>
      </c>
      <c r="D118" s="22" t="s">
        <v>207</v>
      </c>
      <c r="E118" s="23">
        <v>5918</v>
      </c>
      <c r="F118" s="5"/>
      <c r="G118" s="5" t="str">
        <f>TEXT(Table1[[#This Row],[Date]],"MMMM")</f>
        <v>February</v>
      </c>
    </row>
    <row r="119" spans="1:7" ht="14.4">
      <c r="A119" s="21">
        <v>44977</v>
      </c>
      <c r="B119" s="9" t="s">
        <v>4</v>
      </c>
      <c r="C119" s="9" t="s">
        <v>12</v>
      </c>
      <c r="D119" s="22" t="s">
        <v>208</v>
      </c>
      <c r="E119" s="26">
        <v>268</v>
      </c>
      <c r="F119" s="6"/>
      <c r="G119" s="6" t="str">
        <f>TEXT(Table1[[#This Row],[Date]],"MMMM")</f>
        <v>February</v>
      </c>
    </row>
    <row r="120" spans="1:7" ht="14.4">
      <c r="A120" s="21">
        <v>44977</v>
      </c>
      <c r="B120" s="9" t="s">
        <v>209</v>
      </c>
      <c r="C120" s="9" t="s">
        <v>12</v>
      </c>
      <c r="D120" s="22" t="s">
        <v>210</v>
      </c>
      <c r="E120" s="23">
        <v>16833</v>
      </c>
      <c r="F120" s="5"/>
      <c r="G120" s="5" t="str">
        <f>TEXT(Table1[[#This Row],[Date]],"MMMM")</f>
        <v>February</v>
      </c>
    </row>
    <row r="121" spans="1:7" ht="14.4">
      <c r="A121" s="21">
        <v>44977</v>
      </c>
      <c r="B121" s="9" t="s">
        <v>30</v>
      </c>
      <c r="C121" s="9" t="s">
        <v>12</v>
      </c>
      <c r="D121" s="22" t="s">
        <v>211</v>
      </c>
      <c r="E121" s="23">
        <v>7225</v>
      </c>
      <c r="F121" s="5"/>
      <c r="G121" s="5" t="str">
        <f>TEXT(Table1[[#This Row],[Date]],"MMMM")</f>
        <v>February</v>
      </c>
    </row>
    <row r="122" spans="1:7" ht="14.4">
      <c r="A122" s="21">
        <v>44977</v>
      </c>
      <c r="B122" s="9" t="s">
        <v>23</v>
      </c>
      <c r="C122" s="9" t="s">
        <v>12</v>
      </c>
      <c r="D122" s="22" t="s">
        <v>212</v>
      </c>
      <c r="E122" s="23">
        <v>13150</v>
      </c>
      <c r="F122" s="5"/>
      <c r="G122" s="5" t="str">
        <f>TEXT(Table1[[#This Row],[Date]],"MMMM")</f>
        <v>February</v>
      </c>
    </row>
    <row r="123" spans="1:7" ht="14.4">
      <c r="A123" s="21">
        <v>44977</v>
      </c>
      <c r="B123" s="9" t="s">
        <v>151</v>
      </c>
      <c r="C123" s="9" t="s">
        <v>12</v>
      </c>
      <c r="D123" s="22" t="s">
        <v>213</v>
      </c>
      <c r="E123" s="23">
        <v>4680</v>
      </c>
      <c r="F123" s="5"/>
      <c r="G123" s="5" t="str">
        <f>TEXT(Table1[[#This Row],[Date]],"MMMM")</f>
        <v>February</v>
      </c>
    </row>
    <row r="124" spans="1:7" ht="14.4">
      <c r="A124" s="21">
        <v>44977</v>
      </c>
      <c r="B124" s="9" t="s">
        <v>214</v>
      </c>
      <c r="C124" s="9" t="s">
        <v>12</v>
      </c>
      <c r="D124" s="22" t="s">
        <v>215</v>
      </c>
      <c r="E124" s="23">
        <v>6072</v>
      </c>
      <c r="F124" s="5"/>
      <c r="G124" s="5" t="str">
        <f>TEXT(Table1[[#This Row],[Date]],"MMMM")</f>
        <v>February</v>
      </c>
    </row>
    <row r="125" spans="1:7" ht="14.4">
      <c r="A125" s="21">
        <v>44979</v>
      </c>
      <c r="B125" s="9" t="s">
        <v>216</v>
      </c>
      <c r="C125" s="9" t="s">
        <v>12</v>
      </c>
      <c r="D125" s="22" t="s">
        <v>217</v>
      </c>
      <c r="E125" s="23">
        <v>9829</v>
      </c>
      <c r="F125" s="5"/>
      <c r="G125" s="5" t="str">
        <f>TEXT(Table1[[#This Row],[Date]],"MMMM")</f>
        <v>February</v>
      </c>
    </row>
    <row r="126" spans="1:7" ht="14.4">
      <c r="A126" s="21">
        <v>44979</v>
      </c>
      <c r="B126" s="9" t="s">
        <v>218</v>
      </c>
      <c r="C126" s="9" t="s">
        <v>12</v>
      </c>
      <c r="D126" s="22" t="s">
        <v>219</v>
      </c>
      <c r="E126" s="23">
        <v>22144</v>
      </c>
      <c r="F126" s="5"/>
      <c r="G126" s="5" t="str">
        <f>TEXT(Table1[[#This Row],[Date]],"MMMM")</f>
        <v>February</v>
      </c>
    </row>
    <row r="127" spans="1:7" ht="14.4">
      <c r="A127" s="21">
        <v>44980</v>
      </c>
      <c r="B127" s="9" t="s">
        <v>14</v>
      </c>
      <c r="C127" s="9" t="s">
        <v>12</v>
      </c>
      <c r="D127" s="22" t="s">
        <v>220</v>
      </c>
      <c r="E127" s="23">
        <v>5918</v>
      </c>
      <c r="F127" s="5"/>
      <c r="G127" s="5" t="str">
        <f>TEXT(Table1[[#This Row],[Date]],"MMMM")</f>
        <v>February</v>
      </c>
    </row>
    <row r="128" spans="1:7" ht="14.4">
      <c r="A128" s="21">
        <v>44980</v>
      </c>
      <c r="B128" s="9" t="s">
        <v>56</v>
      </c>
      <c r="C128" s="9" t="s">
        <v>12</v>
      </c>
      <c r="D128" s="22" t="s">
        <v>221</v>
      </c>
      <c r="E128" s="23">
        <v>6072</v>
      </c>
      <c r="F128" s="5"/>
      <c r="G128" s="5" t="str">
        <f>TEXT(Table1[[#This Row],[Date]],"MMMM")</f>
        <v>February</v>
      </c>
    </row>
    <row r="129" spans="1:7" ht="14.4">
      <c r="A129" s="21">
        <v>44980</v>
      </c>
      <c r="B129" s="9" t="s">
        <v>117</v>
      </c>
      <c r="C129" s="9" t="s">
        <v>12</v>
      </c>
      <c r="D129" s="22" t="s">
        <v>222</v>
      </c>
      <c r="E129" s="23">
        <v>12859</v>
      </c>
      <c r="F129" s="5"/>
      <c r="G129" s="5" t="str">
        <f>TEXT(Table1[[#This Row],[Date]],"MMMM")</f>
        <v>February</v>
      </c>
    </row>
    <row r="130" spans="1:7" ht="14.4">
      <c r="A130" s="21">
        <v>44980</v>
      </c>
      <c r="B130" s="9" t="s">
        <v>223</v>
      </c>
      <c r="C130" s="9" t="s">
        <v>12</v>
      </c>
      <c r="D130" s="22" t="s">
        <v>224</v>
      </c>
      <c r="E130" s="23">
        <v>9593</v>
      </c>
      <c r="F130" s="5"/>
      <c r="G130" s="5" t="str">
        <f>TEXT(Table1[[#This Row],[Date]],"MMMM")</f>
        <v>February</v>
      </c>
    </row>
    <row r="131" spans="1:7" ht="14.4">
      <c r="A131" s="21">
        <v>44980</v>
      </c>
      <c r="B131" s="9" t="s">
        <v>60</v>
      </c>
      <c r="C131" s="9" t="s">
        <v>12</v>
      </c>
      <c r="D131" s="22" t="s">
        <v>225</v>
      </c>
      <c r="E131" s="23">
        <v>6072</v>
      </c>
      <c r="F131" s="5"/>
      <c r="G131" s="5" t="str">
        <f>TEXT(Table1[[#This Row],[Date]],"MMMM")</f>
        <v>February</v>
      </c>
    </row>
    <row r="132" spans="1:7" ht="14.4">
      <c r="A132" s="21">
        <v>44980</v>
      </c>
      <c r="B132" s="9" t="s">
        <v>23</v>
      </c>
      <c r="C132" s="9" t="s">
        <v>12</v>
      </c>
      <c r="D132" s="22" t="s">
        <v>226</v>
      </c>
      <c r="E132" s="23">
        <v>5047</v>
      </c>
      <c r="F132" s="5"/>
      <c r="G132" s="5" t="str">
        <f>TEXT(Table1[[#This Row],[Date]],"MMMM")</f>
        <v>February</v>
      </c>
    </row>
    <row r="133" spans="1:7" ht="14.4">
      <c r="A133" s="21">
        <v>44980</v>
      </c>
      <c r="B133" s="9" t="s">
        <v>180</v>
      </c>
      <c r="C133" s="9" t="s">
        <v>12</v>
      </c>
      <c r="D133" s="22" t="s">
        <v>227</v>
      </c>
      <c r="E133" s="23">
        <v>14907</v>
      </c>
      <c r="F133" s="5"/>
      <c r="G133" s="5" t="str">
        <f>TEXT(Table1[[#This Row],[Date]],"MMMM")</f>
        <v>February</v>
      </c>
    </row>
    <row r="134" spans="1:7" ht="14.4">
      <c r="A134" s="21">
        <v>44980</v>
      </c>
      <c r="B134" s="9" t="s">
        <v>102</v>
      </c>
      <c r="C134" s="9" t="s">
        <v>12</v>
      </c>
      <c r="D134" s="22" t="s">
        <v>228</v>
      </c>
      <c r="E134" s="23">
        <v>7441</v>
      </c>
      <c r="F134" s="5"/>
      <c r="G134" s="5" t="str">
        <f>TEXT(Table1[[#This Row],[Date]],"MMMM")</f>
        <v>February</v>
      </c>
    </row>
    <row r="135" spans="1:7" ht="14.4">
      <c r="A135" s="21">
        <v>44980</v>
      </c>
      <c r="B135" s="9" t="s">
        <v>229</v>
      </c>
      <c r="C135" s="9" t="s">
        <v>12</v>
      </c>
      <c r="D135" s="22" t="s">
        <v>230</v>
      </c>
      <c r="E135" s="23">
        <v>5918</v>
      </c>
      <c r="F135" s="5"/>
      <c r="G135" s="5" t="str">
        <f>TEXT(Table1[[#This Row],[Date]],"MMMM")</f>
        <v>February</v>
      </c>
    </row>
    <row r="136" spans="1:7" ht="14.4">
      <c r="A136" s="21">
        <v>44980</v>
      </c>
      <c r="B136" s="9" t="s">
        <v>200</v>
      </c>
      <c r="C136" s="9" t="s">
        <v>12</v>
      </c>
      <c r="D136" s="22" t="s">
        <v>231</v>
      </c>
      <c r="E136" s="23">
        <v>5810</v>
      </c>
      <c r="F136" s="5"/>
      <c r="G136" s="5" t="str">
        <f>TEXT(Table1[[#This Row],[Date]],"MMMM")</f>
        <v>February</v>
      </c>
    </row>
    <row r="137" spans="1:7" ht="14.4">
      <c r="A137" s="21">
        <v>44980</v>
      </c>
      <c r="B137" s="9" t="s">
        <v>4</v>
      </c>
      <c r="C137" s="9" t="s">
        <v>12</v>
      </c>
      <c r="D137" s="22" t="s">
        <v>232</v>
      </c>
      <c r="E137" s="26">
        <v>236</v>
      </c>
      <c r="F137" s="6"/>
      <c r="G137" s="6" t="str">
        <f>TEXT(Table1[[#This Row],[Date]],"MMMM")</f>
        <v>February</v>
      </c>
    </row>
    <row r="138" spans="1:7" ht="14.4">
      <c r="A138" s="21">
        <v>44984</v>
      </c>
      <c r="B138" s="9" t="s">
        <v>4</v>
      </c>
      <c r="C138" s="9" t="s">
        <v>12</v>
      </c>
      <c r="D138" s="22" t="s">
        <v>233</v>
      </c>
      <c r="E138" s="23">
        <v>1780</v>
      </c>
      <c r="F138" s="5"/>
      <c r="G138" s="5" t="str">
        <f>TEXT(Table1[[#This Row],[Date]],"MMMM")</f>
        <v>February</v>
      </c>
    </row>
    <row r="139" spans="1:7" ht="14.4">
      <c r="A139" s="21">
        <v>44985</v>
      </c>
      <c r="B139" s="9" t="s">
        <v>128</v>
      </c>
      <c r="C139" s="9" t="s">
        <v>12</v>
      </c>
      <c r="D139" s="22" t="s">
        <v>234</v>
      </c>
      <c r="E139" s="23">
        <v>17907</v>
      </c>
      <c r="F139" s="5"/>
      <c r="G139" s="5" t="str">
        <f>TEXT(Table1[[#This Row],[Date]],"MMMM")</f>
        <v>February</v>
      </c>
    </row>
    <row r="140" spans="1:7" ht="14.4">
      <c r="A140" s="21">
        <v>44985</v>
      </c>
      <c r="B140" s="9" t="s">
        <v>235</v>
      </c>
      <c r="C140" s="9" t="s">
        <v>12</v>
      </c>
      <c r="D140" s="22" t="s">
        <v>236</v>
      </c>
      <c r="E140" s="23">
        <v>29018</v>
      </c>
      <c r="F140" s="5"/>
      <c r="G140" s="5" t="str">
        <f>TEXT(Table1[[#This Row],[Date]],"MMMM")</f>
        <v>February</v>
      </c>
    </row>
    <row r="141" spans="1:7" ht="14.4">
      <c r="A141" s="21">
        <v>44985</v>
      </c>
      <c r="B141" s="9" t="s">
        <v>237</v>
      </c>
      <c r="C141" s="9" t="s">
        <v>12</v>
      </c>
      <c r="D141" s="22" t="s">
        <v>238</v>
      </c>
      <c r="E141" s="23">
        <v>18777</v>
      </c>
      <c r="F141" s="5"/>
      <c r="G141" s="5" t="str">
        <f>TEXT(Table1[[#This Row],[Date]],"MMMM")</f>
        <v>February</v>
      </c>
    </row>
    <row r="142" spans="1:7" ht="14.4" customHeight="1">
      <c r="A142" s="21">
        <v>44985</v>
      </c>
      <c r="B142" s="9" t="s">
        <v>239</v>
      </c>
      <c r="C142" s="9" t="s">
        <v>12</v>
      </c>
      <c r="D142" s="22" t="s">
        <v>240</v>
      </c>
      <c r="E142" s="23">
        <v>37749</v>
      </c>
      <c r="F142" s="5"/>
      <c r="G142" s="5" t="str">
        <f>TEXT(Table1[[#This Row],[Date]],"MMMM")</f>
        <v>February</v>
      </c>
    </row>
    <row r="143" spans="1:7" ht="14.4" customHeight="1">
      <c r="A143" s="21">
        <v>44985</v>
      </c>
      <c r="B143" s="9" t="s">
        <v>239</v>
      </c>
      <c r="C143" s="9" t="s">
        <v>12</v>
      </c>
      <c r="D143" s="22" t="s">
        <v>241</v>
      </c>
      <c r="E143" s="23">
        <v>36082</v>
      </c>
      <c r="F143" s="5"/>
      <c r="G143" s="5" t="str">
        <f>TEXT(Table1[[#This Row],[Date]],"MMMM")</f>
        <v>February</v>
      </c>
    </row>
    <row r="144" spans="1:7" ht="14.4">
      <c r="A144" s="21">
        <v>44985</v>
      </c>
      <c r="B144" s="9" t="s">
        <v>196</v>
      </c>
      <c r="C144" s="9" t="s">
        <v>12</v>
      </c>
      <c r="D144" s="22" t="s">
        <v>242</v>
      </c>
      <c r="E144" s="23">
        <v>18229</v>
      </c>
      <c r="F144" s="5"/>
      <c r="G144" s="5" t="str">
        <f>TEXT(Table1[[#This Row],[Date]],"MMMM")</f>
        <v>February</v>
      </c>
    </row>
    <row r="145" spans="1:7" ht="14.4">
      <c r="A145" s="21">
        <v>44985</v>
      </c>
      <c r="B145" s="9" t="s">
        <v>4</v>
      </c>
      <c r="C145" s="9" t="s">
        <v>12</v>
      </c>
      <c r="D145" s="22" t="s">
        <v>243</v>
      </c>
      <c r="E145" s="26">
        <v>366</v>
      </c>
      <c r="F145" s="6"/>
      <c r="G145" s="6" t="str">
        <f>TEXT(Table1[[#This Row],[Date]],"MMMM")</f>
        <v>February</v>
      </c>
    </row>
    <row r="146" spans="1:7" ht="14.4">
      <c r="A146" s="21">
        <v>44985</v>
      </c>
      <c r="B146" s="9" t="s">
        <v>151</v>
      </c>
      <c r="C146" s="9" t="s">
        <v>12</v>
      </c>
      <c r="D146" s="22" t="s">
        <v>244</v>
      </c>
      <c r="E146" s="23">
        <v>9972</v>
      </c>
      <c r="F146" s="5"/>
      <c r="G146" s="5" t="str">
        <f>TEXT(Table1[[#This Row],[Date]],"MMMM")</f>
        <v>February</v>
      </c>
    </row>
    <row r="147" spans="1:7" ht="14.4">
      <c r="A147" s="18">
        <v>44986</v>
      </c>
      <c r="B147" s="8" t="s">
        <v>245</v>
      </c>
      <c r="C147" s="8" t="s">
        <v>12</v>
      </c>
      <c r="D147" s="19" t="s">
        <v>246</v>
      </c>
      <c r="E147" s="20">
        <v>5918</v>
      </c>
      <c r="F147" s="1"/>
      <c r="G147" t="str">
        <f>TEXT(Table1[[#This Row],[Date]],"MMMM")</f>
        <v>March</v>
      </c>
    </row>
    <row r="148" spans="1:7" ht="14.4">
      <c r="A148" s="21">
        <v>44986</v>
      </c>
      <c r="B148" s="9" t="s">
        <v>100</v>
      </c>
      <c r="C148" s="9" t="s">
        <v>12</v>
      </c>
      <c r="D148" s="22" t="s">
        <v>247</v>
      </c>
      <c r="E148" s="23">
        <v>6072</v>
      </c>
      <c r="F148" s="2"/>
      <c r="G148" t="str">
        <f>TEXT(Table1[[#This Row],[Date]],"MMMM")</f>
        <v>March</v>
      </c>
    </row>
    <row r="149" spans="1:7" ht="14.4">
      <c r="A149" s="21">
        <v>44986</v>
      </c>
      <c r="B149" s="9" t="s">
        <v>44</v>
      </c>
      <c r="C149" s="9" t="s">
        <v>12</v>
      </c>
      <c r="D149" s="22" t="s">
        <v>248</v>
      </c>
      <c r="E149" s="23">
        <v>21790</v>
      </c>
      <c r="F149" s="2"/>
      <c r="G149" t="str">
        <f>TEXT(Table1[[#This Row],[Date]],"MMMM")</f>
        <v>March</v>
      </c>
    </row>
    <row r="150" spans="1:7" ht="14.4">
      <c r="A150" s="21">
        <v>44989</v>
      </c>
      <c r="B150" s="9" t="s">
        <v>175</v>
      </c>
      <c r="C150" s="9" t="s">
        <v>12</v>
      </c>
      <c r="D150" s="22" t="s">
        <v>249</v>
      </c>
      <c r="E150" s="23">
        <v>4653</v>
      </c>
      <c r="F150" s="2"/>
      <c r="G150" t="str">
        <f>TEXT(Table1[[#This Row],[Date]],"MMMM")</f>
        <v>March</v>
      </c>
    </row>
    <row r="151" spans="1:7" ht="14.4">
      <c r="A151" s="21">
        <v>44993</v>
      </c>
      <c r="B151" s="9" t="s">
        <v>250</v>
      </c>
      <c r="C151" s="9" t="s">
        <v>12</v>
      </c>
      <c r="D151" s="22" t="s">
        <v>251</v>
      </c>
      <c r="E151" s="23">
        <v>12157</v>
      </c>
      <c r="F151" s="2"/>
      <c r="G151" t="str">
        <f>TEXT(Table1[[#This Row],[Date]],"MMMM")</f>
        <v>March</v>
      </c>
    </row>
    <row r="152" spans="1:7" ht="14.4">
      <c r="A152" s="21">
        <v>44993</v>
      </c>
      <c r="B152" s="9" t="s">
        <v>252</v>
      </c>
      <c r="C152" s="9" t="s">
        <v>12</v>
      </c>
      <c r="D152" s="22" t="s">
        <v>253</v>
      </c>
      <c r="E152" s="23">
        <v>12500</v>
      </c>
      <c r="F152" s="2"/>
      <c r="G152" t="str">
        <f>TEXT(Table1[[#This Row],[Date]],"MMMM")</f>
        <v>March</v>
      </c>
    </row>
    <row r="153" spans="1:7" ht="14.4">
      <c r="A153" s="21">
        <v>44993</v>
      </c>
      <c r="B153" s="9" t="s">
        <v>254</v>
      </c>
      <c r="C153" s="9" t="s">
        <v>12</v>
      </c>
      <c r="D153" s="22" t="s">
        <v>255</v>
      </c>
      <c r="E153" s="23">
        <v>6183</v>
      </c>
      <c r="F153" s="2"/>
      <c r="G153" t="str">
        <f>TEXT(Table1[[#This Row],[Date]],"MMMM")</f>
        <v>March</v>
      </c>
    </row>
    <row r="154" spans="1:7" ht="14.4">
      <c r="A154" s="21">
        <v>44993</v>
      </c>
      <c r="B154" s="9" t="s">
        <v>256</v>
      </c>
      <c r="C154" s="9" t="s">
        <v>12</v>
      </c>
      <c r="D154" s="22" t="s">
        <v>257</v>
      </c>
      <c r="E154" s="23">
        <v>13670</v>
      </c>
      <c r="F154" s="2"/>
      <c r="G154" t="str">
        <f>TEXT(Table1[[#This Row],[Date]],"MMMM")</f>
        <v>March</v>
      </c>
    </row>
    <row r="155" spans="1:7" ht="14.4">
      <c r="A155" s="21">
        <v>44993</v>
      </c>
      <c r="B155" s="9" t="s">
        <v>143</v>
      </c>
      <c r="C155" s="9" t="s">
        <v>12</v>
      </c>
      <c r="D155" s="22" t="s">
        <v>258</v>
      </c>
      <c r="E155" s="23">
        <v>10449</v>
      </c>
      <c r="F155" s="2"/>
      <c r="G155" t="str">
        <f>TEXT(Table1[[#This Row],[Date]],"MMMM")</f>
        <v>March</v>
      </c>
    </row>
    <row r="156" spans="1:7" ht="14.4">
      <c r="A156" s="21">
        <v>44993</v>
      </c>
      <c r="B156" s="9" t="s">
        <v>42</v>
      </c>
      <c r="C156" s="9" t="s">
        <v>12</v>
      </c>
      <c r="D156" s="22" t="s">
        <v>259</v>
      </c>
      <c r="E156" s="23">
        <v>7015</v>
      </c>
      <c r="F156" s="2"/>
      <c r="G156" t="str">
        <f>TEXT(Table1[[#This Row],[Date]],"MMMM")</f>
        <v>March</v>
      </c>
    </row>
    <row r="157" spans="1:7" ht="14.4">
      <c r="A157" s="21">
        <v>44993</v>
      </c>
      <c r="B157" s="9" t="s">
        <v>260</v>
      </c>
      <c r="C157" s="9" t="s">
        <v>12</v>
      </c>
      <c r="D157" s="22" t="s">
        <v>261</v>
      </c>
      <c r="E157" s="23">
        <v>9414</v>
      </c>
      <c r="F157" s="2"/>
      <c r="G157" t="str">
        <f>TEXT(Table1[[#This Row],[Date]],"MMMM")</f>
        <v>March</v>
      </c>
    </row>
    <row r="158" spans="1:7" ht="14.4">
      <c r="A158" s="21">
        <v>44993</v>
      </c>
      <c r="B158" s="9" t="s">
        <v>262</v>
      </c>
      <c r="C158" s="9" t="s">
        <v>12</v>
      </c>
      <c r="D158" s="22" t="s">
        <v>263</v>
      </c>
      <c r="E158" s="23">
        <v>13571</v>
      </c>
      <c r="F158" s="2"/>
      <c r="G158" t="str">
        <f>TEXT(Table1[[#This Row],[Date]],"MMMM")</f>
        <v>March</v>
      </c>
    </row>
    <row r="159" spans="1:7" ht="14.4">
      <c r="A159" s="21">
        <v>44993</v>
      </c>
      <c r="B159" s="9" t="s">
        <v>100</v>
      </c>
      <c r="C159" s="9" t="s">
        <v>12</v>
      </c>
      <c r="D159" s="22" t="s">
        <v>264</v>
      </c>
      <c r="E159" s="23">
        <v>6183</v>
      </c>
      <c r="F159" s="2"/>
      <c r="G159" t="str">
        <f>TEXT(Table1[[#This Row],[Date]],"MMMM")</f>
        <v>March</v>
      </c>
    </row>
    <row r="160" spans="1:7" ht="14.4">
      <c r="A160" s="21">
        <v>44993</v>
      </c>
      <c r="B160" s="9" t="s">
        <v>245</v>
      </c>
      <c r="C160" s="9" t="s">
        <v>12</v>
      </c>
      <c r="D160" s="22" t="s">
        <v>265</v>
      </c>
      <c r="E160" s="23">
        <v>6026</v>
      </c>
      <c r="F160" s="2"/>
      <c r="G160" t="str">
        <f>TEXT(Table1[[#This Row],[Date]],"MMMM")</f>
        <v>March</v>
      </c>
    </row>
    <row r="161" spans="1:7" ht="14.4">
      <c r="A161" s="21">
        <v>44993</v>
      </c>
      <c r="B161" s="9" t="s">
        <v>266</v>
      </c>
      <c r="C161" s="9" t="s">
        <v>12</v>
      </c>
      <c r="D161" s="22" t="s">
        <v>267</v>
      </c>
      <c r="E161" s="23">
        <v>5961</v>
      </c>
      <c r="F161" s="2"/>
      <c r="G161" t="str">
        <f>TEXT(Table1[[#This Row],[Date]],"MMMM")</f>
        <v>March</v>
      </c>
    </row>
    <row r="162" spans="1:7" ht="14.4">
      <c r="A162" s="21">
        <v>44995</v>
      </c>
      <c r="B162" s="9" t="s">
        <v>110</v>
      </c>
      <c r="C162" s="9" t="s">
        <v>12</v>
      </c>
      <c r="D162" s="22" t="s">
        <v>268</v>
      </c>
      <c r="E162" s="23">
        <v>19776</v>
      </c>
      <c r="F162" s="2"/>
      <c r="G162" t="str">
        <f>TEXT(Table1[[#This Row],[Date]],"MMMM")</f>
        <v>March</v>
      </c>
    </row>
    <row r="163" spans="1:7" ht="14.4">
      <c r="A163" s="21">
        <v>44995</v>
      </c>
      <c r="B163" s="9" t="s">
        <v>105</v>
      </c>
      <c r="C163" s="9" t="s">
        <v>12</v>
      </c>
      <c r="D163" s="22" t="s">
        <v>269</v>
      </c>
      <c r="E163" s="23">
        <v>21600</v>
      </c>
      <c r="F163" s="2"/>
      <c r="G163" t="str">
        <f>TEXT(Table1[[#This Row],[Date]],"MMMM")</f>
        <v>March</v>
      </c>
    </row>
    <row r="164" spans="1:7" ht="14.4">
      <c r="A164" s="21">
        <v>44995</v>
      </c>
      <c r="B164" s="9" t="s">
        <v>270</v>
      </c>
      <c r="C164" s="9" t="s">
        <v>12</v>
      </c>
      <c r="D164" s="22" t="s">
        <v>271</v>
      </c>
      <c r="E164" s="23">
        <v>15664</v>
      </c>
      <c r="F164" s="2"/>
      <c r="G164" t="str">
        <f>TEXT(Table1[[#This Row],[Date]],"MMMM")</f>
        <v>March</v>
      </c>
    </row>
    <row r="165" spans="1:7" ht="14.4">
      <c r="A165" s="21">
        <v>44995</v>
      </c>
      <c r="B165" s="9" t="s">
        <v>117</v>
      </c>
      <c r="C165" s="9" t="s">
        <v>12</v>
      </c>
      <c r="D165" s="22" t="s">
        <v>272</v>
      </c>
      <c r="E165" s="23">
        <v>12366</v>
      </c>
      <c r="F165" s="2"/>
      <c r="G165" t="str">
        <f>TEXT(Table1[[#This Row],[Date]],"MMMM")</f>
        <v>March</v>
      </c>
    </row>
    <row r="166" spans="1:7" ht="14.4">
      <c r="A166" s="21">
        <v>44995</v>
      </c>
      <c r="B166" s="9" t="s">
        <v>180</v>
      </c>
      <c r="C166" s="9" t="s">
        <v>12</v>
      </c>
      <c r="D166" s="22" t="s">
        <v>273</v>
      </c>
      <c r="E166" s="23">
        <v>18952</v>
      </c>
      <c r="F166" s="2"/>
      <c r="G166" t="str">
        <f>TEXT(Table1[[#This Row],[Date]],"MMMM")</f>
        <v>March</v>
      </c>
    </row>
    <row r="167" spans="1:7" ht="14.4">
      <c r="A167" s="21">
        <v>44995</v>
      </c>
      <c r="B167" s="9" t="s">
        <v>48</v>
      </c>
      <c r="C167" s="9" t="s">
        <v>12</v>
      </c>
      <c r="D167" s="22" t="s">
        <v>274</v>
      </c>
      <c r="E167" s="23">
        <v>6183</v>
      </c>
      <c r="F167" s="2"/>
      <c r="G167" t="str">
        <f>TEXT(Table1[[#This Row],[Date]],"MMMM")</f>
        <v>March</v>
      </c>
    </row>
    <row r="168" spans="1:7" ht="14.4">
      <c r="A168" s="21">
        <v>44995</v>
      </c>
      <c r="B168" s="9" t="s">
        <v>275</v>
      </c>
      <c r="C168" s="9" t="s">
        <v>12</v>
      </c>
      <c r="D168" s="22" t="s">
        <v>276</v>
      </c>
      <c r="E168" s="23">
        <v>6457</v>
      </c>
      <c r="F168" s="2"/>
      <c r="G168" t="str">
        <f>TEXT(Table1[[#This Row],[Date]],"MMMM")</f>
        <v>March</v>
      </c>
    </row>
    <row r="169" spans="1:7" ht="14.4">
      <c r="A169" s="21">
        <v>44995</v>
      </c>
      <c r="B169" s="9" t="s">
        <v>54</v>
      </c>
      <c r="C169" s="9" t="s">
        <v>12</v>
      </c>
      <c r="D169" s="22" t="s">
        <v>277</v>
      </c>
      <c r="E169" s="23">
        <v>6183</v>
      </c>
      <c r="F169" s="2"/>
      <c r="G169" t="str">
        <f>TEXT(Table1[[#This Row],[Date]],"MMMM")</f>
        <v>March</v>
      </c>
    </row>
    <row r="170" spans="1:7" ht="14.4">
      <c r="A170" s="21">
        <v>44995</v>
      </c>
      <c r="B170" s="9" t="s">
        <v>278</v>
      </c>
      <c r="C170" s="9" t="s">
        <v>12</v>
      </c>
      <c r="D170" s="22" t="s">
        <v>279</v>
      </c>
      <c r="E170" s="23">
        <v>5974</v>
      </c>
      <c r="F170" s="2"/>
      <c r="G170" t="str">
        <f>TEXT(Table1[[#This Row],[Date]],"MMMM")</f>
        <v>March</v>
      </c>
    </row>
    <row r="171" spans="1:7" ht="14.4">
      <c r="A171" s="21">
        <v>44995</v>
      </c>
      <c r="B171" s="9" t="s">
        <v>44</v>
      </c>
      <c r="C171" s="9" t="s">
        <v>12</v>
      </c>
      <c r="D171" s="22" t="s">
        <v>280</v>
      </c>
      <c r="E171" s="23">
        <v>12052</v>
      </c>
      <c r="F171" s="2"/>
      <c r="G171" t="str">
        <f>TEXT(Table1[[#This Row],[Date]],"MMMM")</f>
        <v>March</v>
      </c>
    </row>
    <row r="172" spans="1:7" ht="14.4">
      <c r="A172" s="21">
        <v>44995</v>
      </c>
      <c r="B172" s="9" t="s">
        <v>256</v>
      </c>
      <c r="C172" s="9" t="s">
        <v>12</v>
      </c>
      <c r="D172" s="22" t="s">
        <v>281</v>
      </c>
      <c r="E172" s="23">
        <v>5520</v>
      </c>
      <c r="F172" s="2"/>
      <c r="G172" t="str">
        <f>TEXT(Table1[[#This Row],[Date]],"MMMM")</f>
        <v>March</v>
      </c>
    </row>
    <row r="173" spans="1:7" ht="14.4">
      <c r="A173" s="21">
        <v>44995</v>
      </c>
      <c r="B173" s="9" t="s">
        <v>4</v>
      </c>
      <c r="C173" s="9" t="s">
        <v>12</v>
      </c>
      <c r="D173" s="22" t="s">
        <v>282</v>
      </c>
      <c r="E173" s="23">
        <v>3933</v>
      </c>
      <c r="F173" s="2"/>
      <c r="G173" t="str">
        <f>TEXT(Table1[[#This Row],[Date]],"MMMM")</f>
        <v>March</v>
      </c>
    </row>
    <row r="174" spans="1:7" ht="14.4">
      <c r="A174" s="21">
        <v>44995</v>
      </c>
      <c r="B174" s="9" t="s">
        <v>4</v>
      </c>
      <c r="C174" s="9" t="s">
        <v>12</v>
      </c>
      <c r="D174" s="22" t="s">
        <v>283</v>
      </c>
      <c r="E174" s="23">
        <v>1000</v>
      </c>
      <c r="F174" s="2"/>
      <c r="G174" t="str">
        <f>TEXT(Table1[[#This Row],[Date]],"MMMM")</f>
        <v>March</v>
      </c>
    </row>
    <row r="175" spans="1:7" ht="14.4">
      <c r="A175" s="21">
        <v>44998</v>
      </c>
      <c r="B175" s="9" t="s">
        <v>200</v>
      </c>
      <c r="C175" s="9" t="s">
        <v>12</v>
      </c>
      <c r="D175" s="22" t="s">
        <v>284</v>
      </c>
      <c r="E175" s="23">
        <v>7213</v>
      </c>
      <c r="F175" s="2"/>
      <c r="G175" t="str">
        <f>TEXT(Table1[[#This Row],[Date]],"MMMM")</f>
        <v>March</v>
      </c>
    </row>
    <row r="176" spans="1:7" ht="14.4">
      <c r="A176" s="21">
        <v>44998</v>
      </c>
      <c r="B176" s="9" t="s">
        <v>237</v>
      </c>
      <c r="C176" s="9" t="s">
        <v>12</v>
      </c>
      <c r="D176" s="22" t="s">
        <v>285</v>
      </c>
      <c r="E176" s="23">
        <v>12052</v>
      </c>
      <c r="F176" s="2"/>
      <c r="G176" t="str">
        <f>TEXT(Table1[[#This Row],[Date]],"MMMM")</f>
        <v>March</v>
      </c>
    </row>
    <row r="177" spans="1:7" ht="14.4">
      <c r="A177" s="21">
        <v>44998</v>
      </c>
      <c r="B177" s="9" t="s">
        <v>130</v>
      </c>
      <c r="C177" s="9" t="s">
        <v>12</v>
      </c>
      <c r="D177" s="22" t="s">
        <v>286</v>
      </c>
      <c r="E177" s="23">
        <v>6667</v>
      </c>
      <c r="F177" s="2"/>
      <c r="G177" t="str">
        <f>TEXT(Table1[[#This Row],[Date]],"MMMM")</f>
        <v>March</v>
      </c>
    </row>
    <row r="178" spans="1:7" ht="14.4">
      <c r="A178" s="21">
        <v>44998</v>
      </c>
      <c r="B178" s="9" t="s">
        <v>270</v>
      </c>
      <c r="C178" s="9" t="s">
        <v>12</v>
      </c>
      <c r="D178" s="22" t="s">
        <v>287</v>
      </c>
      <c r="E178" s="23">
        <v>14797</v>
      </c>
      <c r="F178" s="2"/>
      <c r="G178" t="str">
        <f>TEXT(Table1[[#This Row],[Date]],"MMMM")</f>
        <v>March</v>
      </c>
    </row>
    <row r="179" spans="1:7" ht="14.4">
      <c r="A179" s="21">
        <v>44999</v>
      </c>
      <c r="B179" s="9" t="s">
        <v>23</v>
      </c>
      <c r="C179" s="9" t="s">
        <v>12</v>
      </c>
      <c r="D179" s="22" t="s">
        <v>288</v>
      </c>
      <c r="E179" s="23">
        <v>3278</v>
      </c>
      <c r="F179" s="2"/>
      <c r="G179" t="str">
        <f>TEXT(Table1[[#This Row],[Date]],"MMMM")</f>
        <v>March</v>
      </c>
    </row>
    <row r="180" spans="1:7" ht="14.4">
      <c r="A180" s="21">
        <v>44999</v>
      </c>
      <c r="B180" s="9" t="s">
        <v>72</v>
      </c>
      <c r="C180" s="9" t="s">
        <v>12</v>
      </c>
      <c r="D180" s="22" t="s">
        <v>289</v>
      </c>
      <c r="E180" s="23">
        <v>3700</v>
      </c>
      <c r="F180" s="2"/>
      <c r="G180" t="str">
        <f>TEXT(Table1[[#This Row],[Date]],"MMMM")</f>
        <v>March</v>
      </c>
    </row>
    <row r="181" spans="1:7" ht="14.4">
      <c r="A181" s="21">
        <v>45000</v>
      </c>
      <c r="B181" s="9" t="s">
        <v>290</v>
      </c>
      <c r="C181" s="9" t="s">
        <v>12</v>
      </c>
      <c r="D181" s="22" t="s">
        <v>291</v>
      </c>
      <c r="E181" s="23">
        <v>6941</v>
      </c>
      <c r="F181" s="2"/>
      <c r="G181" t="str">
        <f>TEXT(Table1[[#This Row],[Date]],"MMMM")</f>
        <v>March</v>
      </c>
    </row>
    <row r="182" spans="1:7" ht="14.4">
      <c r="A182" s="21">
        <v>45000</v>
      </c>
      <c r="B182" s="9" t="s">
        <v>290</v>
      </c>
      <c r="C182" s="9" t="s">
        <v>12</v>
      </c>
      <c r="D182" s="22" t="s">
        <v>292</v>
      </c>
      <c r="E182" s="23">
        <v>24451</v>
      </c>
      <c r="F182" s="2"/>
      <c r="G182" t="str">
        <f>TEXT(Table1[[#This Row],[Date]],"MMMM")</f>
        <v>March</v>
      </c>
    </row>
    <row r="183" spans="1:7" ht="14.4">
      <c r="A183" s="21">
        <v>45000</v>
      </c>
      <c r="B183" s="9" t="s">
        <v>293</v>
      </c>
      <c r="C183" s="9" t="s">
        <v>12</v>
      </c>
      <c r="D183" s="22" t="s">
        <v>294</v>
      </c>
      <c r="E183" s="23">
        <v>18144</v>
      </c>
      <c r="F183" s="2"/>
      <c r="G183" t="str">
        <f>TEXT(Table1[[#This Row],[Date]],"MMMM")</f>
        <v>March</v>
      </c>
    </row>
    <row r="184" spans="1:7" ht="14.4">
      <c r="A184" s="21">
        <v>45000</v>
      </c>
      <c r="B184" s="9" t="s">
        <v>14</v>
      </c>
      <c r="C184" s="9" t="s">
        <v>12</v>
      </c>
      <c r="D184" s="22" t="s">
        <v>295</v>
      </c>
      <c r="E184" s="23">
        <v>12052</v>
      </c>
      <c r="F184" s="2"/>
      <c r="G184" t="str">
        <f>TEXT(Table1[[#This Row],[Date]],"MMMM")</f>
        <v>March</v>
      </c>
    </row>
    <row r="185" spans="1:7" ht="14.4">
      <c r="A185" s="21">
        <v>45000</v>
      </c>
      <c r="B185" s="9" t="s">
        <v>296</v>
      </c>
      <c r="C185" s="9" t="s">
        <v>12</v>
      </c>
      <c r="D185" s="22" t="s">
        <v>297</v>
      </c>
      <c r="E185" s="23">
        <v>6026</v>
      </c>
      <c r="F185" s="2"/>
      <c r="G185" t="str">
        <f>TEXT(Table1[[#This Row],[Date]],"MMMM")</f>
        <v>March</v>
      </c>
    </row>
    <row r="186" spans="1:7" ht="14.4">
      <c r="A186" s="21">
        <v>45000</v>
      </c>
      <c r="B186" s="9" t="s">
        <v>298</v>
      </c>
      <c r="C186" s="9" t="s">
        <v>12</v>
      </c>
      <c r="D186" s="22" t="s">
        <v>299</v>
      </c>
      <c r="E186" s="23">
        <v>6078</v>
      </c>
      <c r="F186" s="2"/>
      <c r="G186" t="str">
        <f>TEXT(Table1[[#This Row],[Date]],"MMMM")</f>
        <v>March</v>
      </c>
    </row>
    <row r="187" spans="1:7" ht="14.4">
      <c r="A187" s="21">
        <v>45000</v>
      </c>
      <c r="B187" s="9" t="s">
        <v>125</v>
      </c>
      <c r="C187" s="9" t="s">
        <v>12</v>
      </c>
      <c r="D187" s="22" t="s">
        <v>300</v>
      </c>
      <c r="E187" s="23">
        <v>18199</v>
      </c>
      <c r="F187" s="2"/>
      <c r="G187" t="str">
        <f>TEXT(Table1[[#This Row],[Date]],"MMMM")</f>
        <v>March</v>
      </c>
    </row>
    <row r="188" spans="1:7" ht="14.4">
      <c r="A188" s="21">
        <v>45005</v>
      </c>
      <c r="B188" s="9" t="s">
        <v>301</v>
      </c>
      <c r="C188" s="9" t="s">
        <v>12</v>
      </c>
      <c r="D188" s="22" t="s">
        <v>302</v>
      </c>
      <c r="E188" s="23">
        <v>13899</v>
      </c>
      <c r="F188" s="2"/>
      <c r="G188" t="str">
        <f>TEXT(Table1[[#This Row],[Date]],"MMMM")</f>
        <v>March</v>
      </c>
    </row>
    <row r="189" spans="1:7" ht="14.4">
      <c r="A189" s="21">
        <v>45005</v>
      </c>
      <c r="B189" s="9" t="s">
        <v>216</v>
      </c>
      <c r="C189" s="9" t="s">
        <v>12</v>
      </c>
      <c r="D189" s="22" t="s">
        <v>303</v>
      </c>
      <c r="E189" s="23">
        <v>21531</v>
      </c>
      <c r="F189" s="2"/>
      <c r="G189" t="str">
        <f>TEXT(Table1[[#This Row],[Date]],"MMMM")</f>
        <v>March</v>
      </c>
    </row>
    <row r="190" spans="1:7" ht="14.4">
      <c r="A190" s="21">
        <v>45005</v>
      </c>
      <c r="B190" s="9" t="s">
        <v>304</v>
      </c>
      <c r="C190" s="9" t="s">
        <v>12</v>
      </c>
      <c r="D190" s="22" t="s">
        <v>305</v>
      </c>
      <c r="E190" s="23">
        <v>6183</v>
      </c>
      <c r="F190" s="2"/>
      <c r="G190" t="str">
        <f>TEXT(Table1[[#This Row],[Date]],"MMMM")</f>
        <v>March</v>
      </c>
    </row>
    <row r="191" spans="1:7" ht="14.4">
      <c r="A191" s="21">
        <v>45005</v>
      </c>
      <c r="B191" s="9" t="s">
        <v>56</v>
      </c>
      <c r="C191" s="9" t="s">
        <v>12</v>
      </c>
      <c r="D191" s="22" t="s">
        <v>306</v>
      </c>
      <c r="E191" s="23">
        <v>6183</v>
      </c>
      <c r="F191" s="2"/>
      <c r="G191" t="str">
        <f>TEXT(Table1[[#This Row],[Date]],"MMMM")</f>
        <v>March</v>
      </c>
    </row>
    <row r="192" spans="1:7" ht="14.4">
      <c r="A192" s="21">
        <v>45006</v>
      </c>
      <c r="B192" s="9" t="s">
        <v>307</v>
      </c>
      <c r="C192" s="9" t="s">
        <v>12</v>
      </c>
      <c r="D192" s="22" t="s">
        <v>308</v>
      </c>
      <c r="E192" s="23">
        <v>8363</v>
      </c>
      <c r="F192" s="5"/>
      <c r="G192" s="5" t="str">
        <f>TEXT(Table1[[#This Row],[Date]],"MMMM")</f>
        <v>March</v>
      </c>
    </row>
    <row r="193" spans="1:7" ht="14.4">
      <c r="A193" s="21">
        <v>45006</v>
      </c>
      <c r="B193" s="9" t="s">
        <v>158</v>
      </c>
      <c r="C193" s="9" t="s">
        <v>12</v>
      </c>
      <c r="D193" s="22" t="s">
        <v>309</v>
      </c>
      <c r="E193" s="23">
        <v>12805</v>
      </c>
      <c r="F193" s="5"/>
      <c r="G193" s="5" t="str">
        <f>TEXT(Table1[[#This Row],[Date]],"MMMM")</f>
        <v>March</v>
      </c>
    </row>
    <row r="194" spans="1:7" ht="14.4">
      <c r="A194" s="21">
        <v>45006</v>
      </c>
      <c r="B194" s="9" t="s">
        <v>134</v>
      </c>
      <c r="C194" s="9" t="s">
        <v>12</v>
      </c>
      <c r="D194" s="22" t="s">
        <v>310</v>
      </c>
      <c r="E194" s="23">
        <v>8088</v>
      </c>
      <c r="F194" s="5"/>
      <c r="G194" s="5" t="str">
        <f>TEXT(Table1[[#This Row],[Date]],"MMMM")</f>
        <v>March</v>
      </c>
    </row>
    <row r="195" spans="1:7" ht="14.4">
      <c r="A195" s="21">
        <v>45006</v>
      </c>
      <c r="B195" s="9" t="s">
        <v>105</v>
      </c>
      <c r="C195" s="9" t="s">
        <v>12</v>
      </c>
      <c r="D195" s="22" t="s">
        <v>311</v>
      </c>
      <c r="E195" s="23">
        <v>7200</v>
      </c>
      <c r="F195" s="5"/>
      <c r="G195" s="5" t="str">
        <f>TEXT(Table1[[#This Row],[Date]],"MMMM")</f>
        <v>March</v>
      </c>
    </row>
    <row r="196" spans="1:7" ht="14.4">
      <c r="A196" s="21">
        <v>45006</v>
      </c>
      <c r="B196" s="9" t="s">
        <v>50</v>
      </c>
      <c r="C196" s="9" t="s">
        <v>12</v>
      </c>
      <c r="D196" s="22" t="s">
        <v>312</v>
      </c>
      <c r="E196" s="23">
        <v>23915</v>
      </c>
      <c r="F196" s="5"/>
      <c r="G196" s="5" t="str">
        <f>TEXT(Table1[[#This Row],[Date]],"MMMM")</f>
        <v>March</v>
      </c>
    </row>
    <row r="197" spans="1:7" ht="14.4">
      <c r="A197" s="21">
        <v>45006</v>
      </c>
      <c r="B197" s="9" t="s">
        <v>38</v>
      </c>
      <c r="C197" s="9" t="s">
        <v>12</v>
      </c>
      <c r="D197" s="22" t="s">
        <v>313</v>
      </c>
      <c r="E197" s="23">
        <v>12412</v>
      </c>
      <c r="F197" s="5"/>
      <c r="G197" s="5" t="str">
        <f>TEXT(Table1[[#This Row],[Date]],"MMMM")</f>
        <v>March</v>
      </c>
    </row>
    <row r="198" spans="1:7" ht="14.4">
      <c r="A198" s="21">
        <v>45006</v>
      </c>
      <c r="B198" s="9" t="s">
        <v>46</v>
      </c>
      <c r="C198" s="9" t="s">
        <v>12</v>
      </c>
      <c r="D198" s="22" t="s">
        <v>314</v>
      </c>
      <c r="E198" s="23">
        <v>7200</v>
      </c>
      <c r="F198" s="5"/>
      <c r="G198" s="5" t="str">
        <f>TEXT(Table1[[#This Row],[Date]],"MMMM")</f>
        <v>March</v>
      </c>
    </row>
    <row r="199" spans="1:7" ht="14.4">
      <c r="A199" s="21">
        <v>45006</v>
      </c>
      <c r="B199" s="9" t="s">
        <v>315</v>
      </c>
      <c r="C199" s="9" t="s">
        <v>12</v>
      </c>
      <c r="D199" s="22" t="s">
        <v>316</v>
      </c>
      <c r="E199" s="23">
        <v>20770</v>
      </c>
      <c r="F199" s="5"/>
      <c r="G199" s="5" t="str">
        <f>TEXT(Table1[[#This Row],[Date]],"MMMM")</f>
        <v>March</v>
      </c>
    </row>
    <row r="200" spans="1:7" ht="14.4">
      <c r="A200" s="21">
        <v>45006</v>
      </c>
      <c r="B200" s="9" t="s">
        <v>317</v>
      </c>
      <c r="C200" s="9" t="s">
        <v>12</v>
      </c>
      <c r="D200" s="22" t="s">
        <v>318</v>
      </c>
      <c r="E200" s="23">
        <v>12366</v>
      </c>
      <c r="F200" s="5"/>
      <c r="G200" s="5" t="str">
        <f>TEXT(Table1[[#This Row],[Date]],"MMMM")</f>
        <v>March</v>
      </c>
    </row>
    <row r="201" spans="1:7" ht="14.4">
      <c r="A201" s="21">
        <v>45006</v>
      </c>
      <c r="B201" s="9" t="s">
        <v>4</v>
      </c>
      <c r="C201" s="9" t="s">
        <v>12</v>
      </c>
      <c r="D201" s="22" t="s">
        <v>319</v>
      </c>
      <c r="E201" s="26">
        <v>124</v>
      </c>
      <c r="F201" s="6"/>
      <c r="G201" s="6" t="str">
        <f>TEXT(Table1[[#This Row],[Date]],"MMMM")</f>
        <v>March</v>
      </c>
    </row>
    <row r="202" spans="1:7" ht="14.4">
      <c r="A202" s="21">
        <v>45006</v>
      </c>
      <c r="B202" s="9" t="s">
        <v>320</v>
      </c>
      <c r="C202" s="9" t="s">
        <v>12</v>
      </c>
      <c r="D202" s="22" t="s">
        <v>321</v>
      </c>
      <c r="E202" s="23">
        <v>5631</v>
      </c>
      <c r="F202" s="5"/>
      <c r="G202" s="5" t="str">
        <f>TEXT(Table1[[#This Row],[Date]],"MMMM")</f>
        <v>March</v>
      </c>
    </row>
    <row r="203" spans="1:7" ht="14.4">
      <c r="A203" s="21">
        <v>45006</v>
      </c>
      <c r="B203" s="9" t="s">
        <v>5</v>
      </c>
      <c r="C203" s="9" t="s">
        <v>12</v>
      </c>
      <c r="D203" s="22" t="s">
        <v>322</v>
      </c>
      <c r="E203" s="23">
        <v>2060</v>
      </c>
      <c r="F203" s="5"/>
      <c r="G203" s="5" t="str">
        <f>TEXT(Table1[[#This Row],[Date]],"MMMM")</f>
        <v>March</v>
      </c>
    </row>
    <row r="204" spans="1:7" ht="14.4">
      <c r="A204" s="21">
        <v>45006</v>
      </c>
      <c r="B204" s="9" t="s">
        <v>323</v>
      </c>
      <c r="C204" s="9" t="s">
        <v>12</v>
      </c>
      <c r="D204" s="22" t="s">
        <v>324</v>
      </c>
      <c r="E204" s="23">
        <v>6127</v>
      </c>
      <c r="F204" s="5"/>
      <c r="G204" s="5" t="str">
        <f>TEXT(Table1[[#This Row],[Date]],"MMMM")</f>
        <v>March</v>
      </c>
    </row>
    <row r="205" spans="1:7" ht="14.4">
      <c r="A205" s="21">
        <v>45006</v>
      </c>
      <c r="B205" s="9" t="s">
        <v>18</v>
      </c>
      <c r="C205" s="9" t="s">
        <v>12</v>
      </c>
      <c r="D205" s="22" t="s">
        <v>325</v>
      </c>
      <c r="E205" s="23">
        <v>14792</v>
      </c>
      <c r="F205" s="5"/>
      <c r="G205" s="5" t="str">
        <f>TEXT(Table1[[#This Row],[Date]],"MMMM")</f>
        <v>March</v>
      </c>
    </row>
    <row r="206" spans="1:7" ht="14.4">
      <c r="A206" s="21">
        <v>45008</v>
      </c>
      <c r="B206" s="9" t="s">
        <v>250</v>
      </c>
      <c r="C206" s="9" t="s">
        <v>12</v>
      </c>
      <c r="D206" s="22" t="s">
        <v>326</v>
      </c>
      <c r="E206" s="23">
        <v>18235</v>
      </c>
      <c r="F206" s="5"/>
      <c r="G206" s="5" t="str">
        <f>TEXT(Table1[[#This Row],[Date]],"MMMM")</f>
        <v>March</v>
      </c>
    </row>
    <row r="207" spans="1:7" ht="14.4">
      <c r="A207" s="21">
        <v>45008</v>
      </c>
      <c r="B207" s="9" t="s">
        <v>81</v>
      </c>
      <c r="C207" s="9" t="s">
        <v>12</v>
      </c>
      <c r="D207" s="22" t="s">
        <v>327</v>
      </c>
      <c r="E207" s="23">
        <v>12366</v>
      </c>
      <c r="F207" s="5"/>
      <c r="G207" s="5" t="str">
        <f>TEXT(Table1[[#This Row],[Date]],"MMMM")</f>
        <v>March</v>
      </c>
    </row>
    <row r="208" spans="1:7" ht="14.4">
      <c r="A208" s="21">
        <v>45008</v>
      </c>
      <c r="B208" s="9" t="s">
        <v>151</v>
      </c>
      <c r="C208" s="9" t="s">
        <v>12</v>
      </c>
      <c r="D208" s="22" t="s">
        <v>328</v>
      </c>
      <c r="E208" s="23">
        <v>21600</v>
      </c>
      <c r="F208" s="5"/>
      <c r="G208" s="5" t="str">
        <f>TEXT(Table1[[#This Row],[Date]],"MMMM")</f>
        <v>March</v>
      </c>
    </row>
    <row r="209" spans="1:7" ht="14.4">
      <c r="A209" s="21">
        <v>45008</v>
      </c>
      <c r="B209" s="9" t="s">
        <v>102</v>
      </c>
      <c r="C209" s="9" t="s">
        <v>12</v>
      </c>
      <c r="D209" s="22" t="s">
        <v>329</v>
      </c>
      <c r="E209" s="23">
        <v>12366</v>
      </c>
      <c r="F209" s="5"/>
      <c r="G209" s="5" t="str">
        <f>TEXT(Table1[[#This Row],[Date]],"MMMM")</f>
        <v>March</v>
      </c>
    </row>
    <row r="210" spans="1:7" ht="14.4">
      <c r="A210" s="21">
        <v>45008</v>
      </c>
      <c r="B210" s="9" t="s">
        <v>235</v>
      </c>
      <c r="C210" s="9" t="s">
        <v>12</v>
      </c>
      <c r="D210" s="22" t="s">
        <v>330</v>
      </c>
      <c r="E210" s="23">
        <v>8362</v>
      </c>
      <c r="F210" s="5"/>
      <c r="G210" s="5" t="str">
        <f>TEXT(Table1[[#This Row],[Date]],"MMMM")</f>
        <v>March</v>
      </c>
    </row>
    <row r="211" spans="1:7" ht="14.4">
      <c r="A211" s="21">
        <v>45008</v>
      </c>
      <c r="B211" s="9" t="s">
        <v>331</v>
      </c>
      <c r="C211" s="9" t="s">
        <v>12</v>
      </c>
      <c r="D211" s="22" t="s">
        <v>332</v>
      </c>
      <c r="E211" s="23">
        <v>10756</v>
      </c>
      <c r="F211" s="5"/>
      <c r="G211" s="5" t="str">
        <f>TEXT(Table1[[#This Row],[Date]],"MMMM")</f>
        <v>March</v>
      </c>
    </row>
    <row r="212" spans="1:7" ht="14.4">
      <c r="A212" s="21">
        <v>45008</v>
      </c>
      <c r="B212" s="9" t="s">
        <v>218</v>
      </c>
      <c r="C212" s="9" t="s">
        <v>12</v>
      </c>
      <c r="D212" s="22" t="s">
        <v>333</v>
      </c>
      <c r="E212" s="23">
        <v>12052</v>
      </c>
      <c r="F212" s="5"/>
      <c r="G212" s="5" t="str">
        <f>TEXT(Table1[[#This Row],[Date]],"MMMM")</f>
        <v>March</v>
      </c>
    </row>
    <row r="213" spans="1:7" ht="14.4">
      <c r="A213" s="21">
        <v>45008</v>
      </c>
      <c r="B213" s="9" t="s">
        <v>334</v>
      </c>
      <c r="C213" s="9" t="s">
        <v>12</v>
      </c>
      <c r="D213" s="22" t="s">
        <v>335</v>
      </c>
      <c r="E213" s="23">
        <v>6570</v>
      </c>
      <c r="F213" s="5"/>
      <c r="G213" s="5" t="str">
        <f>TEXT(Table1[[#This Row],[Date]],"MMMM")</f>
        <v>March</v>
      </c>
    </row>
    <row r="214" spans="1:7" ht="14.4">
      <c r="A214" s="21">
        <v>45009</v>
      </c>
      <c r="B214" s="9" t="s">
        <v>336</v>
      </c>
      <c r="C214" s="9" t="s">
        <v>12</v>
      </c>
      <c r="D214" s="22" t="s">
        <v>337</v>
      </c>
      <c r="E214" s="23">
        <v>8647</v>
      </c>
      <c r="F214" s="5"/>
      <c r="G214" s="5" t="str">
        <f>TEXT(Table1[[#This Row],[Date]],"MMMM")</f>
        <v>March</v>
      </c>
    </row>
    <row r="215" spans="1:7" ht="14.4">
      <c r="A215" s="21">
        <v>45009</v>
      </c>
      <c r="B215" s="9" t="s">
        <v>260</v>
      </c>
      <c r="C215" s="9" t="s">
        <v>12</v>
      </c>
      <c r="D215" s="22" t="s">
        <v>338</v>
      </c>
      <c r="E215" s="23">
        <v>18832</v>
      </c>
      <c r="F215" s="5"/>
      <c r="G215" s="5" t="str">
        <f>TEXT(Table1[[#This Row],[Date]],"MMMM")</f>
        <v>March</v>
      </c>
    </row>
    <row r="216" spans="1:7" ht="14.4">
      <c r="A216" s="21">
        <v>45010</v>
      </c>
      <c r="B216" s="9" t="s">
        <v>175</v>
      </c>
      <c r="C216" s="9" t="s">
        <v>12</v>
      </c>
      <c r="D216" s="22" t="s">
        <v>339</v>
      </c>
      <c r="E216" s="23">
        <v>1821</v>
      </c>
      <c r="F216" s="5"/>
      <c r="G216" s="5" t="str">
        <f>TEXT(Table1[[#This Row],[Date]],"MMMM")</f>
        <v>March</v>
      </c>
    </row>
    <row r="217" spans="1:7" ht="14.4">
      <c r="A217" s="21">
        <v>45010</v>
      </c>
      <c r="B217" s="9" t="s">
        <v>340</v>
      </c>
      <c r="C217" s="9" t="s">
        <v>12</v>
      </c>
      <c r="D217" s="22" t="s">
        <v>341</v>
      </c>
      <c r="E217" s="23">
        <v>1870</v>
      </c>
      <c r="F217" s="5"/>
      <c r="G217" s="5" t="str">
        <f>TEXT(Table1[[#This Row],[Date]],"MMMM")</f>
        <v>March</v>
      </c>
    </row>
    <row r="218" spans="1:7" ht="14.4">
      <c r="A218" s="21">
        <v>45010</v>
      </c>
      <c r="B218" s="9" t="s">
        <v>266</v>
      </c>
      <c r="C218" s="9" t="s">
        <v>12</v>
      </c>
      <c r="D218" s="22" t="s">
        <v>342</v>
      </c>
      <c r="E218" s="23">
        <v>5914</v>
      </c>
      <c r="F218" s="5"/>
      <c r="G218" s="5" t="str">
        <f>TEXT(Table1[[#This Row],[Date]],"MMMM")</f>
        <v>March</v>
      </c>
    </row>
    <row r="219" spans="1:7" ht="14.4">
      <c r="A219" s="21">
        <v>45010</v>
      </c>
      <c r="B219" s="9" t="s">
        <v>343</v>
      </c>
      <c r="C219" s="9" t="s">
        <v>12</v>
      </c>
      <c r="D219" s="22" t="s">
        <v>344</v>
      </c>
      <c r="E219" s="23">
        <v>6183</v>
      </c>
      <c r="F219" s="5"/>
      <c r="G219" s="5" t="str">
        <f>TEXT(Table1[[#This Row],[Date]],"MMMM")</f>
        <v>March</v>
      </c>
    </row>
    <row r="220" spans="1:7" ht="14.4">
      <c r="A220" s="21">
        <v>45010</v>
      </c>
      <c r="B220" s="9" t="s">
        <v>88</v>
      </c>
      <c r="C220" s="9" t="s">
        <v>12</v>
      </c>
      <c r="D220" s="22" t="s">
        <v>345</v>
      </c>
      <c r="E220" s="23">
        <v>13864</v>
      </c>
      <c r="F220" s="5"/>
      <c r="G220" s="5" t="str">
        <f>TEXT(Table1[[#This Row],[Date]],"MMMM")</f>
        <v>March</v>
      </c>
    </row>
    <row r="221" spans="1:7" ht="14.4">
      <c r="A221" s="21">
        <v>45012</v>
      </c>
      <c r="B221" s="9" t="s">
        <v>346</v>
      </c>
      <c r="C221" s="9" t="s">
        <v>12</v>
      </c>
      <c r="D221" s="22" t="s">
        <v>347</v>
      </c>
      <c r="E221" s="23">
        <v>4446</v>
      </c>
      <c r="F221" s="5"/>
      <c r="G221" s="5" t="str">
        <f>TEXT(Table1[[#This Row],[Date]],"MMMM")</f>
        <v>March</v>
      </c>
    </row>
    <row r="222" spans="1:7" ht="14.4">
      <c r="A222" s="21">
        <v>45012</v>
      </c>
      <c r="B222" s="9" t="s">
        <v>4</v>
      </c>
      <c r="C222" s="9" t="s">
        <v>12</v>
      </c>
      <c r="D222" s="22" t="s">
        <v>348</v>
      </c>
      <c r="E222" s="23">
        <v>6058</v>
      </c>
      <c r="F222" s="5"/>
      <c r="G222" s="5" t="str">
        <f>TEXT(Table1[[#This Row],[Date]],"MMMM")</f>
        <v>March</v>
      </c>
    </row>
    <row r="223" spans="1:7" ht="14.4">
      <c r="A223" s="21">
        <v>45012</v>
      </c>
      <c r="B223" s="9" t="s">
        <v>90</v>
      </c>
      <c r="C223" s="9" t="s">
        <v>12</v>
      </c>
      <c r="D223" s="22" t="s">
        <v>349</v>
      </c>
      <c r="E223" s="23">
        <v>4758</v>
      </c>
      <c r="F223" s="5"/>
      <c r="G223" s="5" t="str">
        <f>TEXT(Table1[[#This Row],[Date]],"MMMM")</f>
        <v>March</v>
      </c>
    </row>
    <row r="224" spans="1:7" ht="14.4">
      <c r="A224" s="21">
        <v>45012</v>
      </c>
      <c r="B224" s="9" t="s">
        <v>21</v>
      </c>
      <c r="C224" s="9" t="s">
        <v>12</v>
      </c>
      <c r="D224" s="22" t="s">
        <v>350</v>
      </c>
      <c r="E224" s="23">
        <v>9516</v>
      </c>
      <c r="F224" s="5"/>
      <c r="G224" s="5" t="str">
        <f>TEXT(Table1[[#This Row],[Date]],"MMMM")</f>
        <v>March</v>
      </c>
    </row>
    <row r="225" spans="1:7" ht="14.4">
      <c r="A225" s="21">
        <v>45012</v>
      </c>
      <c r="B225" s="9" t="s">
        <v>70</v>
      </c>
      <c r="C225" s="9" t="s">
        <v>12</v>
      </c>
      <c r="D225" s="22" t="s">
        <v>351</v>
      </c>
      <c r="E225" s="23">
        <v>4758</v>
      </c>
      <c r="F225" s="5"/>
      <c r="G225" s="5" t="str">
        <f>TEXT(Table1[[#This Row],[Date]],"MMMM")</f>
        <v>March</v>
      </c>
    </row>
    <row r="226" spans="1:7" ht="14.4">
      <c r="A226" s="21">
        <v>45012</v>
      </c>
      <c r="B226" s="9" t="s">
        <v>92</v>
      </c>
      <c r="C226" s="9" t="s">
        <v>12</v>
      </c>
      <c r="D226" s="22" t="s">
        <v>352</v>
      </c>
      <c r="E226" s="23">
        <v>4758</v>
      </c>
      <c r="F226" s="5"/>
      <c r="G226" s="5" t="str">
        <f>TEXT(Table1[[#This Row],[Date]],"MMMM")</f>
        <v>March</v>
      </c>
    </row>
    <row r="227" spans="1:7" ht="14.4" customHeight="1">
      <c r="A227" s="21">
        <v>45012</v>
      </c>
      <c r="B227" s="9" t="s">
        <v>107</v>
      </c>
      <c r="C227" s="9" t="s">
        <v>12</v>
      </c>
      <c r="D227" s="22" t="s">
        <v>353</v>
      </c>
      <c r="E227" s="23">
        <v>4758</v>
      </c>
      <c r="F227" s="5"/>
      <c r="G227" s="5" t="str">
        <f>TEXT(Table1[[#This Row],[Date]],"MMMM")</f>
        <v>March</v>
      </c>
    </row>
    <row r="228" spans="1:7" ht="14.4">
      <c r="A228" s="21">
        <v>45012</v>
      </c>
      <c r="B228" s="9" t="s">
        <v>44</v>
      </c>
      <c r="C228" s="9" t="s">
        <v>12</v>
      </c>
      <c r="D228" s="22" t="s">
        <v>354</v>
      </c>
      <c r="E228" s="23">
        <v>10819</v>
      </c>
      <c r="F228" s="5"/>
      <c r="G228" s="5" t="str">
        <f>TEXT(Table1[[#This Row],[Date]],"MMMM")</f>
        <v>March</v>
      </c>
    </row>
    <row r="229" spans="1:7" ht="14.4">
      <c r="A229" s="21">
        <v>45012</v>
      </c>
      <c r="B229" s="9" t="s">
        <v>331</v>
      </c>
      <c r="C229" s="9" t="s">
        <v>12</v>
      </c>
      <c r="D229" s="22" t="s">
        <v>355</v>
      </c>
      <c r="E229" s="23">
        <v>4637</v>
      </c>
      <c r="F229" s="5"/>
      <c r="G229" s="5" t="str">
        <f>TEXT(Table1[[#This Row],[Date]],"MMMM")</f>
        <v>March</v>
      </c>
    </row>
    <row r="230" spans="1:7" ht="14.4">
      <c r="A230" s="21">
        <v>45012</v>
      </c>
      <c r="B230" s="9" t="s">
        <v>161</v>
      </c>
      <c r="C230" s="9" t="s">
        <v>12</v>
      </c>
      <c r="D230" s="22" t="s">
        <v>356</v>
      </c>
      <c r="E230" s="23">
        <v>17862</v>
      </c>
      <c r="F230" s="5"/>
      <c r="G230" s="5" t="str">
        <f>TEXT(Table1[[#This Row],[Date]],"MMMM")</f>
        <v>March</v>
      </c>
    </row>
    <row r="231" spans="1:7" ht="14.4">
      <c r="A231" s="21">
        <v>45013</v>
      </c>
      <c r="B231" s="9" t="s">
        <v>357</v>
      </c>
      <c r="C231" s="9" t="s">
        <v>12</v>
      </c>
      <c r="D231" s="22" t="s">
        <v>358</v>
      </c>
      <c r="E231" s="23">
        <v>9076</v>
      </c>
      <c r="F231" s="5"/>
      <c r="G231" s="5" t="str">
        <f>TEXT(Table1[[#This Row],[Date]],"MMMM")</f>
        <v>March</v>
      </c>
    </row>
    <row r="232" spans="1:7" ht="14.4">
      <c r="A232" s="21">
        <v>45013</v>
      </c>
      <c r="B232" s="9" t="s">
        <v>252</v>
      </c>
      <c r="C232" s="9" t="s">
        <v>12</v>
      </c>
      <c r="D232" s="22" t="s">
        <v>359</v>
      </c>
      <c r="E232" s="23">
        <v>12145</v>
      </c>
      <c r="F232" s="5"/>
      <c r="G232" s="5" t="str">
        <f>TEXT(Table1[[#This Row],[Date]],"MMMM")</f>
        <v>March</v>
      </c>
    </row>
    <row r="233" spans="1:7" ht="14.4">
      <c r="A233" s="21">
        <v>45013</v>
      </c>
      <c r="B233" s="9" t="s">
        <v>115</v>
      </c>
      <c r="C233" s="9" t="s">
        <v>12</v>
      </c>
      <c r="D233" s="22" t="s">
        <v>360</v>
      </c>
      <c r="E233" s="23">
        <v>8190</v>
      </c>
      <c r="F233" s="5"/>
      <c r="G233" s="5" t="str">
        <f>TEXT(Table1[[#This Row],[Date]],"MMMM")</f>
        <v>March</v>
      </c>
    </row>
    <row r="234" spans="1:7" ht="14.4">
      <c r="A234" s="21">
        <v>45013</v>
      </c>
      <c r="B234" s="9" t="s">
        <v>25</v>
      </c>
      <c r="C234" s="9" t="s">
        <v>12</v>
      </c>
      <c r="D234" s="22" t="s">
        <v>361</v>
      </c>
      <c r="E234" s="23">
        <v>4616</v>
      </c>
      <c r="F234" s="5"/>
      <c r="G234" s="5" t="str">
        <f>TEXT(Table1[[#This Row],[Date]],"MMMM")</f>
        <v>March</v>
      </c>
    </row>
    <row r="235" spans="1:7" ht="14.4">
      <c r="A235" s="21">
        <v>45015</v>
      </c>
      <c r="B235" s="9" t="s">
        <v>180</v>
      </c>
      <c r="C235" s="9" t="s">
        <v>12</v>
      </c>
      <c r="D235" s="22" t="s">
        <v>362</v>
      </c>
      <c r="E235" s="23">
        <v>21735</v>
      </c>
      <c r="F235" s="5"/>
      <c r="G235" s="5" t="str">
        <f>TEXT(Table1[[#This Row],[Date]],"MMMM")</f>
        <v>March</v>
      </c>
    </row>
    <row r="236" spans="1:7" ht="14.4">
      <c r="A236" s="21">
        <v>45015</v>
      </c>
      <c r="B236" s="9" t="s">
        <v>4</v>
      </c>
      <c r="C236" s="9" t="s">
        <v>12</v>
      </c>
      <c r="D236" s="22" t="s">
        <v>363</v>
      </c>
      <c r="E236" s="23">
        <v>3862</v>
      </c>
      <c r="F236" s="5"/>
      <c r="G236" s="5" t="str">
        <f>TEXT(Table1[[#This Row],[Date]],"MMMM")</f>
        <v>March</v>
      </c>
    </row>
    <row r="237" spans="1:7" ht="14.4">
      <c r="A237" s="21">
        <v>45015</v>
      </c>
      <c r="B237" s="9" t="s">
        <v>4</v>
      </c>
      <c r="C237" s="9" t="s">
        <v>12</v>
      </c>
      <c r="D237" s="22" t="s">
        <v>364</v>
      </c>
      <c r="E237" s="23">
        <v>5730</v>
      </c>
      <c r="F237" s="5"/>
      <c r="G237" s="5" t="str">
        <f>TEXT(Table1[[#This Row],[Date]],"MMMM")</f>
        <v>March</v>
      </c>
    </row>
    <row r="238" spans="1:7" ht="14.4">
      <c r="A238" s="18">
        <v>45019</v>
      </c>
      <c r="B238" s="8" t="s">
        <v>100</v>
      </c>
      <c r="C238" s="8" t="s">
        <v>365</v>
      </c>
      <c r="D238" s="19" t="s">
        <v>366</v>
      </c>
      <c r="E238" s="20">
        <v>12366</v>
      </c>
      <c r="F238" s="1"/>
      <c r="G238" t="str">
        <f>TEXT(Table1[[#This Row],[Date]],"MMMM")</f>
        <v>April</v>
      </c>
    </row>
    <row r="239" spans="1:7" ht="14.4">
      <c r="A239" s="21">
        <v>45019</v>
      </c>
      <c r="B239" s="9" t="s">
        <v>128</v>
      </c>
      <c r="C239" s="9" t="s">
        <v>365</v>
      </c>
      <c r="D239" s="22" t="s">
        <v>367</v>
      </c>
      <c r="E239" s="23">
        <v>36528</v>
      </c>
      <c r="F239" s="2"/>
      <c r="G239" t="str">
        <f>TEXT(Table1[[#This Row],[Date]],"MMMM")</f>
        <v>April</v>
      </c>
    </row>
    <row r="240" spans="1:7" ht="14.4">
      <c r="A240" s="21">
        <v>45019</v>
      </c>
      <c r="B240" s="9" t="s">
        <v>4</v>
      </c>
      <c r="C240" s="9" t="s">
        <v>365</v>
      </c>
      <c r="D240" s="22" t="s">
        <v>368</v>
      </c>
      <c r="E240" s="23">
        <v>1438</v>
      </c>
      <c r="F240" s="2"/>
      <c r="G240" t="str">
        <f>TEXT(Table1[[#This Row],[Date]],"MMMM")</f>
        <v>April</v>
      </c>
    </row>
    <row r="241" spans="1:7" ht="14.4">
      <c r="A241" s="21">
        <v>45019</v>
      </c>
      <c r="B241" s="9" t="s">
        <v>369</v>
      </c>
      <c r="C241" s="9" t="s">
        <v>365</v>
      </c>
      <c r="D241" s="22" t="s">
        <v>370</v>
      </c>
      <c r="E241" s="23">
        <v>6183</v>
      </c>
      <c r="F241" s="2"/>
      <c r="G241" t="str">
        <f>TEXT(Table1[[#This Row],[Date]],"MMMM")</f>
        <v>April</v>
      </c>
    </row>
    <row r="242" spans="1:7" ht="14.4">
      <c r="A242" s="21">
        <v>45019</v>
      </c>
      <c r="B242" s="9" t="s">
        <v>64</v>
      </c>
      <c r="C242" s="9" t="s">
        <v>365</v>
      </c>
      <c r="D242" s="22" t="s">
        <v>371</v>
      </c>
      <c r="E242" s="23">
        <v>6266</v>
      </c>
      <c r="F242" s="2"/>
      <c r="G242" t="str">
        <f>TEXT(Table1[[#This Row],[Date]],"MMMM")</f>
        <v>April</v>
      </c>
    </row>
    <row r="243" spans="1:7" ht="14.4">
      <c r="A243" s="21">
        <v>45019</v>
      </c>
      <c r="B243" s="9" t="s">
        <v>132</v>
      </c>
      <c r="C243" s="9" t="s">
        <v>365</v>
      </c>
      <c r="D243" s="22" t="s">
        <v>372</v>
      </c>
      <c r="E243" s="23">
        <v>12052</v>
      </c>
      <c r="F243" s="2"/>
      <c r="G243" t="str">
        <f>TEXT(Table1[[#This Row],[Date]],"MMMM")</f>
        <v>April</v>
      </c>
    </row>
    <row r="244" spans="1:7" ht="14.4">
      <c r="A244" s="21">
        <v>45019</v>
      </c>
      <c r="B244" s="9" t="s">
        <v>23</v>
      </c>
      <c r="C244" s="9" t="s">
        <v>365</v>
      </c>
      <c r="D244" s="22" t="s">
        <v>373</v>
      </c>
      <c r="E244" s="23">
        <v>6078</v>
      </c>
      <c r="F244" s="2"/>
      <c r="G244" t="str">
        <f>TEXT(Table1[[#This Row],[Date]],"MMMM")</f>
        <v>April</v>
      </c>
    </row>
    <row r="245" spans="1:7" ht="14.4">
      <c r="A245" s="21">
        <v>45019</v>
      </c>
      <c r="B245" s="9" t="s">
        <v>186</v>
      </c>
      <c r="C245" s="9" t="s">
        <v>365</v>
      </c>
      <c r="D245" s="22" t="s">
        <v>374</v>
      </c>
      <c r="E245" s="23">
        <v>4758</v>
      </c>
      <c r="F245" s="2"/>
      <c r="G245" t="str">
        <f>TEXT(Table1[[#This Row],[Date]],"MMMM")</f>
        <v>April</v>
      </c>
    </row>
    <row r="246" spans="1:7" ht="14.4">
      <c r="A246" s="21">
        <v>45019</v>
      </c>
      <c r="B246" s="9" t="s">
        <v>136</v>
      </c>
      <c r="C246" s="9" t="s">
        <v>365</v>
      </c>
      <c r="D246" s="22" t="s">
        <v>375</v>
      </c>
      <c r="E246" s="23">
        <v>4758</v>
      </c>
      <c r="F246" s="2"/>
      <c r="G246" t="str">
        <f>TEXT(Table1[[#This Row],[Date]],"MMMM")</f>
        <v>April</v>
      </c>
    </row>
    <row r="247" spans="1:7" ht="14.4">
      <c r="A247" s="21">
        <v>45019</v>
      </c>
      <c r="B247" s="9" t="s">
        <v>376</v>
      </c>
      <c r="C247" s="9" t="s">
        <v>365</v>
      </c>
      <c r="D247" s="22" t="s">
        <v>377</v>
      </c>
      <c r="E247" s="23">
        <v>5869</v>
      </c>
      <c r="F247" s="2"/>
      <c r="G247" t="str">
        <f>TEXT(Table1[[#This Row],[Date]],"MMMM")</f>
        <v>April</v>
      </c>
    </row>
    <row r="248" spans="1:7" ht="14.4">
      <c r="A248" s="21">
        <v>45019</v>
      </c>
      <c r="B248" s="9" t="s">
        <v>102</v>
      </c>
      <c r="C248" s="9" t="s">
        <v>365</v>
      </c>
      <c r="D248" s="22" t="s">
        <v>378</v>
      </c>
      <c r="E248" s="23">
        <v>5961</v>
      </c>
      <c r="F248" s="2"/>
      <c r="G248" t="str">
        <f>TEXT(Table1[[#This Row],[Date]],"MMMM")</f>
        <v>April</v>
      </c>
    </row>
    <row r="249" spans="1:7" ht="14.4">
      <c r="A249" s="21">
        <v>45019</v>
      </c>
      <c r="B249" s="9" t="s">
        <v>200</v>
      </c>
      <c r="C249" s="9" t="s">
        <v>365</v>
      </c>
      <c r="D249" s="22" t="s">
        <v>379</v>
      </c>
      <c r="E249" s="23">
        <v>4520</v>
      </c>
      <c r="F249" s="2"/>
      <c r="G249" t="str">
        <f>TEXT(Table1[[#This Row],[Date]],"MMMM")</f>
        <v>April</v>
      </c>
    </row>
    <row r="250" spans="1:7" ht="14.4">
      <c r="A250" s="21">
        <v>45021</v>
      </c>
      <c r="B250" s="9" t="s">
        <v>237</v>
      </c>
      <c r="C250" s="9" t="s">
        <v>365</v>
      </c>
      <c r="D250" s="22" t="s">
        <v>380</v>
      </c>
      <c r="E250" s="23">
        <v>31474</v>
      </c>
      <c r="F250" s="2"/>
      <c r="G250" t="str">
        <f>TEXT(Table1[[#This Row],[Date]],"MMMM")</f>
        <v>April</v>
      </c>
    </row>
    <row r="251" spans="1:7" ht="14.4">
      <c r="A251" s="21">
        <v>45021</v>
      </c>
      <c r="B251" s="9" t="s">
        <v>130</v>
      </c>
      <c r="C251" s="9" t="s">
        <v>365</v>
      </c>
      <c r="D251" s="22" t="s">
        <v>381</v>
      </c>
      <c r="E251" s="23">
        <v>8591</v>
      </c>
      <c r="F251" s="2"/>
      <c r="G251" t="str">
        <f>TEXT(Table1[[#This Row],[Date]],"MMMM")</f>
        <v>April</v>
      </c>
    </row>
    <row r="252" spans="1:7" ht="14.4">
      <c r="A252" s="21">
        <v>45021</v>
      </c>
      <c r="B252" s="9" t="s">
        <v>382</v>
      </c>
      <c r="C252" s="9" t="s">
        <v>365</v>
      </c>
      <c r="D252" s="22" t="s">
        <v>383</v>
      </c>
      <c r="E252" s="23">
        <v>12052</v>
      </c>
      <c r="F252" s="2"/>
      <c r="G252" t="str">
        <f>TEXT(Table1[[#This Row],[Date]],"MMMM")</f>
        <v>April</v>
      </c>
    </row>
    <row r="253" spans="1:7" ht="14.4">
      <c r="A253" s="21">
        <v>45021</v>
      </c>
      <c r="B253" s="9" t="s">
        <v>384</v>
      </c>
      <c r="C253" s="9" t="s">
        <v>365</v>
      </c>
      <c r="D253" s="22" t="s">
        <v>385</v>
      </c>
      <c r="E253" s="23">
        <v>31563</v>
      </c>
      <c r="F253" s="2"/>
      <c r="G253" t="str">
        <f>TEXT(Table1[[#This Row],[Date]],"MMMM")</f>
        <v>April</v>
      </c>
    </row>
    <row r="254" spans="1:7" ht="14.4">
      <c r="A254" s="21">
        <v>45021</v>
      </c>
      <c r="B254" s="9" t="s">
        <v>369</v>
      </c>
      <c r="C254" s="9" t="s">
        <v>365</v>
      </c>
      <c r="D254" s="22" t="s">
        <v>386</v>
      </c>
      <c r="E254" s="23">
        <v>9438</v>
      </c>
      <c r="F254" s="2"/>
      <c r="G254" t="str">
        <f>TEXT(Table1[[#This Row],[Date]],"MMMM")</f>
        <v>April</v>
      </c>
    </row>
    <row r="255" spans="1:7" ht="14.4">
      <c r="A255" s="21">
        <v>45022</v>
      </c>
      <c r="B255" s="9" t="s">
        <v>44</v>
      </c>
      <c r="C255" s="9" t="s">
        <v>365</v>
      </c>
      <c r="D255" s="22" t="s">
        <v>387</v>
      </c>
      <c r="E255" s="23">
        <v>9005</v>
      </c>
      <c r="F255" s="2"/>
      <c r="G255" t="str">
        <f>TEXT(Table1[[#This Row],[Date]],"MMMM")</f>
        <v>April</v>
      </c>
    </row>
    <row r="256" spans="1:7" ht="14.4">
      <c r="A256" s="21">
        <v>45022</v>
      </c>
      <c r="B256" s="9" t="s">
        <v>46</v>
      </c>
      <c r="C256" s="9" t="s">
        <v>365</v>
      </c>
      <c r="D256" s="22" t="s">
        <v>388</v>
      </c>
      <c r="E256" s="23">
        <v>27890</v>
      </c>
      <c r="F256" s="2"/>
      <c r="G256" t="str">
        <f>TEXT(Table1[[#This Row],[Date]],"MMMM")</f>
        <v>April</v>
      </c>
    </row>
    <row r="257" spans="1:7" ht="14.4">
      <c r="A257" s="21">
        <v>45022</v>
      </c>
      <c r="B257" s="9" t="s">
        <v>214</v>
      </c>
      <c r="C257" s="9" t="s">
        <v>365</v>
      </c>
      <c r="D257" s="22" t="s">
        <v>389</v>
      </c>
      <c r="E257" s="23">
        <v>6759</v>
      </c>
      <c r="F257" s="2"/>
      <c r="G257" t="str">
        <f>TEXT(Table1[[#This Row],[Date]],"MMMM")</f>
        <v>April</v>
      </c>
    </row>
    <row r="258" spans="1:7" ht="14.4">
      <c r="A258" s="21">
        <v>45022</v>
      </c>
      <c r="B258" s="9" t="s">
        <v>390</v>
      </c>
      <c r="C258" s="9" t="s">
        <v>365</v>
      </c>
      <c r="D258" s="22" t="s">
        <v>391</v>
      </c>
      <c r="E258" s="23">
        <v>6759</v>
      </c>
      <c r="F258" s="2"/>
      <c r="G258" t="str">
        <f>TEXT(Table1[[#This Row],[Date]],"MMMM")</f>
        <v>April</v>
      </c>
    </row>
    <row r="259" spans="1:7" ht="14.4">
      <c r="A259" s="21">
        <v>45022</v>
      </c>
      <c r="B259" s="9" t="s">
        <v>165</v>
      </c>
      <c r="C259" s="9" t="s">
        <v>365</v>
      </c>
      <c r="D259" s="22" t="s">
        <v>392</v>
      </c>
      <c r="E259" s="23">
        <v>6183</v>
      </c>
      <c r="F259" s="2"/>
      <c r="G259" t="str">
        <f>TEXT(Table1[[#This Row],[Date]],"MMMM")</f>
        <v>April</v>
      </c>
    </row>
    <row r="260" spans="1:7" ht="14.4">
      <c r="A260" s="21">
        <v>45022</v>
      </c>
      <c r="B260" s="9" t="s">
        <v>117</v>
      </c>
      <c r="C260" s="9" t="s">
        <v>365</v>
      </c>
      <c r="D260" s="22" t="s">
        <v>393</v>
      </c>
      <c r="E260" s="23">
        <v>12366</v>
      </c>
      <c r="F260" s="2"/>
      <c r="G260" t="str">
        <f>TEXT(Table1[[#This Row],[Date]],"MMMM")</f>
        <v>April</v>
      </c>
    </row>
    <row r="261" spans="1:7" ht="14.4">
      <c r="A261" s="21">
        <v>45022</v>
      </c>
      <c r="B261" s="9" t="s">
        <v>191</v>
      </c>
      <c r="C261" s="9" t="s">
        <v>365</v>
      </c>
      <c r="D261" s="22" t="s">
        <v>394</v>
      </c>
      <c r="E261" s="23">
        <v>5961</v>
      </c>
      <c r="F261" s="2"/>
      <c r="G261" t="str">
        <f>TEXT(Table1[[#This Row],[Date]],"MMMM")</f>
        <v>April</v>
      </c>
    </row>
    <row r="262" spans="1:7" ht="14.4">
      <c r="A262" s="21">
        <v>45022</v>
      </c>
      <c r="B262" s="9" t="s">
        <v>32</v>
      </c>
      <c r="C262" s="9" t="s">
        <v>365</v>
      </c>
      <c r="D262" s="22" t="s">
        <v>395</v>
      </c>
      <c r="E262" s="23">
        <v>1053</v>
      </c>
      <c r="F262" s="2"/>
      <c r="G262" t="str">
        <f>TEXT(Table1[[#This Row],[Date]],"MMMM")</f>
        <v>April</v>
      </c>
    </row>
    <row r="263" spans="1:7" ht="14.4">
      <c r="A263" s="21">
        <v>45022</v>
      </c>
      <c r="B263" s="9" t="s">
        <v>382</v>
      </c>
      <c r="C263" s="9" t="s">
        <v>365</v>
      </c>
      <c r="D263" s="22" t="s">
        <v>396</v>
      </c>
      <c r="E263" s="23">
        <v>4502</v>
      </c>
      <c r="F263" s="2"/>
      <c r="G263" t="str">
        <f>TEXT(Table1[[#This Row],[Date]],"MMMM")</f>
        <v>April</v>
      </c>
    </row>
    <row r="264" spans="1:7" ht="14.4">
      <c r="A264" s="21">
        <v>45022</v>
      </c>
      <c r="B264" s="9" t="s">
        <v>237</v>
      </c>
      <c r="C264" s="9" t="s">
        <v>365</v>
      </c>
      <c r="D264" s="22" t="s">
        <v>397</v>
      </c>
      <c r="E264" s="23">
        <v>7445</v>
      </c>
      <c r="F264" s="2"/>
      <c r="G264" t="str">
        <f>TEXT(Table1[[#This Row],[Date]],"MMMM")</f>
        <v>April</v>
      </c>
    </row>
    <row r="265" spans="1:7" ht="14.4">
      <c r="A265" s="21">
        <v>45023</v>
      </c>
      <c r="B265" s="9" t="s">
        <v>86</v>
      </c>
      <c r="C265" s="9" t="s">
        <v>365</v>
      </c>
      <c r="D265" s="22" t="s">
        <v>398</v>
      </c>
      <c r="E265" s="23">
        <v>5998</v>
      </c>
      <c r="F265" s="2"/>
      <c r="G265" t="str">
        <f>TEXT(Table1[[#This Row],[Date]],"MMMM")</f>
        <v>April</v>
      </c>
    </row>
    <row r="266" spans="1:7" ht="14.4">
      <c r="A266" s="21">
        <v>45023</v>
      </c>
      <c r="B266" s="9" t="s">
        <v>115</v>
      </c>
      <c r="C266" s="9" t="s">
        <v>365</v>
      </c>
      <c r="D266" s="22" t="s">
        <v>399</v>
      </c>
      <c r="E266" s="23">
        <v>1748</v>
      </c>
      <c r="F266" s="2"/>
      <c r="G266" t="str">
        <f>TEXT(Table1[[#This Row],[Date]],"MMMM")</f>
        <v>April</v>
      </c>
    </row>
    <row r="267" spans="1:7" ht="14.4">
      <c r="A267" s="21">
        <v>45023</v>
      </c>
      <c r="B267" s="9" t="s">
        <v>400</v>
      </c>
      <c r="C267" s="9" t="s">
        <v>365</v>
      </c>
      <c r="D267" s="22" t="s">
        <v>401</v>
      </c>
      <c r="E267" s="23">
        <v>39187</v>
      </c>
      <c r="F267" s="2"/>
      <c r="G267" t="str">
        <f>TEXT(Table1[[#This Row],[Date]],"MMMM")</f>
        <v>April</v>
      </c>
    </row>
    <row r="268" spans="1:7" ht="14.4">
      <c r="A268" s="21">
        <v>45028</v>
      </c>
      <c r="B268" s="9" t="s">
        <v>81</v>
      </c>
      <c r="C268" s="9" t="s">
        <v>365</v>
      </c>
      <c r="D268" s="22" t="s">
        <v>402</v>
      </c>
      <c r="E268" s="23">
        <v>12366</v>
      </c>
      <c r="F268" s="2"/>
      <c r="G268" t="str">
        <f>TEXT(Table1[[#This Row],[Date]],"MMMM")</f>
        <v>April</v>
      </c>
    </row>
    <row r="269" spans="1:7" ht="14.4">
      <c r="A269" s="21">
        <v>45028</v>
      </c>
      <c r="B269" s="9" t="s">
        <v>40</v>
      </c>
      <c r="C269" s="9" t="s">
        <v>365</v>
      </c>
      <c r="D269" s="22" t="s">
        <v>403</v>
      </c>
      <c r="E269" s="23">
        <v>8413</v>
      </c>
      <c r="F269" s="2"/>
      <c r="G269" t="str">
        <f>TEXT(Table1[[#This Row],[Date]],"MMMM")</f>
        <v>April</v>
      </c>
    </row>
    <row r="270" spans="1:7" ht="24">
      <c r="A270" s="21">
        <v>45028</v>
      </c>
      <c r="B270" s="9" t="s">
        <v>404</v>
      </c>
      <c r="C270" s="9" t="s">
        <v>365</v>
      </c>
      <c r="D270" s="22" t="s">
        <v>405</v>
      </c>
      <c r="E270" s="23">
        <v>5631</v>
      </c>
      <c r="F270" s="2"/>
      <c r="G270" t="str">
        <f>TEXT(Table1[[#This Row],[Date]],"MMMM")</f>
        <v>April</v>
      </c>
    </row>
    <row r="271" spans="1:7" ht="14.4">
      <c r="A271" s="21">
        <v>45028</v>
      </c>
      <c r="B271" s="9" t="s">
        <v>86</v>
      </c>
      <c r="C271" s="9" t="s">
        <v>365</v>
      </c>
      <c r="D271" s="22" t="s">
        <v>406</v>
      </c>
      <c r="E271" s="23">
        <v>12702</v>
      </c>
      <c r="F271" s="2"/>
      <c r="G271" t="str">
        <f>TEXT(Table1[[#This Row],[Date]],"MMMM")</f>
        <v>April</v>
      </c>
    </row>
    <row r="272" spans="1:7" ht="14.4">
      <c r="A272" s="21">
        <v>45028</v>
      </c>
      <c r="B272" s="9" t="s">
        <v>245</v>
      </c>
      <c r="C272" s="9" t="s">
        <v>365</v>
      </c>
      <c r="D272" s="22" t="s">
        <v>407</v>
      </c>
      <c r="E272" s="23">
        <v>4333</v>
      </c>
      <c r="F272" s="2"/>
      <c r="G272" t="str">
        <f>TEXT(Table1[[#This Row],[Date]],"MMMM")</f>
        <v>April</v>
      </c>
    </row>
    <row r="273" spans="1:7" ht="14.4">
      <c r="A273" s="21">
        <v>45028</v>
      </c>
      <c r="B273" s="9" t="s">
        <v>128</v>
      </c>
      <c r="C273" s="9" t="s">
        <v>365</v>
      </c>
      <c r="D273" s="22" t="s">
        <v>408</v>
      </c>
      <c r="E273" s="23">
        <v>7200</v>
      </c>
      <c r="F273" s="2"/>
      <c r="G273" t="str">
        <f>TEXT(Table1[[#This Row],[Date]],"MMMM")</f>
        <v>April</v>
      </c>
    </row>
    <row r="274" spans="1:7" ht="14.4">
      <c r="A274" s="21">
        <v>45028</v>
      </c>
      <c r="B274" s="9" t="s">
        <v>214</v>
      </c>
      <c r="C274" s="9" t="s">
        <v>365</v>
      </c>
      <c r="D274" s="22" t="s">
        <v>409</v>
      </c>
      <c r="E274" s="23">
        <v>1514</v>
      </c>
      <c r="F274" s="2"/>
      <c r="G274" t="str">
        <f>TEXT(Table1[[#This Row],[Date]],"MMMM")</f>
        <v>April</v>
      </c>
    </row>
    <row r="275" spans="1:7" ht="14.4">
      <c r="A275" s="21">
        <v>45028</v>
      </c>
      <c r="B275" s="9" t="s">
        <v>320</v>
      </c>
      <c r="C275" s="9" t="s">
        <v>365</v>
      </c>
      <c r="D275" s="22" t="s">
        <v>410</v>
      </c>
      <c r="E275" s="23">
        <v>9360</v>
      </c>
      <c r="F275" s="2"/>
      <c r="G275" t="str">
        <f>TEXT(Table1[[#This Row],[Date]],"MMMM")</f>
        <v>April</v>
      </c>
    </row>
    <row r="276" spans="1:7" ht="14.4">
      <c r="A276" s="21">
        <v>45028</v>
      </c>
      <c r="B276" s="9" t="s">
        <v>411</v>
      </c>
      <c r="C276" s="9" t="s">
        <v>365</v>
      </c>
      <c r="D276" s="22" t="s">
        <v>412</v>
      </c>
      <c r="E276" s="23">
        <v>9762</v>
      </c>
      <c r="F276" s="2"/>
      <c r="G276" t="str">
        <f>TEXT(Table1[[#This Row],[Date]],"MMMM")</f>
        <v>April</v>
      </c>
    </row>
    <row r="277" spans="1:7" ht="14.4">
      <c r="A277" s="21">
        <v>45028</v>
      </c>
      <c r="B277" s="9" t="s">
        <v>161</v>
      </c>
      <c r="C277" s="9" t="s">
        <v>365</v>
      </c>
      <c r="D277" s="22" t="s">
        <v>413</v>
      </c>
      <c r="E277" s="23">
        <v>12052</v>
      </c>
      <c r="F277" s="2"/>
      <c r="G277" t="str">
        <f>TEXT(Table1[[#This Row],[Date]],"MMMM")</f>
        <v>April</v>
      </c>
    </row>
    <row r="278" spans="1:7" ht="14.4">
      <c r="A278" s="21">
        <v>45028</v>
      </c>
      <c r="B278" s="9" t="s">
        <v>414</v>
      </c>
      <c r="C278" s="9" t="s">
        <v>365</v>
      </c>
      <c r="D278" s="22" t="s">
        <v>415</v>
      </c>
      <c r="E278" s="23">
        <v>11533</v>
      </c>
      <c r="F278" s="2"/>
      <c r="G278" t="str">
        <f>TEXT(Table1[[#This Row],[Date]],"MMMM")</f>
        <v>April</v>
      </c>
    </row>
    <row r="279" spans="1:7" ht="14.4">
      <c r="A279" s="21">
        <v>45030</v>
      </c>
      <c r="B279" s="9" t="s">
        <v>128</v>
      </c>
      <c r="C279" s="9" t="s">
        <v>365</v>
      </c>
      <c r="D279" s="22" t="s">
        <v>416</v>
      </c>
      <c r="E279" s="23">
        <v>14526</v>
      </c>
      <c r="F279" s="2"/>
      <c r="G279" t="str">
        <f>TEXT(Table1[[#This Row],[Date]],"MMMM")</f>
        <v>April</v>
      </c>
    </row>
    <row r="280" spans="1:7" ht="14.4">
      <c r="A280" s="21">
        <v>45030</v>
      </c>
      <c r="B280" s="9" t="s">
        <v>23</v>
      </c>
      <c r="C280" s="9" t="s">
        <v>365</v>
      </c>
      <c r="D280" s="22" t="s">
        <v>417</v>
      </c>
      <c r="E280" s="23">
        <v>8202</v>
      </c>
      <c r="F280" s="2"/>
      <c r="G280" t="str">
        <f>TEXT(Table1[[#This Row],[Date]],"MMMM")</f>
        <v>April</v>
      </c>
    </row>
    <row r="281" spans="1:7" ht="14.4">
      <c r="A281" s="21">
        <v>45030</v>
      </c>
      <c r="B281" s="9" t="s">
        <v>155</v>
      </c>
      <c r="C281" s="9" t="s">
        <v>365</v>
      </c>
      <c r="D281" s="22" t="s">
        <v>418</v>
      </c>
      <c r="E281" s="23">
        <v>6537</v>
      </c>
      <c r="F281" s="2"/>
      <c r="G281" t="str">
        <f>TEXT(Table1[[#This Row],[Date]],"MMMM")</f>
        <v>April</v>
      </c>
    </row>
    <row r="282" spans="1:7" ht="14.4">
      <c r="A282" s="21">
        <v>45031</v>
      </c>
      <c r="B282" s="9" t="s">
        <v>72</v>
      </c>
      <c r="C282" s="9" t="s">
        <v>365</v>
      </c>
      <c r="D282" s="22" t="s">
        <v>419</v>
      </c>
      <c r="E282" s="23">
        <v>2775</v>
      </c>
      <c r="F282" s="2"/>
      <c r="G282" t="str">
        <f>TEXT(Table1[[#This Row],[Date]],"MMMM")</f>
        <v>April</v>
      </c>
    </row>
    <row r="283" spans="1:7" ht="14.4">
      <c r="A283" s="21">
        <v>45033</v>
      </c>
      <c r="B283" s="9" t="s">
        <v>414</v>
      </c>
      <c r="C283" s="9" t="s">
        <v>365</v>
      </c>
      <c r="D283" s="22" t="s">
        <v>420</v>
      </c>
      <c r="E283" s="23">
        <v>8235</v>
      </c>
      <c r="G283" t="str">
        <f>TEXT(Table1[[#This Row],[Date]],"MMMM")</f>
        <v>April</v>
      </c>
    </row>
    <row r="284" spans="1:7" ht="14.4">
      <c r="A284" s="21">
        <v>45033</v>
      </c>
      <c r="B284" s="9" t="s">
        <v>155</v>
      </c>
      <c r="C284" s="9" t="s">
        <v>365</v>
      </c>
      <c r="D284" s="22" t="s">
        <v>421</v>
      </c>
      <c r="E284" s="23">
        <v>13174</v>
      </c>
      <c r="G284" t="str">
        <f>TEXT(Table1[[#This Row],[Date]],"MMMM")</f>
        <v>April</v>
      </c>
    </row>
    <row r="285" spans="1:7" ht="14.4">
      <c r="A285" s="21">
        <v>45033</v>
      </c>
      <c r="B285" s="9" t="s">
        <v>252</v>
      </c>
      <c r="C285" s="9" t="s">
        <v>365</v>
      </c>
      <c r="D285" s="22" t="s">
        <v>422</v>
      </c>
      <c r="E285" s="23">
        <v>18689</v>
      </c>
      <c r="G285" t="str">
        <f>TEXT(Table1[[#This Row],[Date]],"MMMM")</f>
        <v>April</v>
      </c>
    </row>
    <row r="286" spans="1:7" ht="14.4">
      <c r="A286" s="21">
        <v>45033</v>
      </c>
      <c r="B286" s="9" t="s">
        <v>423</v>
      </c>
      <c r="C286" s="9" t="s">
        <v>365</v>
      </c>
      <c r="D286" s="22" t="s">
        <v>424</v>
      </c>
      <c r="E286" s="23">
        <v>16528</v>
      </c>
      <c r="G286" t="str">
        <f>TEXT(Table1[[#This Row],[Date]],"MMMM")</f>
        <v>April</v>
      </c>
    </row>
    <row r="287" spans="1:7" ht="14.4">
      <c r="A287" s="21">
        <v>45033</v>
      </c>
      <c r="B287" s="9" t="s">
        <v>44</v>
      </c>
      <c r="C287" s="9" t="s">
        <v>365</v>
      </c>
      <c r="D287" s="22" t="s">
        <v>425</v>
      </c>
      <c r="E287" s="23">
        <v>18078</v>
      </c>
      <c r="G287" t="str">
        <f>TEXT(Table1[[#This Row],[Date]],"MMMM")</f>
        <v>April</v>
      </c>
    </row>
    <row r="288" spans="1:7" ht="14.4">
      <c r="A288" s="21">
        <v>45033</v>
      </c>
      <c r="B288" s="9" t="s">
        <v>4</v>
      </c>
      <c r="C288" s="9" t="s">
        <v>365</v>
      </c>
      <c r="D288" s="22" t="s">
        <v>426</v>
      </c>
      <c r="E288" s="23">
        <v>4361</v>
      </c>
      <c r="G288" t="str">
        <f>TEXT(Table1[[#This Row],[Date]],"MMMM")</f>
        <v>April</v>
      </c>
    </row>
    <row r="289" spans="1:7" ht="14.4">
      <c r="A289" s="21">
        <v>45033</v>
      </c>
      <c r="B289" s="9" t="s">
        <v>427</v>
      </c>
      <c r="C289" s="9" t="s">
        <v>365</v>
      </c>
      <c r="D289" s="22" t="s">
        <v>428</v>
      </c>
      <c r="E289" s="23">
        <v>6183</v>
      </c>
      <c r="G289" t="str">
        <f>TEXT(Table1[[#This Row],[Date]],"MMMM")</f>
        <v>April</v>
      </c>
    </row>
    <row r="290" spans="1:7" ht="14.4">
      <c r="A290" s="21">
        <v>45033</v>
      </c>
      <c r="B290" s="9" t="s">
        <v>64</v>
      </c>
      <c r="C290" s="9" t="s">
        <v>365</v>
      </c>
      <c r="D290" s="22" t="s">
        <v>429</v>
      </c>
      <c r="E290" s="23">
        <v>6587</v>
      </c>
      <c r="G290" t="str">
        <f>TEXT(Table1[[#This Row],[Date]],"MMMM")</f>
        <v>April</v>
      </c>
    </row>
    <row r="291" spans="1:7" ht="14.4">
      <c r="A291" s="21">
        <v>45033</v>
      </c>
      <c r="B291" s="9" t="s">
        <v>165</v>
      </c>
      <c r="C291" s="9" t="s">
        <v>365</v>
      </c>
      <c r="D291" s="22" t="s">
        <v>430</v>
      </c>
      <c r="E291" s="23">
        <v>7161</v>
      </c>
      <c r="G291" t="str">
        <f>TEXT(Table1[[#This Row],[Date]],"MMMM")</f>
        <v>April</v>
      </c>
    </row>
    <row r="292" spans="1:7" ht="14.4">
      <c r="A292" s="21">
        <v>45033</v>
      </c>
      <c r="B292" s="9" t="s">
        <v>128</v>
      </c>
      <c r="C292" s="9" t="s">
        <v>365</v>
      </c>
      <c r="D292" s="22" t="s">
        <v>431</v>
      </c>
      <c r="E292" s="23">
        <v>7263</v>
      </c>
      <c r="G292" t="str">
        <f>TEXT(Table1[[#This Row],[Date]],"MMMM")</f>
        <v>April</v>
      </c>
    </row>
    <row r="293" spans="1:7" ht="14.4">
      <c r="A293" s="21">
        <v>45034</v>
      </c>
      <c r="B293" s="9" t="s">
        <v>14</v>
      </c>
      <c r="C293" s="9" t="s">
        <v>365</v>
      </c>
      <c r="D293" s="22" t="s">
        <v>432</v>
      </c>
      <c r="E293" s="23">
        <v>13528</v>
      </c>
      <c r="G293" t="str">
        <f>TEXT(Table1[[#This Row],[Date]],"MMMM")</f>
        <v>April</v>
      </c>
    </row>
    <row r="294" spans="1:7" ht="14.4">
      <c r="A294" s="21">
        <v>45036</v>
      </c>
      <c r="B294" s="9" t="s">
        <v>301</v>
      </c>
      <c r="C294" s="9" t="s">
        <v>365</v>
      </c>
      <c r="D294" s="22" t="s">
        <v>433</v>
      </c>
      <c r="E294" s="23">
        <v>4463</v>
      </c>
      <c r="G294" t="str">
        <f>TEXT(Table1[[#This Row],[Date]],"MMMM")</f>
        <v>April</v>
      </c>
    </row>
    <row r="295" spans="1:7" ht="14.4">
      <c r="A295" s="21">
        <v>45036</v>
      </c>
      <c r="B295" s="9" t="s">
        <v>5</v>
      </c>
      <c r="C295" s="9" t="s">
        <v>365</v>
      </c>
      <c r="D295" s="22" t="s">
        <v>434</v>
      </c>
      <c r="E295" s="23">
        <v>4502</v>
      </c>
      <c r="G295" t="str">
        <f>TEXT(Table1[[#This Row],[Date]],"MMMM")</f>
        <v>April</v>
      </c>
    </row>
    <row r="296" spans="1:7" ht="14.4">
      <c r="A296" s="21">
        <v>45036</v>
      </c>
      <c r="B296" s="9" t="s">
        <v>68</v>
      </c>
      <c r="C296" s="9" t="s">
        <v>365</v>
      </c>
      <c r="D296" s="22" t="s">
        <v>435</v>
      </c>
      <c r="E296" s="23">
        <v>4620</v>
      </c>
      <c r="G296" t="str">
        <f>TEXT(Table1[[#This Row],[Date]],"MMMM")</f>
        <v>April</v>
      </c>
    </row>
    <row r="297" spans="1:7" ht="14.4">
      <c r="A297" s="21">
        <v>45036</v>
      </c>
      <c r="B297" s="9" t="s">
        <v>436</v>
      </c>
      <c r="C297" s="9" t="s">
        <v>365</v>
      </c>
      <c r="D297" s="22" t="s">
        <v>437</v>
      </c>
      <c r="E297" s="23">
        <v>3900</v>
      </c>
      <c r="G297" t="str">
        <f>TEXT(Table1[[#This Row],[Date]],"MMMM")</f>
        <v>April</v>
      </c>
    </row>
    <row r="298" spans="1:7" ht="14.4">
      <c r="A298" s="21">
        <v>45036</v>
      </c>
      <c r="B298" s="9" t="s">
        <v>25</v>
      </c>
      <c r="C298" s="9" t="s">
        <v>365</v>
      </c>
      <c r="D298" s="22" t="s">
        <v>438</v>
      </c>
      <c r="E298" s="23">
        <v>9588</v>
      </c>
      <c r="G298" t="str">
        <f>TEXT(Table1[[#This Row],[Date]],"MMMM")</f>
        <v>April</v>
      </c>
    </row>
    <row r="299" spans="1:7" ht="14.4">
      <c r="A299" s="21">
        <v>45036</v>
      </c>
      <c r="B299" s="9" t="s">
        <v>439</v>
      </c>
      <c r="C299" s="9" t="s">
        <v>365</v>
      </c>
      <c r="D299" s="22" t="s">
        <v>440</v>
      </c>
      <c r="E299" s="23">
        <v>4502</v>
      </c>
      <c r="G299" t="str">
        <f>TEXT(Table1[[#This Row],[Date]],"MMMM")</f>
        <v>April</v>
      </c>
    </row>
    <row r="300" spans="1:7" ht="14.4">
      <c r="A300" s="21">
        <v>45036</v>
      </c>
      <c r="B300" s="9" t="s">
        <v>334</v>
      </c>
      <c r="C300" s="9" t="s">
        <v>365</v>
      </c>
      <c r="D300" s="22" t="s">
        <v>441</v>
      </c>
      <c r="E300" s="23">
        <v>5327</v>
      </c>
      <c r="G300" t="str">
        <f>TEXT(Table1[[#This Row],[Date]],"MMMM")</f>
        <v>April</v>
      </c>
    </row>
    <row r="301" spans="1:7" ht="14.4">
      <c r="A301" s="21">
        <v>45036</v>
      </c>
      <c r="B301" s="9" t="s">
        <v>442</v>
      </c>
      <c r="C301" s="9" t="s">
        <v>365</v>
      </c>
      <c r="D301" s="22" t="s">
        <v>443</v>
      </c>
      <c r="E301" s="23">
        <v>6953</v>
      </c>
      <c r="G301" t="str">
        <f>TEXT(Table1[[#This Row],[Date]],"MMMM")</f>
        <v>April</v>
      </c>
    </row>
    <row r="302" spans="1:7" ht="14.4">
      <c r="A302" s="21">
        <v>45036</v>
      </c>
      <c r="B302" s="9" t="s">
        <v>444</v>
      </c>
      <c r="C302" s="9" t="s">
        <v>365</v>
      </c>
      <c r="D302" s="22" t="s">
        <v>445</v>
      </c>
      <c r="E302" s="23">
        <v>11059</v>
      </c>
      <c r="G302" t="str">
        <f>TEXT(Table1[[#This Row],[Date]],"MMMM")</f>
        <v>April</v>
      </c>
    </row>
    <row r="303" spans="1:7" ht="14.4">
      <c r="A303" s="21">
        <v>45036</v>
      </c>
      <c r="B303" s="9" t="s">
        <v>446</v>
      </c>
      <c r="C303" s="9" t="s">
        <v>365</v>
      </c>
      <c r="D303" s="22" t="s">
        <v>447</v>
      </c>
      <c r="E303" s="23">
        <v>8832</v>
      </c>
      <c r="G303" t="str">
        <f>TEXT(Table1[[#This Row],[Date]],"MMMM")</f>
        <v>April</v>
      </c>
    </row>
    <row r="304" spans="1:7" ht="14.4">
      <c r="A304" s="21">
        <v>45036</v>
      </c>
      <c r="B304" s="9" t="s">
        <v>100</v>
      </c>
      <c r="C304" s="9" t="s">
        <v>365</v>
      </c>
      <c r="D304" s="22" t="s">
        <v>448</v>
      </c>
      <c r="E304" s="23">
        <v>12366</v>
      </c>
      <c r="G304" t="str">
        <f>TEXT(Table1[[#This Row],[Date]],"MMMM")</f>
        <v>April</v>
      </c>
    </row>
    <row r="305" spans="1:7" ht="14.4">
      <c r="A305" s="21">
        <v>45036</v>
      </c>
      <c r="B305" s="9" t="s">
        <v>256</v>
      </c>
      <c r="C305" s="9" t="s">
        <v>365</v>
      </c>
      <c r="D305" s="22" t="s">
        <v>449</v>
      </c>
      <c r="E305" s="23">
        <v>11814</v>
      </c>
      <c r="G305" t="str">
        <f>TEXT(Table1[[#This Row],[Date]],"MMMM")</f>
        <v>April</v>
      </c>
    </row>
    <row r="306" spans="1:7" ht="14.4">
      <c r="A306" s="21">
        <v>45036</v>
      </c>
      <c r="B306" s="9" t="s">
        <v>245</v>
      </c>
      <c r="C306" s="9" t="s">
        <v>365</v>
      </c>
      <c r="D306" s="22" t="s">
        <v>450</v>
      </c>
      <c r="E306" s="23">
        <v>2360</v>
      </c>
      <c r="G306" t="str">
        <f>TEXT(Table1[[#This Row],[Date]],"MMMM")</f>
        <v>April</v>
      </c>
    </row>
    <row r="307" spans="1:7" ht="14.4">
      <c r="A307" s="21">
        <v>45038</v>
      </c>
      <c r="B307" s="9" t="s">
        <v>32</v>
      </c>
      <c r="C307" s="9" t="s">
        <v>365</v>
      </c>
      <c r="D307" s="22" t="s">
        <v>451</v>
      </c>
      <c r="E307" s="23">
        <v>1053</v>
      </c>
      <c r="G307" t="str">
        <f>TEXT(Table1[[#This Row],[Date]],"MMMM")</f>
        <v>April</v>
      </c>
    </row>
    <row r="308" spans="1:7" ht="14.4">
      <c r="A308" s="21">
        <v>45040</v>
      </c>
      <c r="B308" s="9" t="s">
        <v>452</v>
      </c>
      <c r="C308" s="9" t="s">
        <v>365</v>
      </c>
      <c r="D308" s="22" t="s">
        <v>453</v>
      </c>
      <c r="E308" s="23">
        <v>7388</v>
      </c>
      <c r="G308" t="str">
        <f>TEXT(Table1[[#This Row],[Date]],"MMMM")</f>
        <v>April</v>
      </c>
    </row>
    <row r="309" spans="1:7" ht="14.4">
      <c r="A309" s="21">
        <v>45040</v>
      </c>
      <c r="B309" s="9" t="s">
        <v>180</v>
      </c>
      <c r="C309" s="9" t="s">
        <v>365</v>
      </c>
      <c r="D309" s="22" t="s">
        <v>454</v>
      </c>
      <c r="E309" s="23">
        <v>18078</v>
      </c>
      <c r="G309" t="str">
        <f>TEXT(Table1[[#This Row],[Date]],"MMMM")</f>
        <v>April</v>
      </c>
    </row>
    <row r="310" spans="1:7" ht="14.4">
      <c r="A310" s="21">
        <v>45040</v>
      </c>
      <c r="B310" s="9" t="s">
        <v>376</v>
      </c>
      <c r="C310" s="9" t="s">
        <v>365</v>
      </c>
      <c r="D310" s="22" t="s">
        <v>455</v>
      </c>
      <c r="E310" s="23">
        <v>1112</v>
      </c>
      <c r="G310" t="str">
        <f>TEXT(Table1[[#This Row],[Date]],"MMMM")</f>
        <v>April</v>
      </c>
    </row>
    <row r="311" spans="1:7" ht="14.4">
      <c r="A311" s="21">
        <v>45040</v>
      </c>
      <c r="B311" s="9" t="s">
        <v>456</v>
      </c>
      <c r="C311" s="9" t="s">
        <v>365</v>
      </c>
      <c r="D311" s="22" t="s">
        <v>457</v>
      </c>
      <c r="E311" s="23">
        <v>4637</v>
      </c>
      <c r="G311" t="str">
        <f>TEXT(Table1[[#This Row],[Date]],"MMMM")</f>
        <v>April</v>
      </c>
    </row>
    <row r="312" spans="1:7" ht="14.4">
      <c r="A312" s="21">
        <v>45040</v>
      </c>
      <c r="B312" s="9" t="s">
        <v>301</v>
      </c>
      <c r="C312" s="9" t="s">
        <v>365</v>
      </c>
      <c r="D312" s="22" t="s">
        <v>458</v>
      </c>
      <c r="E312" s="23">
        <v>4463</v>
      </c>
      <c r="G312" t="str">
        <f>TEXT(Table1[[#This Row],[Date]],"MMMM")</f>
        <v>April</v>
      </c>
    </row>
    <row r="313" spans="1:7" ht="14.4">
      <c r="A313" s="21">
        <v>45040</v>
      </c>
      <c r="B313" s="9" t="s">
        <v>304</v>
      </c>
      <c r="C313" s="9" t="s">
        <v>365</v>
      </c>
      <c r="D313" s="22" t="s">
        <v>459</v>
      </c>
      <c r="E313" s="23">
        <v>6183</v>
      </c>
      <c r="G313" t="str">
        <f>TEXT(Table1[[#This Row],[Date]],"MMMM")</f>
        <v>April</v>
      </c>
    </row>
    <row r="314" spans="1:7" ht="14.4">
      <c r="A314" s="21">
        <v>45040</v>
      </c>
      <c r="B314" s="9" t="s">
        <v>56</v>
      </c>
      <c r="C314" s="9" t="s">
        <v>365</v>
      </c>
      <c r="D314" s="22" t="s">
        <v>460</v>
      </c>
      <c r="E314" s="23">
        <v>6183</v>
      </c>
      <c r="G314" t="str">
        <f>TEXT(Table1[[#This Row],[Date]],"MMMM")</f>
        <v>April</v>
      </c>
    </row>
    <row r="315" spans="1:7" ht="14.4">
      <c r="A315" s="21">
        <v>45041</v>
      </c>
      <c r="B315" s="9" t="s">
        <v>446</v>
      </c>
      <c r="C315" s="9" t="s">
        <v>365</v>
      </c>
      <c r="D315" s="22" t="s">
        <v>461</v>
      </c>
      <c r="E315" s="23">
        <v>4983</v>
      </c>
      <c r="G315" t="str">
        <f>TEXT(Table1[[#This Row],[Date]],"MMMM")</f>
        <v>April</v>
      </c>
    </row>
    <row r="316" spans="1:7" ht="14.4">
      <c r="A316" s="21">
        <v>45041</v>
      </c>
      <c r="B316" s="9" t="s">
        <v>102</v>
      </c>
      <c r="C316" s="9" t="s">
        <v>365</v>
      </c>
      <c r="D316" s="22" t="s">
        <v>462</v>
      </c>
      <c r="E316" s="23">
        <v>20792</v>
      </c>
      <c r="G316" t="str">
        <f>TEXT(Table1[[#This Row],[Date]],"MMMM")</f>
        <v>April</v>
      </c>
    </row>
    <row r="317" spans="1:7" ht="14.4">
      <c r="A317" s="21">
        <v>45041</v>
      </c>
      <c r="B317" s="9" t="s">
        <v>34</v>
      </c>
      <c r="C317" s="9" t="s">
        <v>365</v>
      </c>
      <c r="D317" s="22" t="s">
        <v>463</v>
      </c>
      <c r="E317" s="23">
        <v>27083</v>
      </c>
      <c r="G317" t="str">
        <f>TEXT(Table1[[#This Row],[Date]],"MMMM")</f>
        <v>April</v>
      </c>
    </row>
    <row r="318" spans="1:7" ht="14.4">
      <c r="A318" s="21">
        <v>45041</v>
      </c>
      <c r="B318" s="9" t="s">
        <v>237</v>
      </c>
      <c r="C318" s="9" t="s">
        <v>365</v>
      </c>
      <c r="D318" s="22" t="s">
        <v>464</v>
      </c>
      <c r="E318" s="23">
        <v>22364</v>
      </c>
      <c r="G318" t="str">
        <f>TEXT(Table1[[#This Row],[Date]],"MMMM")</f>
        <v>April</v>
      </c>
    </row>
    <row r="319" spans="1:7" ht="14.4">
      <c r="A319" s="21">
        <v>45041</v>
      </c>
      <c r="B319" s="9" t="s">
        <v>46</v>
      </c>
      <c r="C319" s="9" t="s">
        <v>365</v>
      </c>
      <c r="D319" s="22" t="s">
        <v>465</v>
      </c>
      <c r="E319" s="23">
        <v>14400</v>
      </c>
      <c r="G319" t="str">
        <f>TEXT(Table1[[#This Row],[Date]],"MMMM")</f>
        <v>April</v>
      </c>
    </row>
    <row r="320" spans="1:7" ht="14.4">
      <c r="A320" s="21">
        <v>45041</v>
      </c>
      <c r="B320" s="9" t="s">
        <v>161</v>
      </c>
      <c r="C320" s="9" t="s">
        <v>365</v>
      </c>
      <c r="D320" s="22" t="s">
        <v>466</v>
      </c>
      <c r="E320" s="23">
        <v>43096</v>
      </c>
      <c r="G320" t="str">
        <f>TEXT(Table1[[#This Row],[Date]],"MMMM")</f>
        <v>April</v>
      </c>
    </row>
    <row r="321" spans="1:7" ht="14.4">
      <c r="A321" s="21">
        <v>45041</v>
      </c>
      <c r="B321" s="9" t="s">
        <v>467</v>
      </c>
      <c r="C321" s="9" t="s">
        <v>365</v>
      </c>
      <c r="D321" s="22" t="s">
        <v>468</v>
      </c>
      <c r="E321" s="23">
        <v>4541</v>
      </c>
      <c r="G321" t="str">
        <f>TEXT(Table1[[#This Row],[Date]],"MMMM")</f>
        <v>April</v>
      </c>
    </row>
    <row r="322" spans="1:7" ht="14.4">
      <c r="A322" s="21">
        <v>45041</v>
      </c>
      <c r="B322" s="9" t="s">
        <v>250</v>
      </c>
      <c r="C322" s="9" t="s">
        <v>365</v>
      </c>
      <c r="D322" s="22" t="s">
        <v>469</v>
      </c>
      <c r="E322" s="23">
        <v>4502</v>
      </c>
      <c r="G322" t="str">
        <f>TEXT(Table1[[#This Row],[Date]],"MMMM")</f>
        <v>April</v>
      </c>
    </row>
    <row r="323" spans="1:7" ht="14.4">
      <c r="A323" s="21">
        <v>45041</v>
      </c>
      <c r="B323" s="9" t="s">
        <v>105</v>
      </c>
      <c r="C323" s="9" t="s">
        <v>365</v>
      </c>
      <c r="D323" s="22" t="s">
        <v>470</v>
      </c>
      <c r="E323" s="23">
        <v>20095</v>
      </c>
      <c r="G323" t="str">
        <f>TEXT(Table1[[#This Row],[Date]],"MMMM")</f>
        <v>April</v>
      </c>
    </row>
    <row r="324" spans="1:7" ht="14.4">
      <c r="A324" s="21">
        <v>45041</v>
      </c>
      <c r="B324" s="9" t="s">
        <v>117</v>
      </c>
      <c r="C324" s="9" t="s">
        <v>365</v>
      </c>
      <c r="D324" s="22" t="s">
        <v>471</v>
      </c>
      <c r="E324" s="23">
        <v>24733</v>
      </c>
      <c r="G324" t="str">
        <f>TEXT(Table1[[#This Row],[Date]],"MMMM")</f>
        <v>April</v>
      </c>
    </row>
    <row r="325" spans="1:7" ht="14.4">
      <c r="A325" s="21">
        <v>45041</v>
      </c>
      <c r="B325" s="9" t="s">
        <v>21</v>
      </c>
      <c r="C325" s="9" t="s">
        <v>365</v>
      </c>
      <c r="D325" s="22" t="s">
        <v>472</v>
      </c>
      <c r="E325" s="23">
        <v>12366</v>
      </c>
      <c r="G325" t="str">
        <f>TEXT(Table1[[#This Row],[Date]],"MMMM")</f>
        <v>April</v>
      </c>
    </row>
    <row r="326" spans="1:7" ht="14.4">
      <c r="A326" s="21">
        <v>45041</v>
      </c>
      <c r="B326" s="9" t="s">
        <v>4</v>
      </c>
      <c r="C326" s="9" t="s">
        <v>365</v>
      </c>
      <c r="D326" s="22" t="s">
        <v>473</v>
      </c>
      <c r="E326" s="23">
        <v>4632</v>
      </c>
      <c r="G326" t="str">
        <f>TEXT(Table1[[#This Row],[Date]],"MMMM")</f>
        <v>April</v>
      </c>
    </row>
    <row r="327" spans="1:7" ht="14.4">
      <c r="A327" s="21">
        <v>45041</v>
      </c>
      <c r="B327" s="9" t="s">
        <v>1</v>
      </c>
      <c r="C327" s="9" t="s">
        <v>365</v>
      </c>
      <c r="D327" s="22" t="s">
        <v>474</v>
      </c>
      <c r="E327" s="23">
        <v>4758</v>
      </c>
      <c r="G327" t="str">
        <f>TEXT(Table1[[#This Row],[Date]],"MMMM")</f>
        <v>April</v>
      </c>
    </row>
    <row r="328" spans="1:7" ht="14.4">
      <c r="A328" s="21">
        <v>45041</v>
      </c>
      <c r="B328" s="9" t="s">
        <v>260</v>
      </c>
      <c r="C328" s="9" t="s">
        <v>365</v>
      </c>
      <c r="D328" s="22" t="s">
        <v>475</v>
      </c>
      <c r="E328" s="23">
        <v>31123</v>
      </c>
      <c r="G328" t="str">
        <f>TEXT(Table1[[#This Row],[Date]],"MMMM")</f>
        <v>April</v>
      </c>
    </row>
    <row r="329" spans="1:7" ht="14.4">
      <c r="A329" s="21">
        <v>45041</v>
      </c>
      <c r="B329" s="9" t="s">
        <v>235</v>
      </c>
      <c r="C329" s="9" t="s">
        <v>365</v>
      </c>
      <c r="D329" s="22" t="s">
        <v>476</v>
      </c>
      <c r="E329" s="23">
        <v>4502</v>
      </c>
      <c r="G329" t="str">
        <f>TEXT(Table1[[#This Row],[Date]],"MMMM")</f>
        <v>April</v>
      </c>
    </row>
    <row r="330" spans="1:7" ht="14.4">
      <c r="A330" s="21">
        <v>45041</v>
      </c>
      <c r="B330" s="9" t="s">
        <v>376</v>
      </c>
      <c r="C330" s="9" t="s">
        <v>365</v>
      </c>
      <c r="D330" s="22" t="s">
        <v>477</v>
      </c>
      <c r="E330" s="23">
        <v>2125</v>
      </c>
      <c r="G330" t="str">
        <f>TEXT(Table1[[#This Row],[Date]],"MMMM")</f>
        <v>April</v>
      </c>
    </row>
    <row r="331" spans="1:7" ht="14.4">
      <c r="A331" s="21">
        <v>45041</v>
      </c>
      <c r="B331" s="9" t="s">
        <v>4</v>
      </c>
      <c r="C331" s="9" t="s">
        <v>365</v>
      </c>
      <c r="D331" s="22" t="s">
        <v>478</v>
      </c>
      <c r="E331" s="23">
        <v>1189</v>
      </c>
      <c r="G331" t="str">
        <f>TEXT(Table1[[#This Row],[Date]],"MMMM")</f>
        <v>April</v>
      </c>
    </row>
    <row r="332" spans="1:7" ht="14.4">
      <c r="A332" s="21">
        <v>45042</v>
      </c>
      <c r="B332" s="9" t="s">
        <v>254</v>
      </c>
      <c r="C332" s="9" t="s">
        <v>365</v>
      </c>
      <c r="D332" s="22" t="s">
        <v>479</v>
      </c>
      <c r="E332" s="23">
        <v>18101</v>
      </c>
      <c r="G332" t="str">
        <f>TEXT(Table1[[#This Row],[Date]],"MMMM")</f>
        <v>April</v>
      </c>
    </row>
    <row r="333" spans="1:7" ht="14.4">
      <c r="A333" s="21">
        <v>45042</v>
      </c>
      <c r="B333" s="9" t="s">
        <v>180</v>
      </c>
      <c r="C333" s="9" t="s">
        <v>365</v>
      </c>
      <c r="D333" s="22" t="s">
        <v>480</v>
      </c>
      <c r="E333" s="23">
        <v>10312</v>
      </c>
      <c r="G333" t="str">
        <f>TEXT(Table1[[#This Row],[Date]],"MMMM")</f>
        <v>April</v>
      </c>
    </row>
    <row r="334" spans="1:7" ht="14.4">
      <c r="A334" s="21">
        <v>45042</v>
      </c>
      <c r="B334" s="9" t="s">
        <v>256</v>
      </c>
      <c r="C334" s="9" t="s">
        <v>365</v>
      </c>
      <c r="D334" s="22" t="s">
        <v>481</v>
      </c>
      <c r="E334" s="23">
        <v>11739</v>
      </c>
      <c r="G334" t="str">
        <f>TEXT(Table1[[#This Row],[Date]],"MMMM")</f>
        <v>April</v>
      </c>
    </row>
    <row r="335" spans="1:7" ht="14.4">
      <c r="A335" s="12">
        <v>45042</v>
      </c>
      <c r="B335" s="13" t="s">
        <v>0</v>
      </c>
      <c r="C335" s="10" t="s">
        <v>365</v>
      </c>
      <c r="D335" s="27" t="s">
        <v>482</v>
      </c>
      <c r="E335" s="25">
        <v>7388</v>
      </c>
      <c r="G335" t="str">
        <f>TEXT(Table1[[#This Row],[Date]],"MMMM")</f>
        <v>April</v>
      </c>
    </row>
    <row r="336" spans="1:7" ht="15" customHeight="1">
      <c r="A336" s="12">
        <v>45042</v>
      </c>
      <c r="B336" s="13" t="s">
        <v>1</v>
      </c>
      <c r="C336" s="10" t="s">
        <v>365</v>
      </c>
      <c r="D336" s="27" t="s">
        <v>483</v>
      </c>
      <c r="E336" s="25">
        <v>6183</v>
      </c>
      <c r="G336" t="str">
        <f>TEXT(Table1[[#This Row],[Date]],"MMMM")</f>
        <v>April</v>
      </c>
    </row>
    <row r="337" spans="1:7" ht="15" customHeight="1">
      <c r="A337" s="12">
        <v>45042</v>
      </c>
      <c r="B337" s="13" t="s">
        <v>2</v>
      </c>
      <c r="C337" s="10" t="s">
        <v>365</v>
      </c>
      <c r="D337" s="27" t="s">
        <v>484</v>
      </c>
      <c r="E337" s="25">
        <v>7700</v>
      </c>
      <c r="G337" t="str">
        <f>TEXT(Table1[[#This Row],[Date]],"MMMM")</f>
        <v>April</v>
      </c>
    </row>
    <row r="338" spans="1:7" ht="15" customHeight="1">
      <c r="A338" s="12">
        <v>45042</v>
      </c>
      <c r="B338" s="13" t="s">
        <v>3</v>
      </c>
      <c r="C338" s="10" t="s">
        <v>365</v>
      </c>
      <c r="D338" s="27" t="s">
        <v>485</v>
      </c>
      <c r="E338" s="25">
        <v>12052</v>
      </c>
      <c r="G338" t="str">
        <f>TEXT(Table1[[#This Row],[Date]],"MMMM")</f>
        <v>April</v>
      </c>
    </row>
    <row r="339" spans="1:7" ht="15" customHeight="1">
      <c r="A339" s="12">
        <v>45044</v>
      </c>
      <c r="B339" s="13" t="s">
        <v>4</v>
      </c>
      <c r="C339" s="10" t="s">
        <v>365</v>
      </c>
      <c r="D339" s="27" t="s">
        <v>486</v>
      </c>
      <c r="E339" s="25">
        <v>4406</v>
      </c>
      <c r="G339" t="str">
        <f>TEXT(Table1[[#This Row],[Date]],"MMMM")</f>
        <v>April</v>
      </c>
    </row>
    <row r="340" spans="1:7" ht="15" customHeight="1">
      <c r="A340" s="14">
        <v>45044</v>
      </c>
      <c r="B340" s="15" t="s">
        <v>5</v>
      </c>
      <c r="C340" s="11" t="s">
        <v>365</v>
      </c>
      <c r="D340" s="28" t="s">
        <v>487</v>
      </c>
      <c r="E340" s="29">
        <v>6183</v>
      </c>
      <c r="G340" t="str">
        <f>TEXT(Table1[[#This Row],[Date]],"MMMM")</f>
        <v>April</v>
      </c>
    </row>
    <row r="341" spans="1:7" ht="15" customHeight="1">
      <c r="A341" s="30">
        <v>45050</v>
      </c>
      <c r="B341" s="16" t="s">
        <v>216</v>
      </c>
      <c r="C341" s="16" t="s">
        <v>365</v>
      </c>
      <c r="D341" s="31" t="s">
        <v>488</v>
      </c>
      <c r="E341" s="32">
        <v>11781</v>
      </c>
      <c r="G341" t="str">
        <f>TEXT(Table1[[#This Row],[Date]],"MMMM")</f>
        <v>May</v>
      </c>
    </row>
    <row r="342" spans="1:7" ht="15" customHeight="1">
      <c r="A342" s="33">
        <v>45050</v>
      </c>
      <c r="B342" s="17" t="s">
        <v>320</v>
      </c>
      <c r="C342" s="17" t="s">
        <v>365</v>
      </c>
      <c r="D342" s="34" t="s">
        <v>489</v>
      </c>
      <c r="E342" s="25">
        <v>5631</v>
      </c>
      <c r="G342" t="str">
        <f>TEXT(Table1[[#This Row],[Date]],"MMMM")</f>
        <v>May</v>
      </c>
    </row>
    <row r="343" spans="1:7" ht="15" customHeight="1">
      <c r="A343" s="33">
        <v>45051</v>
      </c>
      <c r="B343" s="17" t="s">
        <v>490</v>
      </c>
      <c r="C343" s="17" t="s">
        <v>365</v>
      </c>
      <c r="D343" s="34" t="s">
        <v>491</v>
      </c>
      <c r="E343" s="25">
        <v>36618</v>
      </c>
      <c r="G343" t="str">
        <f>TEXT(Table1[[#This Row],[Date]],"MMMM")</f>
        <v>May</v>
      </c>
    </row>
    <row r="344" spans="1:7" ht="15" customHeight="1">
      <c r="A344" s="33">
        <v>45051</v>
      </c>
      <c r="B344" s="17" t="s">
        <v>110</v>
      </c>
      <c r="C344" s="17" t="s">
        <v>365</v>
      </c>
      <c r="D344" s="34" t="s">
        <v>492</v>
      </c>
      <c r="E344" s="25">
        <v>6078</v>
      </c>
      <c r="G344" t="str">
        <f>TEXT(Table1[[#This Row],[Date]],"MMMM")</f>
        <v>May</v>
      </c>
    </row>
    <row r="345" spans="1:7" ht="15" customHeight="1">
      <c r="A345" s="33">
        <v>45051</v>
      </c>
      <c r="B345" s="17" t="s">
        <v>141</v>
      </c>
      <c r="C345" s="17" t="s">
        <v>365</v>
      </c>
      <c r="D345" s="34" t="s">
        <v>493</v>
      </c>
      <c r="E345" s="25">
        <v>6026</v>
      </c>
      <c r="G345" t="str">
        <f>TEXT(Table1[[#This Row],[Date]],"MMMM")</f>
        <v>May</v>
      </c>
    </row>
    <row r="346" spans="1:7" ht="15" customHeight="1">
      <c r="A346" s="33">
        <v>45051</v>
      </c>
      <c r="B346" s="17" t="s">
        <v>81</v>
      </c>
      <c r="C346" s="17" t="s">
        <v>365</v>
      </c>
      <c r="D346" s="34" t="s">
        <v>494</v>
      </c>
      <c r="E346" s="25">
        <v>18550</v>
      </c>
      <c r="G346" t="str">
        <f>TEXT(Table1[[#This Row],[Date]],"MMMM")</f>
        <v>May</v>
      </c>
    </row>
    <row r="347" spans="1:7" ht="15" customHeight="1">
      <c r="A347" s="33">
        <v>45051</v>
      </c>
      <c r="B347" s="17" t="s">
        <v>48</v>
      </c>
      <c r="C347" s="17" t="s">
        <v>365</v>
      </c>
      <c r="D347" s="34" t="s">
        <v>495</v>
      </c>
      <c r="E347" s="25">
        <v>6183</v>
      </c>
      <c r="G347" t="str">
        <f>TEXT(Table1[[#This Row],[Date]],"MMMM")</f>
        <v>May</v>
      </c>
    </row>
    <row r="348" spans="1:7" ht="15" customHeight="1">
      <c r="A348" s="33">
        <v>45051</v>
      </c>
      <c r="B348" s="17" t="s">
        <v>400</v>
      </c>
      <c r="C348" s="17" t="s">
        <v>365</v>
      </c>
      <c r="D348" s="34" t="s">
        <v>496</v>
      </c>
      <c r="E348" s="25">
        <v>6078</v>
      </c>
      <c r="G348" t="str">
        <f>TEXT(Table1[[#This Row],[Date]],"MMMM")</f>
        <v>May</v>
      </c>
    </row>
    <row r="349" spans="1:7" ht="15" customHeight="1">
      <c r="A349" s="33">
        <v>45051</v>
      </c>
      <c r="B349" s="17" t="s">
        <v>52</v>
      </c>
      <c r="C349" s="17" t="s">
        <v>365</v>
      </c>
      <c r="D349" s="34" t="s">
        <v>497</v>
      </c>
      <c r="E349" s="25">
        <v>4446</v>
      </c>
      <c r="G349" t="str">
        <f>TEXT(Table1[[#This Row],[Date]],"MMMM")</f>
        <v>May</v>
      </c>
    </row>
    <row r="350" spans="1:7" ht="15" customHeight="1">
      <c r="A350" s="33">
        <v>45051</v>
      </c>
      <c r="B350" s="17" t="s">
        <v>498</v>
      </c>
      <c r="C350" s="17" t="s">
        <v>365</v>
      </c>
      <c r="D350" s="34" t="s">
        <v>499</v>
      </c>
      <c r="E350" s="25">
        <v>15801</v>
      </c>
      <c r="G350" t="str">
        <f>TEXT(Table1[[#This Row],[Date]],"MMMM")</f>
        <v>May</v>
      </c>
    </row>
    <row r="351" spans="1:7" ht="15" customHeight="1">
      <c r="A351" s="33">
        <v>45051</v>
      </c>
      <c r="B351" s="17" t="s">
        <v>40</v>
      </c>
      <c r="C351" s="17" t="s">
        <v>365</v>
      </c>
      <c r="D351" s="34" t="s">
        <v>500</v>
      </c>
      <c r="E351" s="25">
        <v>15350</v>
      </c>
      <c r="G351" t="str">
        <f>TEXT(Table1[[#This Row],[Date]],"MMMM")</f>
        <v>May</v>
      </c>
    </row>
    <row r="352" spans="1:7" ht="15" customHeight="1">
      <c r="A352" s="33">
        <v>45051</v>
      </c>
      <c r="B352" s="17" t="s">
        <v>501</v>
      </c>
      <c r="C352" s="17" t="s">
        <v>365</v>
      </c>
      <c r="D352" s="34" t="s">
        <v>502</v>
      </c>
      <c r="E352" s="25">
        <v>7682</v>
      </c>
      <c r="G352" t="str">
        <f>TEXT(Table1[[#This Row],[Date]],"MMMM")</f>
        <v>May</v>
      </c>
    </row>
    <row r="353" spans="1:7" ht="15" customHeight="1">
      <c r="A353" s="33">
        <v>45051</v>
      </c>
      <c r="B353" s="17" t="s">
        <v>4</v>
      </c>
      <c r="C353" s="17" t="s">
        <v>365</v>
      </c>
      <c r="D353" s="34" t="s">
        <v>503</v>
      </c>
      <c r="E353" s="25">
        <v>2880</v>
      </c>
      <c r="G353" t="str">
        <f>TEXT(Table1[[#This Row],[Date]],"MMMM")</f>
        <v>May</v>
      </c>
    </row>
    <row r="354" spans="1:7" ht="15" customHeight="1">
      <c r="A354" s="33">
        <v>45051</v>
      </c>
      <c r="B354" s="17" t="s">
        <v>214</v>
      </c>
      <c r="C354" s="17" t="s">
        <v>365</v>
      </c>
      <c r="D354" s="34" t="s">
        <v>504</v>
      </c>
      <c r="E354" s="25">
        <v>1111</v>
      </c>
      <c r="G354" t="str">
        <f>TEXT(Table1[[#This Row],[Date]],"MMMM")</f>
        <v>May</v>
      </c>
    </row>
    <row r="355" spans="1:7" ht="15" customHeight="1">
      <c r="A355" s="33">
        <v>45054</v>
      </c>
      <c r="B355" s="17" t="s">
        <v>369</v>
      </c>
      <c r="C355" s="17" t="s">
        <v>365</v>
      </c>
      <c r="D355" s="34" t="s">
        <v>505</v>
      </c>
      <c r="E355" s="25">
        <v>1546</v>
      </c>
      <c r="G355" t="str">
        <f>TEXT(Table1[[#This Row],[Date]],"MMMM")</f>
        <v>May</v>
      </c>
    </row>
    <row r="356" spans="1:7" ht="15" customHeight="1">
      <c r="A356" s="33">
        <v>45056</v>
      </c>
      <c r="B356" s="17" t="s">
        <v>128</v>
      </c>
      <c r="C356" s="17" t="s">
        <v>365</v>
      </c>
      <c r="D356" s="34" t="s">
        <v>506</v>
      </c>
      <c r="E356" s="25">
        <v>7263</v>
      </c>
      <c r="G356" t="str">
        <f>TEXT(Table1[[#This Row],[Date]],"MMMM")</f>
        <v>May</v>
      </c>
    </row>
    <row r="357" spans="1:7" ht="15" customHeight="1">
      <c r="A357" s="33">
        <v>45056</v>
      </c>
      <c r="B357" s="17" t="s">
        <v>100</v>
      </c>
      <c r="C357" s="17" t="s">
        <v>365</v>
      </c>
      <c r="D357" s="34" t="s">
        <v>507</v>
      </c>
      <c r="E357" s="25">
        <v>18550</v>
      </c>
      <c r="G357" t="str">
        <f>TEXT(Table1[[#This Row],[Date]],"MMMM")</f>
        <v>May</v>
      </c>
    </row>
    <row r="358" spans="1:7" ht="15" customHeight="1">
      <c r="A358" s="33">
        <v>45056</v>
      </c>
      <c r="B358" s="17" t="s">
        <v>117</v>
      </c>
      <c r="C358" s="17" t="s">
        <v>365</v>
      </c>
      <c r="D358" s="34" t="s">
        <v>508</v>
      </c>
      <c r="E358" s="25">
        <v>7618</v>
      </c>
      <c r="G358" t="str">
        <f>TEXT(Table1[[#This Row],[Date]],"MMMM")</f>
        <v>May</v>
      </c>
    </row>
    <row r="359" spans="1:7" ht="15" customHeight="1">
      <c r="A359" s="33">
        <v>45056</v>
      </c>
      <c r="B359" s="17" t="s">
        <v>301</v>
      </c>
      <c r="C359" s="17" t="s">
        <v>365</v>
      </c>
      <c r="D359" s="34" t="s">
        <v>509</v>
      </c>
      <c r="E359" s="25">
        <v>8812</v>
      </c>
      <c r="G359" t="str">
        <f>TEXT(Table1[[#This Row],[Date]],"MMMM")</f>
        <v>May</v>
      </c>
    </row>
    <row r="360" spans="1:7" ht="15" customHeight="1">
      <c r="A360" s="33">
        <v>45056</v>
      </c>
      <c r="B360" s="17" t="s">
        <v>46</v>
      </c>
      <c r="C360" s="17" t="s">
        <v>365</v>
      </c>
      <c r="D360" s="34" t="s">
        <v>510</v>
      </c>
      <c r="E360" s="25">
        <v>14400</v>
      </c>
      <c r="G360" t="str">
        <f>TEXT(Table1[[#This Row],[Date]],"MMMM")</f>
        <v>May</v>
      </c>
    </row>
    <row r="361" spans="1:7" ht="15" customHeight="1">
      <c r="A361" s="33">
        <v>45056</v>
      </c>
      <c r="B361" s="17" t="s">
        <v>165</v>
      </c>
      <c r="C361" s="17" t="s">
        <v>365</v>
      </c>
      <c r="D361" s="34" t="s">
        <v>511</v>
      </c>
      <c r="E361" s="25">
        <v>7682</v>
      </c>
      <c r="G361" t="str">
        <f>TEXT(Table1[[#This Row],[Date]],"MMMM")</f>
        <v>May</v>
      </c>
    </row>
    <row r="362" spans="1:7" ht="15" customHeight="1">
      <c r="A362" s="33">
        <v>45056</v>
      </c>
      <c r="B362" s="17" t="s">
        <v>427</v>
      </c>
      <c r="C362" s="17" t="s">
        <v>365</v>
      </c>
      <c r="D362" s="34" t="s">
        <v>512</v>
      </c>
      <c r="E362" s="25">
        <v>4620</v>
      </c>
      <c r="G362" t="str">
        <f>TEXT(Table1[[#This Row],[Date]],"MMMM")</f>
        <v>May</v>
      </c>
    </row>
    <row r="363" spans="1:7" ht="15" customHeight="1">
      <c r="A363" s="33">
        <v>45056</v>
      </c>
      <c r="B363" s="17" t="s">
        <v>245</v>
      </c>
      <c r="C363" s="17" t="s">
        <v>365</v>
      </c>
      <c r="D363" s="34" t="s">
        <v>513</v>
      </c>
      <c r="E363" s="25">
        <v>4720</v>
      </c>
      <c r="G363" t="str">
        <f>TEXT(Table1[[#This Row],[Date]],"MMMM")</f>
        <v>May</v>
      </c>
    </row>
    <row r="364" spans="1:7" ht="15" customHeight="1">
      <c r="A364" s="33">
        <v>45056</v>
      </c>
      <c r="B364" s="17" t="s">
        <v>115</v>
      </c>
      <c r="C364" s="17" t="s">
        <v>365</v>
      </c>
      <c r="D364" s="34" t="s">
        <v>514</v>
      </c>
      <c r="E364" s="25">
        <v>8171</v>
      </c>
      <c r="G364" t="str">
        <f>TEXT(Table1[[#This Row],[Date]],"MMMM")</f>
        <v>May</v>
      </c>
    </row>
    <row r="365" spans="1:7" ht="15" customHeight="1">
      <c r="A365" s="33">
        <v>45056</v>
      </c>
      <c r="B365" s="17" t="s">
        <v>4</v>
      </c>
      <c r="C365" s="17" t="s">
        <v>365</v>
      </c>
      <c r="D365" s="34" t="s">
        <v>515</v>
      </c>
      <c r="E365" s="25">
        <v>5503</v>
      </c>
      <c r="G365" t="str">
        <f>TEXT(Table1[[#This Row],[Date]],"MMMM")</f>
        <v>May</v>
      </c>
    </row>
    <row r="366" spans="1:7" ht="15" customHeight="1">
      <c r="A366" s="33">
        <v>45057</v>
      </c>
      <c r="B366" s="17" t="s">
        <v>44</v>
      </c>
      <c r="C366" s="17" t="s">
        <v>365</v>
      </c>
      <c r="D366" s="34" t="s">
        <v>516</v>
      </c>
      <c r="E366" s="25">
        <v>23488</v>
      </c>
      <c r="G366" t="str">
        <f>TEXT(Table1[[#This Row],[Date]],"MMMM")</f>
        <v>May</v>
      </c>
    </row>
    <row r="367" spans="1:7" ht="15" customHeight="1">
      <c r="A367" s="33">
        <v>45057</v>
      </c>
      <c r="B367" s="17" t="s">
        <v>517</v>
      </c>
      <c r="C367" s="17" t="s">
        <v>365</v>
      </c>
      <c r="D367" s="34" t="s">
        <v>518</v>
      </c>
      <c r="E367" s="25">
        <v>7658</v>
      </c>
      <c r="G367" t="str">
        <f>TEXT(Table1[[#This Row],[Date]],"MMMM")</f>
        <v>May</v>
      </c>
    </row>
    <row r="368" spans="1:7" ht="15" customHeight="1">
      <c r="A368" s="33">
        <v>45057</v>
      </c>
      <c r="B368" s="17" t="s">
        <v>4</v>
      </c>
      <c r="C368" s="17" t="s">
        <v>365</v>
      </c>
      <c r="D368" s="34" t="s">
        <v>519</v>
      </c>
      <c r="E368" s="25">
        <v>10633</v>
      </c>
      <c r="G368" t="str">
        <f>TEXT(Table1[[#This Row],[Date]],"MMMM")</f>
        <v>May</v>
      </c>
    </row>
    <row r="369" spans="1:7" ht="15" customHeight="1">
      <c r="A369" s="33">
        <v>45062</v>
      </c>
      <c r="B369" s="17" t="s">
        <v>357</v>
      </c>
      <c r="C369" s="17" t="s">
        <v>365</v>
      </c>
      <c r="D369" s="34" t="s">
        <v>520</v>
      </c>
      <c r="E369" s="25">
        <v>9083</v>
      </c>
      <c r="G369" t="str">
        <f>TEXT(Table1[[#This Row],[Date]],"MMMM")</f>
        <v>May</v>
      </c>
    </row>
    <row r="370" spans="1:7" ht="15" customHeight="1">
      <c r="A370" s="33">
        <v>45062</v>
      </c>
      <c r="B370" s="17" t="s">
        <v>102</v>
      </c>
      <c r="C370" s="17" t="s">
        <v>365</v>
      </c>
      <c r="D370" s="34" t="s">
        <v>521</v>
      </c>
      <c r="E370" s="25">
        <v>6183</v>
      </c>
      <c r="G370" t="str">
        <f>TEXT(Table1[[#This Row],[Date]],"MMMM")</f>
        <v>May</v>
      </c>
    </row>
    <row r="371" spans="1:7" ht="15" customHeight="1">
      <c r="A371" s="33">
        <v>45062</v>
      </c>
      <c r="B371" s="17" t="s">
        <v>42</v>
      </c>
      <c r="C371" s="17" t="s">
        <v>365</v>
      </c>
      <c r="D371" s="34" t="s">
        <v>522</v>
      </c>
      <c r="E371" s="25">
        <v>10811</v>
      </c>
      <c r="G371" t="str">
        <f>TEXT(Table1[[#This Row],[Date]],"MMMM")</f>
        <v>May</v>
      </c>
    </row>
    <row r="372" spans="1:7" ht="15" customHeight="1">
      <c r="A372" s="33">
        <v>45062</v>
      </c>
      <c r="B372" s="17" t="s">
        <v>66</v>
      </c>
      <c r="C372" s="17" t="s">
        <v>365</v>
      </c>
      <c r="D372" s="34" t="s">
        <v>523</v>
      </c>
      <c r="E372" s="25">
        <v>6183</v>
      </c>
      <c r="G372" t="str">
        <f>TEXT(Table1[[#This Row],[Date]],"MMMM")</f>
        <v>May</v>
      </c>
    </row>
    <row r="373" spans="1:7" ht="15" customHeight="1">
      <c r="A373" s="33">
        <v>45062</v>
      </c>
      <c r="B373" s="17" t="s">
        <v>218</v>
      </c>
      <c r="C373" s="17" t="s">
        <v>365</v>
      </c>
      <c r="D373" s="34" t="s">
        <v>524</v>
      </c>
      <c r="E373" s="25">
        <v>28801</v>
      </c>
      <c r="G373" t="str">
        <f>TEXT(Table1[[#This Row],[Date]],"MMMM")</f>
        <v>May</v>
      </c>
    </row>
    <row r="374" spans="1:7" ht="15" customHeight="1">
      <c r="A374" s="33">
        <v>45062</v>
      </c>
      <c r="B374" s="17" t="s">
        <v>46</v>
      </c>
      <c r="C374" s="17" t="s">
        <v>365</v>
      </c>
      <c r="D374" s="34" t="s">
        <v>525</v>
      </c>
      <c r="E374" s="25">
        <v>6026</v>
      </c>
      <c r="G374" t="str">
        <f>TEXT(Table1[[#This Row],[Date]],"MMMM")</f>
        <v>May</v>
      </c>
    </row>
    <row r="375" spans="1:7" ht="15" customHeight="1">
      <c r="A375" s="33">
        <v>45062</v>
      </c>
      <c r="B375" s="17" t="s">
        <v>161</v>
      </c>
      <c r="C375" s="17" t="s">
        <v>365</v>
      </c>
      <c r="D375" s="34" t="s">
        <v>526</v>
      </c>
      <c r="E375" s="25">
        <v>11421</v>
      </c>
      <c r="G375" t="str">
        <f>TEXT(Table1[[#This Row],[Date]],"MMMM")</f>
        <v>May</v>
      </c>
    </row>
    <row r="376" spans="1:7" ht="15" customHeight="1">
      <c r="A376" s="33">
        <v>45062</v>
      </c>
      <c r="B376" s="17" t="s">
        <v>4</v>
      </c>
      <c r="C376" s="17" t="s">
        <v>365</v>
      </c>
      <c r="D376" s="34" t="s">
        <v>527</v>
      </c>
      <c r="E376" s="25">
        <v>1062</v>
      </c>
      <c r="G376" t="str">
        <f>TEXT(Table1[[#This Row],[Date]],"MMMM")</f>
        <v>May</v>
      </c>
    </row>
    <row r="377" spans="1:7" ht="15" customHeight="1">
      <c r="A377" s="33">
        <v>45063</v>
      </c>
      <c r="B377" s="17" t="s">
        <v>237</v>
      </c>
      <c r="C377" s="17" t="s">
        <v>365</v>
      </c>
      <c r="D377" s="34" t="s">
        <v>528</v>
      </c>
      <c r="E377" s="25">
        <v>10868</v>
      </c>
      <c r="G377" t="str">
        <f>TEXT(Table1[[#This Row],[Date]],"MMMM")</f>
        <v>May</v>
      </c>
    </row>
    <row r="378" spans="1:7" ht="15" customHeight="1">
      <c r="A378" s="33">
        <v>45063</v>
      </c>
      <c r="B378" s="17" t="s">
        <v>143</v>
      </c>
      <c r="C378" s="17" t="s">
        <v>365</v>
      </c>
      <c r="D378" s="34" t="s">
        <v>529</v>
      </c>
      <c r="E378" s="25">
        <v>11963</v>
      </c>
      <c r="G378" t="str">
        <f>TEXT(Table1[[#This Row],[Date]],"MMMM")</f>
        <v>May</v>
      </c>
    </row>
    <row r="379" spans="1:7" ht="15" customHeight="1">
      <c r="A379" s="33">
        <v>45063</v>
      </c>
      <c r="B379" s="17" t="s">
        <v>147</v>
      </c>
      <c r="C379" s="17" t="s">
        <v>365</v>
      </c>
      <c r="D379" s="34" t="s">
        <v>530</v>
      </c>
      <c r="E379" s="25">
        <v>6078</v>
      </c>
      <c r="G379" t="str">
        <f>TEXT(Table1[[#This Row],[Date]],"MMMM")</f>
        <v>May</v>
      </c>
    </row>
    <row r="380" spans="1:7" ht="15" customHeight="1">
      <c r="A380" s="33">
        <v>45063</v>
      </c>
      <c r="B380" s="17" t="s">
        <v>411</v>
      </c>
      <c r="C380" s="17" t="s">
        <v>365</v>
      </c>
      <c r="D380" s="34" t="s">
        <v>531</v>
      </c>
      <c r="E380" s="25">
        <v>7280</v>
      </c>
      <c r="G380" t="str">
        <f>TEXT(Table1[[#This Row],[Date]],"MMMM")</f>
        <v>May</v>
      </c>
    </row>
    <row r="381" spans="1:7" ht="15" customHeight="1">
      <c r="A381" s="33">
        <v>45063</v>
      </c>
      <c r="B381" s="17" t="s">
        <v>4</v>
      </c>
      <c r="C381" s="17" t="s">
        <v>365</v>
      </c>
      <c r="D381" s="34" t="s">
        <v>532</v>
      </c>
      <c r="E381" s="25">
        <v>1250</v>
      </c>
      <c r="G381" t="str">
        <f>TEXT(Table1[[#This Row],[Date]],"MMMM")</f>
        <v>May</v>
      </c>
    </row>
    <row r="382" spans="1:7" ht="15" customHeight="1">
      <c r="A382" s="33">
        <v>45064</v>
      </c>
      <c r="B382" s="17" t="s">
        <v>390</v>
      </c>
      <c r="C382" s="17" t="s">
        <v>365</v>
      </c>
      <c r="D382" s="34" t="s">
        <v>533</v>
      </c>
      <c r="E382" s="25">
        <v>34724</v>
      </c>
      <c r="G382" t="str">
        <f>TEXT(Table1[[#This Row],[Date]],"MMMM")</f>
        <v>May</v>
      </c>
    </row>
    <row r="383" spans="1:7" ht="15" customHeight="1">
      <c r="A383" s="33">
        <v>45064</v>
      </c>
      <c r="B383" s="17" t="s">
        <v>382</v>
      </c>
      <c r="C383" s="17" t="s">
        <v>365</v>
      </c>
      <c r="D383" s="34" t="s">
        <v>534</v>
      </c>
      <c r="E383" s="25">
        <v>5810</v>
      </c>
      <c r="G383" t="str">
        <f>TEXT(Table1[[#This Row],[Date]],"MMMM")</f>
        <v>May</v>
      </c>
    </row>
    <row r="384" spans="1:7" ht="15" customHeight="1">
      <c r="A384" s="33">
        <v>45064</v>
      </c>
      <c r="B384" s="17" t="s">
        <v>427</v>
      </c>
      <c r="C384" s="17" t="s">
        <v>365</v>
      </c>
      <c r="D384" s="34" t="s">
        <v>535</v>
      </c>
      <c r="E384" s="25">
        <v>7682</v>
      </c>
      <c r="G384" t="str">
        <f>TEXT(Table1[[#This Row],[Date]],"MMMM")</f>
        <v>May</v>
      </c>
    </row>
    <row r="385" spans="1:7" ht="15" customHeight="1">
      <c r="A385" s="33">
        <v>45064</v>
      </c>
      <c r="B385" s="17" t="s">
        <v>180</v>
      </c>
      <c r="C385" s="17" t="s">
        <v>365</v>
      </c>
      <c r="D385" s="34" t="s">
        <v>536</v>
      </c>
      <c r="E385" s="25">
        <v>4502</v>
      </c>
      <c r="G385" t="str">
        <f>TEXT(Table1[[#This Row],[Date]],"MMMM")</f>
        <v>May</v>
      </c>
    </row>
    <row r="386" spans="1:7" ht="15" customHeight="1">
      <c r="A386" s="33">
        <v>45065</v>
      </c>
      <c r="B386" s="10" t="s">
        <v>537</v>
      </c>
      <c r="C386" s="17" t="s">
        <v>365</v>
      </c>
      <c r="D386" s="34" t="s">
        <v>538</v>
      </c>
      <c r="E386" s="25">
        <v>12157</v>
      </c>
      <c r="F386" s="3"/>
      <c r="G386" s="3" t="str">
        <f>TEXT(Table1[[#This Row],[Date]],"MMMM")</f>
        <v>May</v>
      </c>
    </row>
    <row r="387" spans="1:7" ht="15" customHeight="1">
      <c r="A387" s="33">
        <v>45065</v>
      </c>
      <c r="B387" s="10" t="s">
        <v>340</v>
      </c>
      <c r="C387" s="17" t="s">
        <v>365</v>
      </c>
      <c r="D387" s="34" t="s">
        <v>539</v>
      </c>
      <c r="E387" s="25">
        <v>1306</v>
      </c>
      <c r="F387" s="3"/>
      <c r="G387" s="3" t="str">
        <f>TEXT(Table1[[#This Row],[Date]],"MMMM")</f>
        <v>May</v>
      </c>
    </row>
    <row r="388" spans="1:7" ht="15" customHeight="1">
      <c r="A388" s="33">
        <v>45066</v>
      </c>
      <c r="B388" s="10" t="s">
        <v>100</v>
      </c>
      <c r="C388" s="17" t="s">
        <v>365</v>
      </c>
      <c r="D388" s="34" t="s">
        <v>540</v>
      </c>
      <c r="E388" s="25">
        <v>24511</v>
      </c>
      <c r="F388" s="3"/>
      <c r="G388" s="3" t="str">
        <f>TEXT(Table1[[#This Row],[Date]],"MMMM")</f>
        <v>May</v>
      </c>
    </row>
    <row r="389" spans="1:7" ht="15" customHeight="1">
      <c r="A389" s="33">
        <v>45066</v>
      </c>
      <c r="B389" s="10" t="s">
        <v>86</v>
      </c>
      <c r="C389" s="17" t="s">
        <v>365</v>
      </c>
      <c r="D389" s="34" t="s">
        <v>541</v>
      </c>
      <c r="E389" s="25">
        <v>10055</v>
      </c>
      <c r="F389" s="3"/>
      <c r="G389" s="3" t="str">
        <f>TEXT(Table1[[#This Row],[Date]],"MMMM")</f>
        <v>May</v>
      </c>
    </row>
    <row r="390" spans="1:7" ht="15" customHeight="1">
      <c r="A390" s="33">
        <v>45066</v>
      </c>
      <c r="B390" s="10" t="s">
        <v>304</v>
      </c>
      <c r="C390" s="17" t="s">
        <v>365</v>
      </c>
      <c r="D390" s="34" t="s">
        <v>542</v>
      </c>
      <c r="E390" s="25">
        <v>6183</v>
      </c>
      <c r="F390" s="3"/>
      <c r="G390" s="3" t="str">
        <f>TEXT(Table1[[#This Row],[Date]],"MMMM")</f>
        <v>May</v>
      </c>
    </row>
    <row r="391" spans="1:7" ht="15" customHeight="1">
      <c r="A391" s="33">
        <v>45066</v>
      </c>
      <c r="B391" s="10" t="s">
        <v>161</v>
      </c>
      <c r="C391" s="17" t="s">
        <v>365</v>
      </c>
      <c r="D391" s="34" t="s">
        <v>543</v>
      </c>
      <c r="E391" s="25">
        <v>6026</v>
      </c>
      <c r="F391" s="3"/>
      <c r="G391" s="3" t="str">
        <f>TEXT(Table1[[#This Row],[Date]],"MMMM")</f>
        <v>May</v>
      </c>
    </row>
    <row r="392" spans="1:7" ht="15" customHeight="1">
      <c r="A392" s="33">
        <v>45068</v>
      </c>
      <c r="B392" s="10" t="s">
        <v>414</v>
      </c>
      <c r="C392" s="17" t="s">
        <v>365</v>
      </c>
      <c r="D392" s="34" t="s">
        <v>544</v>
      </c>
      <c r="E392" s="25">
        <v>9750</v>
      </c>
      <c r="F392" s="3"/>
      <c r="G392" s="3" t="str">
        <f>TEXT(Table1[[#This Row],[Date]],"MMMM")</f>
        <v>May</v>
      </c>
    </row>
    <row r="393" spans="1:7" ht="15" customHeight="1">
      <c r="A393" s="33">
        <v>45068</v>
      </c>
      <c r="B393" s="10" t="s">
        <v>14</v>
      </c>
      <c r="C393" s="17" t="s">
        <v>365</v>
      </c>
      <c r="D393" s="34" t="s">
        <v>545</v>
      </c>
      <c r="E393" s="25">
        <v>7552</v>
      </c>
      <c r="F393" s="3"/>
      <c r="G393" s="3" t="str">
        <f>TEXT(Table1[[#This Row],[Date]],"MMMM")</f>
        <v>May</v>
      </c>
    </row>
    <row r="394" spans="1:7" ht="15" customHeight="1">
      <c r="A394" s="33">
        <v>45068</v>
      </c>
      <c r="B394" s="10" t="s">
        <v>64</v>
      </c>
      <c r="C394" s="17" t="s">
        <v>365</v>
      </c>
      <c r="D394" s="34" t="s">
        <v>546</v>
      </c>
      <c r="E394" s="25">
        <v>4502</v>
      </c>
      <c r="F394" s="3"/>
      <c r="G394" s="3" t="str">
        <f>TEXT(Table1[[#This Row],[Date]],"MMMM")</f>
        <v>May</v>
      </c>
    </row>
    <row r="395" spans="1:7" ht="15" customHeight="1">
      <c r="A395" s="33">
        <v>45068</v>
      </c>
      <c r="B395" s="10" t="s">
        <v>44</v>
      </c>
      <c r="C395" s="17" t="s">
        <v>365</v>
      </c>
      <c r="D395" s="34" t="s">
        <v>547</v>
      </c>
      <c r="E395" s="25">
        <v>9005</v>
      </c>
      <c r="F395" s="3"/>
      <c r="G395" s="3" t="str">
        <f>TEXT(Table1[[#This Row],[Date]],"MMMM")</f>
        <v>May</v>
      </c>
    </row>
    <row r="396" spans="1:7" ht="15" customHeight="1">
      <c r="A396" s="33">
        <v>45068</v>
      </c>
      <c r="B396" s="10" t="s">
        <v>229</v>
      </c>
      <c r="C396" s="17" t="s">
        <v>365</v>
      </c>
      <c r="D396" s="34" t="s">
        <v>548</v>
      </c>
      <c r="E396" s="25">
        <v>6026</v>
      </c>
      <c r="F396" s="3"/>
      <c r="G396" s="3" t="str">
        <f>TEXT(Table1[[#This Row],[Date]],"MMMM")</f>
        <v>May</v>
      </c>
    </row>
    <row r="397" spans="1:7" ht="15" customHeight="1">
      <c r="A397" s="33">
        <v>45068</v>
      </c>
      <c r="B397" s="10" t="s">
        <v>501</v>
      </c>
      <c r="C397" s="17" t="s">
        <v>365</v>
      </c>
      <c r="D397" s="34" t="s">
        <v>549</v>
      </c>
      <c r="E397" s="25">
        <v>13865</v>
      </c>
      <c r="F397" s="3"/>
      <c r="G397" s="3" t="str">
        <f>TEXT(Table1[[#This Row],[Date]],"MMMM")</f>
        <v>May</v>
      </c>
    </row>
    <row r="398" spans="1:7" ht="15" customHeight="1">
      <c r="A398" s="33">
        <v>45068</v>
      </c>
      <c r="B398" s="10" t="s">
        <v>266</v>
      </c>
      <c r="C398" s="17" t="s">
        <v>365</v>
      </c>
      <c r="D398" s="34" t="s">
        <v>550</v>
      </c>
      <c r="E398" s="25">
        <v>4620</v>
      </c>
      <c r="F398" s="3"/>
      <c r="G398" s="3" t="str">
        <f>TEXT(Table1[[#This Row],[Date]],"MMMM")</f>
        <v>May</v>
      </c>
    </row>
    <row r="399" spans="1:7" ht="15" customHeight="1">
      <c r="A399" s="33">
        <v>45068</v>
      </c>
      <c r="B399" s="10" t="s">
        <v>551</v>
      </c>
      <c r="C399" s="17" t="s">
        <v>365</v>
      </c>
      <c r="D399" s="34" t="s">
        <v>552</v>
      </c>
      <c r="E399" s="25">
        <v>14369</v>
      </c>
      <c r="F399" s="3"/>
      <c r="G399" s="3" t="str">
        <f>TEXT(Table1[[#This Row],[Date]],"MMMM")</f>
        <v>May</v>
      </c>
    </row>
    <row r="400" spans="1:7" ht="15" customHeight="1">
      <c r="A400" s="33">
        <v>45068</v>
      </c>
      <c r="B400" s="10" t="s">
        <v>3</v>
      </c>
      <c r="C400" s="17" t="s">
        <v>365</v>
      </c>
      <c r="D400" s="34" t="s">
        <v>553</v>
      </c>
      <c r="E400" s="25">
        <v>7487</v>
      </c>
      <c r="F400" s="3"/>
      <c r="G400" s="3" t="str">
        <f>TEXT(Table1[[#This Row],[Date]],"MMMM")</f>
        <v>May</v>
      </c>
    </row>
    <row r="401" spans="1:7" ht="15" customHeight="1">
      <c r="A401" s="33">
        <v>45068</v>
      </c>
      <c r="B401" s="10" t="s">
        <v>54</v>
      </c>
      <c r="C401" s="17" t="s">
        <v>365</v>
      </c>
      <c r="D401" s="34" t="s">
        <v>554</v>
      </c>
      <c r="E401" s="25">
        <v>6183</v>
      </c>
      <c r="F401" s="3"/>
      <c r="G401" s="3" t="str">
        <f>TEXT(Table1[[#This Row],[Date]],"MMMM")</f>
        <v>May</v>
      </c>
    </row>
    <row r="402" spans="1:7" ht="15" customHeight="1">
      <c r="A402" s="33">
        <v>45068</v>
      </c>
      <c r="B402" s="10" t="s">
        <v>18</v>
      </c>
      <c r="C402" s="17" t="s">
        <v>365</v>
      </c>
      <c r="D402" s="34" t="s">
        <v>555</v>
      </c>
      <c r="E402" s="25">
        <v>6183</v>
      </c>
      <c r="F402" s="3"/>
      <c r="G402" s="3" t="str">
        <f>TEXT(Table1[[#This Row],[Date]],"MMMM")</f>
        <v>May</v>
      </c>
    </row>
    <row r="403" spans="1:7" ht="15" customHeight="1">
      <c r="A403" s="33">
        <v>45068</v>
      </c>
      <c r="B403" s="10" t="s">
        <v>423</v>
      </c>
      <c r="C403" s="17" t="s">
        <v>365</v>
      </c>
      <c r="D403" s="34" t="s">
        <v>556</v>
      </c>
      <c r="E403" s="25">
        <v>12157</v>
      </c>
      <c r="F403" s="3"/>
      <c r="G403" s="3" t="str">
        <f>TEXT(Table1[[#This Row],[Date]],"MMMM")</f>
        <v>May</v>
      </c>
    </row>
    <row r="404" spans="1:7" ht="15" customHeight="1">
      <c r="A404" s="33">
        <v>45069</v>
      </c>
      <c r="B404" s="10" t="s">
        <v>128</v>
      </c>
      <c r="C404" s="17" t="s">
        <v>365</v>
      </c>
      <c r="D404" s="34" t="s">
        <v>557</v>
      </c>
      <c r="E404" s="25">
        <v>18235</v>
      </c>
      <c r="F404" s="3"/>
      <c r="G404" s="3" t="str">
        <f>TEXT(Table1[[#This Row],[Date]],"MMMM")</f>
        <v>May</v>
      </c>
    </row>
    <row r="405" spans="1:7" ht="15" customHeight="1">
      <c r="A405" s="33">
        <v>45069</v>
      </c>
      <c r="B405" s="10" t="s">
        <v>237</v>
      </c>
      <c r="C405" s="17" t="s">
        <v>365</v>
      </c>
      <c r="D405" s="34" t="s">
        <v>558</v>
      </c>
      <c r="E405" s="25">
        <v>18417</v>
      </c>
      <c r="F405" s="3"/>
      <c r="G405" s="3" t="str">
        <f>TEXT(Table1[[#This Row],[Date]],"MMMM")</f>
        <v>May</v>
      </c>
    </row>
    <row r="406" spans="1:7" ht="15" customHeight="1">
      <c r="A406" s="33">
        <v>45069</v>
      </c>
      <c r="B406" s="10" t="s">
        <v>180</v>
      </c>
      <c r="C406" s="17" t="s">
        <v>365</v>
      </c>
      <c r="D406" s="34" t="s">
        <v>559</v>
      </c>
      <c r="E406" s="25">
        <v>6026</v>
      </c>
      <c r="F406" s="3"/>
      <c r="G406" s="3" t="str">
        <f>TEXT(Table1[[#This Row],[Date]],"MMMM")</f>
        <v>May</v>
      </c>
    </row>
    <row r="407" spans="1:7" ht="15" customHeight="1">
      <c r="A407" s="33">
        <v>45069</v>
      </c>
      <c r="B407" s="10" t="s">
        <v>4</v>
      </c>
      <c r="C407" s="17" t="s">
        <v>365</v>
      </c>
      <c r="D407" s="34" t="s">
        <v>560</v>
      </c>
      <c r="E407" s="25">
        <v>4433</v>
      </c>
      <c r="F407" s="3"/>
      <c r="G407" s="3" t="str">
        <f>TEXT(Table1[[#This Row],[Date]],"MMMM")</f>
        <v>May</v>
      </c>
    </row>
    <row r="408" spans="1:7" ht="15" customHeight="1">
      <c r="A408" s="33">
        <v>45070</v>
      </c>
      <c r="B408" s="10" t="s">
        <v>235</v>
      </c>
      <c r="C408" s="17" t="s">
        <v>365</v>
      </c>
      <c r="D408" s="34" t="s">
        <v>561</v>
      </c>
      <c r="E408" s="25">
        <v>3002</v>
      </c>
      <c r="F408" s="3"/>
      <c r="G408" s="3" t="str">
        <f>TEXT(Table1[[#This Row],[Date]],"MMMM")</f>
        <v>May</v>
      </c>
    </row>
    <row r="409" spans="1:7" ht="15" customHeight="1">
      <c r="A409" s="33">
        <v>45071</v>
      </c>
      <c r="B409" s="10" t="s">
        <v>46</v>
      </c>
      <c r="C409" s="17" t="s">
        <v>365</v>
      </c>
      <c r="D409" s="34" t="s">
        <v>562</v>
      </c>
      <c r="E409" s="25">
        <v>9600</v>
      </c>
      <c r="F409" s="3"/>
      <c r="G409" s="3" t="str">
        <f>TEXT(Table1[[#This Row],[Date]],"MMMM")</f>
        <v>May</v>
      </c>
    </row>
    <row r="410" spans="1:7" ht="15" customHeight="1">
      <c r="A410" s="33">
        <v>45071</v>
      </c>
      <c r="B410" s="10" t="s">
        <v>117</v>
      </c>
      <c r="C410" s="17" t="s">
        <v>365</v>
      </c>
      <c r="D410" s="34" t="s">
        <v>563</v>
      </c>
      <c r="E410" s="25">
        <v>20048</v>
      </c>
      <c r="F410" s="3"/>
      <c r="G410" s="3" t="str">
        <f>TEXT(Table1[[#This Row],[Date]],"MMMM")</f>
        <v>May</v>
      </c>
    </row>
    <row r="411" spans="1:7" ht="15" customHeight="1">
      <c r="A411" s="33">
        <v>45071</v>
      </c>
      <c r="B411" s="10" t="s">
        <v>301</v>
      </c>
      <c r="C411" s="17" t="s">
        <v>365</v>
      </c>
      <c r="D411" s="34" t="s">
        <v>564</v>
      </c>
      <c r="E411" s="25">
        <v>8926</v>
      </c>
      <c r="F411" s="3"/>
      <c r="G411" s="3" t="str">
        <f>TEXT(Table1[[#This Row],[Date]],"MMMM")</f>
        <v>May</v>
      </c>
    </row>
    <row r="412" spans="1:7" ht="15" customHeight="1">
      <c r="A412" s="33">
        <v>45071</v>
      </c>
      <c r="B412" s="10" t="s">
        <v>369</v>
      </c>
      <c r="C412" s="17" t="s">
        <v>365</v>
      </c>
      <c r="D412" s="34" t="s">
        <v>565</v>
      </c>
      <c r="E412" s="25">
        <v>6183</v>
      </c>
      <c r="F412" s="3"/>
      <c r="G412" s="3" t="str">
        <f>TEXT(Table1[[#This Row],[Date]],"MMMM")</f>
        <v>May</v>
      </c>
    </row>
    <row r="413" spans="1:7" ht="15" customHeight="1">
      <c r="A413" s="33">
        <v>45071</v>
      </c>
      <c r="B413" s="10" t="s">
        <v>161</v>
      </c>
      <c r="C413" s="17" t="s">
        <v>365</v>
      </c>
      <c r="D413" s="34" t="s">
        <v>566</v>
      </c>
      <c r="E413" s="25">
        <v>12052</v>
      </c>
      <c r="F413" s="3"/>
      <c r="G413" s="3" t="str">
        <f>TEXT(Table1[[#This Row],[Date]],"MMMM")</f>
        <v>May</v>
      </c>
    </row>
    <row r="414" spans="1:7" ht="15" customHeight="1">
      <c r="A414" s="33">
        <v>45071</v>
      </c>
      <c r="B414" s="10" t="s">
        <v>86</v>
      </c>
      <c r="C414" s="17" t="s">
        <v>365</v>
      </c>
      <c r="D414" s="34" t="s">
        <v>567</v>
      </c>
      <c r="E414" s="25">
        <v>4313</v>
      </c>
      <c r="F414" s="3"/>
      <c r="G414" s="3" t="str">
        <f>TEXT(Table1[[#This Row],[Date]],"MMMM")</f>
        <v>May</v>
      </c>
    </row>
    <row r="415" spans="1:7" ht="15" customHeight="1">
      <c r="A415" s="33">
        <v>45073</v>
      </c>
      <c r="B415" s="10" t="s">
        <v>102</v>
      </c>
      <c r="C415" s="17" t="s">
        <v>365</v>
      </c>
      <c r="D415" s="34" t="s">
        <v>568</v>
      </c>
      <c r="E415" s="25">
        <v>6183</v>
      </c>
      <c r="F415" s="3"/>
      <c r="G415" s="3" t="str">
        <f>TEXT(Table1[[#This Row],[Date]],"MMMM")</f>
        <v>May</v>
      </c>
    </row>
    <row r="416" spans="1:7" ht="15" customHeight="1">
      <c r="A416" s="33">
        <v>45073</v>
      </c>
      <c r="B416" s="10" t="s">
        <v>21</v>
      </c>
      <c r="C416" s="17" t="s">
        <v>365</v>
      </c>
      <c r="D416" s="34" t="s">
        <v>569</v>
      </c>
      <c r="E416" s="25">
        <v>6183</v>
      </c>
      <c r="F416" s="3"/>
      <c r="G416" s="3" t="str">
        <f>TEXT(Table1[[#This Row],[Date]],"MMMM")</f>
        <v>May</v>
      </c>
    </row>
    <row r="417" spans="1:7" ht="15" customHeight="1">
      <c r="A417" s="33">
        <v>45073</v>
      </c>
      <c r="B417" s="10" t="s">
        <v>570</v>
      </c>
      <c r="C417" s="17" t="s">
        <v>365</v>
      </c>
      <c r="D417" s="34" t="s">
        <v>571</v>
      </c>
      <c r="E417" s="25">
        <v>4620</v>
      </c>
      <c r="F417" s="3"/>
      <c r="G417" s="3" t="str">
        <f>TEXT(Table1[[#This Row],[Date]],"MMMM")</f>
        <v>May</v>
      </c>
    </row>
    <row r="418" spans="1:7" ht="15" customHeight="1">
      <c r="A418" s="33">
        <v>45073</v>
      </c>
      <c r="B418" s="10" t="s">
        <v>467</v>
      </c>
      <c r="C418" s="17" t="s">
        <v>365</v>
      </c>
      <c r="D418" s="34" t="s">
        <v>572</v>
      </c>
      <c r="E418" s="25">
        <v>4541</v>
      </c>
      <c r="F418" s="3"/>
      <c r="G418" s="3" t="str">
        <f>TEXT(Table1[[#This Row],[Date]],"MMMM")</f>
        <v>May</v>
      </c>
    </row>
    <row r="419" spans="1:7" ht="15" customHeight="1">
      <c r="A419" s="33">
        <v>45073</v>
      </c>
      <c r="B419" s="10" t="s">
        <v>132</v>
      </c>
      <c r="C419" s="17" t="s">
        <v>365</v>
      </c>
      <c r="D419" s="34" t="s">
        <v>573</v>
      </c>
      <c r="E419" s="25">
        <v>6026</v>
      </c>
      <c r="F419" s="3"/>
      <c r="G419" s="3" t="str">
        <f>TEXT(Table1[[#This Row],[Date]],"MMMM")</f>
        <v>May</v>
      </c>
    </row>
    <row r="420" spans="1:7" ht="15" customHeight="1">
      <c r="A420" s="33">
        <v>45073</v>
      </c>
      <c r="B420" s="10" t="s">
        <v>574</v>
      </c>
      <c r="C420" s="17" t="s">
        <v>365</v>
      </c>
      <c r="D420" s="34" t="s">
        <v>575</v>
      </c>
      <c r="E420" s="25">
        <v>3380</v>
      </c>
      <c r="F420" s="3"/>
      <c r="G420" s="3" t="str">
        <f>TEXT(Table1[[#This Row],[Date]],"MMMM")</f>
        <v>May</v>
      </c>
    </row>
    <row r="421" spans="1:7" ht="15" customHeight="1">
      <c r="A421" s="33">
        <v>45073</v>
      </c>
      <c r="B421" s="10" t="s">
        <v>343</v>
      </c>
      <c r="C421" s="17" t="s">
        <v>365</v>
      </c>
      <c r="D421" s="34" t="s">
        <v>576</v>
      </c>
      <c r="E421" s="25">
        <v>13865</v>
      </c>
      <c r="F421" s="3"/>
      <c r="G421" s="3" t="str">
        <f>TEXT(Table1[[#This Row],[Date]],"MMMM")</f>
        <v>May</v>
      </c>
    </row>
    <row r="422" spans="1:7" ht="15" customHeight="1">
      <c r="A422" s="33">
        <v>45076</v>
      </c>
      <c r="B422" s="10" t="s">
        <v>100</v>
      </c>
      <c r="C422" s="17" t="s">
        <v>365</v>
      </c>
      <c r="D422" s="34" t="s">
        <v>577</v>
      </c>
      <c r="E422" s="25">
        <v>24733</v>
      </c>
      <c r="F422" s="3"/>
      <c r="G422" s="3" t="str">
        <f>TEXT(Table1[[#This Row],[Date]],"MMMM")</f>
        <v>May</v>
      </c>
    </row>
    <row r="423" spans="1:7" ht="15" customHeight="1">
      <c r="A423" s="33">
        <v>45076</v>
      </c>
      <c r="B423" s="10" t="s">
        <v>44</v>
      </c>
      <c r="C423" s="17" t="s">
        <v>365</v>
      </c>
      <c r="D423" s="34" t="s">
        <v>578</v>
      </c>
      <c r="E423" s="25">
        <v>4756</v>
      </c>
      <c r="F423" s="3"/>
      <c r="G423" s="3" t="str">
        <f>TEXT(Table1[[#This Row],[Date]],"MMMM")</f>
        <v>May</v>
      </c>
    </row>
    <row r="424" spans="1:7" ht="15" customHeight="1">
      <c r="A424" s="33">
        <v>45076</v>
      </c>
      <c r="B424" s="10" t="s">
        <v>180</v>
      </c>
      <c r="C424" s="17" t="s">
        <v>365</v>
      </c>
      <c r="D424" s="34" t="s">
        <v>579</v>
      </c>
      <c r="E424" s="25">
        <v>5810</v>
      </c>
      <c r="F424" s="3"/>
      <c r="G424" s="3" t="str">
        <f>TEXT(Table1[[#This Row],[Date]],"MMMM")</f>
        <v>May</v>
      </c>
    </row>
    <row r="425" spans="1:7" ht="15" customHeight="1">
      <c r="A425" s="33">
        <v>45076</v>
      </c>
      <c r="B425" s="10" t="s">
        <v>81</v>
      </c>
      <c r="C425" s="17" t="s">
        <v>365</v>
      </c>
      <c r="D425" s="34" t="s">
        <v>580</v>
      </c>
      <c r="E425" s="35">
        <v>871</v>
      </c>
      <c r="F425" s="7"/>
      <c r="G425" s="7" t="str">
        <f>TEXT(Table1[[#This Row],[Date]],"MMMM")</f>
        <v>May</v>
      </c>
    </row>
    <row r="426" spans="1:7" ht="15" customHeight="1">
      <c r="A426" s="33">
        <v>45076</v>
      </c>
      <c r="B426" s="10" t="s">
        <v>11</v>
      </c>
      <c r="C426" s="17" t="s">
        <v>365</v>
      </c>
      <c r="D426" s="34" t="s">
        <v>581</v>
      </c>
      <c r="E426" s="25">
        <v>17808</v>
      </c>
      <c r="F426" s="3"/>
      <c r="G426" s="3" t="str">
        <f>TEXT(Table1[[#This Row],[Date]],"MMMM")</f>
        <v>May</v>
      </c>
    </row>
    <row r="427" spans="1:7" ht="15" customHeight="1">
      <c r="A427" s="33">
        <v>45076</v>
      </c>
      <c r="B427" s="10" t="s">
        <v>404</v>
      </c>
      <c r="C427" s="17" t="s">
        <v>365</v>
      </c>
      <c r="D427" s="34" t="s">
        <v>582</v>
      </c>
      <c r="E427" s="25">
        <v>1532</v>
      </c>
      <c r="F427" s="3"/>
      <c r="G427" s="3" t="str">
        <f>TEXT(Table1[[#This Row],[Date]],"MMMM")</f>
        <v>May</v>
      </c>
    </row>
    <row r="428" spans="1:7" ht="15" customHeight="1">
      <c r="A428" s="33">
        <v>45076</v>
      </c>
      <c r="B428" s="10" t="s">
        <v>4</v>
      </c>
      <c r="C428" s="17" t="s">
        <v>365</v>
      </c>
      <c r="D428" s="34" t="s">
        <v>583</v>
      </c>
      <c r="E428" s="25">
        <v>3150</v>
      </c>
      <c r="F428" s="3"/>
      <c r="G428" s="3" t="str">
        <f>TEXT(Table1[[#This Row],[Date]],"MMMM")</f>
        <v>May</v>
      </c>
    </row>
    <row r="429" spans="1:7" ht="15" customHeight="1">
      <c r="A429" s="33">
        <v>45077</v>
      </c>
      <c r="B429" s="10" t="s">
        <v>170</v>
      </c>
      <c r="C429" s="17" t="s">
        <v>365</v>
      </c>
      <c r="D429" s="34" t="s">
        <v>584</v>
      </c>
      <c r="E429" s="25">
        <v>13683</v>
      </c>
      <c r="F429" s="3"/>
      <c r="G429" s="3" t="str">
        <f>TEXT(Table1[[#This Row],[Date]],"MMMM")</f>
        <v>May</v>
      </c>
    </row>
    <row r="430" spans="1:7" ht="15" customHeight="1">
      <c r="A430" s="33">
        <v>45077</v>
      </c>
      <c r="B430" s="10" t="s">
        <v>153</v>
      </c>
      <c r="C430" s="17" t="s">
        <v>365</v>
      </c>
      <c r="D430" s="34" t="s">
        <v>585</v>
      </c>
      <c r="E430" s="25">
        <v>23825</v>
      </c>
      <c r="F430" s="3"/>
      <c r="G430" s="3" t="str">
        <f>TEXT(Table1[[#This Row],[Date]],"MMMM")</f>
        <v>May</v>
      </c>
    </row>
    <row r="431" spans="1:7" ht="15" customHeight="1">
      <c r="A431" s="33">
        <v>45077</v>
      </c>
      <c r="B431" s="10" t="s">
        <v>390</v>
      </c>
      <c r="C431" s="17" t="s">
        <v>365</v>
      </c>
      <c r="D431" s="34" t="s">
        <v>586</v>
      </c>
      <c r="E431" s="25">
        <v>26901</v>
      </c>
      <c r="F431" s="3"/>
      <c r="G431" s="3" t="str">
        <f>TEXT(Table1[[#This Row],[Date]],"MMMM")</f>
        <v>May</v>
      </c>
    </row>
    <row r="432" spans="1:7" ht="15" customHeight="1">
      <c r="A432" s="18">
        <v>45078</v>
      </c>
      <c r="B432" s="8" t="s">
        <v>46</v>
      </c>
      <c r="C432" s="8" t="s">
        <v>365</v>
      </c>
      <c r="D432" s="19" t="s">
        <v>587</v>
      </c>
      <c r="E432" s="20">
        <v>24104</v>
      </c>
      <c r="G432" t="str">
        <f>TEXT(Table1[[#This Row],[Date]],"MMMM")</f>
        <v>June</v>
      </c>
    </row>
    <row r="433" spans="1:7" ht="15" customHeight="1">
      <c r="A433" s="21">
        <v>45078</v>
      </c>
      <c r="B433" s="9" t="s">
        <v>275</v>
      </c>
      <c r="C433" s="9" t="s">
        <v>365</v>
      </c>
      <c r="D433" s="22" t="s">
        <v>588</v>
      </c>
      <c r="E433" s="23">
        <v>4620</v>
      </c>
      <c r="G433" t="str">
        <f>TEXT(Table1[[#This Row],[Date]],"MMMM")</f>
        <v>June</v>
      </c>
    </row>
    <row r="434" spans="1:7" ht="15" customHeight="1">
      <c r="A434" s="21">
        <v>45078</v>
      </c>
      <c r="B434" s="9" t="s">
        <v>90</v>
      </c>
      <c r="C434" s="9" t="s">
        <v>365</v>
      </c>
      <c r="D434" s="22" t="s">
        <v>589</v>
      </c>
      <c r="E434" s="23">
        <v>11059</v>
      </c>
      <c r="G434" t="str">
        <f>TEXT(Table1[[#This Row],[Date]],"MMMM")</f>
        <v>June</v>
      </c>
    </row>
    <row r="435" spans="1:7" ht="15" customHeight="1">
      <c r="A435" s="21">
        <v>45079</v>
      </c>
      <c r="B435" s="9" t="s">
        <v>537</v>
      </c>
      <c r="C435" s="9" t="s">
        <v>365</v>
      </c>
      <c r="D435" s="22" t="s">
        <v>590</v>
      </c>
      <c r="E435" s="23">
        <v>1520</v>
      </c>
      <c r="G435" t="str">
        <f>TEXT(Table1[[#This Row],[Date]],"MMMM")</f>
        <v>June</v>
      </c>
    </row>
    <row r="436" spans="1:7" ht="15" customHeight="1">
      <c r="A436" s="21">
        <v>45079</v>
      </c>
      <c r="B436" s="9" t="s">
        <v>537</v>
      </c>
      <c r="C436" s="9" t="s">
        <v>365</v>
      </c>
      <c r="D436" s="22" t="s">
        <v>591</v>
      </c>
      <c r="E436" s="23">
        <v>6078</v>
      </c>
      <c r="G436" t="str">
        <f>TEXT(Table1[[#This Row],[Date]],"MMMM")</f>
        <v>June</v>
      </c>
    </row>
    <row r="437" spans="1:7" ht="15" customHeight="1">
      <c r="A437" s="21">
        <v>45079</v>
      </c>
      <c r="B437" s="9" t="s">
        <v>125</v>
      </c>
      <c r="C437" s="9" t="s">
        <v>365</v>
      </c>
      <c r="D437" s="22" t="s">
        <v>592</v>
      </c>
      <c r="E437" s="23">
        <v>12250</v>
      </c>
      <c r="G437" t="str">
        <f>TEXT(Table1[[#This Row],[Date]],"MMMM")</f>
        <v>June</v>
      </c>
    </row>
    <row r="438" spans="1:7" ht="15" customHeight="1">
      <c r="A438" s="21">
        <v>45079</v>
      </c>
      <c r="B438" s="9" t="s">
        <v>40</v>
      </c>
      <c r="C438" s="9" t="s">
        <v>365</v>
      </c>
      <c r="D438" s="22" t="s">
        <v>593</v>
      </c>
      <c r="E438" s="23">
        <v>15350</v>
      </c>
      <c r="G438" t="str">
        <f>TEXT(Table1[[#This Row],[Date]],"MMMM")</f>
        <v>June</v>
      </c>
    </row>
    <row r="439" spans="1:7" ht="15" customHeight="1">
      <c r="A439" s="21">
        <v>45079</v>
      </c>
      <c r="B439" s="9" t="s">
        <v>50</v>
      </c>
      <c r="C439" s="9" t="s">
        <v>365</v>
      </c>
      <c r="D439" s="22" t="s">
        <v>594</v>
      </c>
      <c r="E439" s="23">
        <v>6725</v>
      </c>
      <c r="G439" t="str">
        <f>TEXT(Table1[[#This Row],[Date]],"MMMM")</f>
        <v>June</v>
      </c>
    </row>
    <row r="440" spans="1:7" ht="15" customHeight="1">
      <c r="A440" s="21">
        <v>45083</v>
      </c>
      <c r="B440" s="9" t="s">
        <v>256</v>
      </c>
      <c r="C440" s="9" t="s">
        <v>365</v>
      </c>
      <c r="D440" s="22" t="s">
        <v>595</v>
      </c>
      <c r="E440" s="23">
        <v>12366</v>
      </c>
      <c r="G440" t="str">
        <f>TEXT(Table1[[#This Row],[Date]],"MMMM")</f>
        <v>June</v>
      </c>
    </row>
    <row r="441" spans="1:7" ht="15" customHeight="1">
      <c r="A441" s="21">
        <v>45083</v>
      </c>
      <c r="B441" s="9" t="s">
        <v>423</v>
      </c>
      <c r="C441" s="9" t="s">
        <v>365</v>
      </c>
      <c r="D441" s="22" t="s">
        <v>596</v>
      </c>
      <c r="E441" s="23">
        <v>18904</v>
      </c>
      <c r="G441" t="str">
        <f>TEXT(Table1[[#This Row],[Date]],"MMMM")</f>
        <v>June</v>
      </c>
    </row>
    <row r="442" spans="1:7" ht="15" customHeight="1">
      <c r="A442" s="21">
        <v>45083</v>
      </c>
      <c r="B442" s="9" t="s">
        <v>44</v>
      </c>
      <c r="C442" s="9" t="s">
        <v>365</v>
      </c>
      <c r="D442" s="22" t="s">
        <v>597</v>
      </c>
      <c r="E442" s="23">
        <v>12052</v>
      </c>
      <c r="G442" t="str">
        <f>TEXT(Table1[[#This Row],[Date]],"MMMM")</f>
        <v>June</v>
      </c>
    </row>
    <row r="443" spans="1:7" ht="15" customHeight="1">
      <c r="A443" s="21">
        <v>45083</v>
      </c>
      <c r="B443" s="9" t="s">
        <v>128</v>
      </c>
      <c r="C443" s="9" t="s">
        <v>365</v>
      </c>
      <c r="D443" s="22" t="s">
        <v>598</v>
      </c>
      <c r="E443" s="23">
        <v>18017</v>
      </c>
      <c r="G443" t="str">
        <f>TEXT(Table1[[#This Row],[Date]],"MMMM")</f>
        <v>June</v>
      </c>
    </row>
    <row r="444" spans="1:7" ht="15" customHeight="1">
      <c r="A444" s="21">
        <v>45083</v>
      </c>
      <c r="B444" s="9" t="s">
        <v>250</v>
      </c>
      <c r="C444" s="9" t="s">
        <v>365</v>
      </c>
      <c r="D444" s="22" t="s">
        <v>599</v>
      </c>
      <c r="E444" s="23">
        <v>4502</v>
      </c>
      <c r="G444" t="str">
        <f>TEXT(Table1[[#This Row],[Date]],"MMMM")</f>
        <v>June</v>
      </c>
    </row>
    <row r="445" spans="1:7" ht="15" customHeight="1">
      <c r="A445" s="21">
        <v>45084</v>
      </c>
      <c r="B445" s="9" t="s">
        <v>340</v>
      </c>
      <c r="C445" s="9" t="s">
        <v>365</v>
      </c>
      <c r="D445" s="22" t="s">
        <v>600</v>
      </c>
      <c r="E445" s="23">
        <v>4620</v>
      </c>
      <c r="G445" t="str">
        <f>TEXT(Table1[[#This Row],[Date]],"MMMM")</f>
        <v>June</v>
      </c>
    </row>
    <row r="446" spans="1:7" ht="15" customHeight="1">
      <c r="A446" s="21">
        <v>45086</v>
      </c>
      <c r="B446" s="9" t="s">
        <v>14</v>
      </c>
      <c r="C446" s="9" t="s">
        <v>365</v>
      </c>
      <c r="D446" s="22" t="s">
        <v>601</v>
      </c>
      <c r="E446" s="23">
        <v>7682</v>
      </c>
      <c r="G446" t="str">
        <f>TEXT(Table1[[#This Row],[Date]],"MMMM")</f>
        <v>June</v>
      </c>
    </row>
    <row r="447" spans="1:7" ht="15" customHeight="1">
      <c r="A447" s="21">
        <v>45086</v>
      </c>
      <c r="B447" s="9" t="s">
        <v>180</v>
      </c>
      <c r="C447" s="9" t="s">
        <v>365</v>
      </c>
      <c r="D447" s="22" t="s">
        <v>602</v>
      </c>
      <c r="E447" s="23">
        <v>11836</v>
      </c>
      <c r="G447" t="str">
        <f>TEXT(Table1[[#This Row],[Date]],"MMMM")</f>
        <v>June</v>
      </c>
    </row>
    <row r="448" spans="1:7" ht="15" customHeight="1">
      <c r="A448" s="21">
        <v>45086</v>
      </c>
      <c r="B448" s="9" t="s">
        <v>128</v>
      </c>
      <c r="C448" s="9" t="s">
        <v>365</v>
      </c>
      <c r="D448" s="22" t="s">
        <v>603</v>
      </c>
      <c r="E448" s="23">
        <v>18235</v>
      </c>
      <c r="G448" t="str">
        <f>TEXT(Table1[[#This Row],[Date]],"MMMM")</f>
        <v>June</v>
      </c>
    </row>
    <row r="449" spans="1:7" ht="15" customHeight="1">
      <c r="A449" s="21">
        <v>45087</v>
      </c>
      <c r="B449" s="9" t="s">
        <v>155</v>
      </c>
      <c r="C449" s="9" t="s">
        <v>365</v>
      </c>
      <c r="D449" s="22" t="s">
        <v>604</v>
      </c>
      <c r="E449" s="23">
        <v>5941</v>
      </c>
      <c r="G449" t="str">
        <f>TEXT(Table1[[#This Row],[Date]],"MMMM")</f>
        <v>June</v>
      </c>
    </row>
    <row r="450" spans="1:7" ht="15" customHeight="1">
      <c r="A450" s="21">
        <v>45087</v>
      </c>
      <c r="B450" s="9" t="s">
        <v>155</v>
      </c>
      <c r="C450" s="9" t="s">
        <v>365</v>
      </c>
      <c r="D450" s="22" t="s">
        <v>605</v>
      </c>
      <c r="E450" s="23">
        <v>7458</v>
      </c>
      <c r="G450" t="str">
        <f>TEXT(Table1[[#This Row],[Date]],"MMMM")</f>
        <v>June</v>
      </c>
    </row>
    <row r="451" spans="1:7" ht="15" customHeight="1">
      <c r="A451" s="21">
        <v>45087</v>
      </c>
      <c r="B451" s="9" t="s">
        <v>307</v>
      </c>
      <c r="C451" s="9" t="s">
        <v>365</v>
      </c>
      <c r="D451" s="22" t="s">
        <v>606</v>
      </c>
      <c r="E451" s="23">
        <v>4617</v>
      </c>
      <c r="G451" t="str">
        <f>TEXT(Table1[[#This Row],[Date]],"MMMM")</f>
        <v>June</v>
      </c>
    </row>
    <row r="452" spans="1:7" ht="15" customHeight="1">
      <c r="A452" s="21">
        <v>45087</v>
      </c>
      <c r="B452" s="9" t="s">
        <v>442</v>
      </c>
      <c r="C452" s="9" t="s">
        <v>365</v>
      </c>
      <c r="D452" s="22" t="s">
        <v>607</v>
      </c>
      <c r="E452" s="23">
        <v>6438</v>
      </c>
      <c r="G452" t="str">
        <f>TEXT(Table1[[#This Row],[Date]],"MMMM")</f>
        <v>June</v>
      </c>
    </row>
    <row r="453" spans="1:7" ht="15" customHeight="1">
      <c r="A453" s="21">
        <v>45087</v>
      </c>
      <c r="B453" s="9" t="s">
        <v>334</v>
      </c>
      <c r="C453" s="9" t="s">
        <v>365</v>
      </c>
      <c r="D453" s="22" t="s">
        <v>608</v>
      </c>
      <c r="E453" s="23">
        <v>4844</v>
      </c>
      <c r="G453" t="str">
        <f>TEXT(Table1[[#This Row],[Date]],"MMMM")</f>
        <v>June</v>
      </c>
    </row>
    <row r="454" spans="1:7" ht="15" customHeight="1">
      <c r="A454" s="21">
        <v>45087</v>
      </c>
      <c r="B454" s="9" t="s">
        <v>4</v>
      </c>
      <c r="C454" s="9" t="s">
        <v>365</v>
      </c>
      <c r="D454" s="22" t="s">
        <v>609</v>
      </c>
      <c r="E454" s="23">
        <v>5993</v>
      </c>
      <c r="G454" t="str">
        <f>TEXT(Table1[[#This Row],[Date]],"MMMM")</f>
        <v>June</v>
      </c>
    </row>
    <row r="455" spans="1:7" ht="15" customHeight="1">
      <c r="A455" s="21">
        <v>45087</v>
      </c>
      <c r="B455" s="9" t="s">
        <v>610</v>
      </c>
      <c r="C455" s="9" t="s">
        <v>365</v>
      </c>
      <c r="D455" s="22" t="s">
        <v>611</v>
      </c>
      <c r="E455" s="23">
        <v>7738</v>
      </c>
      <c r="G455" t="str">
        <f>TEXT(Table1[[#This Row],[Date]],"MMMM")</f>
        <v>June</v>
      </c>
    </row>
    <row r="456" spans="1:7" ht="15" customHeight="1">
      <c r="A456" s="21">
        <v>45090</v>
      </c>
      <c r="B456" s="9" t="s">
        <v>570</v>
      </c>
      <c r="C456" s="9" t="s">
        <v>365</v>
      </c>
      <c r="D456" s="22" t="s">
        <v>612</v>
      </c>
      <c r="E456" s="23">
        <v>17929</v>
      </c>
      <c r="G456" t="str">
        <f>TEXT(Table1[[#This Row],[Date]],"MMMM")</f>
        <v>June</v>
      </c>
    </row>
    <row r="457" spans="1:7" ht="15" customHeight="1">
      <c r="A457" s="21">
        <v>45090</v>
      </c>
      <c r="B457" s="9" t="s">
        <v>5</v>
      </c>
      <c r="C457" s="9" t="s">
        <v>365</v>
      </c>
      <c r="D457" s="22" t="s">
        <v>613</v>
      </c>
      <c r="E457" s="23">
        <v>7529</v>
      </c>
      <c r="G457" t="str">
        <f>TEXT(Table1[[#This Row],[Date]],"MMMM")</f>
        <v>June</v>
      </c>
    </row>
    <row r="458" spans="1:7" ht="15" customHeight="1">
      <c r="A458" s="21">
        <v>45090</v>
      </c>
      <c r="B458" s="9" t="s">
        <v>161</v>
      </c>
      <c r="C458" s="9" t="s">
        <v>365</v>
      </c>
      <c r="D458" s="22" t="s">
        <v>614</v>
      </c>
      <c r="E458" s="23">
        <v>12052</v>
      </c>
      <c r="G458" t="str">
        <f>TEXT(Table1[[#This Row],[Date]],"MMMM")</f>
        <v>June</v>
      </c>
    </row>
    <row r="459" spans="1:7" ht="15" customHeight="1">
      <c r="A459" s="21">
        <v>45090</v>
      </c>
      <c r="B459" s="9" t="s">
        <v>180</v>
      </c>
      <c r="C459" s="9" t="s">
        <v>365</v>
      </c>
      <c r="D459" s="22" t="s">
        <v>615</v>
      </c>
      <c r="E459" s="23">
        <v>38693</v>
      </c>
      <c r="G459" t="str">
        <f>TEXT(Table1[[#This Row],[Date]],"MMMM")</f>
        <v>June</v>
      </c>
    </row>
    <row r="460" spans="1:7" ht="15" customHeight="1">
      <c r="A460" s="21">
        <v>45091</v>
      </c>
      <c r="B460" s="9" t="s">
        <v>128</v>
      </c>
      <c r="C460" s="9" t="s">
        <v>365</v>
      </c>
      <c r="D460" s="22" t="s">
        <v>616</v>
      </c>
      <c r="E460" s="23">
        <v>12157</v>
      </c>
      <c r="G460" t="str">
        <f>TEXT(Table1[[#This Row],[Date]],"MMMM")</f>
        <v>June</v>
      </c>
    </row>
    <row r="461" spans="1:7" ht="15" customHeight="1">
      <c r="A461" s="21">
        <v>45091</v>
      </c>
      <c r="B461" s="9" t="s">
        <v>21</v>
      </c>
      <c r="C461" s="9" t="s">
        <v>365</v>
      </c>
      <c r="D461" s="22" t="s">
        <v>617</v>
      </c>
      <c r="E461" s="23">
        <v>12366</v>
      </c>
      <c r="G461" t="str">
        <f>TEXT(Table1[[#This Row],[Date]],"MMMM")</f>
        <v>June</v>
      </c>
    </row>
    <row r="462" spans="1:7" ht="15" customHeight="1">
      <c r="A462" s="21">
        <v>45091</v>
      </c>
      <c r="B462" s="9" t="s">
        <v>384</v>
      </c>
      <c r="C462" s="9" t="s">
        <v>365</v>
      </c>
      <c r="D462" s="22" t="s">
        <v>618</v>
      </c>
      <c r="E462" s="23">
        <v>11850</v>
      </c>
      <c r="G462" t="str">
        <f>TEXT(Table1[[#This Row],[Date]],"MMMM")</f>
        <v>June</v>
      </c>
    </row>
    <row r="463" spans="1:7" ht="15" customHeight="1">
      <c r="A463" s="21">
        <v>45092</v>
      </c>
      <c r="B463" s="9" t="s">
        <v>214</v>
      </c>
      <c r="C463" s="9" t="s">
        <v>365</v>
      </c>
      <c r="D463" s="22" t="s">
        <v>619</v>
      </c>
      <c r="E463" s="23">
        <v>2671</v>
      </c>
      <c r="G463" t="str">
        <f>TEXT(Table1[[#This Row],[Date]],"MMMM")</f>
        <v>June</v>
      </c>
    </row>
    <row r="464" spans="1:7" ht="15" customHeight="1">
      <c r="A464" s="21">
        <v>45092</v>
      </c>
      <c r="B464" s="9" t="s">
        <v>44</v>
      </c>
      <c r="C464" s="9" t="s">
        <v>365</v>
      </c>
      <c r="D464" s="22" t="s">
        <v>620</v>
      </c>
      <c r="E464" s="23">
        <v>17999</v>
      </c>
      <c r="G464" t="str">
        <f>TEXT(Table1[[#This Row],[Date]],"MMMM")</f>
        <v>June</v>
      </c>
    </row>
    <row r="465" spans="1:7" ht="15" customHeight="1">
      <c r="A465" s="21">
        <v>45092</v>
      </c>
      <c r="B465" s="9" t="s">
        <v>621</v>
      </c>
      <c r="C465" s="9" t="s">
        <v>365</v>
      </c>
      <c r="D465" s="22" t="s">
        <v>622</v>
      </c>
      <c r="E465" s="23">
        <v>13568</v>
      </c>
      <c r="G465" t="str">
        <f>TEXT(Table1[[#This Row],[Date]],"MMMM")</f>
        <v>June</v>
      </c>
    </row>
    <row r="466" spans="1:7" ht="15" customHeight="1">
      <c r="A466" s="21">
        <v>45092</v>
      </c>
      <c r="B466" s="9" t="s">
        <v>56</v>
      </c>
      <c r="C466" s="9" t="s">
        <v>365</v>
      </c>
      <c r="D466" s="22" t="s">
        <v>623</v>
      </c>
      <c r="E466" s="23">
        <v>4617</v>
      </c>
      <c r="G466" t="str">
        <f>TEXT(Table1[[#This Row],[Date]],"MMMM")</f>
        <v>June</v>
      </c>
    </row>
    <row r="467" spans="1:7" ht="15" customHeight="1">
      <c r="A467" s="21">
        <v>45092</v>
      </c>
      <c r="B467" s="9" t="s">
        <v>48</v>
      </c>
      <c r="C467" s="9" t="s">
        <v>365</v>
      </c>
      <c r="D467" s="22" t="s">
        <v>624</v>
      </c>
      <c r="E467" s="23">
        <v>6183</v>
      </c>
      <c r="G467" t="str">
        <f>TEXT(Table1[[#This Row],[Date]],"MMMM")</f>
        <v>June</v>
      </c>
    </row>
    <row r="468" spans="1:7" ht="15" customHeight="1">
      <c r="A468" s="21">
        <v>45092</v>
      </c>
      <c r="B468" s="9" t="s">
        <v>40</v>
      </c>
      <c r="C468" s="9" t="s">
        <v>365</v>
      </c>
      <c r="D468" s="22" t="s">
        <v>625</v>
      </c>
      <c r="E468" s="23">
        <v>8202</v>
      </c>
      <c r="G468" t="str">
        <f>TEXT(Table1[[#This Row],[Date]],"MMMM")</f>
        <v>June</v>
      </c>
    </row>
    <row r="469" spans="1:7" ht="15" customHeight="1">
      <c r="A469" s="21">
        <v>45092</v>
      </c>
      <c r="B469" s="9" t="s">
        <v>81</v>
      </c>
      <c r="C469" s="9" t="s">
        <v>365</v>
      </c>
      <c r="D469" s="22" t="s">
        <v>626</v>
      </c>
      <c r="E469" s="23">
        <v>6183</v>
      </c>
      <c r="G469" t="str">
        <f>TEXT(Table1[[#This Row],[Date]],"MMMM")</f>
        <v>June</v>
      </c>
    </row>
    <row r="470" spans="1:7" ht="15" customHeight="1">
      <c r="A470" s="21">
        <v>45092</v>
      </c>
      <c r="B470" s="9" t="s">
        <v>304</v>
      </c>
      <c r="C470" s="9" t="s">
        <v>365</v>
      </c>
      <c r="D470" s="22" t="s">
        <v>627</v>
      </c>
      <c r="E470" s="23">
        <v>6183</v>
      </c>
      <c r="G470" t="str">
        <f>TEXT(Table1[[#This Row],[Date]],"MMMM")</f>
        <v>June</v>
      </c>
    </row>
    <row r="471" spans="1:7" ht="15" customHeight="1">
      <c r="A471" s="21">
        <v>45092</v>
      </c>
      <c r="B471" s="9" t="s">
        <v>180</v>
      </c>
      <c r="C471" s="9" t="s">
        <v>365</v>
      </c>
      <c r="D471" s="22" t="s">
        <v>628</v>
      </c>
      <c r="E471" s="23">
        <v>6026</v>
      </c>
      <c r="G471" t="str">
        <f>TEXT(Table1[[#This Row],[Date]],"MMMM")</f>
        <v>June</v>
      </c>
    </row>
    <row r="472" spans="1:7" ht="15" customHeight="1">
      <c r="A472" s="21">
        <v>45092</v>
      </c>
      <c r="B472" s="9" t="s">
        <v>54</v>
      </c>
      <c r="C472" s="9" t="s">
        <v>365</v>
      </c>
      <c r="D472" s="22" t="s">
        <v>629</v>
      </c>
      <c r="E472" s="23">
        <v>6901</v>
      </c>
      <c r="G472" t="str">
        <f>TEXT(Table1[[#This Row],[Date]],"MMMM")</f>
        <v>June</v>
      </c>
    </row>
    <row r="473" spans="1:7" ht="15" customHeight="1">
      <c r="A473" s="21">
        <v>45092</v>
      </c>
      <c r="B473" s="9" t="s">
        <v>4</v>
      </c>
      <c r="C473" s="9" t="s">
        <v>365</v>
      </c>
      <c r="D473" s="22" t="s">
        <v>630</v>
      </c>
      <c r="E473" s="23">
        <v>11305</v>
      </c>
      <c r="G473" t="str">
        <f>TEXT(Table1[[#This Row],[Date]],"MMMM")</f>
        <v>June</v>
      </c>
    </row>
    <row r="474" spans="1:7" ht="15" customHeight="1">
      <c r="A474" s="21">
        <v>45094</v>
      </c>
      <c r="B474" s="9" t="s">
        <v>186</v>
      </c>
      <c r="C474" s="9" t="s">
        <v>365</v>
      </c>
      <c r="D474" s="22" t="s">
        <v>631</v>
      </c>
      <c r="E474" s="23">
        <v>3085</v>
      </c>
      <c r="G474" t="str">
        <f>TEXT(Table1[[#This Row],[Date]],"MMMM")</f>
        <v>June</v>
      </c>
    </row>
    <row r="475" spans="1:7" ht="15" customHeight="1">
      <c r="A475" s="21">
        <v>45097</v>
      </c>
      <c r="B475" s="9" t="s">
        <v>252</v>
      </c>
      <c r="C475" s="9" t="s">
        <v>365</v>
      </c>
      <c r="D475" s="22" t="s">
        <v>632</v>
      </c>
      <c r="E475" s="23">
        <v>22002</v>
      </c>
      <c r="G475" t="str">
        <f>TEXT(Table1[[#This Row],[Date]],"MMMM")</f>
        <v>June</v>
      </c>
    </row>
    <row r="476" spans="1:7" ht="15" customHeight="1">
      <c r="A476" s="21">
        <v>45097</v>
      </c>
      <c r="B476" s="9" t="s">
        <v>384</v>
      </c>
      <c r="C476" s="9" t="s">
        <v>365</v>
      </c>
      <c r="D476" s="22" t="s">
        <v>633</v>
      </c>
      <c r="E476" s="23">
        <v>32639</v>
      </c>
      <c r="G476" t="str">
        <f>TEXT(Table1[[#This Row],[Date]],"MMMM")</f>
        <v>June</v>
      </c>
    </row>
    <row r="477" spans="1:7" ht="15" customHeight="1">
      <c r="A477" s="21">
        <v>45097</v>
      </c>
      <c r="B477" s="9" t="s">
        <v>100</v>
      </c>
      <c r="C477" s="9" t="s">
        <v>365</v>
      </c>
      <c r="D477" s="22" t="s">
        <v>634</v>
      </c>
      <c r="E477" s="23">
        <v>12145</v>
      </c>
      <c r="F477" s="5"/>
      <c r="G477" s="5" t="str">
        <f>TEXT(Table1[[#This Row],[Date]],"MMMM")</f>
        <v>June</v>
      </c>
    </row>
    <row r="478" spans="1:7" ht="15" customHeight="1">
      <c r="A478" s="21">
        <v>45097</v>
      </c>
      <c r="B478" s="9" t="s">
        <v>117</v>
      </c>
      <c r="C478" s="9" t="s">
        <v>365</v>
      </c>
      <c r="D478" s="22" t="s">
        <v>635</v>
      </c>
      <c r="E478" s="23">
        <v>16699</v>
      </c>
      <c r="F478" s="5"/>
      <c r="G478" s="5" t="str">
        <f>TEXT(Table1[[#This Row],[Date]],"MMMM")</f>
        <v>June</v>
      </c>
    </row>
    <row r="479" spans="1:7" ht="15" customHeight="1">
      <c r="A479" s="21">
        <v>45097</v>
      </c>
      <c r="B479" s="9" t="s">
        <v>340</v>
      </c>
      <c r="C479" s="9" t="s">
        <v>365</v>
      </c>
      <c r="D479" s="22" t="s">
        <v>636</v>
      </c>
      <c r="E479" s="23">
        <v>7738</v>
      </c>
      <c r="F479" s="5"/>
      <c r="G479" s="5" t="str">
        <f>TEXT(Table1[[#This Row],[Date]],"MMMM")</f>
        <v>June</v>
      </c>
    </row>
    <row r="480" spans="1:7" ht="15" customHeight="1">
      <c r="A480" s="21">
        <v>45097</v>
      </c>
      <c r="B480" s="9" t="s">
        <v>90</v>
      </c>
      <c r="C480" s="9" t="s">
        <v>365</v>
      </c>
      <c r="D480" s="22" t="s">
        <v>637</v>
      </c>
      <c r="E480" s="23">
        <v>12657</v>
      </c>
      <c r="F480" s="5"/>
      <c r="G480" s="5" t="str">
        <f>TEXT(Table1[[#This Row],[Date]],"MMMM")</f>
        <v>June</v>
      </c>
    </row>
    <row r="481" spans="1:7" ht="15" customHeight="1">
      <c r="A481" s="21">
        <v>45097</v>
      </c>
      <c r="B481" s="9" t="s">
        <v>390</v>
      </c>
      <c r="C481" s="9" t="s">
        <v>365</v>
      </c>
      <c r="D481" s="22" t="s">
        <v>638</v>
      </c>
      <c r="E481" s="23">
        <v>29297</v>
      </c>
      <c r="F481" s="5"/>
      <c r="G481" s="5" t="str">
        <f>TEXT(Table1[[#This Row],[Date]],"MMMM")</f>
        <v>June</v>
      </c>
    </row>
    <row r="482" spans="1:7" ht="15" customHeight="1">
      <c r="A482" s="21">
        <v>45097</v>
      </c>
      <c r="B482" s="9" t="s">
        <v>128</v>
      </c>
      <c r="C482" s="9" t="s">
        <v>365</v>
      </c>
      <c r="D482" s="22" t="s">
        <v>639</v>
      </c>
      <c r="E482" s="26">
        <v>704</v>
      </c>
      <c r="F482" s="6"/>
      <c r="G482" s="6" t="str">
        <f>TEXT(Table1[[#This Row],[Date]],"MMMM")</f>
        <v>June</v>
      </c>
    </row>
    <row r="483" spans="1:7" ht="15" customHeight="1">
      <c r="A483" s="21">
        <v>45097</v>
      </c>
      <c r="B483" s="9" t="s">
        <v>298</v>
      </c>
      <c r="C483" s="9" t="s">
        <v>365</v>
      </c>
      <c r="D483" s="22" t="s">
        <v>640</v>
      </c>
      <c r="E483" s="23">
        <v>6183</v>
      </c>
      <c r="F483" s="5"/>
      <c r="G483" s="5" t="str">
        <f>TEXT(Table1[[#This Row],[Date]],"MMMM")</f>
        <v>June</v>
      </c>
    </row>
    <row r="484" spans="1:7" ht="15" customHeight="1">
      <c r="A484" s="21">
        <v>45097</v>
      </c>
      <c r="B484" s="9" t="s">
        <v>46</v>
      </c>
      <c r="C484" s="9" t="s">
        <v>365</v>
      </c>
      <c r="D484" s="22" t="s">
        <v>641</v>
      </c>
      <c r="E484" s="23">
        <v>3458</v>
      </c>
      <c r="F484" s="5"/>
      <c r="G484" s="5" t="str">
        <f>TEXT(Table1[[#This Row],[Date]],"MMMM")</f>
        <v>June</v>
      </c>
    </row>
    <row r="485" spans="1:7" ht="15" customHeight="1">
      <c r="A485" s="21">
        <v>45099</v>
      </c>
      <c r="B485" s="9" t="s">
        <v>125</v>
      </c>
      <c r="C485" s="9" t="s">
        <v>365</v>
      </c>
      <c r="D485" s="22" t="s">
        <v>642</v>
      </c>
      <c r="E485" s="23">
        <v>9735</v>
      </c>
      <c r="F485" s="5"/>
      <c r="G485" s="5" t="str">
        <f>TEXT(Table1[[#This Row],[Date]],"MMMM")</f>
        <v>June</v>
      </c>
    </row>
    <row r="486" spans="1:7" ht="15" customHeight="1">
      <c r="A486" s="21">
        <v>45100</v>
      </c>
      <c r="B486" s="9" t="s">
        <v>235</v>
      </c>
      <c r="C486" s="9" t="s">
        <v>365</v>
      </c>
      <c r="D486" s="22" t="s">
        <v>643</v>
      </c>
      <c r="E486" s="23">
        <v>15083</v>
      </c>
      <c r="F486" s="5"/>
      <c r="G486" s="5" t="str">
        <f>TEXT(Table1[[#This Row],[Date]],"MMMM")</f>
        <v>June</v>
      </c>
    </row>
    <row r="487" spans="1:7" ht="15" customHeight="1">
      <c r="A487" s="21">
        <v>45100</v>
      </c>
      <c r="B487" s="9" t="s">
        <v>239</v>
      </c>
      <c r="C487" s="9" t="s">
        <v>365</v>
      </c>
      <c r="D487" s="22" t="s">
        <v>644</v>
      </c>
      <c r="E487" s="23">
        <v>41551</v>
      </c>
      <c r="F487" s="5"/>
      <c r="G487" s="5" t="str">
        <f>TEXT(Table1[[#This Row],[Date]],"MMMM")</f>
        <v>June</v>
      </c>
    </row>
    <row r="488" spans="1:7" ht="15" customHeight="1">
      <c r="A488" s="21">
        <v>45100</v>
      </c>
      <c r="B488" s="9" t="s">
        <v>239</v>
      </c>
      <c r="C488" s="9" t="s">
        <v>365</v>
      </c>
      <c r="D488" s="22" t="s">
        <v>645</v>
      </c>
      <c r="E488" s="23">
        <v>32005</v>
      </c>
      <c r="F488" s="5"/>
      <c r="G488" s="5" t="str">
        <f>TEXT(Table1[[#This Row],[Date]],"MMMM")</f>
        <v>June</v>
      </c>
    </row>
    <row r="489" spans="1:7" ht="15" customHeight="1">
      <c r="A489" s="21">
        <v>45100</v>
      </c>
      <c r="B489" s="9" t="s">
        <v>180</v>
      </c>
      <c r="C489" s="9" t="s">
        <v>365</v>
      </c>
      <c r="D489" s="22" t="s">
        <v>646</v>
      </c>
      <c r="E489" s="23">
        <v>19252</v>
      </c>
      <c r="F489" s="5"/>
      <c r="G489" s="5" t="str">
        <f>TEXT(Table1[[#This Row],[Date]],"MMMM")</f>
        <v>June</v>
      </c>
    </row>
    <row r="490" spans="1:7" ht="15" customHeight="1">
      <c r="A490" s="21">
        <v>45100</v>
      </c>
      <c r="B490" s="9" t="s">
        <v>262</v>
      </c>
      <c r="C490" s="9" t="s">
        <v>365</v>
      </c>
      <c r="D490" s="22" t="s">
        <v>647</v>
      </c>
      <c r="E490" s="23">
        <v>7738</v>
      </c>
      <c r="F490" s="5"/>
      <c r="G490" s="5" t="str">
        <f>TEXT(Table1[[#This Row],[Date]],"MMMM")</f>
        <v>June</v>
      </c>
    </row>
    <row r="491" spans="1:7" ht="15" customHeight="1">
      <c r="A491" s="21">
        <v>45100</v>
      </c>
      <c r="B491" s="9" t="s">
        <v>90</v>
      </c>
      <c r="C491" s="9" t="s">
        <v>365</v>
      </c>
      <c r="D491" s="22" t="s">
        <v>648</v>
      </c>
      <c r="E491" s="23">
        <v>7388</v>
      </c>
      <c r="F491" s="5"/>
      <c r="G491" s="5" t="str">
        <f>TEXT(Table1[[#This Row],[Date]],"MMMM")</f>
        <v>June</v>
      </c>
    </row>
    <row r="492" spans="1:7" ht="15" customHeight="1">
      <c r="A492" s="21">
        <v>45100</v>
      </c>
      <c r="B492" s="9" t="s">
        <v>229</v>
      </c>
      <c r="C492" s="9" t="s">
        <v>365</v>
      </c>
      <c r="D492" s="22" t="s">
        <v>649</v>
      </c>
      <c r="E492" s="23">
        <v>6183</v>
      </c>
      <c r="F492" s="5"/>
      <c r="G492" s="5" t="str">
        <f>TEXT(Table1[[#This Row],[Date]],"MMMM")</f>
        <v>June</v>
      </c>
    </row>
    <row r="493" spans="1:7" ht="15" customHeight="1">
      <c r="A493" s="21">
        <v>45100</v>
      </c>
      <c r="B493" s="9" t="s">
        <v>390</v>
      </c>
      <c r="C493" s="9" t="s">
        <v>365</v>
      </c>
      <c r="D493" s="22" t="s">
        <v>650</v>
      </c>
      <c r="E493" s="23">
        <v>14094</v>
      </c>
      <c r="F493" s="5"/>
      <c r="G493" s="5" t="str">
        <f>TEXT(Table1[[#This Row],[Date]],"MMMM")</f>
        <v>June</v>
      </c>
    </row>
    <row r="494" spans="1:7" ht="15" customHeight="1">
      <c r="A494" s="21">
        <v>45100</v>
      </c>
      <c r="B494" s="9" t="s">
        <v>76</v>
      </c>
      <c r="C494" s="9" t="s">
        <v>365</v>
      </c>
      <c r="D494" s="22" t="s">
        <v>651</v>
      </c>
      <c r="E494" s="23">
        <v>9940</v>
      </c>
      <c r="F494" s="5"/>
      <c r="G494" s="5" t="str">
        <f>TEXT(Table1[[#This Row],[Date]],"MMMM")</f>
        <v>June</v>
      </c>
    </row>
    <row r="495" spans="1:7" ht="15" customHeight="1">
      <c r="A495" s="21">
        <v>45100</v>
      </c>
      <c r="B495" s="9" t="s">
        <v>178</v>
      </c>
      <c r="C495" s="9" t="s">
        <v>365</v>
      </c>
      <c r="D495" s="22" t="s">
        <v>652</v>
      </c>
      <c r="E495" s="23">
        <v>5367</v>
      </c>
      <c r="F495" s="5"/>
      <c r="G495" s="5" t="str">
        <f>TEXT(Table1[[#This Row],[Date]],"MMMM")</f>
        <v>June</v>
      </c>
    </row>
    <row r="496" spans="1:7" ht="15" customHeight="1">
      <c r="A496" s="21">
        <v>45105</v>
      </c>
      <c r="B496" s="9" t="s">
        <v>414</v>
      </c>
      <c r="C496" s="9" t="s">
        <v>365</v>
      </c>
      <c r="D496" s="22" t="s">
        <v>653</v>
      </c>
      <c r="E496" s="23">
        <v>14400</v>
      </c>
      <c r="F496" s="5"/>
      <c r="G496" s="5" t="str">
        <f>TEXT(Table1[[#This Row],[Date]],"MMMM")</f>
        <v>June</v>
      </c>
    </row>
    <row r="497" spans="1:7" ht="15" customHeight="1">
      <c r="A497" s="21">
        <v>45105</v>
      </c>
      <c r="B497" s="9" t="s">
        <v>68</v>
      </c>
      <c r="C497" s="9" t="s">
        <v>365</v>
      </c>
      <c r="D497" s="22" t="s">
        <v>654</v>
      </c>
      <c r="E497" s="23">
        <v>7738</v>
      </c>
      <c r="F497" s="5"/>
      <c r="G497" s="5" t="str">
        <f>TEXT(Table1[[#This Row],[Date]],"MMMM")</f>
        <v>June</v>
      </c>
    </row>
    <row r="498" spans="1:7" ht="15" customHeight="1">
      <c r="A498" s="21">
        <v>45105</v>
      </c>
      <c r="B498" s="9" t="s">
        <v>46</v>
      </c>
      <c r="C498" s="9" t="s">
        <v>365</v>
      </c>
      <c r="D498" s="22" t="s">
        <v>655</v>
      </c>
      <c r="E498" s="23">
        <v>7200</v>
      </c>
      <c r="F498" s="5"/>
      <c r="G498" s="5" t="str">
        <f>TEXT(Table1[[#This Row],[Date]],"MMMM")</f>
        <v>June</v>
      </c>
    </row>
    <row r="499" spans="1:7" ht="15" customHeight="1">
      <c r="A499" s="21">
        <v>45105</v>
      </c>
      <c r="B499" s="9" t="s">
        <v>132</v>
      </c>
      <c r="C499" s="9" t="s">
        <v>365</v>
      </c>
      <c r="D499" s="22" t="s">
        <v>656</v>
      </c>
      <c r="E499" s="23">
        <v>12052</v>
      </c>
      <c r="F499" s="5"/>
      <c r="G499" s="5" t="str">
        <f>TEXT(Table1[[#This Row],[Date]],"MMMM")</f>
        <v>June</v>
      </c>
    </row>
    <row r="500" spans="1:7" ht="15" customHeight="1">
      <c r="A500" s="21">
        <v>45105</v>
      </c>
      <c r="B500" s="9" t="s">
        <v>216</v>
      </c>
      <c r="C500" s="9" t="s">
        <v>365</v>
      </c>
      <c r="D500" s="22" t="s">
        <v>657</v>
      </c>
      <c r="E500" s="23">
        <v>18196</v>
      </c>
      <c r="F500" s="5"/>
      <c r="G500" s="5" t="str">
        <f>TEXT(Table1[[#This Row],[Date]],"MMMM")</f>
        <v>June</v>
      </c>
    </row>
    <row r="501" spans="1:7" ht="15" customHeight="1">
      <c r="A501" s="21">
        <v>45105</v>
      </c>
      <c r="B501" s="9" t="s">
        <v>74</v>
      </c>
      <c r="C501" s="9" t="s">
        <v>365</v>
      </c>
      <c r="D501" s="22" t="s">
        <v>658</v>
      </c>
      <c r="E501" s="23">
        <v>9094</v>
      </c>
      <c r="F501" s="5"/>
      <c r="G501" s="5" t="str">
        <f>TEXT(Table1[[#This Row],[Date]],"MMMM")</f>
        <v>June</v>
      </c>
    </row>
    <row r="502" spans="1:7" ht="15" customHeight="1">
      <c r="A502" s="21">
        <v>45105</v>
      </c>
      <c r="B502" s="9" t="s">
        <v>94</v>
      </c>
      <c r="C502" s="9" t="s">
        <v>365</v>
      </c>
      <c r="D502" s="22" t="s">
        <v>659</v>
      </c>
      <c r="E502" s="23">
        <v>11920</v>
      </c>
      <c r="F502" s="5"/>
      <c r="G502" s="5" t="str">
        <f>TEXT(Table1[[#This Row],[Date]],"MMMM")</f>
        <v>June</v>
      </c>
    </row>
    <row r="503" spans="1:7" ht="15" customHeight="1">
      <c r="A503" s="21">
        <v>45105</v>
      </c>
      <c r="B503" s="9" t="s">
        <v>301</v>
      </c>
      <c r="C503" s="9" t="s">
        <v>365</v>
      </c>
      <c r="D503" s="22" t="s">
        <v>660</v>
      </c>
      <c r="E503" s="23">
        <v>9437</v>
      </c>
      <c r="F503" s="5"/>
      <c r="G503" s="5" t="str">
        <f>TEXT(Table1[[#This Row],[Date]],"MMMM")</f>
        <v>June</v>
      </c>
    </row>
    <row r="504" spans="1:7" ht="15" customHeight="1">
      <c r="A504" s="21">
        <v>45105</v>
      </c>
      <c r="B504" s="9" t="s">
        <v>130</v>
      </c>
      <c r="C504" s="9" t="s">
        <v>365</v>
      </c>
      <c r="D504" s="22" t="s">
        <v>661</v>
      </c>
      <c r="E504" s="23">
        <v>9665</v>
      </c>
      <c r="F504" s="5"/>
      <c r="G504" s="5" t="str">
        <f>TEXT(Table1[[#This Row],[Date]],"MMMM")</f>
        <v>June</v>
      </c>
    </row>
    <row r="505" spans="1:7" ht="15" customHeight="1">
      <c r="A505" s="21">
        <v>45105</v>
      </c>
      <c r="B505" s="9" t="s">
        <v>161</v>
      </c>
      <c r="C505" s="9" t="s">
        <v>365</v>
      </c>
      <c r="D505" s="22" t="s">
        <v>662</v>
      </c>
      <c r="E505" s="23">
        <v>16085</v>
      </c>
      <c r="F505" s="5"/>
      <c r="G505" s="5" t="str">
        <f>TEXT(Table1[[#This Row],[Date]],"MMMM")</f>
        <v>June</v>
      </c>
    </row>
    <row r="506" spans="1:7" ht="15" customHeight="1">
      <c r="A506" s="21">
        <v>45105</v>
      </c>
      <c r="B506" s="9" t="s">
        <v>331</v>
      </c>
      <c r="C506" s="9" t="s">
        <v>365</v>
      </c>
      <c r="D506" s="22" t="s">
        <v>663</v>
      </c>
      <c r="E506" s="23">
        <v>20991</v>
      </c>
      <c r="F506" s="5"/>
      <c r="G506" s="5" t="str">
        <f>TEXT(Table1[[#This Row],[Date]],"MMMM")</f>
        <v>June</v>
      </c>
    </row>
    <row r="507" spans="1:7" ht="15" customHeight="1">
      <c r="A507" s="21">
        <v>45105</v>
      </c>
      <c r="B507" s="9" t="s">
        <v>200</v>
      </c>
      <c r="C507" s="9" t="s">
        <v>365</v>
      </c>
      <c r="D507" s="22" t="s">
        <v>664</v>
      </c>
      <c r="E507" s="23">
        <v>22625</v>
      </c>
      <c r="F507" s="5"/>
      <c r="G507" s="5" t="str">
        <f>TEXT(Table1[[#This Row],[Date]],"MMMM")</f>
        <v>June</v>
      </c>
    </row>
    <row r="508" spans="1:7" ht="15" customHeight="1">
      <c r="A508" s="21">
        <v>45106</v>
      </c>
      <c r="B508" s="9" t="s">
        <v>245</v>
      </c>
      <c r="C508" s="9" t="s">
        <v>365</v>
      </c>
      <c r="D508" s="22" t="s">
        <v>665</v>
      </c>
      <c r="E508" s="23">
        <v>15462</v>
      </c>
      <c r="F508" s="5"/>
      <c r="G508" s="5" t="str">
        <f>TEXT(Table1[[#This Row],[Date]],"MMMM")</f>
        <v>June</v>
      </c>
    </row>
    <row r="509" spans="1:7" ht="15" customHeight="1">
      <c r="A509" s="21">
        <v>45106</v>
      </c>
      <c r="B509" s="9" t="s">
        <v>260</v>
      </c>
      <c r="C509" s="9" t="s">
        <v>365</v>
      </c>
      <c r="D509" s="22" t="s">
        <v>666</v>
      </c>
      <c r="E509" s="23">
        <v>14939</v>
      </c>
      <c r="F509" s="5"/>
      <c r="G509" s="5" t="str">
        <f>TEXT(Table1[[#This Row],[Date]],"MMMM")</f>
        <v>June</v>
      </c>
    </row>
    <row r="510" spans="1:7" ht="15" customHeight="1">
      <c r="A510" s="21">
        <v>45106</v>
      </c>
      <c r="B510" s="9" t="s">
        <v>134</v>
      </c>
      <c r="C510" s="9" t="s">
        <v>365</v>
      </c>
      <c r="D510" s="22" t="s">
        <v>667</v>
      </c>
      <c r="E510" s="23">
        <v>21211</v>
      </c>
      <c r="F510" s="5"/>
      <c r="G510" s="5" t="str">
        <f>TEXT(Table1[[#This Row],[Date]],"MMMM")</f>
        <v>June</v>
      </c>
    </row>
    <row r="511" spans="1:7" ht="15" customHeight="1">
      <c r="A511" s="21">
        <v>45106</v>
      </c>
      <c r="B511" s="9" t="s">
        <v>423</v>
      </c>
      <c r="C511" s="9" t="s">
        <v>365</v>
      </c>
      <c r="D511" s="22" t="s">
        <v>668</v>
      </c>
      <c r="E511" s="23">
        <v>6183</v>
      </c>
      <c r="F511" s="5"/>
      <c r="G511" s="5" t="str">
        <f>TEXT(Table1[[#This Row],[Date]],"MMMM")</f>
        <v>June</v>
      </c>
    </row>
    <row r="512" spans="1:7" ht="15" customHeight="1">
      <c r="A512" s="21">
        <v>45107</v>
      </c>
      <c r="B512" s="9" t="s">
        <v>340</v>
      </c>
      <c r="C512" s="9" t="s">
        <v>365</v>
      </c>
      <c r="D512" s="22" t="s">
        <v>669</v>
      </c>
      <c r="E512" s="26">
        <v>897</v>
      </c>
      <c r="F512" s="6"/>
      <c r="G512" s="6" t="str">
        <f>TEXT(Table1[[#This Row],[Date]],"MMMM")</f>
        <v>June</v>
      </c>
    </row>
    <row r="513" spans="1:7" ht="15" customHeight="1">
      <c r="A513" s="21">
        <v>45107</v>
      </c>
      <c r="B513" s="9" t="s">
        <v>4</v>
      </c>
      <c r="C513" s="9" t="s">
        <v>365</v>
      </c>
      <c r="D513" s="22" t="s">
        <v>670</v>
      </c>
      <c r="E513" s="23">
        <v>6864</v>
      </c>
      <c r="F513" s="5"/>
      <c r="G513" s="5" t="str">
        <f>TEXT(Table1[[#This Row],[Date]],"MMMM")</f>
        <v>June</v>
      </c>
    </row>
    <row r="514" spans="1:7" ht="15" customHeight="1">
      <c r="A514" s="21">
        <v>45107</v>
      </c>
      <c r="B514" s="9" t="s">
        <v>125</v>
      </c>
      <c r="C514" s="9" t="s">
        <v>365</v>
      </c>
      <c r="D514" s="22" t="s">
        <v>671</v>
      </c>
      <c r="E514" s="23">
        <v>9163</v>
      </c>
      <c r="F514" s="5"/>
      <c r="G514" s="5" t="str">
        <f>TEXT(Table1[[#This Row],[Date]],"MMMM")</f>
        <v>June</v>
      </c>
    </row>
    <row r="515" spans="1:7" ht="15" customHeight="1">
      <c r="A515" s="21">
        <v>45107</v>
      </c>
      <c r="B515" s="9" t="s">
        <v>672</v>
      </c>
      <c r="C515" s="9" t="s">
        <v>365</v>
      </c>
      <c r="D515" s="22" t="s">
        <v>673</v>
      </c>
      <c r="E515" s="23">
        <v>15770</v>
      </c>
      <c r="F515" s="5"/>
      <c r="G515" s="5" t="str">
        <f>TEXT(Table1[[#This Row],[Date]],"MMMM")</f>
        <v>June</v>
      </c>
    </row>
    <row r="516" spans="1:7" ht="15" customHeight="1">
      <c r="A516" s="21">
        <v>45107</v>
      </c>
      <c r="B516" s="9" t="s">
        <v>4</v>
      </c>
      <c r="C516" s="9" t="s">
        <v>365</v>
      </c>
      <c r="D516" s="22" t="s">
        <v>674</v>
      </c>
      <c r="E516" s="23">
        <v>9296</v>
      </c>
      <c r="F516" s="5"/>
      <c r="G516" s="5" t="str">
        <f>TEXT(Table1[[#This Row],[Date]],"MMMM")</f>
        <v>June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3E5-6F58-45C1-B564-985DE4C20C57}">
  <dimension ref="A2:AH93"/>
  <sheetViews>
    <sheetView topLeftCell="V78" workbookViewId="0">
      <selection activeCell="AB87" sqref="AB87:AH88"/>
    </sheetView>
  </sheetViews>
  <sheetFormatPr defaultRowHeight="14.4"/>
  <cols>
    <col min="1" max="1" width="12.5546875" bestFit="1" customWidth="1"/>
    <col min="2" max="2" width="11.6640625" bestFit="1" customWidth="1"/>
    <col min="3" max="3" width="15.109375" bestFit="1" customWidth="1"/>
    <col min="4" max="8" width="4" bestFit="1" customWidth="1"/>
    <col min="9" max="11" width="5" bestFit="1" customWidth="1"/>
    <col min="12" max="12" width="13.109375" bestFit="1" customWidth="1"/>
    <col min="13" max="13" width="15.5546875" bestFit="1" customWidth="1"/>
    <col min="14" max="14" width="8.44140625" bestFit="1" customWidth="1"/>
    <col min="15" max="15" width="6.44140625" bestFit="1" customWidth="1"/>
    <col min="16" max="16" width="4.88671875" bestFit="1" customWidth="1"/>
    <col min="17" max="17" width="4.77734375" bestFit="1" customWidth="1"/>
    <col min="18" max="18" width="4.88671875" bestFit="1" customWidth="1"/>
    <col min="19" max="19" width="10.77734375" bestFit="1" customWidth="1"/>
    <col min="20" max="22" width="5" bestFit="1" customWidth="1"/>
    <col min="23" max="23" width="7.5546875" bestFit="1" customWidth="1"/>
    <col min="24" max="24" width="7.6640625" bestFit="1" customWidth="1"/>
    <col min="25" max="25" width="7.6640625" customWidth="1"/>
    <col min="26" max="26" width="10.44140625" bestFit="1" customWidth="1"/>
    <col min="27" max="27" width="8.33203125" bestFit="1" customWidth="1"/>
    <col min="28" max="28" width="7.88671875" bestFit="1" customWidth="1"/>
    <col min="29" max="29" width="10" customWidth="1"/>
    <col min="30" max="30" width="9.88671875" customWidth="1"/>
    <col min="31" max="31" width="12.77734375" customWidth="1"/>
    <col min="32" max="32" width="10.6640625" customWidth="1"/>
    <col min="33" max="33" width="8" customWidth="1"/>
    <col min="34" max="34" width="12" bestFit="1" customWidth="1"/>
    <col min="35" max="55" width="5" bestFit="1" customWidth="1"/>
    <col min="56" max="56" width="8" bestFit="1" customWidth="1"/>
    <col min="57" max="71" width="5" bestFit="1" customWidth="1"/>
    <col min="72" max="72" width="6" bestFit="1" customWidth="1"/>
    <col min="73" max="78" width="5" bestFit="1" customWidth="1"/>
    <col min="79" max="79" width="6" bestFit="1" customWidth="1"/>
    <col min="80" max="86" width="5" bestFit="1" customWidth="1"/>
    <col min="87" max="87" width="6" bestFit="1" customWidth="1"/>
    <col min="88" max="98" width="5" bestFit="1" customWidth="1"/>
    <col min="99" max="99" width="6" bestFit="1" customWidth="1"/>
    <col min="100" max="100" width="5" bestFit="1" customWidth="1"/>
    <col min="101" max="101" width="6" bestFit="1" customWidth="1"/>
    <col min="102" max="105" width="5" bestFit="1" customWidth="1"/>
    <col min="106" max="106" width="6" bestFit="1" customWidth="1"/>
    <col min="107" max="107" width="5" bestFit="1" customWidth="1"/>
    <col min="108" max="108" width="6" bestFit="1" customWidth="1"/>
    <col min="109" max="112" width="5" bestFit="1" customWidth="1"/>
    <col min="113" max="113" width="6" bestFit="1" customWidth="1"/>
    <col min="114" max="114" width="5" bestFit="1" customWidth="1"/>
    <col min="115" max="116" width="6" bestFit="1" customWidth="1"/>
    <col min="117" max="117" width="5" bestFit="1" customWidth="1"/>
    <col min="118" max="118" width="7" bestFit="1" customWidth="1"/>
    <col min="119" max="130" width="5" bestFit="1" customWidth="1"/>
    <col min="131" max="131" width="6" bestFit="1" customWidth="1"/>
    <col min="132" max="143" width="5" bestFit="1" customWidth="1"/>
    <col min="144" max="144" width="6" bestFit="1" customWidth="1"/>
    <col min="145" max="145" width="5" bestFit="1" customWidth="1"/>
    <col min="146" max="147" width="6" bestFit="1" customWidth="1"/>
    <col min="148" max="148" width="5" bestFit="1" customWidth="1"/>
    <col min="149" max="149" width="6" bestFit="1" customWidth="1"/>
    <col min="150" max="159" width="5" bestFit="1" customWidth="1"/>
    <col min="160" max="160" width="6" bestFit="1" customWidth="1"/>
    <col min="161" max="161" width="5" bestFit="1" customWidth="1"/>
    <col min="162" max="162" width="6" bestFit="1" customWidth="1"/>
    <col min="163" max="167" width="5" bestFit="1" customWidth="1"/>
    <col min="168" max="168" width="6" bestFit="1" customWidth="1"/>
    <col min="169" max="169" width="5" bestFit="1" customWidth="1"/>
    <col min="170" max="170" width="6" bestFit="1" customWidth="1"/>
    <col min="171" max="180" width="5" bestFit="1" customWidth="1"/>
    <col min="181" max="181" width="6" bestFit="1" customWidth="1"/>
    <col min="182" max="203" width="5" bestFit="1" customWidth="1"/>
    <col min="204" max="235" width="6" bestFit="1" customWidth="1"/>
    <col min="236" max="236" width="7" bestFit="1" customWidth="1"/>
    <col min="237" max="241" width="6" bestFit="1" customWidth="1"/>
    <col min="242" max="242" width="7" bestFit="1" customWidth="1"/>
    <col min="243" max="354" width="6" bestFit="1" customWidth="1"/>
    <col min="355" max="355" width="9" bestFit="1" customWidth="1"/>
    <col min="356" max="364" width="6" bestFit="1" customWidth="1"/>
    <col min="365" max="365" width="11" bestFit="1" customWidth="1"/>
  </cols>
  <sheetData>
    <row r="2" spans="1:14">
      <c r="L2" s="41" t="s">
        <v>676</v>
      </c>
      <c r="M2" s="41" t="s">
        <v>684</v>
      </c>
      <c r="N2" t="s">
        <v>685</v>
      </c>
    </row>
    <row r="3" spans="1:14">
      <c r="A3" s="41" t="s">
        <v>676</v>
      </c>
      <c r="B3" t="s">
        <v>684</v>
      </c>
      <c r="C3" t="s">
        <v>685</v>
      </c>
      <c r="L3" s="42" t="s">
        <v>677</v>
      </c>
      <c r="M3">
        <v>591328.88</v>
      </c>
      <c r="N3">
        <v>10559.444285714286</v>
      </c>
    </row>
    <row r="4" spans="1:14">
      <c r="A4" s="42" t="s">
        <v>677</v>
      </c>
      <c r="B4">
        <v>591328.88</v>
      </c>
      <c r="C4">
        <v>10559.444285714286</v>
      </c>
      <c r="L4" s="42" t="s">
        <v>678</v>
      </c>
      <c r="M4">
        <v>878576.04</v>
      </c>
      <c r="N4">
        <v>9871.6408988764051</v>
      </c>
    </row>
    <row r="5" spans="1:14">
      <c r="A5" s="42" t="s">
        <v>678</v>
      </c>
      <c r="B5">
        <v>878576.04</v>
      </c>
      <c r="C5">
        <v>9871.6408988764051</v>
      </c>
      <c r="L5" s="42" t="s">
        <v>679</v>
      </c>
      <c r="M5">
        <v>903631</v>
      </c>
      <c r="N5">
        <v>9930.0109890109889</v>
      </c>
    </row>
    <row r="6" spans="1:14">
      <c r="A6" s="42" t="s">
        <v>679</v>
      </c>
      <c r="B6">
        <v>903631</v>
      </c>
      <c r="C6">
        <v>9930.0109890109889</v>
      </c>
      <c r="L6" s="42" t="s">
        <v>680</v>
      </c>
      <c r="M6">
        <v>1052175</v>
      </c>
      <c r="N6">
        <v>10215.291262135923</v>
      </c>
    </row>
    <row r="7" spans="1:14">
      <c r="A7" s="42" t="s">
        <v>680</v>
      </c>
      <c r="B7">
        <v>1052175</v>
      </c>
      <c r="C7">
        <v>10215.291262135923</v>
      </c>
      <c r="L7" s="42" t="s">
        <v>681</v>
      </c>
      <c r="M7">
        <v>885645</v>
      </c>
      <c r="N7">
        <v>9732.3626373626375</v>
      </c>
    </row>
    <row r="8" spans="1:14">
      <c r="A8" s="42" t="s">
        <v>681</v>
      </c>
      <c r="B8">
        <v>885645</v>
      </c>
      <c r="C8">
        <v>9732.3626373626375</v>
      </c>
      <c r="L8" s="42" t="s">
        <v>682</v>
      </c>
      <c r="M8">
        <v>1009494</v>
      </c>
      <c r="N8">
        <v>11876.4</v>
      </c>
    </row>
    <row r="9" spans="1:14">
      <c r="A9" s="42" t="s">
        <v>682</v>
      </c>
      <c r="B9">
        <v>1009494</v>
      </c>
      <c r="C9">
        <v>11876.4</v>
      </c>
      <c r="L9" s="42" t="s">
        <v>683</v>
      </c>
      <c r="M9">
        <v>5320849.92</v>
      </c>
      <c r="N9">
        <v>10331.747417475728</v>
      </c>
    </row>
    <row r="10" spans="1:14">
      <c r="A10" s="42" t="s">
        <v>683</v>
      </c>
      <c r="B10">
        <v>5320849.92</v>
      </c>
      <c r="C10">
        <v>10331.747417475728</v>
      </c>
    </row>
    <row r="13" spans="1:14">
      <c r="L13" s="41" t="s">
        <v>676</v>
      </c>
      <c r="M13" t="s">
        <v>684</v>
      </c>
    </row>
    <row r="14" spans="1:14">
      <c r="L14" s="42" t="s">
        <v>180</v>
      </c>
      <c r="M14">
        <v>186136</v>
      </c>
    </row>
    <row r="15" spans="1:14">
      <c r="L15" s="42" t="s">
        <v>44</v>
      </c>
      <c r="M15">
        <v>177740</v>
      </c>
    </row>
    <row r="16" spans="1:14">
      <c r="L16" s="42" t="s">
        <v>128</v>
      </c>
      <c r="M16">
        <v>164004</v>
      </c>
    </row>
    <row r="17" spans="12:13">
      <c r="L17" s="42" t="s">
        <v>239</v>
      </c>
      <c r="M17">
        <v>147387</v>
      </c>
    </row>
    <row r="18" spans="12:13">
      <c r="L18" s="42" t="s">
        <v>161</v>
      </c>
      <c r="M18">
        <v>142481</v>
      </c>
    </row>
    <row r="19" spans="12:13">
      <c r="L19" s="42" t="s">
        <v>46</v>
      </c>
      <c r="M19">
        <v>135043</v>
      </c>
    </row>
    <row r="20" spans="12:13">
      <c r="L20" s="42" t="s">
        <v>4</v>
      </c>
      <c r="M20">
        <v>134121.04</v>
      </c>
    </row>
    <row r="21" spans="12:13">
      <c r="L21" s="42" t="s">
        <v>100</v>
      </c>
      <c r="M21">
        <v>129070</v>
      </c>
    </row>
    <row r="22" spans="12:13">
      <c r="L22" s="42" t="s">
        <v>117</v>
      </c>
      <c r="M22">
        <v>124684</v>
      </c>
    </row>
    <row r="23" spans="12:13">
      <c r="L23" s="42" t="s">
        <v>237</v>
      </c>
      <c r="M23">
        <v>121397</v>
      </c>
    </row>
    <row r="24" spans="12:13">
      <c r="L24" s="42" t="s">
        <v>11</v>
      </c>
      <c r="M24">
        <v>120665</v>
      </c>
    </row>
    <row r="25" spans="12:13">
      <c r="L25" s="42" t="s">
        <v>390</v>
      </c>
      <c r="M25">
        <v>111775</v>
      </c>
    </row>
    <row r="26" spans="12:13">
      <c r="L26" s="42" t="s">
        <v>81</v>
      </c>
      <c r="M26">
        <v>80696</v>
      </c>
    </row>
    <row r="27" spans="12:13">
      <c r="L27" s="42" t="s">
        <v>384</v>
      </c>
      <c r="M27">
        <v>76052</v>
      </c>
    </row>
    <row r="28" spans="12:13">
      <c r="L28" s="42" t="s">
        <v>105</v>
      </c>
      <c r="M28">
        <v>75606</v>
      </c>
    </row>
    <row r="29" spans="12:13">
      <c r="L29" s="42" t="s">
        <v>260</v>
      </c>
      <c r="M29">
        <v>74308</v>
      </c>
    </row>
    <row r="30" spans="12:13">
      <c r="L30" s="42" t="s">
        <v>125</v>
      </c>
      <c r="M30">
        <v>70482</v>
      </c>
    </row>
    <row r="31" spans="12:13">
      <c r="L31" s="42" t="s">
        <v>252</v>
      </c>
      <c r="M31">
        <v>65336</v>
      </c>
    </row>
    <row r="32" spans="12:13">
      <c r="L32" s="42" t="s">
        <v>14</v>
      </c>
      <c r="M32">
        <v>64485</v>
      </c>
    </row>
    <row r="33" spans="12:13">
      <c r="L33" s="42" t="s">
        <v>40</v>
      </c>
      <c r="M33">
        <v>63867</v>
      </c>
    </row>
    <row r="34" spans="12:13">
      <c r="L34" s="42" t="s">
        <v>683</v>
      </c>
      <c r="M34">
        <v>2265335.04</v>
      </c>
    </row>
    <row r="37" spans="12:13">
      <c r="L37" s="41" t="s">
        <v>676</v>
      </c>
      <c r="M37" t="s">
        <v>686</v>
      </c>
    </row>
    <row r="38" spans="12:13">
      <c r="L38" s="42" t="s">
        <v>4</v>
      </c>
      <c r="M38">
        <v>31</v>
      </c>
    </row>
    <row r="39" spans="12:13">
      <c r="L39" s="42" t="s">
        <v>180</v>
      </c>
      <c r="M39">
        <v>13</v>
      </c>
    </row>
    <row r="40" spans="12:13">
      <c r="L40" s="42" t="s">
        <v>44</v>
      </c>
      <c r="M40">
        <v>13</v>
      </c>
    </row>
    <row r="41" spans="12:13">
      <c r="L41" s="42" t="s">
        <v>128</v>
      </c>
      <c r="M41">
        <v>12</v>
      </c>
    </row>
    <row r="42" spans="12:13">
      <c r="L42" s="42" t="s">
        <v>46</v>
      </c>
      <c r="M42">
        <v>11</v>
      </c>
    </row>
    <row r="43" spans="12:13">
      <c r="L43" s="42" t="s">
        <v>100</v>
      </c>
      <c r="M43">
        <v>9</v>
      </c>
    </row>
    <row r="44" spans="12:13">
      <c r="L44" s="42" t="s">
        <v>161</v>
      </c>
      <c r="M44">
        <v>9</v>
      </c>
    </row>
    <row r="45" spans="12:13">
      <c r="L45" s="42" t="s">
        <v>81</v>
      </c>
      <c r="M45">
        <v>8</v>
      </c>
    </row>
    <row r="46" spans="12:13">
      <c r="L46" s="42" t="s">
        <v>117</v>
      </c>
      <c r="M46">
        <v>8</v>
      </c>
    </row>
    <row r="47" spans="12:13">
      <c r="L47" s="42" t="s">
        <v>237</v>
      </c>
      <c r="M47">
        <v>7</v>
      </c>
    </row>
    <row r="48" spans="12:13">
      <c r="L48" s="42" t="s">
        <v>14</v>
      </c>
      <c r="M48">
        <v>7</v>
      </c>
    </row>
    <row r="49" spans="12:13">
      <c r="L49" s="42" t="s">
        <v>102</v>
      </c>
      <c r="M49">
        <v>7</v>
      </c>
    </row>
    <row r="50" spans="12:13">
      <c r="L50" s="42" t="s">
        <v>90</v>
      </c>
      <c r="M50">
        <v>6</v>
      </c>
    </row>
    <row r="51" spans="12:13">
      <c r="L51" s="42" t="s">
        <v>301</v>
      </c>
      <c r="M51">
        <v>6</v>
      </c>
    </row>
    <row r="52" spans="12:13">
      <c r="L52" s="42" t="s">
        <v>245</v>
      </c>
      <c r="M52">
        <v>6</v>
      </c>
    </row>
    <row r="53" spans="12:13">
      <c r="L53" s="42" t="s">
        <v>155</v>
      </c>
      <c r="M53">
        <v>6</v>
      </c>
    </row>
    <row r="54" spans="12:13">
      <c r="L54" s="42" t="s">
        <v>23</v>
      </c>
      <c r="M54">
        <v>6</v>
      </c>
    </row>
    <row r="55" spans="12:13">
      <c r="L55" s="42" t="s">
        <v>86</v>
      </c>
      <c r="M55">
        <v>6</v>
      </c>
    </row>
    <row r="56" spans="12:13">
      <c r="L56" s="42" t="s">
        <v>40</v>
      </c>
      <c r="M56">
        <v>6</v>
      </c>
    </row>
    <row r="57" spans="12:13">
      <c r="L57" s="42" t="s">
        <v>683</v>
      </c>
      <c r="M57">
        <v>177</v>
      </c>
    </row>
    <row r="62" spans="12:13">
      <c r="L62" s="41" t="s">
        <v>676</v>
      </c>
      <c r="M62" t="s">
        <v>684</v>
      </c>
    </row>
    <row r="63" spans="12:13">
      <c r="L63" s="42" t="s">
        <v>677</v>
      </c>
      <c r="M63">
        <v>591328.88</v>
      </c>
    </row>
    <row r="64" spans="12:13">
      <c r="L64" s="42" t="s">
        <v>678</v>
      </c>
      <c r="M64">
        <v>878576.04</v>
      </c>
    </row>
    <row r="65" spans="1:13">
      <c r="L65" s="42" t="s">
        <v>679</v>
      </c>
      <c r="M65">
        <v>903631</v>
      </c>
    </row>
    <row r="66" spans="1:13">
      <c r="L66" s="42" t="s">
        <v>680</v>
      </c>
      <c r="M66">
        <v>1052175</v>
      </c>
    </row>
    <row r="67" spans="1:13">
      <c r="L67" s="42" t="s">
        <v>681</v>
      </c>
      <c r="M67">
        <v>885645</v>
      </c>
    </row>
    <row r="68" spans="1:13">
      <c r="L68" s="42" t="s">
        <v>682</v>
      </c>
      <c r="M68">
        <v>1009494</v>
      </c>
    </row>
    <row r="69" spans="1:13">
      <c r="L69" s="42" t="s">
        <v>683</v>
      </c>
      <c r="M69">
        <v>5320849.92</v>
      </c>
    </row>
    <row r="80" spans="1:13">
      <c r="A80" s="41" t="s">
        <v>676</v>
      </c>
      <c r="B80" t="s">
        <v>703</v>
      </c>
    </row>
    <row r="81" spans="1:34">
      <c r="A81" s="42" t="s">
        <v>697</v>
      </c>
      <c r="B81">
        <v>815457.88</v>
      </c>
    </row>
    <row r="82" spans="1:34">
      <c r="A82" s="42" t="s">
        <v>698</v>
      </c>
      <c r="B82">
        <v>1437052</v>
      </c>
      <c r="L82" s="41" t="s">
        <v>704</v>
      </c>
      <c r="M82" s="41" t="s">
        <v>695</v>
      </c>
    </row>
    <row r="83" spans="1:34">
      <c r="A83" s="42" t="s">
        <v>699</v>
      </c>
      <c r="B83">
        <v>994354.04</v>
      </c>
      <c r="L83" s="41" t="s">
        <v>676</v>
      </c>
      <c r="M83" t="s">
        <v>677</v>
      </c>
      <c r="N83" t="s">
        <v>678</v>
      </c>
      <c r="O83" t="s">
        <v>679</v>
      </c>
      <c r="P83" t="s">
        <v>680</v>
      </c>
      <c r="Q83" t="s">
        <v>681</v>
      </c>
      <c r="R83" t="s">
        <v>682</v>
      </c>
      <c r="S83" t="s">
        <v>683</v>
      </c>
      <c r="T83" s="51" t="s">
        <v>733</v>
      </c>
    </row>
    <row r="84" spans="1:34">
      <c r="A84" s="42" t="s">
        <v>700</v>
      </c>
      <c r="B84">
        <v>915221</v>
      </c>
      <c r="L84" s="42" t="s">
        <v>697</v>
      </c>
      <c r="M84" s="53">
        <v>23</v>
      </c>
      <c r="N84" s="53">
        <v>10</v>
      </c>
      <c r="O84" s="53">
        <v>18</v>
      </c>
      <c r="P84" s="53">
        <v>29</v>
      </c>
      <c r="Q84" s="53">
        <v>13</v>
      </c>
      <c r="R84" s="53"/>
      <c r="S84" s="53">
        <v>93</v>
      </c>
      <c r="T84">
        <f>93/6</f>
        <v>15.5</v>
      </c>
      <c r="X84" t="s">
        <v>697</v>
      </c>
      <c r="Y84" s="42" t="s">
        <v>698</v>
      </c>
      <c r="Z84" t="s">
        <v>699</v>
      </c>
      <c r="AA84" t="s">
        <v>700</v>
      </c>
      <c r="AB84" t="s">
        <v>701</v>
      </c>
      <c r="AC84" t="s">
        <v>702</v>
      </c>
    </row>
    <row r="85" spans="1:34">
      <c r="A85" s="42" t="s">
        <v>701</v>
      </c>
      <c r="B85">
        <v>779041</v>
      </c>
      <c r="L85" s="42" t="s">
        <v>698</v>
      </c>
      <c r="M85" s="53">
        <v>17</v>
      </c>
      <c r="N85" s="53">
        <v>24</v>
      </c>
      <c r="O85" s="53">
        <v>20</v>
      </c>
      <c r="P85" s="53">
        <v>18</v>
      </c>
      <c r="Q85" s="53">
        <v>19</v>
      </c>
      <c r="R85" s="53">
        <v>19</v>
      </c>
      <c r="S85" s="53">
        <v>117</v>
      </c>
      <c r="T85">
        <f>117/6</f>
        <v>19.5</v>
      </c>
      <c r="W85" t="s">
        <v>733</v>
      </c>
      <c r="X85">
        <f>93/6</f>
        <v>15.5</v>
      </c>
      <c r="Y85">
        <f>117/6</f>
        <v>19.5</v>
      </c>
      <c r="Z85">
        <f>88/6</f>
        <v>14.666666666666666</v>
      </c>
    </row>
    <row r="86" spans="1:34">
      <c r="A86" s="42" t="s">
        <v>702</v>
      </c>
      <c r="B86">
        <v>379724</v>
      </c>
      <c r="L86" s="42" t="s">
        <v>699</v>
      </c>
      <c r="M86" s="53">
        <v>1</v>
      </c>
      <c r="N86" s="53">
        <v>8</v>
      </c>
      <c r="O86" s="53">
        <v>21</v>
      </c>
      <c r="P86" s="53">
        <v>23</v>
      </c>
      <c r="Q86" s="53">
        <v>19</v>
      </c>
      <c r="R86" s="53">
        <v>16</v>
      </c>
      <c r="S86" s="53">
        <v>88</v>
      </c>
      <c r="T86">
        <f>88/6</f>
        <v>14.666666666666666</v>
      </c>
    </row>
    <row r="87" spans="1:34">
      <c r="A87" s="42" t="s">
        <v>683</v>
      </c>
      <c r="B87">
        <v>5320849.92</v>
      </c>
      <c r="L87" s="42" t="s">
        <v>700</v>
      </c>
      <c r="M87" s="53">
        <v>4</v>
      </c>
      <c r="N87" s="53">
        <v>18</v>
      </c>
      <c r="O87" s="53">
        <v>11</v>
      </c>
      <c r="P87" s="53">
        <v>23</v>
      </c>
      <c r="Q87" s="53">
        <v>15</v>
      </c>
      <c r="R87" s="53">
        <v>19</v>
      </c>
      <c r="S87" s="53">
        <v>90</v>
      </c>
      <c r="T87">
        <f>90/6</f>
        <v>15</v>
      </c>
      <c r="Y87" s="51" t="s">
        <v>734</v>
      </c>
      <c r="Z87" s="51" t="s">
        <v>733</v>
      </c>
      <c r="AB87" s="54" t="s">
        <v>734</v>
      </c>
      <c r="AC87" s="55" t="s">
        <v>697</v>
      </c>
      <c r="AD87" s="55" t="s">
        <v>698</v>
      </c>
      <c r="AE87" s="55" t="s">
        <v>699</v>
      </c>
      <c r="AF87" s="55" t="s">
        <v>700</v>
      </c>
      <c r="AG87" s="55" t="s">
        <v>701</v>
      </c>
      <c r="AH87" s="56" t="s">
        <v>702</v>
      </c>
    </row>
    <row r="88" spans="1:34">
      <c r="L88" s="42" t="s">
        <v>701</v>
      </c>
      <c r="M88" s="53">
        <v>4</v>
      </c>
      <c r="N88" s="53">
        <v>10</v>
      </c>
      <c r="O88" s="53">
        <v>15</v>
      </c>
      <c r="P88" s="53">
        <v>8</v>
      </c>
      <c r="Q88" s="53">
        <v>14</v>
      </c>
      <c r="R88" s="53">
        <v>23</v>
      </c>
      <c r="S88" s="53">
        <v>74</v>
      </c>
      <c r="T88">
        <f>74/6</f>
        <v>12.333333333333334</v>
      </c>
      <c r="Y88" s="42" t="s">
        <v>697</v>
      </c>
      <c r="Z88">
        <f>93/6</f>
        <v>15.5</v>
      </c>
      <c r="AB88" s="57" t="s">
        <v>733</v>
      </c>
      <c r="AC88" s="58">
        <f>93/6</f>
        <v>15.5</v>
      </c>
      <c r="AD88" s="58">
        <f>117/6</f>
        <v>19.5</v>
      </c>
      <c r="AE88" s="58">
        <f>88/6</f>
        <v>14.666666666666666</v>
      </c>
      <c r="AF88" s="58">
        <f>90/6</f>
        <v>15</v>
      </c>
      <c r="AG88" s="58">
        <f>74/6</f>
        <v>12.333333333333334</v>
      </c>
      <c r="AH88" s="59">
        <f>53/6</f>
        <v>8.8333333333333339</v>
      </c>
    </row>
    <row r="89" spans="1:34">
      <c r="L89" s="42" t="s">
        <v>702</v>
      </c>
      <c r="M89" s="53">
        <v>7</v>
      </c>
      <c r="N89" s="53">
        <v>19</v>
      </c>
      <c r="O89" s="53">
        <v>6</v>
      </c>
      <c r="P89" s="53">
        <v>2</v>
      </c>
      <c r="Q89" s="53">
        <v>11</v>
      </c>
      <c r="R89" s="53">
        <v>8</v>
      </c>
      <c r="S89" s="53">
        <v>53</v>
      </c>
      <c r="T89">
        <f>53/6</f>
        <v>8.8333333333333339</v>
      </c>
      <c r="Y89" s="42" t="s">
        <v>698</v>
      </c>
      <c r="Z89">
        <f>117/6</f>
        <v>19.5</v>
      </c>
    </row>
    <row r="90" spans="1:34">
      <c r="L90" s="42" t="s">
        <v>683</v>
      </c>
      <c r="M90" s="53">
        <v>56</v>
      </c>
      <c r="N90" s="53">
        <v>89</v>
      </c>
      <c r="O90" s="53">
        <v>91</v>
      </c>
      <c r="P90" s="53">
        <v>103</v>
      </c>
      <c r="Q90" s="53">
        <v>91</v>
      </c>
      <c r="R90" s="53">
        <v>85</v>
      </c>
      <c r="S90" s="53">
        <v>515</v>
      </c>
      <c r="Y90" s="42" t="s">
        <v>699</v>
      </c>
      <c r="Z90">
        <f>88/6</f>
        <v>14.666666666666666</v>
      </c>
    </row>
    <row r="91" spans="1:34">
      <c r="Y91" s="42" t="s">
        <v>700</v>
      </c>
      <c r="Z91">
        <f>90/6</f>
        <v>15</v>
      </c>
    </row>
    <row r="92" spans="1:34">
      <c r="Y92" s="42" t="s">
        <v>701</v>
      </c>
      <c r="Z92">
        <f>74/6</f>
        <v>12.333333333333334</v>
      </c>
    </row>
    <row r="93" spans="1:34">
      <c r="Y93" s="42" t="s">
        <v>702</v>
      </c>
      <c r="Z93">
        <f>53/6</f>
        <v>8.8333333333333339</v>
      </c>
    </row>
  </sheetData>
  <pageMargins left="0.7" right="0.7" top="0.75" bottom="0.75" header="0.3" footer="0.3"/>
  <drawing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BF23-E54B-496D-A0F0-FFEEA002AFDC}">
  <dimension ref="A1:K516"/>
  <sheetViews>
    <sheetView tabSelected="1" workbookViewId="0">
      <selection activeCell="B56" sqref="B56"/>
    </sheetView>
  </sheetViews>
  <sheetFormatPr defaultRowHeight="14.4"/>
  <cols>
    <col min="1" max="1" width="11.21875" bestFit="1" customWidth="1"/>
    <col min="2" max="2" width="49.88671875" bestFit="1" customWidth="1"/>
    <col min="3" max="3" width="14.33203125" customWidth="1"/>
    <col min="4" max="4" width="13.44140625" bestFit="1" customWidth="1"/>
    <col min="5" max="5" width="14.5546875" bestFit="1" customWidth="1"/>
    <col min="6" max="6" width="13.33203125" bestFit="1" customWidth="1"/>
    <col min="7" max="7" width="9" bestFit="1" customWidth="1"/>
    <col min="10" max="11" width="8.88671875" customWidth="1"/>
  </cols>
  <sheetData>
    <row r="1" spans="1:11" ht="26.4">
      <c r="A1" s="36" t="s">
        <v>6</v>
      </c>
      <c r="B1" s="37" t="s">
        <v>7</v>
      </c>
      <c r="C1" s="38" t="s">
        <v>8</v>
      </c>
      <c r="D1" s="39" t="s">
        <v>9</v>
      </c>
      <c r="E1" s="44" t="s">
        <v>365</v>
      </c>
      <c r="F1" s="46" t="s">
        <v>696</v>
      </c>
      <c r="G1" s="40" t="s">
        <v>675</v>
      </c>
    </row>
    <row r="2" spans="1:11">
      <c r="A2" s="18">
        <v>44928</v>
      </c>
      <c r="B2" s="8" t="s">
        <v>11</v>
      </c>
      <c r="C2" s="8" t="s">
        <v>12</v>
      </c>
      <c r="D2" s="19" t="s">
        <v>13</v>
      </c>
      <c r="E2" s="20">
        <v>29331</v>
      </c>
      <c r="F2" s="1" t="str">
        <f>TEXT(Table14[[#This Row],[Date]],"DDDD")</f>
        <v>Monday</v>
      </c>
      <c r="G2" t="str">
        <f>TEXT(Table14[[#This Row],[Date]],"MMMM")</f>
        <v>January</v>
      </c>
    </row>
    <row r="3" spans="1:11">
      <c r="A3" s="21">
        <v>44928</v>
      </c>
      <c r="B3" s="9" t="s">
        <v>14</v>
      </c>
      <c r="C3" s="9" t="s">
        <v>12</v>
      </c>
      <c r="D3" s="22" t="s">
        <v>15</v>
      </c>
      <c r="E3" s="23">
        <v>11835</v>
      </c>
      <c r="F3" s="2" t="str">
        <f>TEXT(Table14[[#This Row],[Date]],"DDDD")</f>
        <v>Monday</v>
      </c>
      <c r="G3" t="str">
        <f>TEXT(Table14[[#This Row],[Date]],"MMMM")</f>
        <v>January</v>
      </c>
    </row>
    <row r="4" spans="1:11">
      <c r="A4" s="21">
        <v>44928</v>
      </c>
      <c r="B4" s="9" t="s">
        <v>16</v>
      </c>
      <c r="C4" s="9" t="s">
        <v>12</v>
      </c>
      <c r="D4" s="22" t="s">
        <v>17</v>
      </c>
      <c r="E4" s="23">
        <v>1933</v>
      </c>
      <c r="F4" s="2" t="str">
        <f>TEXT(Table14[[#This Row],[Date]],"DDDD")</f>
        <v>Monday</v>
      </c>
      <c r="G4" t="str">
        <f>TEXT(Table14[[#This Row],[Date]],"MMMM")</f>
        <v>January</v>
      </c>
    </row>
    <row r="5" spans="1:11">
      <c r="A5" s="21">
        <v>44928</v>
      </c>
      <c r="B5" s="9" t="s">
        <v>18</v>
      </c>
      <c r="C5" s="9" t="s">
        <v>12</v>
      </c>
      <c r="D5" s="22" t="s">
        <v>19</v>
      </c>
      <c r="E5" s="23">
        <v>12144</v>
      </c>
      <c r="F5" s="2" t="str">
        <f>TEXT(Table14[[#This Row],[Date]],"DDDD")</f>
        <v>Monday</v>
      </c>
      <c r="G5" t="str">
        <f>TEXT(Table14[[#This Row],[Date]],"MMMM")</f>
        <v>January</v>
      </c>
    </row>
    <row r="6" spans="1:11">
      <c r="A6" s="21">
        <v>44930</v>
      </c>
      <c r="B6" s="9" t="s">
        <v>11</v>
      </c>
      <c r="C6" s="9" t="s">
        <v>12</v>
      </c>
      <c r="D6" s="22" t="s">
        <v>20</v>
      </c>
      <c r="E6" s="23">
        <v>32125</v>
      </c>
      <c r="F6" s="2" t="str">
        <f>TEXT(Table14[[#This Row],[Date]],"DDDD")</f>
        <v>Wednesday</v>
      </c>
      <c r="G6" t="str">
        <f>TEXT(Table14[[#This Row],[Date]],"MMMM")</f>
        <v>January</v>
      </c>
    </row>
    <row r="7" spans="1:11">
      <c r="A7" s="21">
        <v>44935</v>
      </c>
      <c r="B7" s="9" t="s">
        <v>21</v>
      </c>
      <c r="C7" s="9" t="s">
        <v>12</v>
      </c>
      <c r="D7" s="22" t="s">
        <v>22</v>
      </c>
      <c r="E7" s="23">
        <v>11835</v>
      </c>
      <c r="F7" s="2" t="str">
        <f>TEXT(Table14[[#This Row],[Date]],"DDDD")</f>
        <v>Monday</v>
      </c>
      <c r="G7" t="str">
        <f>TEXT(Table14[[#This Row],[Date]],"MMMM")</f>
        <v>January</v>
      </c>
      <c r="J7" t="s">
        <v>365</v>
      </c>
    </row>
    <row r="8" spans="1:11">
      <c r="A8" s="21">
        <v>44935</v>
      </c>
      <c r="B8" s="9" t="s">
        <v>23</v>
      </c>
      <c r="C8" s="9" t="s">
        <v>12</v>
      </c>
      <c r="D8" s="22" t="s">
        <v>24</v>
      </c>
      <c r="E8" s="23">
        <v>5864</v>
      </c>
      <c r="F8" s="2" t="str">
        <f>TEXT(Table14[[#This Row],[Date]],"DDDD")</f>
        <v>Monday</v>
      </c>
      <c r="G8" t="str">
        <f>TEXT(Table14[[#This Row],[Date]],"MMMM")</f>
        <v>January</v>
      </c>
    </row>
    <row r="9" spans="1:11">
      <c r="A9" s="21">
        <v>44935</v>
      </c>
      <c r="B9" s="9" t="s">
        <v>25</v>
      </c>
      <c r="C9" s="9" t="s">
        <v>12</v>
      </c>
      <c r="D9" s="22" t="s">
        <v>26</v>
      </c>
      <c r="E9" s="23">
        <v>3125</v>
      </c>
      <c r="F9" s="2" t="str">
        <f>TEXT(Table14[[#This Row],[Date]],"DDDD")</f>
        <v>Monday</v>
      </c>
      <c r="G9" t="str">
        <f>TEXT(Table14[[#This Row],[Date]],"MMMM")</f>
        <v>January</v>
      </c>
      <c r="J9" t="s">
        <v>687</v>
      </c>
      <c r="K9">
        <v>10331.747417475728</v>
      </c>
    </row>
    <row r="10" spans="1:11">
      <c r="A10" s="21">
        <v>44935</v>
      </c>
      <c r="B10" s="9" t="s">
        <v>27</v>
      </c>
      <c r="C10" s="9" t="s">
        <v>12</v>
      </c>
      <c r="D10" s="22" t="s">
        <v>28</v>
      </c>
      <c r="E10" s="23">
        <v>6627</v>
      </c>
      <c r="F10" s="2" t="str">
        <f>TEXT(Table14[[#This Row],[Date]],"DDDD")</f>
        <v>Monday</v>
      </c>
      <c r="G10" t="str">
        <f>TEXT(Table14[[#This Row],[Date]],"MMMM")</f>
        <v>January</v>
      </c>
      <c r="J10" t="s">
        <v>725</v>
      </c>
      <c r="K10">
        <v>330.58130083732772</v>
      </c>
    </row>
    <row r="11" spans="1:11">
      <c r="A11" s="21">
        <v>44935</v>
      </c>
      <c r="B11" s="9" t="s">
        <v>4</v>
      </c>
      <c r="C11" s="9" t="s">
        <v>12</v>
      </c>
      <c r="D11" s="22" t="s">
        <v>29</v>
      </c>
      <c r="E11" s="23">
        <v>9407</v>
      </c>
      <c r="F11" s="2" t="str">
        <f>TEXT(Table14[[#This Row],[Date]],"DDDD")</f>
        <v>Monday</v>
      </c>
      <c r="G11" t="str">
        <f>TEXT(Table14[[#This Row],[Date]],"MMMM")</f>
        <v>January</v>
      </c>
      <c r="J11" t="s">
        <v>726</v>
      </c>
      <c r="K11">
        <v>7682</v>
      </c>
    </row>
    <row r="12" spans="1:11">
      <c r="A12" s="21">
        <v>44935</v>
      </c>
      <c r="B12" s="9" t="s">
        <v>30</v>
      </c>
      <c r="C12" s="9" t="s">
        <v>12</v>
      </c>
      <c r="D12" s="22" t="s">
        <v>31</v>
      </c>
      <c r="E12" s="23">
        <v>14450</v>
      </c>
      <c r="F12" s="2" t="str">
        <f>TEXT(Table14[[#This Row],[Date]],"DDDD")</f>
        <v>Monday</v>
      </c>
      <c r="G12" t="str">
        <f>TEXT(Table14[[#This Row],[Date]],"MMMM")</f>
        <v>January</v>
      </c>
      <c r="J12" t="s">
        <v>727</v>
      </c>
      <c r="K12">
        <v>6183</v>
      </c>
    </row>
    <row r="13" spans="1:11">
      <c r="A13" s="21">
        <v>44935</v>
      </c>
      <c r="B13" s="9" t="s">
        <v>32</v>
      </c>
      <c r="C13" s="9" t="s">
        <v>12</v>
      </c>
      <c r="D13" s="22" t="s">
        <v>33</v>
      </c>
      <c r="E13" s="23">
        <v>3563</v>
      </c>
      <c r="F13" s="2" t="str">
        <f>TEXT(Table14[[#This Row],[Date]],"DDDD")</f>
        <v>Monday</v>
      </c>
      <c r="G13" t="str">
        <f>TEXT(Table14[[#This Row],[Date]],"MMMM")</f>
        <v>January</v>
      </c>
      <c r="J13" t="s">
        <v>728</v>
      </c>
      <c r="K13">
        <v>7502.0835891503748</v>
      </c>
    </row>
    <row r="14" spans="1:11">
      <c r="A14" s="21">
        <v>44936</v>
      </c>
      <c r="B14" s="9" t="s">
        <v>34</v>
      </c>
      <c r="C14" s="9" t="s">
        <v>12</v>
      </c>
      <c r="D14" s="22" t="s">
        <v>35</v>
      </c>
      <c r="E14" s="23">
        <v>14270</v>
      </c>
      <c r="F14" s="2" t="str">
        <f>TEXT(Table14[[#This Row],[Date]],"DDDD")</f>
        <v>Tuesday</v>
      </c>
      <c r="G14" t="str">
        <f>TEXT(Table14[[#This Row],[Date]],"MMMM")</f>
        <v>January</v>
      </c>
      <c r="J14" t="s">
        <v>729</v>
      </c>
      <c r="K14">
        <v>56281258.178599373</v>
      </c>
    </row>
    <row r="15" spans="1:11">
      <c r="A15" s="21">
        <v>44938</v>
      </c>
      <c r="B15" s="9" t="s">
        <v>36</v>
      </c>
      <c r="C15" s="9" t="s">
        <v>12</v>
      </c>
      <c r="D15" s="22" t="s">
        <v>37</v>
      </c>
      <c r="E15" s="23">
        <v>21579</v>
      </c>
      <c r="F15" s="2" t="str">
        <f>TEXT(Table14[[#This Row],[Date]],"DDDD")</f>
        <v>Thursday</v>
      </c>
      <c r="G15" t="str">
        <f>TEXT(Table14[[#This Row],[Date]],"MMMM")</f>
        <v>January</v>
      </c>
      <c r="J15" t="s">
        <v>730</v>
      </c>
      <c r="K15">
        <v>2.9182685263506416</v>
      </c>
    </row>
    <row r="16" spans="1:11">
      <c r="A16" s="21">
        <v>44938</v>
      </c>
      <c r="B16" s="9" t="s">
        <v>38</v>
      </c>
      <c r="C16" s="9" t="s">
        <v>12</v>
      </c>
      <c r="D16" s="22" t="s">
        <v>39</v>
      </c>
      <c r="E16" s="23">
        <v>19244</v>
      </c>
      <c r="F16" s="2" t="str">
        <f>TEXT(Table14[[#This Row],[Date]],"DDDD")</f>
        <v>Thursday</v>
      </c>
      <c r="G16" t="str">
        <f>TEXT(Table14[[#This Row],[Date]],"MMMM")</f>
        <v>January</v>
      </c>
      <c r="J16" t="s">
        <v>731</v>
      </c>
      <c r="K16">
        <v>1.6019107910406694</v>
      </c>
    </row>
    <row r="17" spans="1:11">
      <c r="A17" s="21">
        <v>44939</v>
      </c>
      <c r="B17" s="9" t="s">
        <v>40</v>
      </c>
      <c r="C17" s="9" t="s">
        <v>724</v>
      </c>
      <c r="D17" s="22" t="s">
        <v>41</v>
      </c>
      <c r="E17" s="23">
        <v>8276</v>
      </c>
      <c r="F17" s="2" t="str">
        <f>TEXT(Table14[[#This Row],[Date]],"DDDD")</f>
        <v>Friday</v>
      </c>
      <c r="G17" t="str">
        <f>TEXT(Table14[[#This Row],[Date]],"MMMM")</f>
        <v>January</v>
      </c>
      <c r="J17" t="s">
        <v>732</v>
      </c>
      <c r="K17">
        <v>42972</v>
      </c>
    </row>
    <row r="18" spans="1:11">
      <c r="A18" s="21">
        <v>44939</v>
      </c>
      <c r="B18" s="9" t="s">
        <v>42</v>
      </c>
      <c r="C18" s="9" t="s">
        <v>12</v>
      </c>
      <c r="D18" s="22" t="s">
        <v>43</v>
      </c>
      <c r="E18" s="23">
        <v>24461</v>
      </c>
      <c r="F18" s="2" t="str">
        <f>TEXT(Table14[[#This Row],[Date]],"DDDD")</f>
        <v>Friday</v>
      </c>
      <c r="G18" t="str">
        <f>TEXT(Table14[[#This Row],[Date]],"MMMM")</f>
        <v>January</v>
      </c>
      <c r="J18" t="s">
        <v>689</v>
      </c>
      <c r="K18">
        <v>124</v>
      </c>
    </row>
    <row r="19" spans="1:11">
      <c r="A19" s="21">
        <v>44943</v>
      </c>
      <c r="B19" s="9" t="s">
        <v>44</v>
      </c>
      <c r="C19" s="9" t="s">
        <v>12</v>
      </c>
      <c r="D19" s="22" t="s">
        <v>45</v>
      </c>
      <c r="E19" s="23">
        <v>10689</v>
      </c>
      <c r="F19" s="2" t="str">
        <f>TEXT(Table14[[#This Row],[Date]],"DDDD")</f>
        <v>Tuesday</v>
      </c>
      <c r="G19" t="str">
        <f>TEXT(Table14[[#This Row],[Date]],"MMMM")</f>
        <v>January</v>
      </c>
      <c r="J19" t="s">
        <v>690</v>
      </c>
      <c r="K19">
        <v>43096</v>
      </c>
    </row>
    <row r="20" spans="1:11">
      <c r="A20" s="21">
        <v>44943</v>
      </c>
      <c r="B20" s="9" t="s">
        <v>46</v>
      </c>
      <c r="C20" s="9" t="s">
        <v>12</v>
      </c>
      <c r="D20" s="22" t="s">
        <v>47</v>
      </c>
      <c r="E20" s="23">
        <v>6682</v>
      </c>
      <c r="F20" s="2" t="str">
        <f>TEXT(Table14[[#This Row],[Date]],"DDDD")</f>
        <v>Tuesday</v>
      </c>
      <c r="G20" t="str">
        <f>TEXT(Table14[[#This Row],[Date]],"MMMM")</f>
        <v>January</v>
      </c>
      <c r="J20" t="s">
        <v>694</v>
      </c>
      <c r="K20">
        <v>5320849.92</v>
      </c>
    </row>
    <row r="21" spans="1:11">
      <c r="A21" s="21">
        <v>44943</v>
      </c>
      <c r="B21" s="9" t="s">
        <v>48</v>
      </c>
      <c r="C21" s="9" t="s">
        <v>12</v>
      </c>
      <c r="D21" s="22" t="s">
        <v>49</v>
      </c>
      <c r="E21" s="23">
        <v>7453</v>
      </c>
      <c r="F21" s="2" t="str">
        <f>TEXT(Table14[[#This Row],[Date]],"DDDD")</f>
        <v>Tuesday</v>
      </c>
      <c r="G21" t="str">
        <f>TEXT(Table14[[#This Row],[Date]],"MMMM")</f>
        <v>January</v>
      </c>
      <c r="J21" t="s">
        <v>693</v>
      </c>
      <c r="K21">
        <v>515</v>
      </c>
    </row>
    <row r="22" spans="1:11">
      <c r="A22" s="21">
        <v>44943</v>
      </c>
      <c r="B22" s="9" t="s">
        <v>50</v>
      </c>
      <c r="C22" s="9" t="s">
        <v>12</v>
      </c>
      <c r="D22" s="22" t="s">
        <v>51</v>
      </c>
      <c r="E22" s="23">
        <v>12688</v>
      </c>
      <c r="F22" s="2" t="str">
        <f>TEXT(Table14[[#This Row],[Date]],"DDDD")</f>
        <v>Tuesday</v>
      </c>
      <c r="G22" t="str">
        <f>TEXT(Table14[[#This Row],[Date]],"MMMM")</f>
        <v>January</v>
      </c>
    </row>
    <row r="23" spans="1:11">
      <c r="A23" s="21">
        <v>44943</v>
      </c>
      <c r="B23" s="9" t="s">
        <v>52</v>
      </c>
      <c r="C23" s="9" t="s">
        <v>12</v>
      </c>
      <c r="D23" s="22" t="s">
        <v>53</v>
      </c>
      <c r="E23" s="23">
        <v>4388</v>
      </c>
      <c r="F23" s="2" t="str">
        <f>TEXT(Table14[[#This Row],[Date]],"DDDD")</f>
        <v>Tuesday</v>
      </c>
      <c r="G23" t="str">
        <f>TEXT(Table14[[#This Row],[Date]],"MMMM")</f>
        <v>January</v>
      </c>
    </row>
    <row r="24" spans="1:11">
      <c r="A24" s="21">
        <v>44943</v>
      </c>
      <c r="B24" s="9" t="s">
        <v>54</v>
      </c>
      <c r="C24" s="9" t="s">
        <v>12</v>
      </c>
      <c r="D24" s="22" t="s">
        <v>55</v>
      </c>
      <c r="E24" s="23">
        <v>6787</v>
      </c>
      <c r="F24" s="2" t="str">
        <f>TEXT(Table14[[#This Row],[Date]],"DDDD")</f>
        <v>Tuesday</v>
      </c>
      <c r="G24" t="str">
        <f>TEXT(Table14[[#This Row],[Date]],"MMMM")</f>
        <v>January</v>
      </c>
    </row>
    <row r="25" spans="1:11">
      <c r="A25" s="21">
        <v>44943</v>
      </c>
      <c r="B25" s="9" t="s">
        <v>56</v>
      </c>
      <c r="C25" s="9" t="s">
        <v>12</v>
      </c>
      <c r="D25" s="22" t="s">
        <v>57</v>
      </c>
      <c r="E25" s="23">
        <v>6072</v>
      </c>
      <c r="F25" s="2" t="str">
        <f>TEXT(Table14[[#This Row],[Date]],"DDDD")</f>
        <v>Tuesday</v>
      </c>
      <c r="G25" t="str">
        <f>TEXT(Table14[[#This Row],[Date]],"MMMM")</f>
        <v>January</v>
      </c>
    </row>
    <row r="26" spans="1:11">
      <c r="A26" s="21">
        <v>44943</v>
      </c>
      <c r="B26" s="9" t="s">
        <v>58</v>
      </c>
      <c r="C26" s="9" t="s">
        <v>12</v>
      </c>
      <c r="D26" s="22" t="s">
        <v>59</v>
      </c>
      <c r="E26" s="23">
        <v>18778</v>
      </c>
      <c r="F26" s="2" t="str">
        <f>TEXT(Table14[[#This Row],[Date]],"DDDD")</f>
        <v>Tuesday</v>
      </c>
      <c r="G26" t="str">
        <f>TEXT(Table14[[#This Row],[Date]],"MMMM")</f>
        <v>January</v>
      </c>
    </row>
    <row r="27" spans="1:11">
      <c r="A27" s="21">
        <v>44946</v>
      </c>
      <c r="B27" s="9" t="s">
        <v>60</v>
      </c>
      <c r="C27" s="9" t="s">
        <v>12</v>
      </c>
      <c r="D27" s="22" t="s">
        <v>61</v>
      </c>
      <c r="E27" s="23">
        <v>3360</v>
      </c>
      <c r="F27" s="2" t="str">
        <f>TEXT(Table14[[#This Row],[Date]],"DDDD")</f>
        <v>Friday</v>
      </c>
      <c r="G27" t="str">
        <f>TEXT(Table14[[#This Row],[Date]],"MMMM")</f>
        <v>January</v>
      </c>
    </row>
    <row r="28" spans="1:11">
      <c r="A28" s="21">
        <v>44949</v>
      </c>
      <c r="B28" s="9" t="s">
        <v>11</v>
      </c>
      <c r="C28" s="9" t="s">
        <v>12</v>
      </c>
      <c r="D28" s="22" t="s">
        <v>62</v>
      </c>
      <c r="E28" s="23">
        <v>10394</v>
      </c>
      <c r="F28" s="2" t="str">
        <f>TEXT(Table14[[#This Row],[Date]],"DDDD")</f>
        <v>Monday</v>
      </c>
      <c r="G28" t="str">
        <f>TEXT(Table14[[#This Row],[Date]],"MMMM")</f>
        <v>January</v>
      </c>
    </row>
    <row r="29" spans="1:11">
      <c r="A29" s="21">
        <v>44949</v>
      </c>
      <c r="B29" s="9" t="s">
        <v>38</v>
      </c>
      <c r="C29" s="9" t="s">
        <v>12</v>
      </c>
      <c r="D29" s="22" t="s">
        <v>63</v>
      </c>
      <c r="E29" s="23">
        <v>12497</v>
      </c>
      <c r="F29" s="2" t="str">
        <f>TEXT(Table14[[#This Row],[Date]],"DDDD")</f>
        <v>Monday</v>
      </c>
      <c r="G29" t="str">
        <f>TEXT(Table14[[#This Row],[Date]],"MMMM")</f>
        <v>January</v>
      </c>
    </row>
    <row r="30" spans="1:11">
      <c r="A30" s="21">
        <v>44949</v>
      </c>
      <c r="B30" s="9" t="s">
        <v>64</v>
      </c>
      <c r="C30" s="9" t="s">
        <v>12</v>
      </c>
      <c r="D30" s="22" t="s">
        <v>65</v>
      </c>
      <c r="E30" s="23">
        <v>5066</v>
      </c>
      <c r="F30" s="2" t="str">
        <f>TEXT(Table14[[#This Row],[Date]],"DDDD")</f>
        <v>Monday</v>
      </c>
      <c r="G30" t="str">
        <f>TEXT(Table14[[#This Row],[Date]],"MMMM")</f>
        <v>January</v>
      </c>
    </row>
    <row r="31" spans="1:11">
      <c r="A31" s="21">
        <v>44949</v>
      </c>
      <c r="B31" s="9" t="s">
        <v>66</v>
      </c>
      <c r="C31" s="9" t="s">
        <v>12</v>
      </c>
      <c r="D31" s="22" t="s">
        <v>67</v>
      </c>
      <c r="E31" s="23">
        <v>11779</v>
      </c>
      <c r="F31" s="2" t="str">
        <f>TEXT(Table14[[#This Row],[Date]],"DDDD")</f>
        <v>Monday</v>
      </c>
      <c r="G31" t="str">
        <f>TEXT(Table14[[#This Row],[Date]],"MMMM")</f>
        <v>January</v>
      </c>
    </row>
    <row r="32" spans="1:11">
      <c r="A32" s="21">
        <v>44949</v>
      </c>
      <c r="B32" s="9" t="s">
        <v>68</v>
      </c>
      <c r="C32" s="9" t="s">
        <v>12</v>
      </c>
      <c r="D32" s="22" t="s">
        <v>69</v>
      </c>
      <c r="E32" s="23">
        <v>10088</v>
      </c>
      <c r="F32" s="2" t="str">
        <f>TEXT(Table14[[#This Row],[Date]],"DDDD")</f>
        <v>Monday</v>
      </c>
      <c r="G32" t="str">
        <f>TEXT(Table14[[#This Row],[Date]],"MMMM")</f>
        <v>January</v>
      </c>
    </row>
    <row r="33" spans="1:7">
      <c r="A33" s="21">
        <v>44949</v>
      </c>
      <c r="B33" s="9" t="s">
        <v>70</v>
      </c>
      <c r="C33" s="9" t="s">
        <v>12</v>
      </c>
      <c r="D33" s="22" t="s">
        <v>71</v>
      </c>
      <c r="E33" s="23">
        <v>3644</v>
      </c>
      <c r="F33" s="2" t="str">
        <f>TEXT(Table14[[#This Row],[Date]],"DDDD")</f>
        <v>Monday</v>
      </c>
      <c r="G33" t="str">
        <f>TEXT(Table14[[#This Row],[Date]],"MMMM")</f>
        <v>January</v>
      </c>
    </row>
    <row r="34" spans="1:7">
      <c r="A34" s="21">
        <v>44949</v>
      </c>
      <c r="B34" s="9" t="s">
        <v>72</v>
      </c>
      <c r="C34" s="9" t="s">
        <v>12</v>
      </c>
      <c r="D34" s="22" t="s">
        <v>73</v>
      </c>
      <c r="E34" s="23">
        <v>2733</v>
      </c>
      <c r="F34" s="2" t="str">
        <f>TEXT(Table14[[#This Row],[Date]],"DDDD")</f>
        <v>Monday</v>
      </c>
      <c r="G34" t="str">
        <f>TEXT(Table14[[#This Row],[Date]],"MMMM")</f>
        <v>January</v>
      </c>
    </row>
    <row r="35" spans="1:7">
      <c r="A35" s="21">
        <v>44949</v>
      </c>
      <c r="B35" s="9" t="s">
        <v>74</v>
      </c>
      <c r="C35" s="9" t="s">
        <v>12</v>
      </c>
      <c r="D35" s="22" t="s">
        <v>75</v>
      </c>
      <c r="E35" s="23">
        <v>4235</v>
      </c>
      <c r="F35" s="2" t="str">
        <f>TEXT(Table14[[#This Row],[Date]],"DDDD")</f>
        <v>Monday</v>
      </c>
      <c r="G35" t="str">
        <f>TEXT(Table14[[#This Row],[Date]],"MMMM")</f>
        <v>January</v>
      </c>
    </row>
    <row r="36" spans="1:7">
      <c r="A36" s="21">
        <v>44949</v>
      </c>
      <c r="B36" s="9" t="s">
        <v>76</v>
      </c>
      <c r="C36" s="9" t="s">
        <v>12</v>
      </c>
      <c r="D36" s="22" t="s">
        <v>77</v>
      </c>
      <c r="E36" s="23">
        <v>8105</v>
      </c>
      <c r="F36" s="2" t="str">
        <f>TEXT(Table14[[#This Row],[Date]],"DDDD")</f>
        <v>Monday</v>
      </c>
      <c r="G36" t="str">
        <f>TEXT(Table14[[#This Row],[Date]],"MMMM")</f>
        <v>January</v>
      </c>
    </row>
    <row r="37" spans="1:7">
      <c r="A37" s="21">
        <v>44949</v>
      </c>
      <c r="B37" s="9" t="s">
        <v>78</v>
      </c>
      <c r="C37" s="9" t="s">
        <v>12</v>
      </c>
      <c r="D37" s="22" t="s">
        <v>79</v>
      </c>
      <c r="E37" s="23">
        <v>33776.879999999997</v>
      </c>
      <c r="F37" s="2" t="str">
        <f>TEXT(Table14[[#This Row],[Date]],"DDDD")</f>
        <v>Monday</v>
      </c>
      <c r="G37" t="str">
        <f>TEXT(Table14[[#This Row],[Date]],"MMMM")</f>
        <v>January</v>
      </c>
    </row>
    <row r="38" spans="1:7">
      <c r="A38" s="21">
        <v>44949</v>
      </c>
      <c r="B38" s="9" t="s">
        <v>4</v>
      </c>
      <c r="C38" s="9" t="s">
        <v>12</v>
      </c>
      <c r="D38" s="22" t="s">
        <v>80</v>
      </c>
      <c r="E38" s="23">
        <v>7068</v>
      </c>
      <c r="F38" s="2" t="str">
        <f>TEXT(Table14[[#This Row],[Date]],"DDDD")</f>
        <v>Monday</v>
      </c>
      <c r="G38" t="str">
        <f>TEXT(Table14[[#This Row],[Date]],"MMMM")</f>
        <v>January</v>
      </c>
    </row>
    <row r="39" spans="1:7">
      <c r="A39" s="21">
        <v>44949</v>
      </c>
      <c r="B39" s="9" t="s">
        <v>81</v>
      </c>
      <c r="C39" s="9" t="s">
        <v>12</v>
      </c>
      <c r="D39" s="22" t="s">
        <v>82</v>
      </c>
      <c r="E39" s="23">
        <v>6072</v>
      </c>
      <c r="F39" s="2" t="str">
        <f>TEXT(Table14[[#This Row],[Date]],"DDDD")</f>
        <v>Monday</v>
      </c>
      <c r="G39" t="str">
        <f>TEXT(Table14[[#This Row],[Date]],"MMMM")</f>
        <v>January</v>
      </c>
    </row>
    <row r="40" spans="1:7">
      <c r="A40" s="21">
        <v>44950</v>
      </c>
      <c r="B40" s="9" t="s">
        <v>32</v>
      </c>
      <c r="C40" s="9" t="s">
        <v>12</v>
      </c>
      <c r="D40" s="22" t="s">
        <v>83</v>
      </c>
      <c r="E40" s="23">
        <v>3146</v>
      </c>
      <c r="F40" s="2" t="str">
        <f>TEXT(Table14[[#This Row],[Date]],"DDDD")</f>
        <v>Tuesday</v>
      </c>
      <c r="G40" t="str">
        <f>TEXT(Table14[[#This Row],[Date]],"MMMM")</f>
        <v>January</v>
      </c>
    </row>
    <row r="41" spans="1:7">
      <c r="A41" s="21">
        <v>44952</v>
      </c>
      <c r="B41" s="9" t="s">
        <v>84</v>
      </c>
      <c r="C41" s="9" t="s">
        <v>12</v>
      </c>
      <c r="D41" s="22" t="s">
        <v>85</v>
      </c>
      <c r="E41" s="23">
        <v>15004</v>
      </c>
      <c r="F41" s="2" t="str">
        <f>TEXT(Table14[[#This Row],[Date]],"DDDD")</f>
        <v>Thursday</v>
      </c>
      <c r="G41" t="str">
        <f>TEXT(Table14[[#This Row],[Date]],"MMMM")</f>
        <v>January</v>
      </c>
    </row>
    <row r="42" spans="1:7">
      <c r="A42" s="21">
        <v>44952</v>
      </c>
      <c r="B42" s="9" t="s">
        <v>86</v>
      </c>
      <c r="C42" s="9" t="s">
        <v>12</v>
      </c>
      <c r="D42" s="22" t="s">
        <v>87</v>
      </c>
      <c r="E42" s="23">
        <v>6890</v>
      </c>
      <c r="F42" s="2" t="str">
        <f>TEXT(Table14[[#This Row],[Date]],"DDDD")</f>
        <v>Thursday</v>
      </c>
      <c r="G42" s="4" t="str">
        <f>TEXT(Table14[[#This Row],[Date]],"MMMM")</f>
        <v>January</v>
      </c>
    </row>
    <row r="43" spans="1:7">
      <c r="A43" s="21">
        <v>44953</v>
      </c>
      <c r="B43" s="9" t="s">
        <v>88</v>
      </c>
      <c r="C43" s="9" t="s">
        <v>12</v>
      </c>
      <c r="D43" s="22" t="s">
        <v>89</v>
      </c>
      <c r="E43" s="23">
        <v>2346</v>
      </c>
      <c r="F43" s="2" t="str">
        <f>TEXT(Table14[[#This Row],[Date]],"DDDD")</f>
        <v>Friday</v>
      </c>
      <c r="G43" s="4" t="str">
        <f>TEXT(Table14[[#This Row],[Date]],"MMMM")</f>
        <v>January</v>
      </c>
    </row>
    <row r="44" spans="1:7">
      <c r="A44" s="21">
        <v>44954</v>
      </c>
      <c r="B44" s="9" t="s">
        <v>90</v>
      </c>
      <c r="C44" s="9" t="s">
        <v>12</v>
      </c>
      <c r="D44" s="22" t="s">
        <v>91</v>
      </c>
      <c r="E44" s="23">
        <v>14450</v>
      </c>
      <c r="F44" s="2" t="str">
        <f>TEXT(Table14[[#This Row],[Date]],"DDDD")</f>
        <v>Saturday</v>
      </c>
      <c r="G44" s="4" t="str">
        <f>TEXT(Table14[[#This Row],[Date]],"MMMM")</f>
        <v>January</v>
      </c>
    </row>
    <row r="45" spans="1:7">
      <c r="A45" s="21">
        <v>44954</v>
      </c>
      <c r="B45" s="9" t="s">
        <v>92</v>
      </c>
      <c r="C45" s="9" t="s">
        <v>12</v>
      </c>
      <c r="D45" s="22" t="s">
        <v>93</v>
      </c>
      <c r="E45" s="23">
        <v>5518</v>
      </c>
      <c r="F45" s="2" t="str">
        <f>TEXT(Table14[[#This Row],[Date]],"DDDD")</f>
        <v>Saturday</v>
      </c>
      <c r="G45" s="4" t="str">
        <f>TEXT(Table14[[#This Row],[Date]],"MMMM")</f>
        <v>January</v>
      </c>
    </row>
    <row r="46" spans="1:7">
      <c r="A46" s="21">
        <v>44954</v>
      </c>
      <c r="B46" s="9" t="s">
        <v>94</v>
      </c>
      <c r="C46" s="9" t="s">
        <v>12</v>
      </c>
      <c r="D46" s="22" t="s">
        <v>95</v>
      </c>
      <c r="E46" s="23">
        <v>9317</v>
      </c>
      <c r="F46" s="2" t="str">
        <f>TEXT(Table14[[#This Row],[Date]],"DDDD")</f>
        <v>Saturday</v>
      </c>
      <c r="G46" s="4" t="str">
        <f>TEXT(Table14[[#This Row],[Date]],"MMMM")</f>
        <v>January</v>
      </c>
    </row>
    <row r="47" spans="1:7">
      <c r="A47" s="21">
        <v>44954</v>
      </c>
      <c r="B47" s="24" t="s">
        <v>96</v>
      </c>
      <c r="C47" s="9" t="s">
        <v>12</v>
      </c>
      <c r="D47" s="22" t="s">
        <v>97</v>
      </c>
      <c r="E47" s="25">
        <v>5918</v>
      </c>
      <c r="F47" t="str">
        <f>TEXT(Table14[[#This Row],[Date]],"DDDD")</f>
        <v>Saturday</v>
      </c>
      <c r="G47" s="4" t="str">
        <f>TEXT(Table14[[#This Row],[Date]],"MMMM")</f>
        <v>January</v>
      </c>
    </row>
    <row r="48" spans="1:7">
      <c r="A48" s="21">
        <v>44954</v>
      </c>
      <c r="B48" s="24" t="s">
        <v>98</v>
      </c>
      <c r="C48" s="9" t="s">
        <v>12</v>
      </c>
      <c r="D48" s="22" t="s">
        <v>99</v>
      </c>
      <c r="E48" s="25">
        <v>7948</v>
      </c>
      <c r="F48" t="str">
        <f>TEXT(Table14[[#This Row],[Date]],"DDDD")</f>
        <v>Saturday</v>
      </c>
      <c r="G48" s="4" t="str">
        <f>TEXT(Table14[[#This Row],[Date]],"MMMM")</f>
        <v>January</v>
      </c>
    </row>
    <row r="49" spans="1:7">
      <c r="A49" s="21">
        <v>44954</v>
      </c>
      <c r="B49" s="24" t="s">
        <v>100</v>
      </c>
      <c r="C49" s="9" t="s">
        <v>12</v>
      </c>
      <c r="D49" s="22" t="s">
        <v>101</v>
      </c>
      <c r="E49" s="25">
        <v>12144</v>
      </c>
      <c r="F49" t="str">
        <f>TEXT(Table14[[#This Row],[Date]],"DDDD")</f>
        <v>Saturday</v>
      </c>
      <c r="G49" s="4" t="str">
        <f>TEXT(Table14[[#This Row],[Date]],"MMMM")</f>
        <v>January</v>
      </c>
    </row>
    <row r="50" spans="1:7">
      <c r="A50" s="21">
        <v>44954</v>
      </c>
      <c r="B50" s="24" t="s">
        <v>102</v>
      </c>
      <c r="C50" s="9" t="s">
        <v>12</v>
      </c>
      <c r="D50" s="22" t="s">
        <v>103</v>
      </c>
      <c r="E50" s="25">
        <v>3180</v>
      </c>
      <c r="F50" t="str">
        <f>TEXT(Table14[[#This Row],[Date]],"DDDD")</f>
        <v>Saturday</v>
      </c>
      <c r="G50" s="4" t="str">
        <f>TEXT(Table14[[#This Row],[Date]],"MMMM")</f>
        <v>January</v>
      </c>
    </row>
    <row r="51" spans="1:7">
      <c r="A51" s="21">
        <v>44957</v>
      </c>
      <c r="B51" s="24" t="s">
        <v>44</v>
      </c>
      <c r="C51" s="9" t="s">
        <v>12</v>
      </c>
      <c r="D51" s="22" t="s">
        <v>104</v>
      </c>
      <c r="E51" s="25">
        <v>21790</v>
      </c>
      <c r="F51" t="str">
        <f>TEXT(Table14[[#This Row],[Date]],"DDDD")</f>
        <v>Tuesday</v>
      </c>
      <c r="G51" s="4" t="str">
        <f>TEXT(Table14[[#This Row],[Date]],"MMMM")</f>
        <v>January</v>
      </c>
    </row>
    <row r="52" spans="1:7">
      <c r="A52" s="21">
        <v>44957</v>
      </c>
      <c r="B52" s="24" t="s">
        <v>105</v>
      </c>
      <c r="C52" s="9" t="s">
        <v>12</v>
      </c>
      <c r="D52" s="22" t="s">
        <v>106</v>
      </c>
      <c r="E52" s="25">
        <v>26711</v>
      </c>
      <c r="F52" t="str">
        <f>TEXT(Table14[[#This Row],[Date]],"DDDD")</f>
        <v>Tuesday</v>
      </c>
      <c r="G52" s="4" t="str">
        <f>TEXT(Table14[[#This Row],[Date]],"MMMM")</f>
        <v>January</v>
      </c>
    </row>
    <row r="53" spans="1:7">
      <c r="A53" s="21">
        <v>44957</v>
      </c>
      <c r="B53" s="24" t="s">
        <v>107</v>
      </c>
      <c r="C53" s="9" t="s">
        <v>12</v>
      </c>
      <c r="D53" s="22" t="s">
        <v>108</v>
      </c>
      <c r="E53" s="25">
        <v>7225</v>
      </c>
      <c r="F53" t="str">
        <f>TEXT(Table14[[#This Row],[Date]],"DDDD")</f>
        <v>Tuesday</v>
      </c>
      <c r="G53" t="str">
        <f>TEXT(Table14[[#This Row],[Date]],"MMMM")</f>
        <v>January</v>
      </c>
    </row>
    <row r="54" spans="1:7">
      <c r="A54" s="21">
        <v>44957</v>
      </c>
      <c r="B54" s="24" t="s">
        <v>18</v>
      </c>
      <c r="C54" s="9" t="s">
        <v>12</v>
      </c>
      <c r="D54" s="22" t="s">
        <v>109</v>
      </c>
      <c r="E54" s="25">
        <v>4786</v>
      </c>
      <c r="F54" t="str">
        <f>TEXT(Table14[[#This Row],[Date]],"DDDD")</f>
        <v>Tuesday</v>
      </c>
      <c r="G54" t="str">
        <f>TEXT(Table14[[#This Row],[Date]],"MMMM")</f>
        <v>January</v>
      </c>
    </row>
    <row r="55" spans="1:7">
      <c r="A55" s="21">
        <v>44957</v>
      </c>
      <c r="B55" s="24" t="s">
        <v>110</v>
      </c>
      <c r="C55" s="9" t="s">
        <v>12</v>
      </c>
      <c r="D55" s="22" t="s">
        <v>111</v>
      </c>
      <c r="E55" s="25">
        <v>11835</v>
      </c>
      <c r="F55" t="str">
        <f>TEXT(Table14[[#This Row],[Date]],"DDDD")</f>
        <v>Tuesday</v>
      </c>
      <c r="G55" t="str">
        <f>TEXT(Table14[[#This Row],[Date]],"MMMM")</f>
        <v>January</v>
      </c>
    </row>
    <row r="56" spans="1:7">
      <c r="A56" s="21">
        <v>44957</v>
      </c>
      <c r="B56" s="24" t="s">
        <v>112</v>
      </c>
      <c r="C56" s="9" t="s">
        <v>12</v>
      </c>
      <c r="D56" s="22" t="s">
        <v>113</v>
      </c>
      <c r="E56" s="25">
        <v>6072</v>
      </c>
      <c r="F56" t="str">
        <f>TEXT(Table14[[#This Row],[Date]],"DDDD")</f>
        <v>Tuesday</v>
      </c>
      <c r="G56" t="str">
        <f>TEXT(Table14[[#This Row],[Date]],"MMMM")</f>
        <v>January</v>
      </c>
    </row>
    <row r="57" spans="1:7">
      <c r="A57" s="21">
        <v>44957</v>
      </c>
      <c r="B57" s="24" t="s">
        <v>42</v>
      </c>
      <c r="C57" s="9" t="s">
        <v>12</v>
      </c>
      <c r="D57" s="22" t="s">
        <v>114</v>
      </c>
      <c r="E57" s="25">
        <v>4625</v>
      </c>
      <c r="F57" t="str">
        <f>TEXT(Table14[[#This Row],[Date]],"DDDD")</f>
        <v>Tuesday</v>
      </c>
      <c r="G57" t="str">
        <f>TEXT(Table14[[#This Row],[Date]],"MMMM")</f>
        <v>January</v>
      </c>
    </row>
    <row r="58" spans="1:7">
      <c r="A58" s="18">
        <v>44958</v>
      </c>
      <c r="B58" s="8" t="s">
        <v>115</v>
      </c>
      <c r="C58" s="8" t="s">
        <v>12</v>
      </c>
      <c r="D58" s="19" t="s">
        <v>116</v>
      </c>
      <c r="E58" s="20">
        <v>11873</v>
      </c>
      <c r="F58" t="str">
        <f>TEXT(Table14[[#This Row],[Date]],"DDDD")</f>
        <v>Wednesday</v>
      </c>
      <c r="G58" t="str">
        <f>TEXT(Table14[[#This Row],[Date]],"MMMM")</f>
        <v>February</v>
      </c>
    </row>
    <row r="59" spans="1:7">
      <c r="A59" s="21">
        <v>44958</v>
      </c>
      <c r="B59" s="9" t="s">
        <v>117</v>
      </c>
      <c r="C59" s="9" t="s">
        <v>12</v>
      </c>
      <c r="D59" s="22" t="s">
        <v>118</v>
      </c>
      <c r="E59" s="23">
        <v>17995</v>
      </c>
      <c r="F59" t="str">
        <f>TEXT(Table14[[#This Row],[Date]],"DDDD")</f>
        <v>Wednesday</v>
      </c>
      <c r="G59" t="str">
        <f>TEXT(Table14[[#This Row],[Date]],"MMMM")</f>
        <v>February</v>
      </c>
    </row>
    <row r="60" spans="1:7">
      <c r="A60" s="21">
        <v>44958</v>
      </c>
      <c r="B60" s="9" t="s">
        <v>119</v>
      </c>
      <c r="C60" s="9" t="s">
        <v>12</v>
      </c>
      <c r="D60" s="22" t="s">
        <v>120</v>
      </c>
      <c r="E60" s="23">
        <v>3313</v>
      </c>
      <c r="F60" t="str">
        <f>TEXT(Table14[[#This Row],[Date]],"DDDD")</f>
        <v>Wednesday</v>
      </c>
      <c r="G60" t="str">
        <f>TEXT(Table14[[#This Row],[Date]],"MMMM")</f>
        <v>February</v>
      </c>
    </row>
    <row r="61" spans="1:7">
      <c r="A61" s="21">
        <v>44959</v>
      </c>
      <c r="B61" s="9" t="s">
        <v>110</v>
      </c>
      <c r="C61" s="9" t="s">
        <v>12</v>
      </c>
      <c r="D61" s="22" t="s">
        <v>121</v>
      </c>
      <c r="E61" s="23">
        <v>3968</v>
      </c>
      <c r="F61" t="str">
        <f>TEXT(Table14[[#This Row],[Date]],"DDDD")</f>
        <v>Thursday</v>
      </c>
      <c r="G61" t="str">
        <f>TEXT(Table14[[#This Row],[Date]],"MMMM")</f>
        <v>February</v>
      </c>
    </row>
    <row r="62" spans="1:7">
      <c r="A62" s="21">
        <v>44959</v>
      </c>
      <c r="B62" s="9" t="s">
        <v>11</v>
      </c>
      <c r="C62" s="9" t="s">
        <v>12</v>
      </c>
      <c r="D62" s="22" t="s">
        <v>122</v>
      </c>
      <c r="E62" s="23">
        <v>31007</v>
      </c>
      <c r="F62" t="str">
        <f>TEXT(Table14[[#This Row],[Date]],"DDDD")</f>
        <v>Thursday</v>
      </c>
      <c r="G62" t="str">
        <f>TEXT(Table14[[#This Row],[Date]],"MMMM")</f>
        <v>February</v>
      </c>
    </row>
    <row r="63" spans="1:7">
      <c r="A63" s="21">
        <v>44960</v>
      </c>
      <c r="B63" s="9" t="s">
        <v>90</v>
      </c>
      <c r="C63" s="9" t="s">
        <v>12</v>
      </c>
      <c r="D63" s="22" t="s">
        <v>123</v>
      </c>
      <c r="E63" s="23">
        <v>3313</v>
      </c>
      <c r="F63" t="str">
        <f>TEXT(Table14[[#This Row],[Date]],"DDDD")</f>
        <v>Friday</v>
      </c>
      <c r="G63" t="str">
        <f>TEXT(Table14[[#This Row],[Date]],"MMMM")</f>
        <v>February</v>
      </c>
    </row>
    <row r="64" spans="1:7">
      <c r="A64" s="21">
        <v>44964</v>
      </c>
      <c r="B64" s="9" t="s">
        <v>81</v>
      </c>
      <c r="C64" s="9" t="s">
        <v>12</v>
      </c>
      <c r="D64" s="22" t="s">
        <v>124</v>
      </c>
      <c r="E64" s="23">
        <v>12144</v>
      </c>
      <c r="F64" t="str">
        <f>TEXT(Table14[[#This Row],[Date]],"DDDD")</f>
        <v>Tuesday</v>
      </c>
      <c r="G64" t="str">
        <f>TEXT(Table14[[#This Row],[Date]],"MMMM")</f>
        <v>February</v>
      </c>
    </row>
    <row r="65" spans="1:7">
      <c r="A65" s="21">
        <v>44964</v>
      </c>
      <c r="B65" s="9" t="s">
        <v>125</v>
      </c>
      <c r="C65" s="9" t="s">
        <v>12</v>
      </c>
      <c r="D65" s="22" t="s">
        <v>126</v>
      </c>
      <c r="E65" s="23">
        <v>21135</v>
      </c>
      <c r="F65" t="str">
        <f>TEXT(Table14[[#This Row],[Date]],"DDDD")</f>
        <v>Tuesday</v>
      </c>
      <c r="G65" t="str">
        <f>TEXT(Table14[[#This Row],[Date]],"MMMM")</f>
        <v>February</v>
      </c>
    </row>
    <row r="66" spans="1:7">
      <c r="A66" s="21">
        <v>44965</v>
      </c>
      <c r="B66" s="9" t="s">
        <v>36</v>
      </c>
      <c r="C66" s="9" t="s">
        <v>12</v>
      </c>
      <c r="D66" s="22" t="s">
        <v>127</v>
      </c>
      <c r="E66" s="23">
        <v>4512</v>
      </c>
      <c r="F66" t="str">
        <f>TEXT(Table14[[#This Row],[Date]],"DDDD")</f>
        <v>Wednesday</v>
      </c>
      <c r="G66" t="str">
        <f>TEXT(Table14[[#This Row],[Date]],"MMMM")</f>
        <v>February</v>
      </c>
    </row>
    <row r="67" spans="1:7">
      <c r="A67" s="21">
        <v>44965</v>
      </c>
      <c r="B67" s="9" t="s">
        <v>128</v>
      </c>
      <c r="C67" s="9" t="s">
        <v>12</v>
      </c>
      <c r="D67" s="22" t="s">
        <v>129</v>
      </c>
      <c r="E67" s="23">
        <v>5969</v>
      </c>
      <c r="F67" t="str">
        <f>TEXT(Table14[[#This Row],[Date]],"DDDD")</f>
        <v>Wednesday</v>
      </c>
      <c r="G67" t="str">
        <f>TEXT(Table14[[#This Row],[Date]],"MMMM")</f>
        <v>February</v>
      </c>
    </row>
    <row r="68" spans="1:7">
      <c r="A68" s="21">
        <v>44968</v>
      </c>
      <c r="B68" s="9" t="s">
        <v>130</v>
      </c>
      <c r="C68" s="9" t="s">
        <v>12</v>
      </c>
      <c r="D68" s="22" t="s">
        <v>131</v>
      </c>
      <c r="E68" s="23">
        <v>4239</v>
      </c>
      <c r="F68" t="str">
        <f>TEXT(Table14[[#This Row],[Date]],"DDDD")</f>
        <v>Saturday</v>
      </c>
      <c r="G68" t="str">
        <f>TEXT(Table14[[#This Row],[Date]],"MMMM")</f>
        <v>February</v>
      </c>
    </row>
    <row r="69" spans="1:7">
      <c r="A69" s="21">
        <v>44968</v>
      </c>
      <c r="B69" s="9" t="s">
        <v>132</v>
      </c>
      <c r="C69" s="9" t="s">
        <v>12</v>
      </c>
      <c r="D69" s="22" t="s">
        <v>133</v>
      </c>
      <c r="E69" s="23">
        <v>5918</v>
      </c>
      <c r="F69" t="str">
        <f>TEXT(Table14[[#This Row],[Date]],"DDDD")</f>
        <v>Saturday</v>
      </c>
      <c r="G69" t="str">
        <f>TEXT(Table14[[#This Row],[Date]],"MMMM")</f>
        <v>February</v>
      </c>
    </row>
    <row r="70" spans="1:7">
      <c r="A70" s="21">
        <v>44968</v>
      </c>
      <c r="B70" s="9" t="s">
        <v>134</v>
      </c>
      <c r="C70" s="9" t="s">
        <v>12</v>
      </c>
      <c r="D70" s="22" t="s">
        <v>135</v>
      </c>
      <c r="E70" s="23">
        <v>11128</v>
      </c>
      <c r="F70" t="str">
        <f>TEXT(Table14[[#This Row],[Date]],"DDDD")</f>
        <v>Saturday</v>
      </c>
      <c r="G70" t="str">
        <f>TEXT(Table14[[#This Row],[Date]],"MMMM")</f>
        <v>February</v>
      </c>
    </row>
    <row r="71" spans="1:7">
      <c r="A71" s="21">
        <v>44968</v>
      </c>
      <c r="B71" s="9" t="s">
        <v>136</v>
      </c>
      <c r="C71" s="9" t="s">
        <v>12</v>
      </c>
      <c r="D71" s="22" t="s">
        <v>137</v>
      </c>
      <c r="E71" s="23">
        <v>6072</v>
      </c>
      <c r="F71" t="str">
        <f>TEXT(Table14[[#This Row],[Date]],"DDDD")</f>
        <v>Saturday</v>
      </c>
      <c r="G71" t="str">
        <f>TEXT(Table14[[#This Row],[Date]],"MMMM")</f>
        <v>February</v>
      </c>
    </row>
    <row r="72" spans="1:7">
      <c r="A72" s="21">
        <v>44968</v>
      </c>
      <c r="B72" s="9" t="s">
        <v>44</v>
      </c>
      <c r="C72" s="9" t="s">
        <v>12</v>
      </c>
      <c r="D72" s="22" t="s">
        <v>138</v>
      </c>
      <c r="E72" s="23">
        <v>6217</v>
      </c>
      <c r="F72" t="str">
        <f>TEXT(Table14[[#This Row],[Date]],"DDDD")</f>
        <v>Saturday</v>
      </c>
      <c r="G72" t="str">
        <f>TEXT(Table14[[#This Row],[Date]],"MMMM")</f>
        <v>February</v>
      </c>
    </row>
    <row r="73" spans="1:7">
      <c r="A73" s="21">
        <v>44968</v>
      </c>
      <c r="B73" s="9" t="s">
        <v>139</v>
      </c>
      <c r="C73" s="9" t="s">
        <v>12</v>
      </c>
      <c r="D73" s="22" t="s">
        <v>140</v>
      </c>
      <c r="E73" s="23">
        <v>8982</v>
      </c>
      <c r="F73" t="str">
        <f>TEXT(Table14[[#This Row],[Date]],"DDDD")</f>
        <v>Saturday</v>
      </c>
      <c r="G73" t="str">
        <f>TEXT(Table14[[#This Row],[Date]],"MMMM")</f>
        <v>February</v>
      </c>
    </row>
    <row r="74" spans="1:7">
      <c r="A74" s="21">
        <v>44968</v>
      </c>
      <c r="B74" s="9" t="s">
        <v>141</v>
      </c>
      <c r="C74" s="9" t="s">
        <v>12</v>
      </c>
      <c r="D74" s="22" t="s">
        <v>142</v>
      </c>
      <c r="E74" s="23">
        <v>5918</v>
      </c>
      <c r="F74" t="str">
        <f>TEXT(Table14[[#This Row],[Date]],"DDDD")</f>
        <v>Saturday</v>
      </c>
      <c r="G74" t="str">
        <f>TEXT(Table14[[#This Row],[Date]],"MMMM")</f>
        <v>February</v>
      </c>
    </row>
    <row r="75" spans="1:7">
      <c r="A75" s="21">
        <v>44968</v>
      </c>
      <c r="B75" s="9" t="s">
        <v>143</v>
      </c>
      <c r="C75" s="9" t="s">
        <v>12</v>
      </c>
      <c r="D75" s="22" t="s">
        <v>144</v>
      </c>
      <c r="E75" s="23">
        <v>11829</v>
      </c>
      <c r="F75" t="str">
        <f>TEXT(Table14[[#This Row],[Date]],"DDDD")</f>
        <v>Saturday</v>
      </c>
      <c r="G75" t="str">
        <f>TEXT(Table14[[#This Row],[Date]],"MMMM")</f>
        <v>February</v>
      </c>
    </row>
    <row r="76" spans="1:7">
      <c r="A76" s="21">
        <v>44968</v>
      </c>
      <c r="B76" s="9" t="s">
        <v>145</v>
      </c>
      <c r="C76" s="9" t="s">
        <v>12</v>
      </c>
      <c r="D76" s="22" t="s">
        <v>146</v>
      </c>
      <c r="E76" s="23">
        <v>11396</v>
      </c>
      <c r="F76" t="str">
        <f>TEXT(Table14[[#This Row],[Date]],"DDDD")</f>
        <v>Saturday</v>
      </c>
      <c r="G76" t="str">
        <f>TEXT(Table14[[#This Row],[Date]],"MMMM")</f>
        <v>February</v>
      </c>
    </row>
    <row r="77" spans="1:7">
      <c r="A77" s="21">
        <v>44968</v>
      </c>
      <c r="B77" s="9" t="s">
        <v>147</v>
      </c>
      <c r="C77" s="9" t="s">
        <v>12</v>
      </c>
      <c r="D77" s="22" t="s">
        <v>148</v>
      </c>
      <c r="E77" s="23">
        <v>18502</v>
      </c>
      <c r="F77" t="str">
        <f>TEXT(Table14[[#This Row],[Date]],"DDDD")</f>
        <v>Saturday</v>
      </c>
      <c r="G77" t="str">
        <f>TEXT(Table14[[#This Row],[Date]],"MMMM")</f>
        <v>February</v>
      </c>
    </row>
    <row r="78" spans="1:7">
      <c r="A78" s="21">
        <v>44968</v>
      </c>
      <c r="B78" s="9" t="s">
        <v>112</v>
      </c>
      <c r="C78" s="9" t="s">
        <v>12</v>
      </c>
      <c r="D78" s="22" t="s">
        <v>149</v>
      </c>
      <c r="E78" s="23">
        <v>5961</v>
      </c>
      <c r="F78" t="str">
        <f>TEXT(Table14[[#This Row],[Date]],"DDDD")</f>
        <v>Saturday</v>
      </c>
      <c r="G78" t="str">
        <f>TEXT(Table14[[#This Row],[Date]],"MMMM")</f>
        <v>February</v>
      </c>
    </row>
    <row r="79" spans="1:7">
      <c r="A79" s="21">
        <v>44968</v>
      </c>
      <c r="B79" s="9" t="s">
        <v>86</v>
      </c>
      <c r="C79" s="9" t="s">
        <v>12</v>
      </c>
      <c r="D79" s="22" t="s">
        <v>150</v>
      </c>
      <c r="E79" s="23">
        <v>2747</v>
      </c>
      <c r="F79" t="str">
        <f>TEXT(Table14[[#This Row],[Date]],"DDDD")</f>
        <v>Saturday</v>
      </c>
      <c r="G79" t="str">
        <f>TEXT(Table14[[#This Row],[Date]],"MMMM")</f>
        <v>February</v>
      </c>
    </row>
    <row r="80" spans="1:7">
      <c r="A80" s="21">
        <v>44968</v>
      </c>
      <c r="B80" s="9" t="s">
        <v>151</v>
      </c>
      <c r="C80" s="9" t="s">
        <v>12</v>
      </c>
      <c r="D80" s="22" t="s">
        <v>152</v>
      </c>
      <c r="E80" s="23">
        <v>11566</v>
      </c>
      <c r="F80" t="str">
        <f>TEXT(Table14[[#This Row],[Date]],"DDDD")</f>
        <v>Saturday</v>
      </c>
      <c r="G80" t="str">
        <f>TEXT(Table14[[#This Row],[Date]],"MMMM")</f>
        <v>February</v>
      </c>
    </row>
    <row r="81" spans="1:7">
      <c r="A81" s="21">
        <v>44968</v>
      </c>
      <c r="B81" s="9" t="s">
        <v>153</v>
      </c>
      <c r="C81" s="9" t="s">
        <v>12</v>
      </c>
      <c r="D81" s="22" t="s">
        <v>154</v>
      </c>
      <c r="E81" s="23">
        <v>7107</v>
      </c>
      <c r="F81" t="str">
        <f>TEXT(Table14[[#This Row],[Date]],"DDDD")</f>
        <v>Saturday</v>
      </c>
      <c r="G81" t="str">
        <f>TEXT(Table14[[#This Row],[Date]],"MMMM")</f>
        <v>February</v>
      </c>
    </row>
    <row r="82" spans="1:7">
      <c r="A82" s="21">
        <v>44968</v>
      </c>
      <c r="B82" s="9" t="s">
        <v>155</v>
      </c>
      <c r="C82" s="9" t="s">
        <v>12</v>
      </c>
      <c r="D82" s="22" t="s">
        <v>156</v>
      </c>
      <c r="E82" s="23">
        <v>3491</v>
      </c>
      <c r="F82" t="str">
        <f>TEXT(Table14[[#This Row],[Date]],"DDDD")</f>
        <v>Saturday</v>
      </c>
      <c r="G82" t="str">
        <f>TEXT(Table14[[#This Row],[Date]],"MMMM")</f>
        <v>February</v>
      </c>
    </row>
    <row r="83" spans="1:7">
      <c r="A83" s="21">
        <v>44968</v>
      </c>
      <c r="B83" s="9" t="s">
        <v>38</v>
      </c>
      <c r="C83" s="9" t="s">
        <v>12</v>
      </c>
      <c r="D83" s="22" t="s">
        <v>157</v>
      </c>
      <c r="E83" s="23">
        <v>15254</v>
      </c>
      <c r="F83" t="str">
        <f>TEXT(Table14[[#This Row],[Date]],"DDDD")</f>
        <v>Saturday</v>
      </c>
      <c r="G83" t="str">
        <f>TEXT(Table14[[#This Row],[Date]],"MMMM")</f>
        <v>February</v>
      </c>
    </row>
    <row r="84" spans="1:7">
      <c r="A84" s="21">
        <v>44968</v>
      </c>
      <c r="B84" s="9" t="s">
        <v>158</v>
      </c>
      <c r="C84" s="9" t="s">
        <v>12</v>
      </c>
      <c r="D84" s="22" t="s">
        <v>159</v>
      </c>
      <c r="E84" s="23">
        <v>5134</v>
      </c>
      <c r="F84" t="str">
        <f>TEXT(Table14[[#This Row],[Date]],"DDDD")</f>
        <v>Saturday</v>
      </c>
      <c r="G84" t="str">
        <f>TEXT(Table14[[#This Row],[Date]],"MMMM")</f>
        <v>February</v>
      </c>
    </row>
    <row r="85" spans="1:7">
      <c r="A85" s="21">
        <v>44968</v>
      </c>
      <c r="B85" s="9" t="s">
        <v>32</v>
      </c>
      <c r="C85" s="9" t="s">
        <v>12</v>
      </c>
      <c r="D85" s="22" t="s">
        <v>160</v>
      </c>
      <c r="E85" s="23">
        <v>1036</v>
      </c>
      <c r="F85" t="str">
        <f>TEXT(Table14[[#This Row],[Date]],"DDDD")</f>
        <v>Saturday</v>
      </c>
      <c r="G85" t="str">
        <f>TEXT(Table14[[#This Row],[Date]],"MMMM")</f>
        <v>February</v>
      </c>
    </row>
    <row r="86" spans="1:7">
      <c r="A86" s="21">
        <v>44971</v>
      </c>
      <c r="B86" s="9" t="s">
        <v>161</v>
      </c>
      <c r="C86" s="9" t="s">
        <v>12</v>
      </c>
      <c r="D86" s="22" t="s">
        <v>162</v>
      </c>
      <c r="E86" s="23">
        <v>11835</v>
      </c>
      <c r="F86" t="str">
        <f>TEXT(Table14[[#This Row],[Date]],"DDDD")</f>
        <v>Tuesday</v>
      </c>
      <c r="G86" t="str">
        <f>TEXT(Table14[[#This Row],[Date]],"MMMM")</f>
        <v>February</v>
      </c>
    </row>
    <row r="87" spans="1:7">
      <c r="A87" s="21">
        <v>44971</v>
      </c>
      <c r="B87" s="9" t="s">
        <v>163</v>
      </c>
      <c r="C87" s="9" t="s">
        <v>12</v>
      </c>
      <c r="D87" s="22" t="s">
        <v>164</v>
      </c>
      <c r="E87" s="23">
        <v>6072</v>
      </c>
      <c r="F87" t="str">
        <f>TEXT(Table14[[#This Row],[Date]],"DDDD")</f>
        <v>Tuesday</v>
      </c>
      <c r="G87" t="str">
        <f>TEXT(Table14[[#This Row],[Date]],"MMMM")</f>
        <v>February</v>
      </c>
    </row>
    <row r="88" spans="1:7">
      <c r="A88" s="21">
        <v>44971</v>
      </c>
      <c r="B88" s="9" t="s">
        <v>165</v>
      </c>
      <c r="C88" s="9" t="s">
        <v>12</v>
      </c>
      <c r="D88" s="22" t="s">
        <v>166</v>
      </c>
      <c r="E88" s="23">
        <v>6072</v>
      </c>
      <c r="F88" t="str">
        <f>TEXT(Table14[[#This Row],[Date]],"DDDD")</f>
        <v>Tuesday</v>
      </c>
      <c r="G88" t="str">
        <f>TEXT(Table14[[#This Row],[Date]],"MMMM")</f>
        <v>February</v>
      </c>
    </row>
    <row r="89" spans="1:7">
      <c r="A89" s="21">
        <v>44971</v>
      </c>
      <c r="B89" s="9" t="s">
        <v>50</v>
      </c>
      <c r="C89" s="9" t="s">
        <v>12</v>
      </c>
      <c r="D89" s="22" t="s">
        <v>167</v>
      </c>
      <c r="E89" s="23">
        <v>6557</v>
      </c>
      <c r="F89" t="str">
        <f>TEXT(Table14[[#This Row],[Date]],"DDDD")</f>
        <v>Tuesday</v>
      </c>
      <c r="G89" t="str">
        <f>TEXT(Table14[[#This Row],[Date]],"MMMM")</f>
        <v>February</v>
      </c>
    </row>
    <row r="90" spans="1:7">
      <c r="A90" s="21">
        <v>44971</v>
      </c>
      <c r="B90" s="9" t="s">
        <v>98</v>
      </c>
      <c r="C90" s="9" t="s">
        <v>12</v>
      </c>
      <c r="D90" s="22" t="s">
        <v>168</v>
      </c>
      <c r="E90" s="23">
        <v>25233</v>
      </c>
      <c r="F90" t="str">
        <f>TEXT(Table14[[#This Row],[Date]],"DDDD")</f>
        <v>Tuesday</v>
      </c>
      <c r="G90" t="str">
        <f>TEXT(Table14[[#This Row],[Date]],"MMMM")</f>
        <v>February</v>
      </c>
    </row>
    <row r="91" spans="1:7">
      <c r="A91" s="21">
        <v>44971</v>
      </c>
      <c r="B91" s="9" t="s">
        <v>68</v>
      </c>
      <c r="C91" s="9" t="s">
        <v>12</v>
      </c>
      <c r="D91" s="22" t="s">
        <v>169</v>
      </c>
      <c r="E91" s="23">
        <v>12903</v>
      </c>
      <c r="F91" t="str">
        <f>TEXT(Table14[[#This Row],[Date]],"DDDD")</f>
        <v>Tuesday</v>
      </c>
      <c r="G91" t="str">
        <f>TEXT(Table14[[#This Row],[Date]],"MMMM")</f>
        <v>February</v>
      </c>
    </row>
    <row r="92" spans="1:7">
      <c r="A92" s="21">
        <v>44971</v>
      </c>
      <c r="B92" s="9" t="s">
        <v>170</v>
      </c>
      <c r="C92" s="9" t="s">
        <v>12</v>
      </c>
      <c r="D92" s="22" t="s">
        <v>171</v>
      </c>
      <c r="E92" s="23">
        <v>12134</v>
      </c>
      <c r="F92" t="str">
        <f>TEXT(Table14[[#This Row],[Date]],"DDDD")</f>
        <v>Tuesday</v>
      </c>
      <c r="G92" t="str">
        <f>TEXT(Table14[[#This Row],[Date]],"MMMM")</f>
        <v>February</v>
      </c>
    </row>
    <row r="93" spans="1:7">
      <c r="A93" s="21">
        <v>44971</v>
      </c>
      <c r="B93" s="9" t="s">
        <v>172</v>
      </c>
      <c r="C93" s="9" t="s">
        <v>12</v>
      </c>
      <c r="D93" s="22" t="s">
        <v>173</v>
      </c>
      <c r="E93" s="23">
        <v>5810</v>
      </c>
      <c r="F93" t="str">
        <f>TEXT(Table14[[#This Row],[Date]],"DDDD")</f>
        <v>Tuesday</v>
      </c>
      <c r="G93" t="str">
        <f>TEXT(Table14[[#This Row],[Date]],"MMMM")</f>
        <v>February</v>
      </c>
    </row>
    <row r="94" spans="1:7">
      <c r="A94" s="21">
        <v>44971</v>
      </c>
      <c r="B94" s="9" t="s">
        <v>30</v>
      </c>
      <c r="C94" s="9" t="s">
        <v>12</v>
      </c>
      <c r="D94" s="22" t="s">
        <v>174</v>
      </c>
      <c r="E94" s="23">
        <v>6072</v>
      </c>
      <c r="F94" t="str">
        <f>TEXT(Table14[[#This Row],[Date]],"DDDD")</f>
        <v>Tuesday</v>
      </c>
      <c r="G94" t="str">
        <f>TEXT(Table14[[#This Row],[Date]],"MMMM")</f>
        <v>February</v>
      </c>
    </row>
    <row r="95" spans="1:7">
      <c r="A95" s="21">
        <v>44971</v>
      </c>
      <c r="B95" s="9" t="s">
        <v>175</v>
      </c>
      <c r="C95" s="9" t="s">
        <v>12</v>
      </c>
      <c r="D95" s="22" t="s">
        <v>176</v>
      </c>
      <c r="E95" s="23">
        <v>8613</v>
      </c>
      <c r="F95" t="str">
        <f>TEXT(Table14[[#This Row],[Date]],"DDDD")</f>
        <v>Tuesday</v>
      </c>
      <c r="G95" t="str">
        <f>TEXT(Table14[[#This Row],[Date]],"MMMM")</f>
        <v>February</v>
      </c>
    </row>
    <row r="96" spans="1:7">
      <c r="A96" s="21">
        <v>44971</v>
      </c>
      <c r="B96" s="9" t="s">
        <v>132</v>
      </c>
      <c r="C96" s="9" t="s">
        <v>12</v>
      </c>
      <c r="D96" s="22" t="s">
        <v>177</v>
      </c>
      <c r="E96" s="23">
        <v>11727</v>
      </c>
      <c r="F96" t="str">
        <f>TEXT(Table14[[#This Row],[Date]],"DDDD")</f>
        <v>Tuesday</v>
      </c>
      <c r="G96" t="str">
        <f>TEXT(Table14[[#This Row],[Date]],"MMMM")</f>
        <v>February</v>
      </c>
    </row>
    <row r="97" spans="1:7">
      <c r="A97" s="21">
        <v>44971</v>
      </c>
      <c r="B97" s="9" t="s">
        <v>178</v>
      </c>
      <c r="C97" s="9" t="s">
        <v>12</v>
      </c>
      <c r="D97" s="22" t="s">
        <v>179</v>
      </c>
      <c r="E97" s="23">
        <v>15788</v>
      </c>
      <c r="F97" t="str">
        <f>TEXT(Table14[[#This Row],[Date]],"DDDD")</f>
        <v>Tuesday</v>
      </c>
      <c r="G97" t="str">
        <f>TEXT(Table14[[#This Row],[Date]],"MMMM")</f>
        <v>February</v>
      </c>
    </row>
    <row r="98" spans="1:7">
      <c r="A98" s="21">
        <v>44971</v>
      </c>
      <c r="B98" s="9" t="s">
        <v>180</v>
      </c>
      <c r="C98" s="9" t="s">
        <v>12</v>
      </c>
      <c r="D98" s="22" t="s">
        <v>181</v>
      </c>
      <c r="E98" s="23">
        <v>10007</v>
      </c>
      <c r="F98" t="str">
        <f>TEXT(Table14[[#This Row],[Date]],"DDDD")</f>
        <v>Tuesday</v>
      </c>
      <c r="G98" t="str">
        <f>TEXT(Table14[[#This Row],[Date]],"MMMM")</f>
        <v>February</v>
      </c>
    </row>
    <row r="99" spans="1:7">
      <c r="A99" s="21">
        <v>44971</v>
      </c>
      <c r="B99" s="9" t="s">
        <v>40</v>
      </c>
      <c r="C99" s="9" t="s">
        <v>12</v>
      </c>
      <c r="D99" s="22" t="s">
        <v>182</v>
      </c>
      <c r="E99" s="23">
        <v>8276</v>
      </c>
      <c r="F99" t="str">
        <f>TEXT(Table14[[#This Row],[Date]],"DDDD")</f>
        <v>Tuesday</v>
      </c>
      <c r="G99" t="str">
        <f>TEXT(Table14[[#This Row],[Date]],"MMMM")</f>
        <v>February</v>
      </c>
    </row>
    <row r="100" spans="1:7">
      <c r="A100" s="21">
        <v>44972</v>
      </c>
      <c r="B100" s="9" t="s">
        <v>4</v>
      </c>
      <c r="C100" s="9" t="s">
        <v>12</v>
      </c>
      <c r="D100" s="22" t="s">
        <v>183</v>
      </c>
      <c r="E100" s="23">
        <v>3750.04</v>
      </c>
      <c r="F100" t="str">
        <f>TEXT(Table14[[#This Row],[Date]],"DDDD")</f>
        <v>Wednesday</v>
      </c>
      <c r="G100" t="str">
        <f>TEXT(Table14[[#This Row],[Date]],"MMMM")</f>
        <v>February</v>
      </c>
    </row>
    <row r="101" spans="1:7">
      <c r="A101" s="21">
        <v>44973</v>
      </c>
      <c r="B101" s="9" t="s">
        <v>81</v>
      </c>
      <c r="C101" s="9" t="s">
        <v>12</v>
      </c>
      <c r="D101" s="22" t="s">
        <v>184</v>
      </c>
      <c r="E101" s="23">
        <v>12144</v>
      </c>
      <c r="F101" t="str">
        <f>TEXT(Table14[[#This Row],[Date]],"DDDD")</f>
        <v>Thursday</v>
      </c>
      <c r="G101" t="str">
        <f>TEXT(Table14[[#This Row],[Date]],"MMMM")</f>
        <v>February</v>
      </c>
    </row>
    <row r="102" spans="1:7">
      <c r="A102" s="21">
        <v>44973</v>
      </c>
      <c r="B102" s="9" t="s">
        <v>1</v>
      </c>
      <c r="C102" s="9" t="s">
        <v>12</v>
      </c>
      <c r="D102" s="22" t="s">
        <v>185</v>
      </c>
      <c r="E102" s="23">
        <v>6072</v>
      </c>
      <c r="F102" t="str">
        <f>TEXT(Table14[[#This Row],[Date]],"DDDD")</f>
        <v>Thursday</v>
      </c>
      <c r="G102" t="str">
        <f>TEXT(Table14[[#This Row],[Date]],"MMMM")</f>
        <v>February</v>
      </c>
    </row>
    <row r="103" spans="1:7">
      <c r="A103" s="21">
        <v>44973</v>
      </c>
      <c r="B103" s="9" t="s">
        <v>186</v>
      </c>
      <c r="C103" s="9" t="s">
        <v>12</v>
      </c>
      <c r="D103" s="22" t="s">
        <v>187</v>
      </c>
      <c r="E103" s="23">
        <v>6845</v>
      </c>
      <c r="F103" s="5" t="str">
        <f>TEXT(Table14[[#This Row],[Date]],"DDDD")</f>
        <v>Thursday</v>
      </c>
      <c r="G103" s="5" t="str">
        <f>TEXT(Table14[[#This Row],[Date]],"MMMM")</f>
        <v>February</v>
      </c>
    </row>
    <row r="104" spans="1:7">
      <c r="A104" s="21">
        <v>44973</v>
      </c>
      <c r="B104" s="9" t="s">
        <v>60</v>
      </c>
      <c r="C104" s="9" t="s">
        <v>12</v>
      </c>
      <c r="D104" s="22" t="s">
        <v>188</v>
      </c>
      <c r="E104" s="23">
        <v>16995</v>
      </c>
      <c r="F104" s="5" t="str">
        <f>TEXT(Table14[[#This Row],[Date]],"DDDD")</f>
        <v>Thursday</v>
      </c>
      <c r="G104" s="5" t="str">
        <f>TEXT(Table14[[#This Row],[Date]],"MMMM")</f>
        <v>February</v>
      </c>
    </row>
    <row r="105" spans="1:7">
      <c r="A105" s="21">
        <v>44973</v>
      </c>
      <c r="B105" s="9" t="s">
        <v>54</v>
      </c>
      <c r="C105" s="9" t="s">
        <v>12</v>
      </c>
      <c r="D105" s="22" t="s">
        <v>189</v>
      </c>
      <c r="E105" s="23">
        <v>13575</v>
      </c>
      <c r="F105" s="5" t="str">
        <f>TEXT(Table14[[#This Row],[Date]],"DDDD")</f>
        <v>Thursday</v>
      </c>
      <c r="G105" s="5" t="str">
        <f>TEXT(Table14[[#This Row],[Date]],"MMMM")</f>
        <v>February</v>
      </c>
    </row>
    <row r="106" spans="1:7">
      <c r="A106" s="21">
        <v>44974</v>
      </c>
      <c r="B106" s="9" t="s">
        <v>119</v>
      </c>
      <c r="C106" s="9" t="s">
        <v>12</v>
      </c>
      <c r="D106" s="22" t="s">
        <v>190</v>
      </c>
      <c r="E106" s="23">
        <v>2171</v>
      </c>
      <c r="F106" s="5" t="str">
        <f>TEXT(Table14[[#This Row],[Date]],"DDDD")</f>
        <v>Friday</v>
      </c>
      <c r="G106" s="5" t="str">
        <f>TEXT(Table14[[#This Row],[Date]],"MMMM")</f>
        <v>February</v>
      </c>
    </row>
    <row r="107" spans="1:7">
      <c r="A107" s="21">
        <v>44974</v>
      </c>
      <c r="B107" s="9" t="s">
        <v>191</v>
      </c>
      <c r="C107" s="9" t="s">
        <v>12</v>
      </c>
      <c r="D107" s="22" t="s">
        <v>192</v>
      </c>
      <c r="E107" s="23">
        <v>1086</v>
      </c>
      <c r="F107" s="5" t="str">
        <f>TEXT(Table14[[#This Row],[Date]],"DDDD")</f>
        <v>Friday</v>
      </c>
      <c r="G107" s="5" t="str">
        <f>TEXT(Table14[[#This Row],[Date]],"MMMM")</f>
        <v>February</v>
      </c>
    </row>
    <row r="108" spans="1:7">
      <c r="A108" s="21">
        <v>44974</v>
      </c>
      <c r="B108" s="9" t="s">
        <v>4</v>
      </c>
      <c r="C108" s="9" t="s">
        <v>12</v>
      </c>
      <c r="D108" s="22" t="s">
        <v>193</v>
      </c>
      <c r="E108" s="23">
        <v>7590</v>
      </c>
      <c r="F108" s="5" t="str">
        <f>TEXT(Table14[[#This Row],[Date]],"DDDD")</f>
        <v>Friday</v>
      </c>
      <c r="G108" s="5" t="str">
        <f>TEXT(Table14[[#This Row],[Date]],"MMMM")</f>
        <v>February</v>
      </c>
    </row>
    <row r="109" spans="1:7">
      <c r="A109" s="21">
        <v>44974</v>
      </c>
      <c r="B109" s="9" t="s">
        <v>4</v>
      </c>
      <c r="C109" s="9" t="s">
        <v>12</v>
      </c>
      <c r="D109" s="22" t="s">
        <v>194</v>
      </c>
      <c r="E109" s="23">
        <v>4554</v>
      </c>
      <c r="F109" s="5" t="str">
        <f>TEXT(Table14[[#This Row],[Date]],"DDDD")</f>
        <v>Friday</v>
      </c>
      <c r="G109" s="5" t="str">
        <f>TEXT(Table14[[#This Row],[Date]],"MMMM")</f>
        <v>February</v>
      </c>
    </row>
    <row r="110" spans="1:7">
      <c r="A110" s="21">
        <v>44974</v>
      </c>
      <c r="B110" s="9" t="s">
        <v>115</v>
      </c>
      <c r="C110" s="9" t="s">
        <v>12</v>
      </c>
      <c r="D110" s="22" t="s">
        <v>195</v>
      </c>
      <c r="E110" s="23">
        <v>7071</v>
      </c>
      <c r="F110" s="5" t="str">
        <f>TEXT(Table14[[#This Row],[Date]],"DDDD")</f>
        <v>Friday</v>
      </c>
      <c r="G110" s="5" t="str">
        <f>TEXT(Table14[[#This Row],[Date]],"MMMM")</f>
        <v>February</v>
      </c>
    </row>
    <row r="111" spans="1:7">
      <c r="A111" s="21">
        <v>44974</v>
      </c>
      <c r="B111" s="9" t="s">
        <v>196</v>
      </c>
      <c r="C111" s="9" t="s">
        <v>12</v>
      </c>
      <c r="D111" s="22" t="s">
        <v>197</v>
      </c>
      <c r="E111" s="23">
        <v>15186</v>
      </c>
      <c r="F111" s="5" t="str">
        <f>TEXT(Table14[[#This Row],[Date]],"DDDD")</f>
        <v>Friday</v>
      </c>
      <c r="G111" s="5" t="str">
        <f>TEXT(Table14[[#This Row],[Date]],"MMMM")</f>
        <v>February</v>
      </c>
    </row>
    <row r="112" spans="1:7">
      <c r="A112" s="21">
        <v>44974</v>
      </c>
      <c r="B112" s="9" t="s">
        <v>46</v>
      </c>
      <c r="C112" s="9" t="s">
        <v>12</v>
      </c>
      <c r="D112" s="22" t="s">
        <v>198</v>
      </c>
      <c r="E112" s="23">
        <v>14083</v>
      </c>
      <c r="F112" s="5" t="str">
        <f>TEXT(Table14[[#This Row],[Date]],"DDDD")</f>
        <v>Friday</v>
      </c>
      <c r="G112" s="5" t="str">
        <f>TEXT(Table14[[#This Row],[Date]],"MMMM")</f>
        <v>February</v>
      </c>
    </row>
    <row r="113" spans="1:7">
      <c r="A113" s="21">
        <v>44974</v>
      </c>
      <c r="B113" s="9" t="s">
        <v>5</v>
      </c>
      <c r="C113" s="9" t="s">
        <v>12</v>
      </c>
      <c r="D113" s="22" t="s">
        <v>199</v>
      </c>
      <c r="E113" s="23">
        <v>3788</v>
      </c>
      <c r="F113" s="5" t="str">
        <f>TEXT(Table14[[#This Row],[Date]],"DDDD")</f>
        <v>Friday</v>
      </c>
      <c r="G113" s="5" t="str">
        <f>TEXT(Table14[[#This Row],[Date]],"MMMM")</f>
        <v>February</v>
      </c>
    </row>
    <row r="114" spans="1:7">
      <c r="A114" s="21">
        <v>44974</v>
      </c>
      <c r="B114" s="9" t="s">
        <v>200</v>
      </c>
      <c r="C114" s="9" t="s">
        <v>12</v>
      </c>
      <c r="D114" s="22" t="s">
        <v>201</v>
      </c>
      <c r="E114" s="23">
        <v>11297</v>
      </c>
      <c r="F114" s="5" t="str">
        <f>TEXT(Table14[[#This Row],[Date]],"DDDD")</f>
        <v>Friday</v>
      </c>
      <c r="G114" s="5" t="str">
        <f>TEXT(Table14[[#This Row],[Date]],"MMMM")</f>
        <v>February</v>
      </c>
    </row>
    <row r="115" spans="1:7">
      <c r="A115" s="21">
        <v>44975</v>
      </c>
      <c r="B115" s="9" t="s">
        <v>155</v>
      </c>
      <c r="C115" s="9" t="s">
        <v>12</v>
      </c>
      <c r="D115" s="22" t="s">
        <v>202</v>
      </c>
      <c r="E115" s="23">
        <v>2932</v>
      </c>
      <c r="F115" s="5" t="str">
        <f>TEXT(Table14[[#This Row],[Date]],"DDDD")</f>
        <v>Saturday</v>
      </c>
      <c r="G115" s="5" t="str">
        <f>TEXT(Table14[[#This Row],[Date]],"MMMM")</f>
        <v>February</v>
      </c>
    </row>
    <row r="116" spans="1:7">
      <c r="A116" s="21">
        <v>44977</v>
      </c>
      <c r="B116" s="9" t="s">
        <v>203</v>
      </c>
      <c r="C116" s="9" t="s">
        <v>12</v>
      </c>
      <c r="D116" s="22" t="s">
        <v>204</v>
      </c>
      <c r="E116" s="23">
        <v>2836</v>
      </c>
      <c r="F116" s="5" t="str">
        <f>TEXT(Table14[[#This Row],[Date]],"DDDD")</f>
        <v>Monday</v>
      </c>
      <c r="G116" s="5" t="str">
        <f>TEXT(Table14[[#This Row],[Date]],"MMMM")</f>
        <v>February</v>
      </c>
    </row>
    <row r="117" spans="1:7">
      <c r="A117" s="21">
        <v>44977</v>
      </c>
      <c r="B117" s="9" t="s">
        <v>205</v>
      </c>
      <c r="C117" s="9" t="s">
        <v>12</v>
      </c>
      <c r="D117" s="22" t="s">
        <v>206</v>
      </c>
      <c r="E117" s="23">
        <v>5904</v>
      </c>
      <c r="F117" s="5" t="str">
        <f>TEXT(Table14[[#This Row],[Date]],"DDDD")</f>
        <v>Monday</v>
      </c>
      <c r="G117" s="5" t="str">
        <f>TEXT(Table14[[#This Row],[Date]],"MMMM")</f>
        <v>February</v>
      </c>
    </row>
    <row r="118" spans="1:7">
      <c r="A118" s="21">
        <v>44977</v>
      </c>
      <c r="B118" s="9" t="s">
        <v>14</v>
      </c>
      <c r="C118" s="9" t="s">
        <v>12</v>
      </c>
      <c r="D118" s="22" t="s">
        <v>207</v>
      </c>
      <c r="E118" s="23">
        <v>5918</v>
      </c>
      <c r="F118" s="5" t="str">
        <f>TEXT(Table14[[#This Row],[Date]],"DDDD")</f>
        <v>Monday</v>
      </c>
      <c r="G118" s="5" t="str">
        <f>TEXT(Table14[[#This Row],[Date]],"MMMM")</f>
        <v>February</v>
      </c>
    </row>
    <row r="119" spans="1:7">
      <c r="A119" s="21">
        <v>44977</v>
      </c>
      <c r="B119" s="9" t="s">
        <v>4</v>
      </c>
      <c r="C119" s="9" t="s">
        <v>12</v>
      </c>
      <c r="D119" s="22" t="s">
        <v>208</v>
      </c>
      <c r="E119" s="26">
        <v>268</v>
      </c>
      <c r="F119" s="6" t="str">
        <f>TEXT(Table14[[#This Row],[Date]],"DDDD")</f>
        <v>Monday</v>
      </c>
      <c r="G119" s="6" t="str">
        <f>TEXT(Table14[[#This Row],[Date]],"MMMM")</f>
        <v>February</v>
      </c>
    </row>
    <row r="120" spans="1:7">
      <c r="A120" s="21">
        <v>44977</v>
      </c>
      <c r="B120" s="9" t="s">
        <v>209</v>
      </c>
      <c r="C120" s="9" t="s">
        <v>12</v>
      </c>
      <c r="D120" s="22" t="s">
        <v>210</v>
      </c>
      <c r="E120" s="23">
        <v>16833</v>
      </c>
      <c r="F120" s="5" t="str">
        <f>TEXT(Table14[[#This Row],[Date]],"DDDD")</f>
        <v>Monday</v>
      </c>
      <c r="G120" s="5" t="str">
        <f>TEXT(Table14[[#This Row],[Date]],"MMMM")</f>
        <v>February</v>
      </c>
    </row>
    <row r="121" spans="1:7">
      <c r="A121" s="21">
        <v>44977</v>
      </c>
      <c r="B121" s="9" t="s">
        <v>30</v>
      </c>
      <c r="C121" s="9" t="s">
        <v>12</v>
      </c>
      <c r="D121" s="22" t="s">
        <v>211</v>
      </c>
      <c r="E121" s="23">
        <v>7225</v>
      </c>
      <c r="F121" s="5" t="str">
        <f>TEXT(Table14[[#This Row],[Date]],"DDDD")</f>
        <v>Monday</v>
      </c>
      <c r="G121" s="5" t="str">
        <f>TEXT(Table14[[#This Row],[Date]],"MMMM")</f>
        <v>February</v>
      </c>
    </row>
    <row r="122" spans="1:7">
      <c r="A122" s="21">
        <v>44977</v>
      </c>
      <c r="B122" s="9" t="s">
        <v>23</v>
      </c>
      <c r="C122" s="9" t="s">
        <v>12</v>
      </c>
      <c r="D122" s="22" t="s">
        <v>212</v>
      </c>
      <c r="E122" s="23">
        <v>13150</v>
      </c>
      <c r="F122" s="5" t="str">
        <f>TEXT(Table14[[#This Row],[Date]],"DDDD")</f>
        <v>Monday</v>
      </c>
      <c r="G122" s="5" t="str">
        <f>TEXT(Table14[[#This Row],[Date]],"MMMM")</f>
        <v>February</v>
      </c>
    </row>
    <row r="123" spans="1:7">
      <c r="A123" s="21">
        <v>44977</v>
      </c>
      <c r="B123" s="9" t="s">
        <v>151</v>
      </c>
      <c r="C123" s="9" t="s">
        <v>12</v>
      </c>
      <c r="D123" s="22" t="s">
        <v>213</v>
      </c>
      <c r="E123" s="23">
        <v>4680</v>
      </c>
      <c r="F123" s="5" t="str">
        <f>TEXT(Table14[[#This Row],[Date]],"DDDD")</f>
        <v>Monday</v>
      </c>
      <c r="G123" s="5" t="str">
        <f>TEXT(Table14[[#This Row],[Date]],"MMMM")</f>
        <v>February</v>
      </c>
    </row>
    <row r="124" spans="1:7">
      <c r="A124" s="21">
        <v>44977</v>
      </c>
      <c r="B124" s="9" t="s">
        <v>214</v>
      </c>
      <c r="C124" s="9" t="s">
        <v>12</v>
      </c>
      <c r="D124" s="22" t="s">
        <v>215</v>
      </c>
      <c r="E124" s="23">
        <v>6072</v>
      </c>
      <c r="F124" s="5" t="str">
        <f>TEXT(Table14[[#This Row],[Date]],"DDDD")</f>
        <v>Monday</v>
      </c>
      <c r="G124" s="5" t="str">
        <f>TEXT(Table14[[#This Row],[Date]],"MMMM")</f>
        <v>February</v>
      </c>
    </row>
    <row r="125" spans="1:7">
      <c r="A125" s="21">
        <v>44979</v>
      </c>
      <c r="B125" s="9" t="s">
        <v>216</v>
      </c>
      <c r="C125" s="9" t="s">
        <v>12</v>
      </c>
      <c r="D125" s="22" t="s">
        <v>217</v>
      </c>
      <c r="E125" s="23">
        <v>9829</v>
      </c>
      <c r="F125" s="5" t="str">
        <f>TEXT(Table14[[#This Row],[Date]],"DDDD")</f>
        <v>Wednesday</v>
      </c>
      <c r="G125" s="5" t="str">
        <f>TEXT(Table14[[#This Row],[Date]],"MMMM")</f>
        <v>February</v>
      </c>
    </row>
    <row r="126" spans="1:7">
      <c r="A126" s="21">
        <v>44979</v>
      </c>
      <c r="B126" s="9" t="s">
        <v>218</v>
      </c>
      <c r="C126" s="9" t="s">
        <v>12</v>
      </c>
      <c r="D126" s="22" t="s">
        <v>219</v>
      </c>
      <c r="E126" s="23">
        <v>22144</v>
      </c>
      <c r="F126" s="5" t="str">
        <f>TEXT(Table14[[#This Row],[Date]],"DDDD")</f>
        <v>Wednesday</v>
      </c>
      <c r="G126" s="5" t="str">
        <f>TEXT(Table14[[#This Row],[Date]],"MMMM")</f>
        <v>February</v>
      </c>
    </row>
    <row r="127" spans="1:7">
      <c r="A127" s="21">
        <v>44980</v>
      </c>
      <c r="B127" s="9" t="s">
        <v>14</v>
      </c>
      <c r="C127" s="9" t="s">
        <v>12</v>
      </c>
      <c r="D127" s="22" t="s">
        <v>220</v>
      </c>
      <c r="E127" s="23">
        <v>5918</v>
      </c>
      <c r="F127" s="5" t="str">
        <f>TEXT(Table14[[#This Row],[Date]],"DDDD")</f>
        <v>Thursday</v>
      </c>
      <c r="G127" s="5" t="str">
        <f>TEXT(Table14[[#This Row],[Date]],"MMMM")</f>
        <v>February</v>
      </c>
    </row>
    <row r="128" spans="1:7">
      <c r="A128" s="21">
        <v>44980</v>
      </c>
      <c r="B128" s="9" t="s">
        <v>56</v>
      </c>
      <c r="C128" s="9" t="s">
        <v>12</v>
      </c>
      <c r="D128" s="22" t="s">
        <v>221</v>
      </c>
      <c r="E128" s="23">
        <v>6072</v>
      </c>
      <c r="F128" s="5" t="str">
        <f>TEXT(Table14[[#This Row],[Date]],"DDDD")</f>
        <v>Thursday</v>
      </c>
      <c r="G128" s="5" t="str">
        <f>TEXT(Table14[[#This Row],[Date]],"MMMM")</f>
        <v>February</v>
      </c>
    </row>
    <row r="129" spans="1:7">
      <c r="A129" s="21">
        <v>44980</v>
      </c>
      <c r="B129" s="9" t="s">
        <v>117</v>
      </c>
      <c r="C129" s="9" t="s">
        <v>12</v>
      </c>
      <c r="D129" s="22" t="s">
        <v>222</v>
      </c>
      <c r="E129" s="23">
        <v>12859</v>
      </c>
      <c r="F129" s="5" t="str">
        <f>TEXT(Table14[[#This Row],[Date]],"DDDD")</f>
        <v>Thursday</v>
      </c>
      <c r="G129" s="5" t="str">
        <f>TEXT(Table14[[#This Row],[Date]],"MMMM")</f>
        <v>February</v>
      </c>
    </row>
    <row r="130" spans="1:7">
      <c r="A130" s="21">
        <v>44980</v>
      </c>
      <c r="B130" s="9" t="s">
        <v>223</v>
      </c>
      <c r="C130" s="9" t="s">
        <v>12</v>
      </c>
      <c r="D130" s="22" t="s">
        <v>224</v>
      </c>
      <c r="E130" s="23">
        <v>9593</v>
      </c>
      <c r="F130" s="5" t="str">
        <f>TEXT(Table14[[#This Row],[Date]],"DDDD")</f>
        <v>Thursday</v>
      </c>
      <c r="G130" s="5" t="str">
        <f>TEXT(Table14[[#This Row],[Date]],"MMMM")</f>
        <v>February</v>
      </c>
    </row>
    <row r="131" spans="1:7">
      <c r="A131" s="21">
        <v>44980</v>
      </c>
      <c r="B131" s="9" t="s">
        <v>60</v>
      </c>
      <c r="C131" s="9" t="s">
        <v>12</v>
      </c>
      <c r="D131" s="22" t="s">
        <v>225</v>
      </c>
      <c r="E131" s="23">
        <v>6072</v>
      </c>
      <c r="F131" s="5" t="str">
        <f>TEXT(Table14[[#This Row],[Date]],"DDDD")</f>
        <v>Thursday</v>
      </c>
      <c r="G131" s="5" t="str">
        <f>TEXT(Table14[[#This Row],[Date]],"MMMM")</f>
        <v>February</v>
      </c>
    </row>
    <row r="132" spans="1:7">
      <c r="A132" s="21">
        <v>44980</v>
      </c>
      <c r="B132" s="9" t="s">
        <v>23</v>
      </c>
      <c r="C132" s="9" t="s">
        <v>12</v>
      </c>
      <c r="D132" s="22" t="s">
        <v>226</v>
      </c>
      <c r="E132" s="23">
        <v>5047</v>
      </c>
      <c r="F132" s="5" t="str">
        <f>TEXT(Table14[[#This Row],[Date]],"DDDD")</f>
        <v>Thursday</v>
      </c>
      <c r="G132" s="5" t="str">
        <f>TEXT(Table14[[#This Row],[Date]],"MMMM")</f>
        <v>February</v>
      </c>
    </row>
    <row r="133" spans="1:7">
      <c r="A133" s="21">
        <v>44980</v>
      </c>
      <c r="B133" s="9" t="s">
        <v>180</v>
      </c>
      <c r="C133" s="9" t="s">
        <v>12</v>
      </c>
      <c r="D133" s="22" t="s">
        <v>227</v>
      </c>
      <c r="E133" s="23">
        <v>14907</v>
      </c>
      <c r="F133" s="5" t="str">
        <f>TEXT(Table14[[#This Row],[Date]],"DDDD")</f>
        <v>Thursday</v>
      </c>
      <c r="G133" s="5" t="str">
        <f>TEXT(Table14[[#This Row],[Date]],"MMMM")</f>
        <v>February</v>
      </c>
    </row>
    <row r="134" spans="1:7">
      <c r="A134" s="21">
        <v>44980</v>
      </c>
      <c r="B134" s="9" t="s">
        <v>102</v>
      </c>
      <c r="C134" s="9" t="s">
        <v>12</v>
      </c>
      <c r="D134" s="22" t="s">
        <v>228</v>
      </c>
      <c r="E134" s="23">
        <v>7441</v>
      </c>
      <c r="F134" s="5" t="str">
        <f>TEXT(Table14[[#This Row],[Date]],"DDDD")</f>
        <v>Thursday</v>
      </c>
      <c r="G134" s="5" t="str">
        <f>TEXT(Table14[[#This Row],[Date]],"MMMM")</f>
        <v>February</v>
      </c>
    </row>
    <row r="135" spans="1:7">
      <c r="A135" s="21">
        <v>44980</v>
      </c>
      <c r="B135" s="9" t="s">
        <v>229</v>
      </c>
      <c r="C135" s="9" t="s">
        <v>12</v>
      </c>
      <c r="D135" s="22" t="s">
        <v>230</v>
      </c>
      <c r="E135" s="23">
        <v>5918</v>
      </c>
      <c r="F135" s="5" t="str">
        <f>TEXT(Table14[[#This Row],[Date]],"DDDD")</f>
        <v>Thursday</v>
      </c>
      <c r="G135" s="5" t="str">
        <f>TEXT(Table14[[#This Row],[Date]],"MMMM")</f>
        <v>February</v>
      </c>
    </row>
    <row r="136" spans="1:7">
      <c r="A136" s="21">
        <v>44980</v>
      </c>
      <c r="B136" s="9" t="s">
        <v>200</v>
      </c>
      <c r="C136" s="9" t="s">
        <v>12</v>
      </c>
      <c r="D136" s="22" t="s">
        <v>231</v>
      </c>
      <c r="E136" s="23">
        <v>5810</v>
      </c>
      <c r="F136" s="5" t="str">
        <f>TEXT(Table14[[#This Row],[Date]],"DDDD")</f>
        <v>Thursday</v>
      </c>
      <c r="G136" s="5" t="str">
        <f>TEXT(Table14[[#This Row],[Date]],"MMMM")</f>
        <v>February</v>
      </c>
    </row>
    <row r="137" spans="1:7">
      <c r="A137" s="21">
        <v>44980</v>
      </c>
      <c r="B137" s="9" t="s">
        <v>4</v>
      </c>
      <c r="C137" s="9" t="s">
        <v>12</v>
      </c>
      <c r="D137" s="22" t="s">
        <v>232</v>
      </c>
      <c r="E137" s="26">
        <v>236</v>
      </c>
      <c r="F137" s="6" t="str">
        <f>TEXT(Table14[[#This Row],[Date]],"DDDD")</f>
        <v>Thursday</v>
      </c>
      <c r="G137" s="6" t="str">
        <f>TEXT(Table14[[#This Row],[Date]],"MMMM")</f>
        <v>February</v>
      </c>
    </row>
    <row r="138" spans="1:7">
      <c r="A138" s="21">
        <v>44984</v>
      </c>
      <c r="B138" s="9" t="s">
        <v>4</v>
      </c>
      <c r="C138" s="9" t="s">
        <v>12</v>
      </c>
      <c r="D138" s="22" t="s">
        <v>233</v>
      </c>
      <c r="E138" s="23">
        <v>1780</v>
      </c>
      <c r="F138" s="5" t="str">
        <f>TEXT(Table14[[#This Row],[Date]],"DDDD")</f>
        <v>Monday</v>
      </c>
      <c r="G138" s="5" t="str">
        <f>TEXT(Table14[[#This Row],[Date]],"MMMM")</f>
        <v>February</v>
      </c>
    </row>
    <row r="139" spans="1:7">
      <c r="A139" s="21">
        <v>44985</v>
      </c>
      <c r="B139" s="9" t="s">
        <v>128</v>
      </c>
      <c r="C139" s="9" t="s">
        <v>12</v>
      </c>
      <c r="D139" s="22" t="s">
        <v>234</v>
      </c>
      <c r="E139" s="23">
        <v>17907</v>
      </c>
      <c r="F139" s="5" t="str">
        <f>TEXT(Table14[[#This Row],[Date]],"DDDD")</f>
        <v>Tuesday</v>
      </c>
      <c r="G139" s="5" t="str">
        <f>TEXT(Table14[[#This Row],[Date]],"MMMM")</f>
        <v>February</v>
      </c>
    </row>
    <row r="140" spans="1:7">
      <c r="A140" s="21">
        <v>44985</v>
      </c>
      <c r="B140" s="9" t="s">
        <v>235</v>
      </c>
      <c r="C140" s="9" t="s">
        <v>12</v>
      </c>
      <c r="D140" s="22" t="s">
        <v>236</v>
      </c>
      <c r="E140" s="23">
        <v>29018</v>
      </c>
      <c r="F140" s="5" t="str">
        <f>TEXT(Table14[[#This Row],[Date]],"DDDD")</f>
        <v>Tuesday</v>
      </c>
      <c r="G140" s="5" t="str">
        <f>TEXT(Table14[[#This Row],[Date]],"MMMM")</f>
        <v>February</v>
      </c>
    </row>
    <row r="141" spans="1:7">
      <c r="A141" s="21">
        <v>44985</v>
      </c>
      <c r="B141" s="9" t="s">
        <v>237</v>
      </c>
      <c r="C141" s="9" t="s">
        <v>12</v>
      </c>
      <c r="D141" s="22" t="s">
        <v>238</v>
      </c>
      <c r="E141" s="23">
        <v>18777</v>
      </c>
      <c r="F141" s="5" t="str">
        <f>TEXT(Table14[[#This Row],[Date]],"DDDD")</f>
        <v>Tuesday</v>
      </c>
      <c r="G141" s="5" t="str">
        <f>TEXT(Table14[[#This Row],[Date]],"MMMM")</f>
        <v>February</v>
      </c>
    </row>
    <row r="142" spans="1:7">
      <c r="A142" s="21">
        <v>44985</v>
      </c>
      <c r="B142" s="9" t="s">
        <v>239</v>
      </c>
      <c r="C142" s="9" t="s">
        <v>12</v>
      </c>
      <c r="D142" s="22" t="s">
        <v>240</v>
      </c>
      <c r="E142" s="23">
        <v>37749</v>
      </c>
      <c r="F142" s="5" t="str">
        <f>TEXT(Table14[[#This Row],[Date]],"DDDD")</f>
        <v>Tuesday</v>
      </c>
      <c r="G142" s="5" t="str">
        <f>TEXT(Table14[[#This Row],[Date]],"MMMM")</f>
        <v>February</v>
      </c>
    </row>
    <row r="143" spans="1:7">
      <c r="A143" s="21">
        <v>44985</v>
      </c>
      <c r="B143" s="9" t="s">
        <v>239</v>
      </c>
      <c r="C143" s="9" t="s">
        <v>12</v>
      </c>
      <c r="D143" s="22" t="s">
        <v>241</v>
      </c>
      <c r="E143" s="23">
        <v>36082</v>
      </c>
      <c r="F143" s="5" t="str">
        <f>TEXT(Table14[[#This Row],[Date]],"DDDD")</f>
        <v>Tuesday</v>
      </c>
      <c r="G143" s="5" t="str">
        <f>TEXT(Table14[[#This Row],[Date]],"MMMM")</f>
        <v>February</v>
      </c>
    </row>
    <row r="144" spans="1:7">
      <c r="A144" s="21">
        <v>44985</v>
      </c>
      <c r="B144" s="9" t="s">
        <v>196</v>
      </c>
      <c r="C144" s="9" t="s">
        <v>12</v>
      </c>
      <c r="D144" s="22" t="s">
        <v>242</v>
      </c>
      <c r="E144" s="23">
        <v>18229</v>
      </c>
      <c r="F144" s="5" t="str">
        <f>TEXT(Table14[[#This Row],[Date]],"DDDD")</f>
        <v>Tuesday</v>
      </c>
      <c r="G144" s="5" t="str">
        <f>TEXT(Table14[[#This Row],[Date]],"MMMM")</f>
        <v>February</v>
      </c>
    </row>
    <row r="145" spans="1:7">
      <c r="A145" s="21">
        <v>44985</v>
      </c>
      <c r="B145" s="9" t="s">
        <v>4</v>
      </c>
      <c r="C145" s="9" t="s">
        <v>12</v>
      </c>
      <c r="D145" s="22" t="s">
        <v>243</v>
      </c>
      <c r="E145" s="26">
        <v>366</v>
      </c>
      <c r="F145" s="6" t="str">
        <f>TEXT(Table14[[#This Row],[Date]],"DDDD")</f>
        <v>Tuesday</v>
      </c>
      <c r="G145" s="6" t="str">
        <f>TEXT(Table14[[#This Row],[Date]],"MMMM")</f>
        <v>February</v>
      </c>
    </row>
    <row r="146" spans="1:7">
      <c r="A146" s="21">
        <v>44985</v>
      </c>
      <c r="B146" s="9" t="s">
        <v>151</v>
      </c>
      <c r="C146" s="9" t="s">
        <v>12</v>
      </c>
      <c r="D146" s="22" t="s">
        <v>244</v>
      </c>
      <c r="E146" s="23">
        <v>9972</v>
      </c>
      <c r="F146" s="5" t="str">
        <f>TEXT(Table14[[#This Row],[Date]],"DDDD")</f>
        <v>Tuesday</v>
      </c>
      <c r="G146" s="5" t="str">
        <f>TEXT(Table14[[#This Row],[Date]],"MMMM")</f>
        <v>February</v>
      </c>
    </row>
    <row r="147" spans="1:7">
      <c r="A147" s="18">
        <v>44986</v>
      </c>
      <c r="B147" s="8" t="s">
        <v>245</v>
      </c>
      <c r="C147" s="8" t="s">
        <v>12</v>
      </c>
      <c r="D147" s="19" t="s">
        <v>246</v>
      </c>
      <c r="E147" s="20">
        <v>5918</v>
      </c>
      <c r="F147" s="1" t="str">
        <f>TEXT(Table14[[#This Row],[Date]],"DDDD")</f>
        <v>Wednesday</v>
      </c>
      <c r="G147" t="str">
        <f>TEXT(Table14[[#This Row],[Date]],"MMMM")</f>
        <v>March</v>
      </c>
    </row>
    <row r="148" spans="1:7">
      <c r="A148" s="21">
        <v>44986</v>
      </c>
      <c r="B148" s="9" t="s">
        <v>100</v>
      </c>
      <c r="C148" s="9" t="s">
        <v>12</v>
      </c>
      <c r="D148" s="22" t="s">
        <v>247</v>
      </c>
      <c r="E148" s="23">
        <v>6072</v>
      </c>
      <c r="F148" s="2" t="str">
        <f>TEXT(Table14[[#This Row],[Date]],"DDDD")</f>
        <v>Wednesday</v>
      </c>
      <c r="G148" t="str">
        <f>TEXT(Table14[[#This Row],[Date]],"MMMM")</f>
        <v>March</v>
      </c>
    </row>
    <row r="149" spans="1:7">
      <c r="A149" s="21">
        <v>44986</v>
      </c>
      <c r="B149" s="9" t="s">
        <v>44</v>
      </c>
      <c r="C149" s="9" t="s">
        <v>12</v>
      </c>
      <c r="D149" s="22" t="s">
        <v>248</v>
      </c>
      <c r="E149" s="23">
        <v>21790</v>
      </c>
      <c r="F149" s="2" t="str">
        <f>TEXT(Table14[[#This Row],[Date]],"DDDD")</f>
        <v>Wednesday</v>
      </c>
      <c r="G149" t="str">
        <f>TEXT(Table14[[#This Row],[Date]],"MMMM")</f>
        <v>March</v>
      </c>
    </row>
    <row r="150" spans="1:7">
      <c r="A150" s="21">
        <v>44989</v>
      </c>
      <c r="B150" s="9" t="s">
        <v>175</v>
      </c>
      <c r="C150" s="9" t="s">
        <v>12</v>
      </c>
      <c r="D150" s="22" t="s">
        <v>249</v>
      </c>
      <c r="E150" s="23">
        <v>4653</v>
      </c>
      <c r="F150" s="2" t="str">
        <f>TEXT(Table14[[#This Row],[Date]],"DDDD")</f>
        <v>Saturday</v>
      </c>
      <c r="G150" t="str">
        <f>TEXT(Table14[[#This Row],[Date]],"MMMM")</f>
        <v>March</v>
      </c>
    </row>
    <row r="151" spans="1:7">
      <c r="A151" s="21">
        <v>44993</v>
      </c>
      <c r="B151" s="9" t="s">
        <v>250</v>
      </c>
      <c r="C151" s="9" t="s">
        <v>12</v>
      </c>
      <c r="D151" s="22" t="s">
        <v>251</v>
      </c>
      <c r="E151" s="23">
        <v>12157</v>
      </c>
      <c r="F151" s="2" t="str">
        <f>TEXT(Table14[[#This Row],[Date]],"DDDD")</f>
        <v>Wednesday</v>
      </c>
      <c r="G151" t="str">
        <f>TEXT(Table14[[#This Row],[Date]],"MMMM")</f>
        <v>March</v>
      </c>
    </row>
    <row r="152" spans="1:7">
      <c r="A152" s="21">
        <v>44993</v>
      </c>
      <c r="B152" s="9" t="s">
        <v>252</v>
      </c>
      <c r="C152" s="9" t="s">
        <v>12</v>
      </c>
      <c r="D152" s="22" t="s">
        <v>253</v>
      </c>
      <c r="E152" s="23">
        <v>12500</v>
      </c>
      <c r="F152" s="2" t="str">
        <f>TEXT(Table14[[#This Row],[Date]],"DDDD")</f>
        <v>Wednesday</v>
      </c>
      <c r="G152" t="str">
        <f>TEXT(Table14[[#This Row],[Date]],"MMMM")</f>
        <v>March</v>
      </c>
    </row>
    <row r="153" spans="1:7">
      <c r="A153" s="21">
        <v>44993</v>
      </c>
      <c r="B153" s="9" t="s">
        <v>254</v>
      </c>
      <c r="C153" s="9" t="s">
        <v>12</v>
      </c>
      <c r="D153" s="22" t="s">
        <v>255</v>
      </c>
      <c r="E153" s="23">
        <v>6183</v>
      </c>
      <c r="F153" s="2" t="str">
        <f>TEXT(Table14[[#This Row],[Date]],"DDDD")</f>
        <v>Wednesday</v>
      </c>
      <c r="G153" t="str">
        <f>TEXT(Table14[[#This Row],[Date]],"MMMM")</f>
        <v>March</v>
      </c>
    </row>
    <row r="154" spans="1:7">
      <c r="A154" s="21">
        <v>44993</v>
      </c>
      <c r="B154" s="9" t="s">
        <v>256</v>
      </c>
      <c r="C154" s="9" t="s">
        <v>12</v>
      </c>
      <c r="D154" s="22" t="s">
        <v>257</v>
      </c>
      <c r="E154" s="23">
        <v>13670</v>
      </c>
      <c r="F154" s="2" t="str">
        <f>TEXT(Table14[[#This Row],[Date]],"DDDD")</f>
        <v>Wednesday</v>
      </c>
      <c r="G154" t="str">
        <f>TEXT(Table14[[#This Row],[Date]],"MMMM")</f>
        <v>March</v>
      </c>
    </row>
    <row r="155" spans="1:7">
      <c r="A155" s="21">
        <v>44993</v>
      </c>
      <c r="B155" s="9" t="s">
        <v>143</v>
      </c>
      <c r="C155" s="9" t="s">
        <v>12</v>
      </c>
      <c r="D155" s="22" t="s">
        <v>258</v>
      </c>
      <c r="E155" s="23">
        <v>10449</v>
      </c>
      <c r="F155" s="2" t="str">
        <f>TEXT(Table14[[#This Row],[Date]],"DDDD")</f>
        <v>Wednesday</v>
      </c>
      <c r="G155" t="str">
        <f>TEXT(Table14[[#This Row],[Date]],"MMMM")</f>
        <v>March</v>
      </c>
    </row>
    <row r="156" spans="1:7">
      <c r="A156" s="21">
        <v>44993</v>
      </c>
      <c r="B156" s="9" t="s">
        <v>42</v>
      </c>
      <c r="C156" s="9" t="s">
        <v>12</v>
      </c>
      <c r="D156" s="22" t="s">
        <v>259</v>
      </c>
      <c r="E156" s="23">
        <v>7015</v>
      </c>
      <c r="F156" s="2" t="str">
        <f>TEXT(Table14[[#This Row],[Date]],"DDDD")</f>
        <v>Wednesday</v>
      </c>
      <c r="G156" t="str">
        <f>TEXT(Table14[[#This Row],[Date]],"MMMM")</f>
        <v>March</v>
      </c>
    </row>
    <row r="157" spans="1:7">
      <c r="A157" s="21">
        <v>44993</v>
      </c>
      <c r="B157" s="9" t="s">
        <v>260</v>
      </c>
      <c r="C157" s="9" t="s">
        <v>12</v>
      </c>
      <c r="D157" s="22" t="s">
        <v>261</v>
      </c>
      <c r="E157" s="23">
        <v>9414</v>
      </c>
      <c r="F157" s="2" t="str">
        <f>TEXT(Table14[[#This Row],[Date]],"DDDD")</f>
        <v>Wednesday</v>
      </c>
      <c r="G157" t="str">
        <f>TEXT(Table14[[#This Row],[Date]],"MMMM")</f>
        <v>March</v>
      </c>
    </row>
    <row r="158" spans="1:7">
      <c r="A158" s="21">
        <v>44993</v>
      </c>
      <c r="B158" s="9" t="s">
        <v>262</v>
      </c>
      <c r="C158" s="9" t="s">
        <v>12</v>
      </c>
      <c r="D158" s="22" t="s">
        <v>263</v>
      </c>
      <c r="E158" s="23">
        <v>13571</v>
      </c>
      <c r="F158" s="2" t="str">
        <f>TEXT(Table14[[#This Row],[Date]],"DDDD")</f>
        <v>Wednesday</v>
      </c>
      <c r="G158" t="str">
        <f>TEXT(Table14[[#This Row],[Date]],"MMMM")</f>
        <v>March</v>
      </c>
    </row>
    <row r="159" spans="1:7">
      <c r="A159" s="21">
        <v>44993</v>
      </c>
      <c r="B159" s="9" t="s">
        <v>100</v>
      </c>
      <c r="C159" s="9" t="s">
        <v>12</v>
      </c>
      <c r="D159" s="22" t="s">
        <v>264</v>
      </c>
      <c r="E159" s="23">
        <v>6183</v>
      </c>
      <c r="F159" s="2" t="str">
        <f>TEXT(Table14[[#This Row],[Date]],"DDDD")</f>
        <v>Wednesday</v>
      </c>
      <c r="G159" t="str">
        <f>TEXT(Table14[[#This Row],[Date]],"MMMM")</f>
        <v>March</v>
      </c>
    </row>
    <row r="160" spans="1:7">
      <c r="A160" s="21">
        <v>44993</v>
      </c>
      <c r="B160" s="9" t="s">
        <v>245</v>
      </c>
      <c r="C160" s="9" t="s">
        <v>12</v>
      </c>
      <c r="D160" s="22" t="s">
        <v>265</v>
      </c>
      <c r="E160" s="23">
        <v>6026</v>
      </c>
      <c r="F160" s="2" t="str">
        <f>TEXT(Table14[[#This Row],[Date]],"DDDD")</f>
        <v>Wednesday</v>
      </c>
      <c r="G160" t="str">
        <f>TEXT(Table14[[#This Row],[Date]],"MMMM")</f>
        <v>March</v>
      </c>
    </row>
    <row r="161" spans="1:7">
      <c r="A161" s="21">
        <v>44993</v>
      </c>
      <c r="B161" s="9" t="s">
        <v>266</v>
      </c>
      <c r="C161" s="9" t="s">
        <v>12</v>
      </c>
      <c r="D161" s="22" t="s">
        <v>267</v>
      </c>
      <c r="E161" s="23">
        <v>5961</v>
      </c>
      <c r="F161" s="2" t="str">
        <f>TEXT(Table14[[#This Row],[Date]],"DDDD")</f>
        <v>Wednesday</v>
      </c>
      <c r="G161" t="str">
        <f>TEXT(Table14[[#This Row],[Date]],"MMMM")</f>
        <v>March</v>
      </c>
    </row>
    <row r="162" spans="1:7">
      <c r="A162" s="21">
        <v>44995</v>
      </c>
      <c r="B162" s="9" t="s">
        <v>110</v>
      </c>
      <c r="C162" s="9" t="s">
        <v>12</v>
      </c>
      <c r="D162" s="22" t="s">
        <v>268</v>
      </c>
      <c r="E162" s="23">
        <v>19776</v>
      </c>
      <c r="F162" s="2" t="str">
        <f>TEXT(Table14[[#This Row],[Date]],"DDDD")</f>
        <v>Friday</v>
      </c>
      <c r="G162" t="str">
        <f>TEXT(Table14[[#This Row],[Date]],"MMMM")</f>
        <v>March</v>
      </c>
    </row>
    <row r="163" spans="1:7">
      <c r="A163" s="21">
        <v>44995</v>
      </c>
      <c r="B163" s="9" t="s">
        <v>105</v>
      </c>
      <c r="C163" s="9" t="s">
        <v>12</v>
      </c>
      <c r="D163" s="22" t="s">
        <v>269</v>
      </c>
      <c r="E163" s="23">
        <v>21600</v>
      </c>
      <c r="F163" s="2" t="str">
        <f>TEXT(Table14[[#This Row],[Date]],"DDDD")</f>
        <v>Friday</v>
      </c>
      <c r="G163" t="str">
        <f>TEXT(Table14[[#This Row],[Date]],"MMMM")</f>
        <v>March</v>
      </c>
    </row>
    <row r="164" spans="1:7">
      <c r="A164" s="21">
        <v>44995</v>
      </c>
      <c r="B164" s="9" t="s">
        <v>270</v>
      </c>
      <c r="C164" s="9" t="s">
        <v>12</v>
      </c>
      <c r="D164" s="22" t="s">
        <v>271</v>
      </c>
      <c r="E164" s="23">
        <v>15664</v>
      </c>
      <c r="F164" s="2" t="str">
        <f>TEXT(Table14[[#This Row],[Date]],"DDDD")</f>
        <v>Friday</v>
      </c>
      <c r="G164" t="str">
        <f>TEXT(Table14[[#This Row],[Date]],"MMMM")</f>
        <v>March</v>
      </c>
    </row>
    <row r="165" spans="1:7">
      <c r="A165" s="21">
        <v>44995</v>
      </c>
      <c r="B165" s="9" t="s">
        <v>117</v>
      </c>
      <c r="C165" s="9" t="s">
        <v>12</v>
      </c>
      <c r="D165" s="22" t="s">
        <v>272</v>
      </c>
      <c r="E165" s="23">
        <v>12366</v>
      </c>
      <c r="F165" s="2" t="str">
        <f>TEXT(Table14[[#This Row],[Date]],"DDDD")</f>
        <v>Friday</v>
      </c>
      <c r="G165" t="str">
        <f>TEXT(Table14[[#This Row],[Date]],"MMMM")</f>
        <v>March</v>
      </c>
    </row>
    <row r="166" spans="1:7">
      <c r="A166" s="21">
        <v>44995</v>
      </c>
      <c r="B166" s="9" t="s">
        <v>180</v>
      </c>
      <c r="C166" s="9" t="s">
        <v>12</v>
      </c>
      <c r="D166" s="22" t="s">
        <v>273</v>
      </c>
      <c r="E166" s="23">
        <v>18952</v>
      </c>
      <c r="F166" s="2" t="str">
        <f>TEXT(Table14[[#This Row],[Date]],"DDDD")</f>
        <v>Friday</v>
      </c>
      <c r="G166" t="str">
        <f>TEXT(Table14[[#This Row],[Date]],"MMMM")</f>
        <v>March</v>
      </c>
    </row>
    <row r="167" spans="1:7">
      <c r="A167" s="21">
        <v>44995</v>
      </c>
      <c r="B167" s="9" t="s">
        <v>48</v>
      </c>
      <c r="C167" s="9" t="s">
        <v>12</v>
      </c>
      <c r="D167" s="22" t="s">
        <v>274</v>
      </c>
      <c r="E167" s="23">
        <v>6183</v>
      </c>
      <c r="F167" s="2" t="str">
        <f>TEXT(Table14[[#This Row],[Date]],"DDDD")</f>
        <v>Friday</v>
      </c>
      <c r="G167" t="str">
        <f>TEXT(Table14[[#This Row],[Date]],"MMMM")</f>
        <v>March</v>
      </c>
    </row>
    <row r="168" spans="1:7">
      <c r="A168" s="21">
        <v>44995</v>
      </c>
      <c r="B168" s="9" t="s">
        <v>275</v>
      </c>
      <c r="C168" s="9" t="s">
        <v>12</v>
      </c>
      <c r="D168" s="22" t="s">
        <v>276</v>
      </c>
      <c r="E168" s="23">
        <v>6457</v>
      </c>
      <c r="F168" s="2" t="str">
        <f>TEXT(Table14[[#This Row],[Date]],"DDDD")</f>
        <v>Friday</v>
      </c>
      <c r="G168" t="str">
        <f>TEXT(Table14[[#This Row],[Date]],"MMMM")</f>
        <v>March</v>
      </c>
    </row>
    <row r="169" spans="1:7">
      <c r="A169" s="21">
        <v>44995</v>
      </c>
      <c r="B169" s="9" t="s">
        <v>54</v>
      </c>
      <c r="C169" s="9" t="s">
        <v>12</v>
      </c>
      <c r="D169" s="22" t="s">
        <v>277</v>
      </c>
      <c r="E169" s="23">
        <v>6183</v>
      </c>
      <c r="F169" s="2" t="str">
        <f>TEXT(Table14[[#This Row],[Date]],"DDDD")</f>
        <v>Friday</v>
      </c>
      <c r="G169" t="str">
        <f>TEXT(Table14[[#This Row],[Date]],"MMMM")</f>
        <v>March</v>
      </c>
    </row>
    <row r="170" spans="1:7">
      <c r="A170" s="21">
        <v>44995</v>
      </c>
      <c r="B170" s="9" t="s">
        <v>278</v>
      </c>
      <c r="C170" s="9" t="s">
        <v>12</v>
      </c>
      <c r="D170" s="22" t="s">
        <v>279</v>
      </c>
      <c r="E170" s="23">
        <v>5974</v>
      </c>
      <c r="F170" s="2" t="str">
        <f>TEXT(Table14[[#This Row],[Date]],"DDDD")</f>
        <v>Friday</v>
      </c>
      <c r="G170" t="str">
        <f>TEXT(Table14[[#This Row],[Date]],"MMMM")</f>
        <v>March</v>
      </c>
    </row>
    <row r="171" spans="1:7">
      <c r="A171" s="21">
        <v>44995</v>
      </c>
      <c r="B171" s="9" t="s">
        <v>44</v>
      </c>
      <c r="C171" s="9" t="s">
        <v>12</v>
      </c>
      <c r="D171" s="22" t="s">
        <v>280</v>
      </c>
      <c r="E171" s="23">
        <v>12052</v>
      </c>
      <c r="F171" s="2" t="str">
        <f>TEXT(Table14[[#This Row],[Date]],"DDDD")</f>
        <v>Friday</v>
      </c>
      <c r="G171" t="str">
        <f>TEXT(Table14[[#This Row],[Date]],"MMMM")</f>
        <v>March</v>
      </c>
    </row>
    <row r="172" spans="1:7">
      <c r="A172" s="21">
        <v>44995</v>
      </c>
      <c r="B172" s="9" t="s">
        <v>256</v>
      </c>
      <c r="C172" s="9" t="s">
        <v>12</v>
      </c>
      <c r="D172" s="22" t="s">
        <v>281</v>
      </c>
      <c r="E172" s="23">
        <v>5520</v>
      </c>
      <c r="F172" s="2" t="str">
        <f>TEXT(Table14[[#This Row],[Date]],"DDDD")</f>
        <v>Friday</v>
      </c>
      <c r="G172" t="str">
        <f>TEXT(Table14[[#This Row],[Date]],"MMMM")</f>
        <v>March</v>
      </c>
    </row>
    <row r="173" spans="1:7">
      <c r="A173" s="21">
        <v>44995</v>
      </c>
      <c r="B173" s="9" t="s">
        <v>4</v>
      </c>
      <c r="C173" s="9" t="s">
        <v>12</v>
      </c>
      <c r="D173" s="22" t="s">
        <v>282</v>
      </c>
      <c r="E173" s="23">
        <v>3933</v>
      </c>
      <c r="F173" s="2" t="str">
        <f>TEXT(Table14[[#This Row],[Date]],"DDDD")</f>
        <v>Friday</v>
      </c>
      <c r="G173" t="str">
        <f>TEXT(Table14[[#This Row],[Date]],"MMMM")</f>
        <v>March</v>
      </c>
    </row>
    <row r="174" spans="1:7">
      <c r="A174" s="21">
        <v>44995</v>
      </c>
      <c r="B174" s="9" t="s">
        <v>4</v>
      </c>
      <c r="C174" s="9" t="s">
        <v>12</v>
      </c>
      <c r="D174" s="22" t="s">
        <v>283</v>
      </c>
      <c r="E174" s="23">
        <v>1000</v>
      </c>
      <c r="F174" s="2" t="str">
        <f>TEXT(Table14[[#This Row],[Date]],"DDDD")</f>
        <v>Friday</v>
      </c>
      <c r="G174" t="str">
        <f>TEXT(Table14[[#This Row],[Date]],"MMMM")</f>
        <v>March</v>
      </c>
    </row>
    <row r="175" spans="1:7">
      <c r="A175" s="21">
        <v>44998</v>
      </c>
      <c r="B175" s="9" t="s">
        <v>200</v>
      </c>
      <c r="C175" s="9" t="s">
        <v>12</v>
      </c>
      <c r="D175" s="22" t="s">
        <v>284</v>
      </c>
      <c r="E175" s="23">
        <v>7213</v>
      </c>
      <c r="F175" s="2" t="str">
        <f>TEXT(Table14[[#This Row],[Date]],"DDDD")</f>
        <v>Monday</v>
      </c>
      <c r="G175" t="str">
        <f>TEXT(Table14[[#This Row],[Date]],"MMMM")</f>
        <v>March</v>
      </c>
    </row>
    <row r="176" spans="1:7">
      <c r="A176" s="21">
        <v>44998</v>
      </c>
      <c r="B176" s="9" t="s">
        <v>237</v>
      </c>
      <c r="C176" s="9" t="s">
        <v>12</v>
      </c>
      <c r="D176" s="22" t="s">
        <v>285</v>
      </c>
      <c r="E176" s="23">
        <v>12052</v>
      </c>
      <c r="F176" s="2" t="str">
        <f>TEXT(Table14[[#This Row],[Date]],"DDDD")</f>
        <v>Monday</v>
      </c>
      <c r="G176" t="str">
        <f>TEXT(Table14[[#This Row],[Date]],"MMMM")</f>
        <v>March</v>
      </c>
    </row>
    <row r="177" spans="1:7">
      <c r="A177" s="21">
        <v>44998</v>
      </c>
      <c r="B177" s="9" t="s">
        <v>130</v>
      </c>
      <c r="C177" s="9" t="s">
        <v>12</v>
      </c>
      <c r="D177" s="22" t="s">
        <v>286</v>
      </c>
      <c r="E177" s="23">
        <v>6667</v>
      </c>
      <c r="F177" s="2" t="str">
        <f>TEXT(Table14[[#This Row],[Date]],"DDDD")</f>
        <v>Monday</v>
      </c>
      <c r="G177" t="str">
        <f>TEXT(Table14[[#This Row],[Date]],"MMMM")</f>
        <v>March</v>
      </c>
    </row>
    <row r="178" spans="1:7">
      <c r="A178" s="21">
        <v>44998</v>
      </c>
      <c r="B178" s="9" t="s">
        <v>270</v>
      </c>
      <c r="C178" s="9" t="s">
        <v>12</v>
      </c>
      <c r="D178" s="22" t="s">
        <v>287</v>
      </c>
      <c r="E178" s="23">
        <v>14797</v>
      </c>
      <c r="F178" s="2" t="str">
        <f>TEXT(Table14[[#This Row],[Date]],"DDDD")</f>
        <v>Monday</v>
      </c>
      <c r="G178" t="str">
        <f>TEXT(Table14[[#This Row],[Date]],"MMMM")</f>
        <v>March</v>
      </c>
    </row>
    <row r="179" spans="1:7">
      <c r="A179" s="21">
        <v>44999</v>
      </c>
      <c r="B179" s="9" t="s">
        <v>23</v>
      </c>
      <c r="C179" s="9" t="s">
        <v>12</v>
      </c>
      <c r="D179" s="22" t="s">
        <v>288</v>
      </c>
      <c r="E179" s="23">
        <v>3278</v>
      </c>
      <c r="F179" s="2" t="str">
        <f>TEXT(Table14[[#This Row],[Date]],"DDDD")</f>
        <v>Tuesday</v>
      </c>
      <c r="G179" t="str">
        <f>TEXT(Table14[[#This Row],[Date]],"MMMM")</f>
        <v>March</v>
      </c>
    </row>
    <row r="180" spans="1:7">
      <c r="A180" s="21">
        <v>44999</v>
      </c>
      <c r="B180" s="9" t="s">
        <v>72</v>
      </c>
      <c r="C180" s="9" t="s">
        <v>12</v>
      </c>
      <c r="D180" s="22" t="s">
        <v>289</v>
      </c>
      <c r="E180" s="23">
        <v>3700</v>
      </c>
      <c r="F180" s="2" t="str">
        <f>TEXT(Table14[[#This Row],[Date]],"DDDD")</f>
        <v>Tuesday</v>
      </c>
      <c r="G180" t="str">
        <f>TEXT(Table14[[#This Row],[Date]],"MMMM")</f>
        <v>March</v>
      </c>
    </row>
    <row r="181" spans="1:7">
      <c r="A181" s="21">
        <v>45000</v>
      </c>
      <c r="B181" s="9" t="s">
        <v>290</v>
      </c>
      <c r="C181" s="9" t="s">
        <v>12</v>
      </c>
      <c r="D181" s="22" t="s">
        <v>291</v>
      </c>
      <c r="E181" s="23">
        <v>6941</v>
      </c>
      <c r="F181" s="2" t="str">
        <f>TEXT(Table14[[#This Row],[Date]],"DDDD")</f>
        <v>Wednesday</v>
      </c>
      <c r="G181" t="str">
        <f>TEXT(Table14[[#This Row],[Date]],"MMMM")</f>
        <v>March</v>
      </c>
    </row>
    <row r="182" spans="1:7">
      <c r="A182" s="21">
        <v>45000</v>
      </c>
      <c r="B182" s="9" t="s">
        <v>290</v>
      </c>
      <c r="C182" s="9" t="s">
        <v>12</v>
      </c>
      <c r="D182" s="22" t="s">
        <v>292</v>
      </c>
      <c r="E182" s="23">
        <v>24451</v>
      </c>
      <c r="F182" s="2" t="str">
        <f>TEXT(Table14[[#This Row],[Date]],"DDDD")</f>
        <v>Wednesday</v>
      </c>
      <c r="G182" t="str">
        <f>TEXT(Table14[[#This Row],[Date]],"MMMM")</f>
        <v>March</v>
      </c>
    </row>
    <row r="183" spans="1:7">
      <c r="A183" s="21">
        <v>45000</v>
      </c>
      <c r="B183" s="9" t="s">
        <v>293</v>
      </c>
      <c r="C183" s="9" t="s">
        <v>12</v>
      </c>
      <c r="D183" s="22" t="s">
        <v>294</v>
      </c>
      <c r="E183" s="23">
        <v>18144</v>
      </c>
      <c r="F183" s="2" t="str">
        <f>TEXT(Table14[[#This Row],[Date]],"DDDD")</f>
        <v>Wednesday</v>
      </c>
      <c r="G183" t="str">
        <f>TEXT(Table14[[#This Row],[Date]],"MMMM")</f>
        <v>March</v>
      </c>
    </row>
    <row r="184" spans="1:7">
      <c r="A184" s="21">
        <v>45000</v>
      </c>
      <c r="B184" s="9" t="s">
        <v>14</v>
      </c>
      <c r="C184" s="9" t="s">
        <v>12</v>
      </c>
      <c r="D184" s="22" t="s">
        <v>295</v>
      </c>
      <c r="E184" s="23">
        <v>12052</v>
      </c>
      <c r="F184" s="2" t="str">
        <f>TEXT(Table14[[#This Row],[Date]],"DDDD")</f>
        <v>Wednesday</v>
      </c>
      <c r="G184" t="str">
        <f>TEXT(Table14[[#This Row],[Date]],"MMMM")</f>
        <v>March</v>
      </c>
    </row>
    <row r="185" spans="1:7">
      <c r="A185" s="21">
        <v>45000</v>
      </c>
      <c r="B185" s="9" t="s">
        <v>296</v>
      </c>
      <c r="C185" s="9" t="s">
        <v>12</v>
      </c>
      <c r="D185" s="22" t="s">
        <v>297</v>
      </c>
      <c r="E185" s="23">
        <v>6026</v>
      </c>
      <c r="F185" s="2" t="str">
        <f>TEXT(Table14[[#This Row],[Date]],"DDDD")</f>
        <v>Wednesday</v>
      </c>
      <c r="G185" t="str">
        <f>TEXT(Table14[[#This Row],[Date]],"MMMM")</f>
        <v>March</v>
      </c>
    </row>
    <row r="186" spans="1:7">
      <c r="A186" s="21">
        <v>45000</v>
      </c>
      <c r="B186" s="9" t="s">
        <v>298</v>
      </c>
      <c r="C186" s="9" t="s">
        <v>12</v>
      </c>
      <c r="D186" s="22" t="s">
        <v>299</v>
      </c>
      <c r="E186" s="23">
        <v>6078</v>
      </c>
      <c r="F186" s="2" t="str">
        <f>TEXT(Table14[[#This Row],[Date]],"DDDD")</f>
        <v>Wednesday</v>
      </c>
      <c r="G186" t="str">
        <f>TEXT(Table14[[#This Row],[Date]],"MMMM")</f>
        <v>March</v>
      </c>
    </row>
    <row r="187" spans="1:7">
      <c r="A187" s="21">
        <v>45000</v>
      </c>
      <c r="B187" s="9" t="s">
        <v>125</v>
      </c>
      <c r="C187" s="9" t="s">
        <v>12</v>
      </c>
      <c r="D187" s="22" t="s">
        <v>300</v>
      </c>
      <c r="E187" s="23">
        <v>18199</v>
      </c>
      <c r="F187" s="2" t="str">
        <f>TEXT(Table14[[#This Row],[Date]],"DDDD")</f>
        <v>Wednesday</v>
      </c>
      <c r="G187" t="str">
        <f>TEXT(Table14[[#This Row],[Date]],"MMMM")</f>
        <v>March</v>
      </c>
    </row>
    <row r="188" spans="1:7">
      <c r="A188" s="21">
        <v>45005</v>
      </c>
      <c r="B188" s="9" t="s">
        <v>301</v>
      </c>
      <c r="C188" s="9" t="s">
        <v>12</v>
      </c>
      <c r="D188" s="22" t="s">
        <v>302</v>
      </c>
      <c r="E188" s="23">
        <v>13899</v>
      </c>
      <c r="F188" s="2" t="str">
        <f>TEXT(Table14[[#This Row],[Date]],"DDDD")</f>
        <v>Monday</v>
      </c>
      <c r="G188" t="str">
        <f>TEXT(Table14[[#This Row],[Date]],"MMMM")</f>
        <v>March</v>
      </c>
    </row>
    <row r="189" spans="1:7">
      <c r="A189" s="21">
        <v>45005</v>
      </c>
      <c r="B189" s="9" t="s">
        <v>216</v>
      </c>
      <c r="C189" s="9" t="s">
        <v>12</v>
      </c>
      <c r="D189" s="22" t="s">
        <v>303</v>
      </c>
      <c r="E189" s="23">
        <v>21531</v>
      </c>
      <c r="F189" s="2" t="str">
        <f>TEXT(Table14[[#This Row],[Date]],"DDDD")</f>
        <v>Monday</v>
      </c>
      <c r="G189" t="str">
        <f>TEXT(Table14[[#This Row],[Date]],"MMMM")</f>
        <v>March</v>
      </c>
    </row>
    <row r="190" spans="1:7">
      <c r="A190" s="21">
        <v>45005</v>
      </c>
      <c r="B190" s="9" t="s">
        <v>304</v>
      </c>
      <c r="C190" s="9" t="s">
        <v>12</v>
      </c>
      <c r="D190" s="22" t="s">
        <v>305</v>
      </c>
      <c r="E190" s="23">
        <v>6183</v>
      </c>
      <c r="F190" s="2" t="str">
        <f>TEXT(Table14[[#This Row],[Date]],"DDDD")</f>
        <v>Monday</v>
      </c>
      <c r="G190" t="str">
        <f>TEXT(Table14[[#This Row],[Date]],"MMMM")</f>
        <v>March</v>
      </c>
    </row>
    <row r="191" spans="1:7">
      <c r="A191" s="21">
        <v>45005</v>
      </c>
      <c r="B191" s="9" t="s">
        <v>56</v>
      </c>
      <c r="C191" s="9" t="s">
        <v>12</v>
      </c>
      <c r="D191" s="22" t="s">
        <v>306</v>
      </c>
      <c r="E191" s="23">
        <v>6183</v>
      </c>
      <c r="F191" s="2" t="str">
        <f>TEXT(Table14[[#This Row],[Date]],"DDDD")</f>
        <v>Monday</v>
      </c>
      <c r="G191" t="str">
        <f>TEXT(Table14[[#This Row],[Date]],"MMMM")</f>
        <v>March</v>
      </c>
    </row>
    <row r="192" spans="1:7">
      <c r="A192" s="21">
        <v>45006</v>
      </c>
      <c r="B192" s="9" t="s">
        <v>307</v>
      </c>
      <c r="C192" s="9" t="s">
        <v>12</v>
      </c>
      <c r="D192" s="22" t="s">
        <v>308</v>
      </c>
      <c r="E192" s="23">
        <v>8363</v>
      </c>
      <c r="F192" s="5" t="str">
        <f>TEXT(Table14[[#This Row],[Date]],"DDDD")</f>
        <v>Tuesday</v>
      </c>
      <c r="G192" s="5" t="str">
        <f>TEXT(Table14[[#This Row],[Date]],"MMMM")</f>
        <v>March</v>
      </c>
    </row>
    <row r="193" spans="1:7">
      <c r="A193" s="21">
        <v>45006</v>
      </c>
      <c r="B193" s="9" t="s">
        <v>158</v>
      </c>
      <c r="C193" s="9" t="s">
        <v>12</v>
      </c>
      <c r="D193" s="22" t="s">
        <v>309</v>
      </c>
      <c r="E193" s="23">
        <v>12805</v>
      </c>
      <c r="F193" s="5" t="str">
        <f>TEXT(Table14[[#This Row],[Date]],"DDDD")</f>
        <v>Tuesday</v>
      </c>
      <c r="G193" s="5" t="str">
        <f>TEXT(Table14[[#This Row],[Date]],"MMMM")</f>
        <v>March</v>
      </c>
    </row>
    <row r="194" spans="1:7">
      <c r="A194" s="21">
        <v>45006</v>
      </c>
      <c r="B194" s="9" t="s">
        <v>134</v>
      </c>
      <c r="C194" s="9" t="s">
        <v>12</v>
      </c>
      <c r="D194" s="22" t="s">
        <v>310</v>
      </c>
      <c r="E194" s="23">
        <v>8088</v>
      </c>
      <c r="F194" s="5" t="str">
        <f>TEXT(Table14[[#This Row],[Date]],"DDDD")</f>
        <v>Tuesday</v>
      </c>
      <c r="G194" s="5" t="str">
        <f>TEXT(Table14[[#This Row],[Date]],"MMMM")</f>
        <v>March</v>
      </c>
    </row>
    <row r="195" spans="1:7">
      <c r="A195" s="21">
        <v>45006</v>
      </c>
      <c r="B195" s="9" t="s">
        <v>105</v>
      </c>
      <c r="C195" s="9" t="s">
        <v>12</v>
      </c>
      <c r="D195" s="22" t="s">
        <v>311</v>
      </c>
      <c r="E195" s="23">
        <v>7200</v>
      </c>
      <c r="F195" s="5" t="str">
        <f>TEXT(Table14[[#This Row],[Date]],"DDDD")</f>
        <v>Tuesday</v>
      </c>
      <c r="G195" s="5" t="str">
        <f>TEXT(Table14[[#This Row],[Date]],"MMMM")</f>
        <v>March</v>
      </c>
    </row>
    <row r="196" spans="1:7">
      <c r="A196" s="21">
        <v>45006</v>
      </c>
      <c r="B196" s="9" t="s">
        <v>50</v>
      </c>
      <c r="C196" s="9" t="s">
        <v>12</v>
      </c>
      <c r="D196" s="22" t="s">
        <v>312</v>
      </c>
      <c r="E196" s="23">
        <v>23915</v>
      </c>
      <c r="F196" s="5" t="str">
        <f>TEXT(Table14[[#This Row],[Date]],"DDDD")</f>
        <v>Tuesday</v>
      </c>
      <c r="G196" s="5" t="str">
        <f>TEXT(Table14[[#This Row],[Date]],"MMMM")</f>
        <v>March</v>
      </c>
    </row>
    <row r="197" spans="1:7">
      <c r="A197" s="21">
        <v>45006</v>
      </c>
      <c r="B197" s="9" t="s">
        <v>38</v>
      </c>
      <c r="C197" s="9" t="s">
        <v>12</v>
      </c>
      <c r="D197" s="22" t="s">
        <v>313</v>
      </c>
      <c r="E197" s="23">
        <v>12412</v>
      </c>
      <c r="F197" s="5" t="str">
        <f>TEXT(Table14[[#This Row],[Date]],"DDDD")</f>
        <v>Tuesday</v>
      </c>
      <c r="G197" s="5" t="str">
        <f>TEXT(Table14[[#This Row],[Date]],"MMMM")</f>
        <v>March</v>
      </c>
    </row>
    <row r="198" spans="1:7">
      <c r="A198" s="21">
        <v>45006</v>
      </c>
      <c r="B198" s="9" t="s">
        <v>46</v>
      </c>
      <c r="C198" s="9" t="s">
        <v>12</v>
      </c>
      <c r="D198" s="22" t="s">
        <v>314</v>
      </c>
      <c r="E198" s="23">
        <v>7200</v>
      </c>
      <c r="F198" s="5" t="str">
        <f>TEXT(Table14[[#This Row],[Date]],"DDDD")</f>
        <v>Tuesday</v>
      </c>
      <c r="G198" s="5" t="str">
        <f>TEXT(Table14[[#This Row],[Date]],"MMMM")</f>
        <v>March</v>
      </c>
    </row>
    <row r="199" spans="1:7">
      <c r="A199" s="21">
        <v>45006</v>
      </c>
      <c r="B199" s="9" t="s">
        <v>315</v>
      </c>
      <c r="C199" s="9" t="s">
        <v>12</v>
      </c>
      <c r="D199" s="22" t="s">
        <v>316</v>
      </c>
      <c r="E199" s="23">
        <v>20770</v>
      </c>
      <c r="F199" s="5" t="str">
        <f>TEXT(Table14[[#This Row],[Date]],"DDDD")</f>
        <v>Tuesday</v>
      </c>
      <c r="G199" s="5" t="str">
        <f>TEXT(Table14[[#This Row],[Date]],"MMMM")</f>
        <v>March</v>
      </c>
    </row>
    <row r="200" spans="1:7">
      <c r="A200" s="21">
        <v>45006</v>
      </c>
      <c r="B200" s="9" t="s">
        <v>317</v>
      </c>
      <c r="C200" s="9" t="s">
        <v>12</v>
      </c>
      <c r="D200" s="22" t="s">
        <v>318</v>
      </c>
      <c r="E200" s="23">
        <v>12366</v>
      </c>
      <c r="F200" s="5" t="str">
        <f>TEXT(Table14[[#This Row],[Date]],"DDDD")</f>
        <v>Tuesday</v>
      </c>
      <c r="G200" s="5" t="str">
        <f>TEXT(Table14[[#This Row],[Date]],"MMMM")</f>
        <v>March</v>
      </c>
    </row>
    <row r="201" spans="1:7">
      <c r="A201" s="21">
        <v>45006</v>
      </c>
      <c r="B201" s="9" t="s">
        <v>4</v>
      </c>
      <c r="C201" s="9" t="s">
        <v>12</v>
      </c>
      <c r="D201" s="22" t="s">
        <v>319</v>
      </c>
      <c r="E201" s="26">
        <v>124</v>
      </c>
      <c r="F201" s="6" t="str">
        <f>TEXT(Table14[[#This Row],[Date]],"DDDD")</f>
        <v>Tuesday</v>
      </c>
      <c r="G201" s="6" t="str">
        <f>TEXT(Table14[[#This Row],[Date]],"MMMM")</f>
        <v>March</v>
      </c>
    </row>
    <row r="202" spans="1:7">
      <c r="A202" s="21">
        <v>45006</v>
      </c>
      <c r="B202" s="9" t="s">
        <v>320</v>
      </c>
      <c r="C202" s="9" t="s">
        <v>12</v>
      </c>
      <c r="D202" s="22" t="s">
        <v>321</v>
      </c>
      <c r="E202" s="23">
        <v>5631</v>
      </c>
      <c r="F202" s="5" t="str">
        <f>TEXT(Table14[[#This Row],[Date]],"DDDD")</f>
        <v>Tuesday</v>
      </c>
      <c r="G202" s="5" t="str">
        <f>TEXT(Table14[[#This Row],[Date]],"MMMM")</f>
        <v>March</v>
      </c>
    </row>
    <row r="203" spans="1:7">
      <c r="A203" s="21">
        <v>45006</v>
      </c>
      <c r="B203" s="9" t="s">
        <v>5</v>
      </c>
      <c r="C203" s="9" t="s">
        <v>12</v>
      </c>
      <c r="D203" s="22" t="s">
        <v>322</v>
      </c>
      <c r="E203" s="23">
        <v>2060</v>
      </c>
      <c r="F203" s="5" t="str">
        <f>TEXT(Table14[[#This Row],[Date]],"DDDD")</f>
        <v>Tuesday</v>
      </c>
      <c r="G203" s="5" t="str">
        <f>TEXT(Table14[[#This Row],[Date]],"MMMM")</f>
        <v>March</v>
      </c>
    </row>
    <row r="204" spans="1:7">
      <c r="A204" s="21">
        <v>45006</v>
      </c>
      <c r="B204" s="9" t="s">
        <v>323</v>
      </c>
      <c r="C204" s="9" t="s">
        <v>12</v>
      </c>
      <c r="D204" s="22" t="s">
        <v>324</v>
      </c>
      <c r="E204" s="23">
        <v>6127</v>
      </c>
      <c r="F204" s="5" t="str">
        <f>TEXT(Table14[[#This Row],[Date]],"DDDD")</f>
        <v>Tuesday</v>
      </c>
      <c r="G204" s="5" t="str">
        <f>TEXT(Table14[[#This Row],[Date]],"MMMM")</f>
        <v>March</v>
      </c>
    </row>
    <row r="205" spans="1:7">
      <c r="A205" s="21">
        <v>45006</v>
      </c>
      <c r="B205" s="9" t="s">
        <v>18</v>
      </c>
      <c r="C205" s="9" t="s">
        <v>12</v>
      </c>
      <c r="D205" s="22" t="s">
        <v>325</v>
      </c>
      <c r="E205" s="23">
        <v>14792</v>
      </c>
      <c r="F205" s="5" t="str">
        <f>TEXT(Table14[[#This Row],[Date]],"DDDD")</f>
        <v>Tuesday</v>
      </c>
      <c r="G205" s="5" t="str">
        <f>TEXT(Table14[[#This Row],[Date]],"MMMM")</f>
        <v>March</v>
      </c>
    </row>
    <row r="206" spans="1:7">
      <c r="A206" s="21">
        <v>45008</v>
      </c>
      <c r="B206" s="9" t="s">
        <v>250</v>
      </c>
      <c r="C206" s="9" t="s">
        <v>12</v>
      </c>
      <c r="D206" s="22" t="s">
        <v>326</v>
      </c>
      <c r="E206" s="23">
        <v>18235</v>
      </c>
      <c r="F206" s="5" t="str">
        <f>TEXT(Table14[[#This Row],[Date]],"DDDD")</f>
        <v>Thursday</v>
      </c>
      <c r="G206" s="5" t="str">
        <f>TEXT(Table14[[#This Row],[Date]],"MMMM")</f>
        <v>March</v>
      </c>
    </row>
    <row r="207" spans="1:7">
      <c r="A207" s="21">
        <v>45008</v>
      </c>
      <c r="B207" s="9" t="s">
        <v>81</v>
      </c>
      <c r="C207" s="9" t="s">
        <v>12</v>
      </c>
      <c r="D207" s="22" t="s">
        <v>327</v>
      </c>
      <c r="E207" s="23">
        <v>12366</v>
      </c>
      <c r="F207" s="5" t="str">
        <f>TEXT(Table14[[#This Row],[Date]],"DDDD")</f>
        <v>Thursday</v>
      </c>
      <c r="G207" s="5" t="str">
        <f>TEXT(Table14[[#This Row],[Date]],"MMMM")</f>
        <v>March</v>
      </c>
    </row>
    <row r="208" spans="1:7">
      <c r="A208" s="21">
        <v>45008</v>
      </c>
      <c r="B208" s="9" t="s">
        <v>151</v>
      </c>
      <c r="C208" s="9" t="s">
        <v>12</v>
      </c>
      <c r="D208" s="22" t="s">
        <v>328</v>
      </c>
      <c r="E208" s="23">
        <v>21600</v>
      </c>
      <c r="F208" s="5" t="str">
        <f>TEXT(Table14[[#This Row],[Date]],"DDDD")</f>
        <v>Thursday</v>
      </c>
      <c r="G208" s="5" t="str">
        <f>TEXT(Table14[[#This Row],[Date]],"MMMM")</f>
        <v>March</v>
      </c>
    </row>
    <row r="209" spans="1:7">
      <c r="A209" s="21">
        <v>45008</v>
      </c>
      <c r="B209" s="9" t="s">
        <v>102</v>
      </c>
      <c r="C209" s="9" t="s">
        <v>12</v>
      </c>
      <c r="D209" s="22" t="s">
        <v>329</v>
      </c>
      <c r="E209" s="23">
        <v>12366</v>
      </c>
      <c r="F209" s="5" t="str">
        <f>TEXT(Table14[[#This Row],[Date]],"DDDD")</f>
        <v>Thursday</v>
      </c>
      <c r="G209" s="5" t="str">
        <f>TEXT(Table14[[#This Row],[Date]],"MMMM")</f>
        <v>March</v>
      </c>
    </row>
    <row r="210" spans="1:7">
      <c r="A210" s="21">
        <v>45008</v>
      </c>
      <c r="B210" s="9" t="s">
        <v>235</v>
      </c>
      <c r="C210" s="9" t="s">
        <v>12</v>
      </c>
      <c r="D210" s="22" t="s">
        <v>330</v>
      </c>
      <c r="E210" s="23">
        <v>8362</v>
      </c>
      <c r="F210" s="5" t="str">
        <f>TEXT(Table14[[#This Row],[Date]],"DDDD")</f>
        <v>Thursday</v>
      </c>
      <c r="G210" s="5" t="str">
        <f>TEXT(Table14[[#This Row],[Date]],"MMMM")</f>
        <v>March</v>
      </c>
    </row>
    <row r="211" spans="1:7">
      <c r="A211" s="21">
        <v>45008</v>
      </c>
      <c r="B211" s="9" t="s">
        <v>331</v>
      </c>
      <c r="C211" s="9" t="s">
        <v>12</v>
      </c>
      <c r="D211" s="22" t="s">
        <v>332</v>
      </c>
      <c r="E211" s="23">
        <v>10756</v>
      </c>
      <c r="F211" s="5" t="str">
        <f>TEXT(Table14[[#This Row],[Date]],"DDDD")</f>
        <v>Thursday</v>
      </c>
      <c r="G211" s="5" t="str">
        <f>TEXT(Table14[[#This Row],[Date]],"MMMM")</f>
        <v>March</v>
      </c>
    </row>
    <row r="212" spans="1:7">
      <c r="A212" s="21">
        <v>45008</v>
      </c>
      <c r="B212" s="9" t="s">
        <v>218</v>
      </c>
      <c r="C212" s="9" t="s">
        <v>12</v>
      </c>
      <c r="D212" s="22" t="s">
        <v>333</v>
      </c>
      <c r="E212" s="23">
        <v>12052</v>
      </c>
      <c r="F212" s="5" t="str">
        <f>TEXT(Table14[[#This Row],[Date]],"DDDD")</f>
        <v>Thursday</v>
      </c>
      <c r="G212" s="5" t="str">
        <f>TEXT(Table14[[#This Row],[Date]],"MMMM")</f>
        <v>March</v>
      </c>
    </row>
    <row r="213" spans="1:7">
      <c r="A213" s="21">
        <v>45008</v>
      </c>
      <c r="B213" s="9" t="s">
        <v>334</v>
      </c>
      <c r="C213" s="9" t="s">
        <v>12</v>
      </c>
      <c r="D213" s="22" t="s">
        <v>335</v>
      </c>
      <c r="E213" s="23">
        <v>6570</v>
      </c>
      <c r="F213" s="5" t="str">
        <f>TEXT(Table14[[#This Row],[Date]],"DDDD")</f>
        <v>Thursday</v>
      </c>
      <c r="G213" s="5" t="str">
        <f>TEXT(Table14[[#This Row],[Date]],"MMMM")</f>
        <v>March</v>
      </c>
    </row>
    <row r="214" spans="1:7">
      <c r="A214" s="21">
        <v>45009</v>
      </c>
      <c r="B214" s="9" t="s">
        <v>336</v>
      </c>
      <c r="C214" s="9" t="s">
        <v>12</v>
      </c>
      <c r="D214" s="22" t="s">
        <v>337</v>
      </c>
      <c r="E214" s="23">
        <v>8647</v>
      </c>
      <c r="F214" s="5" t="str">
        <f>TEXT(Table14[[#This Row],[Date]],"DDDD")</f>
        <v>Friday</v>
      </c>
      <c r="G214" s="5" t="str">
        <f>TEXT(Table14[[#This Row],[Date]],"MMMM")</f>
        <v>March</v>
      </c>
    </row>
    <row r="215" spans="1:7">
      <c r="A215" s="21">
        <v>45009</v>
      </c>
      <c r="B215" s="9" t="s">
        <v>260</v>
      </c>
      <c r="C215" s="9" t="s">
        <v>12</v>
      </c>
      <c r="D215" s="22" t="s">
        <v>338</v>
      </c>
      <c r="E215" s="23">
        <v>18832</v>
      </c>
      <c r="F215" s="5" t="str">
        <f>TEXT(Table14[[#This Row],[Date]],"DDDD")</f>
        <v>Friday</v>
      </c>
      <c r="G215" s="5" t="str">
        <f>TEXT(Table14[[#This Row],[Date]],"MMMM")</f>
        <v>March</v>
      </c>
    </row>
    <row r="216" spans="1:7">
      <c r="A216" s="21">
        <v>45010</v>
      </c>
      <c r="B216" s="9" t="s">
        <v>175</v>
      </c>
      <c r="C216" s="9" t="s">
        <v>12</v>
      </c>
      <c r="D216" s="22" t="s">
        <v>339</v>
      </c>
      <c r="E216" s="23">
        <v>1821</v>
      </c>
      <c r="F216" s="5" t="str">
        <f>TEXT(Table14[[#This Row],[Date]],"DDDD")</f>
        <v>Saturday</v>
      </c>
      <c r="G216" s="5" t="str">
        <f>TEXT(Table14[[#This Row],[Date]],"MMMM")</f>
        <v>March</v>
      </c>
    </row>
    <row r="217" spans="1:7">
      <c r="A217" s="21">
        <v>45010</v>
      </c>
      <c r="B217" s="9" t="s">
        <v>340</v>
      </c>
      <c r="C217" s="9" t="s">
        <v>12</v>
      </c>
      <c r="D217" s="22" t="s">
        <v>341</v>
      </c>
      <c r="E217" s="23">
        <v>1870</v>
      </c>
      <c r="F217" s="5" t="str">
        <f>TEXT(Table14[[#This Row],[Date]],"DDDD")</f>
        <v>Saturday</v>
      </c>
      <c r="G217" s="5" t="str">
        <f>TEXT(Table14[[#This Row],[Date]],"MMMM")</f>
        <v>March</v>
      </c>
    </row>
    <row r="218" spans="1:7">
      <c r="A218" s="21">
        <v>45010</v>
      </c>
      <c r="B218" s="9" t="s">
        <v>266</v>
      </c>
      <c r="C218" s="9" t="s">
        <v>12</v>
      </c>
      <c r="D218" s="22" t="s">
        <v>342</v>
      </c>
      <c r="E218" s="23">
        <v>5914</v>
      </c>
      <c r="F218" s="5" t="str">
        <f>TEXT(Table14[[#This Row],[Date]],"DDDD")</f>
        <v>Saturday</v>
      </c>
      <c r="G218" s="5" t="str">
        <f>TEXT(Table14[[#This Row],[Date]],"MMMM")</f>
        <v>March</v>
      </c>
    </row>
    <row r="219" spans="1:7">
      <c r="A219" s="21">
        <v>45010</v>
      </c>
      <c r="B219" s="9" t="s">
        <v>343</v>
      </c>
      <c r="C219" s="9" t="s">
        <v>12</v>
      </c>
      <c r="D219" s="22" t="s">
        <v>344</v>
      </c>
      <c r="E219" s="23">
        <v>6183</v>
      </c>
      <c r="F219" s="5" t="str">
        <f>TEXT(Table14[[#This Row],[Date]],"DDDD")</f>
        <v>Saturday</v>
      </c>
      <c r="G219" s="5" t="str">
        <f>TEXT(Table14[[#This Row],[Date]],"MMMM")</f>
        <v>March</v>
      </c>
    </row>
    <row r="220" spans="1:7">
      <c r="A220" s="21">
        <v>45010</v>
      </c>
      <c r="B220" s="9" t="s">
        <v>88</v>
      </c>
      <c r="C220" s="9" t="s">
        <v>12</v>
      </c>
      <c r="D220" s="22" t="s">
        <v>345</v>
      </c>
      <c r="E220" s="23">
        <v>13864</v>
      </c>
      <c r="F220" s="5" t="str">
        <f>TEXT(Table14[[#This Row],[Date]],"DDDD")</f>
        <v>Saturday</v>
      </c>
      <c r="G220" s="5" t="str">
        <f>TEXT(Table14[[#This Row],[Date]],"MMMM")</f>
        <v>March</v>
      </c>
    </row>
    <row r="221" spans="1:7">
      <c r="A221" s="21">
        <v>45012</v>
      </c>
      <c r="B221" s="9" t="s">
        <v>346</v>
      </c>
      <c r="C221" s="9" t="s">
        <v>12</v>
      </c>
      <c r="D221" s="22" t="s">
        <v>347</v>
      </c>
      <c r="E221" s="23">
        <v>4446</v>
      </c>
      <c r="F221" s="5" t="str">
        <f>TEXT(Table14[[#This Row],[Date]],"DDDD")</f>
        <v>Monday</v>
      </c>
      <c r="G221" s="5" t="str">
        <f>TEXT(Table14[[#This Row],[Date]],"MMMM")</f>
        <v>March</v>
      </c>
    </row>
    <row r="222" spans="1:7">
      <c r="A222" s="21">
        <v>45012</v>
      </c>
      <c r="B222" s="9" t="s">
        <v>4</v>
      </c>
      <c r="C222" s="9" t="s">
        <v>12</v>
      </c>
      <c r="D222" s="22" t="s">
        <v>348</v>
      </c>
      <c r="E222" s="23">
        <v>6058</v>
      </c>
      <c r="F222" s="5" t="str">
        <f>TEXT(Table14[[#This Row],[Date]],"DDDD")</f>
        <v>Monday</v>
      </c>
      <c r="G222" s="5" t="str">
        <f>TEXT(Table14[[#This Row],[Date]],"MMMM")</f>
        <v>March</v>
      </c>
    </row>
    <row r="223" spans="1:7">
      <c r="A223" s="21">
        <v>45012</v>
      </c>
      <c r="B223" s="9" t="s">
        <v>90</v>
      </c>
      <c r="C223" s="9" t="s">
        <v>12</v>
      </c>
      <c r="D223" s="22" t="s">
        <v>349</v>
      </c>
      <c r="E223" s="23">
        <v>4758</v>
      </c>
      <c r="F223" s="5" t="str">
        <f>TEXT(Table14[[#This Row],[Date]],"DDDD")</f>
        <v>Monday</v>
      </c>
      <c r="G223" s="5" t="str">
        <f>TEXT(Table14[[#This Row],[Date]],"MMMM")</f>
        <v>March</v>
      </c>
    </row>
    <row r="224" spans="1:7">
      <c r="A224" s="21">
        <v>45012</v>
      </c>
      <c r="B224" s="9" t="s">
        <v>21</v>
      </c>
      <c r="C224" s="9" t="s">
        <v>12</v>
      </c>
      <c r="D224" s="22" t="s">
        <v>350</v>
      </c>
      <c r="E224" s="23">
        <v>9516</v>
      </c>
      <c r="F224" s="5" t="str">
        <f>TEXT(Table14[[#This Row],[Date]],"DDDD")</f>
        <v>Monday</v>
      </c>
      <c r="G224" s="5" t="str">
        <f>TEXT(Table14[[#This Row],[Date]],"MMMM")</f>
        <v>March</v>
      </c>
    </row>
    <row r="225" spans="1:7">
      <c r="A225" s="21">
        <v>45012</v>
      </c>
      <c r="B225" s="9" t="s">
        <v>70</v>
      </c>
      <c r="C225" s="9" t="s">
        <v>12</v>
      </c>
      <c r="D225" s="22" t="s">
        <v>351</v>
      </c>
      <c r="E225" s="23">
        <v>4758</v>
      </c>
      <c r="F225" s="5" t="str">
        <f>TEXT(Table14[[#This Row],[Date]],"DDDD")</f>
        <v>Monday</v>
      </c>
      <c r="G225" s="5" t="str">
        <f>TEXT(Table14[[#This Row],[Date]],"MMMM")</f>
        <v>March</v>
      </c>
    </row>
    <row r="226" spans="1:7">
      <c r="A226" s="21">
        <v>45012</v>
      </c>
      <c r="B226" s="9" t="s">
        <v>92</v>
      </c>
      <c r="C226" s="9" t="s">
        <v>12</v>
      </c>
      <c r="D226" s="22" t="s">
        <v>352</v>
      </c>
      <c r="E226" s="23">
        <v>4758</v>
      </c>
      <c r="F226" s="5" t="str">
        <f>TEXT(Table14[[#This Row],[Date]],"DDDD")</f>
        <v>Monday</v>
      </c>
      <c r="G226" s="5" t="str">
        <f>TEXT(Table14[[#This Row],[Date]],"MMMM")</f>
        <v>March</v>
      </c>
    </row>
    <row r="227" spans="1:7">
      <c r="A227" s="21">
        <v>45012</v>
      </c>
      <c r="B227" s="9" t="s">
        <v>107</v>
      </c>
      <c r="C227" s="9" t="s">
        <v>12</v>
      </c>
      <c r="D227" s="22" t="s">
        <v>353</v>
      </c>
      <c r="E227" s="23">
        <v>4758</v>
      </c>
      <c r="F227" s="5" t="str">
        <f>TEXT(Table14[[#This Row],[Date]],"DDDD")</f>
        <v>Monday</v>
      </c>
      <c r="G227" s="5" t="str">
        <f>TEXT(Table14[[#This Row],[Date]],"MMMM")</f>
        <v>March</v>
      </c>
    </row>
    <row r="228" spans="1:7">
      <c r="A228" s="21">
        <v>45012</v>
      </c>
      <c r="B228" s="9" t="s">
        <v>44</v>
      </c>
      <c r="C228" s="9" t="s">
        <v>12</v>
      </c>
      <c r="D228" s="22" t="s">
        <v>354</v>
      </c>
      <c r="E228" s="23">
        <v>10819</v>
      </c>
      <c r="F228" s="5" t="str">
        <f>TEXT(Table14[[#This Row],[Date]],"DDDD")</f>
        <v>Monday</v>
      </c>
      <c r="G228" s="5" t="str">
        <f>TEXT(Table14[[#This Row],[Date]],"MMMM")</f>
        <v>March</v>
      </c>
    </row>
    <row r="229" spans="1:7">
      <c r="A229" s="21">
        <v>45012</v>
      </c>
      <c r="B229" s="9" t="s">
        <v>331</v>
      </c>
      <c r="C229" s="9" t="s">
        <v>12</v>
      </c>
      <c r="D229" s="22" t="s">
        <v>355</v>
      </c>
      <c r="E229" s="23">
        <v>4637</v>
      </c>
      <c r="F229" s="5" t="str">
        <f>TEXT(Table14[[#This Row],[Date]],"DDDD")</f>
        <v>Monday</v>
      </c>
      <c r="G229" s="5" t="str">
        <f>TEXT(Table14[[#This Row],[Date]],"MMMM")</f>
        <v>March</v>
      </c>
    </row>
    <row r="230" spans="1:7">
      <c r="A230" s="21">
        <v>45012</v>
      </c>
      <c r="B230" s="9" t="s">
        <v>161</v>
      </c>
      <c r="C230" s="9" t="s">
        <v>12</v>
      </c>
      <c r="D230" s="22" t="s">
        <v>356</v>
      </c>
      <c r="E230" s="23">
        <v>17862</v>
      </c>
      <c r="F230" s="5" t="str">
        <f>TEXT(Table14[[#This Row],[Date]],"DDDD")</f>
        <v>Monday</v>
      </c>
      <c r="G230" s="5" t="str">
        <f>TEXT(Table14[[#This Row],[Date]],"MMMM")</f>
        <v>March</v>
      </c>
    </row>
    <row r="231" spans="1:7">
      <c r="A231" s="21">
        <v>45013</v>
      </c>
      <c r="B231" s="9" t="s">
        <v>357</v>
      </c>
      <c r="C231" s="9" t="s">
        <v>12</v>
      </c>
      <c r="D231" s="22" t="s">
        <v>358</v>
      </c>
      <c r="E231" s="23">
        <v>9076</v>
      </c>
      <c r="F231" s="5" t="str">
        <f>TEXT(Table14[[#This Row],[Date]],"DDDD")</f>
        <v>Tuesday</v>
      </c>
      <c r="G231" s="5" t="str">
        <f>TEXT(Table14[[#This Row],[Date]],"MMMM")</f>
        <v>March</v>
      </c>
    </row>
    <row r="232" spans="1:7">
      <c r="A232" s="21">
        <v>45013</v>
      </c>
      <c r="B232" s="9" t="s">
        <v>252</v>
      </c>
      <c r="C232" s="9" t="s">
        <v>12</v>
      </c>
      <c r="D232" s="22" t="s">
        <v>359</v>
      </c>
      <c r="E232" s="23">
        <v>12145</v>
      </c>
      <c r="F232" s="5" t="str">
        <f>TEXT(Table14[[#This Row],[Date]],"DDDD")</f>
        <v>Tuesday</v>
      </c>
      <c r="G232" s="5" t="str">
        <f>TEXT(Table14[[#This Row],[Date]],"MMMM")</f>
        <v>March</v>
      </c>
    </row>
    <row r="233" spans="1:7">
      <c r="A233" s="21">
        <v>45013</v>
      </c>
      <c r="B233" s="9" t="s">
        <v>115</v>
      </c>
      <c r="C233" s="9" t="s">
        <v>12</v>
      </c>
      <c r="D233" s="22" t="s">
        <v>360</v>
      </c>
      <c r="E233" s="23">
        <v>8190</v>
      </c>
      <c r="F233" s="5" t="str">
        <f>TEXT(Table14[[#This Row],[Date]],"DDDD")</f>
        <v>Tuesday</v>
      </c>
      <c r="G233" s="5" t="str">
        <f>TEXT(Table14[[#This Row],[Date]],"MMMM")</f>
        <v>March</v>
      </c>
    </row>
    <row r="234" spans="1:7">
      <c r="A234" s="21">
        <v>45013</v>
      </c>
      <c r="B234" s="9" t="s">
        <v>25</v>
      </c>
      <c r="C234" s="9" t="s">
        <v>12</v>
      </c>
      <c r="D234" s="22" t="s">
        <v>361</v>
      </c>
      <c r="E234" s="23">
        <v>4616</v>
      </c>
      <c r="F234" s="5" t="str">
        <f>TEXT(Table14[[#This Row],[Date]],"DDDD")</f>
        <v>Tuesday</v>
      </c>
      <c r="G234" s="5" t="str">
        <f>TEXT(Table14[[#This Row],[Date]],"MMMM")</f>
        <v>March</v>
      </c>
    </row>
    <row r="235" spans="1:7">
      <c r="A235" s="21">
        <v>45015</v>
      </c>
      <c r="B235" s="9" t="s">
        <v>180</v>
      </c>
      <c r="C235" s="9" t="s">
        <v>12</v>
      </c>
      <c r="D235" s="22" t="s">
        <v>362</v>
      </c>
      <c r="E235" s="23">
        <v>21735</v>
      </c>
      <c r="F235" s="5" t="str">
        <f>TEXT(Table14[[#This Row],[Date]],"DDDD")</f>
        <v>Thursday</v>
      </c>
      <c r="G235" s="5" t="str">
        <f>TEXT(Table14[[#This Row],[Date]],"MMMM")</f>
        <v>March</v>
      </c>
    </row>
    <row r="236" spans="1:7">
      <c r="A236" s="21">
        <v>45015</v>
      </c>
      <c r="B236" s="9" t="s">
        <v>4</v>
      </c>
      <c r="C236" s="9" t="s">
        <v>12</v>
      </c>
      <c r="D236" s="22" t="s">
        <v>363</v>
      </c>
      <c r="E236" s="23">
        <v>3862</v>
      </c>
      <c r="F236" s="5" t="str">
        <f>TEXT(Table14[[#This Row],[Date]],"DDDD")</f>
        <v>Thursday</v>
      </c>
      <c r="G236" s="5" t="str">
        <f>TEXT(Table14[[#This Row],[Date]],"MMMM")</f>
        <v>March</v>
      </c>
    </row>
    <row r="237" spans="1:7">
      <c r="A237" s="21">
        <v>45015</v>
      </c>
      <c r="B237" s="9" t="s">
        <v>4</v>
      </c>
      <c r="C237" s="9" t="s">
        <v>12</v>
      </c>
      <c r="D237" s="22" t="s">
        <v>364</v>
      </c>
      <c r="E237" s="23">
        <v>5730</v>
      </c>
      <c r="F237" s="5" t="str">
        <f>TEXT(Table14[[#This Row],[Date]],"DDDD")</f>
        <v>Thursday</v>
      </c>
      <c r="G237" s="5" t="str">
        <f>TEXT(Table14[[#This Row],[Date]],"MMMM")</f>
        <v>March</v>
      </c>
    </row>
    <row r="238" spans="1:7">
      <c r="A238" s="18">
        <v>45019</v>
      </c>
      <c r="B238" s="8" t="s">
        <v>100</v>
      </c>
      <c r="C238" s="8" t="s">
        <v>365</v>
      </c>
      <c r="D238" s="19" t="s">
        <v>366</v>
      </c>
      <c r="E238" s="20">
        <v>12366</v>
      </c>
      <c r="F238" s="1" t="str">
        <f>TEXT(Table14[[#This Row],[Date]],"DDDD")</f>
        <v>Monday</v>
      </c>
      <c r="G238" t="str">
        <f>TEXT(Table14[[#This Row],[Date]],"MMMM")</f>
        <v>April</v>
      </c>
    </row>
    <row r="239" spans="1:7">
      <c r="A239" s="21">
        <v>45019</v>
      </c>
      <c r="B239" s="9" t="s">
        <v>128</v>
      </c>
      <c r="C239" s="9" t="s">
        <v>365</v>
      </c>
      <c r="D239" s="22" t="s">
        <v>367</v>
      </c>
      <c r="E239" s="23">
        <v>36528</v>
      </c>
      <c r="F239" s="2" t="str">
        <f>TEXT(Table14[[#This Row],[Date]],"DDDD")</f>
        <v>Monday</v>
      </c>
      <c r="G239" t="str">
        <f>TEXT(Table14[[#This Row],[Date]],"MMMM")</f>
        <v>April</v>
      </c>
    </row>
    <row r="240" spans="1:7">
      <c r="A240" s="21">
        <v>45019</v>
      </c>
      <c r="B240" s="9" t="s">
        <v>4</v>
      </c>
      <c r="C240" s="9" t="s">
        <v>365</v>
      </c>
      <c r="D240" s="22" t="s">
        <v>368</v>
      </c>
      <c r="E240" s="23">
        <v>1438</v>
      </c>
      <c r="F240" s="2" t="str">
        <f>TEXT(Table14[[#This Row],[Date]],"DDDD")</f>
        <v>Monday</v>
      </c>
      <c r="G240" t="str">
        <f>TEXT(Table14[[#This Row],[Date]],"MMMM")</f>
        <v>April</v>
      </c>
    </row>
    <row r="241" spans="1:7">
      <c r="A241" s="21">
        <v>45019</v>
      </c>
      <c r="B241" s="9" t="s">
        <v>369</v>
      </c>
      <c r="C241" s="9" t="s">
        <v>365</v>
      </c>
      <c r="D241" s="22" t="s">
        <v>370</v>
      </c>
      <c r="E241" s="23">
        <v>6183</v>
      </c>
      <c r="F241" s="2" t="str">
        <f>TEXT(Table14[[#This Row],[Date]],"DDDD")</f>
        <v>Monday</v>
      </c>
      <c r="G241" t="str">
        <f>TEXT(Table14[[#This Row],[Date]],"MMMM")</f>
        <v>April</v>
      </c>
    </row>
    <row r="242" spans="1:7">
      <c r="A242" s="21">
        <v>45019</v>
      </c>
      <c r="B242" s="9" t="s">
        <v>64</v>
      </c>
      <c r="C242" s="9" t="s">
        <v>365</v>
      </c>
      <c r="D242" s="22" t="s">
        <v>371</v>
      </c>
      <c r="E242" s="23">
        <v>6266</v>
      </c>
      <c r="F242" s="2" t="str">
        <f>TEXT(Table14[[#This Row],[Date]],"DDDD")</f>
        <v>Monday</v>
      </c>
      <c r="G242" t="str">
        <f>TEXT(Table14[[#This Row],[Date]],"MMMM")</f>
        <v>April</v>
      </c>
    </row>
    <row r="243" spans="1:7">
      <c r="A243" s="21">
        <v>45019</v>
      </c>
      <c r="B243" s="9" t="s">
        <v>132</v>
      </c>
      <c r="C243" s="9" t="s">
        <v>365</v>
      </c>
      <c r="D243" s="22" t="s">
        <v>372</v>
      </c>
      <c r="E243" s="23">
        <v>12052</v>
      </c>
      <c r="F243" s="2" t="str">
        <f>TEXT(Table14[[#This Row],[Date]],"DDDD")</f>
        <v>Monday</v>
      </c>
      <c r="G243" t="str">
        <f>TEXT(Table14[[#This Row],[Date]],"MMMM")</f>
        <v>April</v>
      </c>
    </row>
    <row r="244" spans="1:7">
      <c r="A244" s="21">
        <v>45019</v>
      </c>
      <c r="B244" s="9" t="s">
        <v>23</v>
      </c>
      <c r="C244" s="9" t="s">
        <v>365</v>
      </c>
      <c r="D244" s="22" t="s">
        <v>373</v>
      </c>
      <c r="E244" s="23">
        <v>6078</v>
      </c>
      <c r="F244" s="2" t="str">
        <f>TEXT(Table14[[#This Row],[Date]],"DDDD")</f>
        <v>Monday</v>
      </c>
      <c r="G244" t="str">
        <f>TEXT(Table14[[#This Row],[Date]],"MMMM")</f>
        <v>April</v>
      </c>
    </row>
    <row r="245" spans="1:7">
      <c r="A245" s="21">
        <v>45019</v>
      </c>
      <c r="B245" s="9" t="s">
        <v>186</v>
      </c>
      <c r="C245" s="9" t="s">
        <v>365</v>
      </c>
      <c r="D245" s="22" t="s">
        <v>374</v>
      </c>
      <c r="E245" s="23">
        <v>4758</v>
      </c>
      <c r="F245" s="2" t="str">
        <f>TEXT(Table14[[#This Row],[Date]],"DDDD")</f>
        <v>Monday</v>
      </c>
      <c r="G245" t="str">
        <f>TEXT(Table14[[#This Row],[Date]],"MMMM")</f>
        <v>April</v>
      </c>
    </row>
    <row r="246" spans="1:7">
      <c r="A246" s="21">
        <v>45019</v>
      </c>
      <c r="B246" s="9" t="s">
        <v>136</v>
      </c>
      <c r="C246" s="9" t="s">
        <v>365</v>
      </c>
      <c r="D246" s="22" t="s">
        <v>375</v>
      </c>
      <c r="E246" s="23">
        <v>4758</v>
      </c>
      <c r="F246" s="2" t="str">
        <f>TEXT(Table14[[#This Row],[Date]],"DDDD")</f>
        <v>Monday</v>
      </c>
      <c r="G246" t="str">
        <f>TEXT(Table14[[#This Row],[Date]],"MMMM")</f>
        <v>April</v>
      </c>
    </row>
    <row r="247" spans="1:7">
      <c r="A247" s="21">
        <v>45019</v>
      </c>
      <c r="B247" s="9" t="s">
        <v>376</v>
      </c>
      <c r="C247" s="9" t="s">
        <v>365</v>
      </c>
      <c r="D247" s="22" t="s">
        <v>377</v>
      </c>
      <c r="E247" s="23">
        <v>5869</v>
      </c>
      <c r="F247" s="2" t="str">
        <f>TEXT(Table14[[#This Row],[Date]],"DDDD")</f>
        <v>Monday</v>
      </c>
      <c r="G247" t="str">
        <f>TEXT(Table14[[#This Row],[Date]],"MMMM")</f>
        <v>April</v>
      </c>
    </row>
    <row r="248" spans="1:7">
      <c r="A248" s="21">
        <v>45019</v>
      </c>
      <c r="B248" s="9" t="s">
        <v>102</v>
      </c>
      <c r="C248" s="9" t="s">
        <v>365</v>
      </c>
      <c r="D248" s="22" t="s">
        <v>378</v>
      </c>
      <c r="E248" s="23">
        <v>5961</v>
      </c>
      <c r="F248" s="2" t="str">
        <f>TEXT(Table14[[#This Row],[Date]],"DDDD")</f>
        <v>Monday</v>
      </c>
      <c r="G248" t="str">
        <f>TEXT(Table14[[#This Row],[Date]],"MMMM")</f>
        <v>April</v>
      </c>
    </row>
    <row r="249" spans="1:7">
      <c r="A249" s="21">
        <v>45019</v>
      </c>
      <c r="B249" s="9" t="s">
        <v>200</v>
      </c>
      <c r="C249" s="9" t="s">
        <v>365</v>
      </c>
      <c r="D249" s="22" t="s">
        <v>379</v>
      </c>
      <c r="E249" s="23">
        <v>4520</v>
      </c>
      <c r="F249" s="2" t="str">
        <f>TEXT(Table14[[#This Row],[Date]],"DDDD")</f>
        <v>Monday</v>
      </c>
      <c r="G249" t="str">
        <f>TEXT(Table14[[#This Row],[Date]],"MMMM")</f>
        <v>April</v>
      </c>
    </row>
    <row r="250" spans="1:7">
      <c r="A250" s="21">
        <v>45021</v>
      </c>
      <c r="B250" s="9" t="s">
        <v>237</v>
      </c>
      <c r="C250" s="9" t="s">
        <v>365</v>
      </c>
      <c r="D250" s="22" t="s">
        <v>380</v>
      </c>
      <c r="E250" s="23">
        <v>31474</v>
      </c>
      <c r="F250" s="2" t="str">
        <f>TEXT(Table14[[#This Row],[Date]],"DDDD")</f>
        <v>Wednesday</v>
      </c>
      <c r="G250" t="str">
        <f>TEXT(Table14[[#This Row],[Date]],"MMMM")</f>
        <v>April</v>
      </c>
    </row>
    <row r="251" spans="1:7">
      <c r="A251" s="21">
        <v>45021</v>
      </c>
      <c r="B251" s="9" t="s">
        <v>130</v>
      </c>
      <c r="C251" s="9" t="s">
        <v>365</v>
      </c>
      <c r="D251" s="22" t="s">
        <v>381</v>
      </c>
      <c r="E251" s="23">
        <v>8591</v>
      </c>
      <c r="F251" s="2" t="str">
        <f>TEXT(Table14[[#This Row],[Date]],"DDDD")</f>
        <v>Wednesday</v>
      </c>
      <c r="G251" t="str">
        <f>TEXT(Table14[[#This Row],[Date]],"MMMM")</f>
        <v>April</v>
      </c>
    </row>
    <row r="252" spans="1:7">
      <c r="A252" s="21">
        <v>45021</v>
      </c>
      <c r="B252" s="9" t="s">
        <v>382</v>
      </c>
      <c r="C252" s="9" t="s">
        <v>365</v>
      </c>
      <c r="D252" s="22" t="s">
        <v>383</v>
      </c>
      <c r="E252" s="23">
        <v>12052</v>
      </c>
      <c r="F252" s="2" t="str">
        <f>TEXT(Table14[[#This Row],[Date]],"DDDD")</f>
        <v>Wednesday</v>
      </c>
      <c r="G252" t="str">
        <f>TEXT(Table14[[#This Row],[Date]],"MMMM")</f>
        <v>April</v>
      </c>
    </row>
    <row r="253" spans="1:7">
      <c r="A253" s="21">
        <v>45021</v>
      </c>
      <c r="B253" s="9" t="s">
        <v>384</v>
      </c>
      <c r="C253" s="9" t="s">
        <v>365</v>
      </c>
      <c r="D253" s="22" t="s">
        <v>385</v>
      </c>
      <c r="E253" s="23">
        <v>31563</v>
      </c>
      <c r="F253" s="2" t="str">
        <f>TEXT(Table14[[#This Row],[Date]],"DDDD")</f>
        <v>Wednesday</v>
      </c>
      <c r="G253" t="str">
        <f>TEXT(Table14[[#This Row],[Date]],"MMMM")</f>
        <v>April</v>
      </c>
    </row>
    <row r="254" spans="1:7">
      <c r="A254" s="21">
        <v>45021</v>
      </c>
      <c r="B254" s="9" t="s">
        <v>369</v>
      </c>
      <c r="C254" s="9" t="s">
        <v>365</v>
      </c>
      <c r="D254" s="22" t="s">
        <v>386</v>
      </c>
      <c r="E254" s="23">
        <v>9438</v>
      </c>
      <c r="F254" s="2" t="str">
        <f>TEXT(Table14[[#This Row],[Date]],"DDDD")</f>
        <v>Wednesday</v>
      </c>
      <c r="G254" t="str">
        <f>TEXT(Table14[[#This Row],[Date]],"MMMM")</f>
        <v>April</v>
      </c>
    </row>
    <row r="255" spans="1:7">
      <c r="A255" s="21">
        <v>45022</v>
      </c>
      <c r="B255" s="9" t="s">
        <v>44</v>
      </c>
      <c r="C255" s="9" t="s">
        <v>365</v>
      </c>
      <c r="D255" s="22" t="s">
        <v>387</v>
      </c>
      <c r="E255" s="23">
        <v>9005</v>
      </c>
      <c r="F255" s="2" t="str">
        <f>TEXT(Table14[[#This Row],[Date]],"DDDD")</f>
        <v>Thursday</v>
      </c>
      <c r="G255" t="str">
        <f>TEXT(Table14[[#This Row],[Date]],"MMMM")</f>
        <v>April</v>
      </c>
    </row>
    <row r="256" spans="1:7">
      <c r="A256" s="21">
        <v>45022</v>
      </c>
      <c r="B256" s="9" t="s">
        <v>46</v>
      </c>
      <c r="C256" s="9" t="s">
        <v>365</v>
      </c>
      <c r="D256" s="22" t="s">
        <v>388</v>
      </c>
      <c r="E256" s="23">
        <v>27890</v>
      </c>
      <c r="F256" s="2" t="str">
        <f>TEXT(Table14[[#This Row],[Date]],"DDDD")</f>
        <v>Thursday</v>
      </c>
      <c r="G256" t="str">
        <f>TEXT(Table14[[#This Row],[Date]],"MMMM")</f>
        <v>April</v>
      </c>
    </row>
    <row r="257" spans="1:7">
      <c r="A257" s="21">
        <v>45022</v>
      </c>
      <c r="B257" s="9" t="s">
        <v>214</v>
      </c>
      <c r="C257" s="9" t="s">
        <v>365</v>
      </c>
      <c r="D257" s="22" t="s">
        <v>389</v>
      </c>
      <c r="E257" s="23">
        <v>6759</v>
      </c>
      <c r="F257" s="2" t="str">
        <f>TEXT(Table14[[#This Row],[Date]],"DDDD")</f>
        <v>Thursday</v>
      </c>
      <c r="G257" t="str">
        <f>TEXT(Table14[[#This Row],[Date]],"MMMM")</f>
        <v>April</v>
      </c>
    </row>
    <row r="258" spans="1:7">
      <c r="A258" s="21">
        <v>45022</v>
      </c>
      <c r="B258" s="9" t="s">
        <v>390</v>
      </c>
      <c r="C258" s="9" t="s">
        <v>365</v>
      </c>
      <c r="D258" s="22" t="s">
        <v>391</v>
      </c>
      <c r="E258" s="23">
        <v>6759</v>
      </c>
      <c r="F258" s="2" t="str">
        <f>TEXT(Table14[[#This Row],[Date]],"DDDD")</f>
        <v>Thursday</v>
      </c>
      <c r="G258" t="str">
        <f>TEXT(Table14[[#This Row],[Date]],"MMMM")</f>
        <v>April</v>
      </c>
    </row>
    <row r="259" spans="1:7">
      <c r="A259" s="21">
        <v>45022</v>
      </c>
      <c r="B259" s="9" t="s">
        <v>165</v>
      </c>
      <c r="C259" s="9" t="s">
        <v>365</v>
      </c>
      <c r="D259" s="22" t="s">
        <v>392</v>
      </c>
      <c r="E259" s="23">
        <v>6183</v>
      </c>
      <c r="F259" s="2" t="str">
        <f>TEXT(Table14[[#This Row],[Date]],"DDDD")</f>
        <v>Thursday</v>
      </c>
      <c r="G259" t="str">
        <f>TEXT(Table14[[#This Row],[Date]],"MMMM")</f>
        <v>April</v>
      </c>
    </row>
    <row r="260" spans="1:7">
      <c r="A260" s="21">
        <v>45022</v>
      </c>
      <c r="B260" s="9" t="s">
        <v>117</v>
      </c>
      <c r="C260" s="9" t="s">
        <v>365</v>
      </c>
      <c r="D260" s="22" t="s">
        <v>393</v>
      </c>
      <c r="E260" s="23">
        <v>12366</v>
      </c>
      <c r="F260" s="2" t="str">
        <f>TEXT(Table14[[#This Row],[Date]],"DDDD")</f>
        <v>Thursday</v>
      </c>
      <c r="G260" t="str">
        <f>TEXT(Table14[[#This Row],[Date]],"MMMM")</f>
        <v>April</v>
      </c>
    </row>
    <row r="261" spans="1:7">
      <c r="A261" s="21">
        <v>45022</v>
      </c>
      <c r="B261" s="9" t="s">
        <v>191</v>
      </c>
      <c r="C261" s="9" t="s">
        <v>365</v>
      </c>
      <c r="D261" s="22" t="s">
        <v>394</v>
      </c>
      <c r="E261" s="23">
        <v>5961</v>
      </c>
      <c r="F261" s="2" t="str">
        <f>TEXT(Table14[[#This Row],[Date]],"DDDD")</f>
        <v>Thursday</v>
      </c>
      <c r="G261" t="str">
        <f>TEXT(Table14[[#This Row],[Date]],"MMMM")</f>
        <v>April</v>
      </c>
    </row>
    <row r="262" spans="1:7">
      <c r="A262" s="21">
        <v>45022</v>
      </c>
      <c r="B262" s="9" t="s">
        <v>32</v>
      </c>
      <c r="C262" s="9" t="s">
        <v>365</v>
      </c>
      <c r="D262" s="22" t="s">
        <v>395</v>
      </c>
      <c r="E262" s="23">
        <v>1053</v>
      </c>
      <c r="F262" s="2" t="str">
        <f>TEXT(Table14[[#This Row],[Date]],"DDDD")</f>
        <v>Thursday</v>
      </c>
      <c r="G262" t="str">
        <f>TEXT(Table14[[#This Row],[Date]],"MMMM")</f>
        <v>April</v>
      </c>
    </row>
    <row r="263" spans="1:7">
      <c r="A263" s="21">
        <v>45022</v>
      </c>
      <c r="B263" s="9" t="s">
        <v>382</v>
      </c>
      <c r="C263" s="9" t="s">
        <v>365</v>
      </c>
      <c r="D263" s="22" t="s">
        <v>396</v>
      </c>
      <c r="E263" s="23">
        <v>4502</v>
      </c>
      <c r="F263" s="2" t="str">
        <f>TEXT(Table14[[#This Row],[Date]],"DDDD")</f>
        <v>Thursday</v>
      </c>
      <c r="G263" t="str">
        <f>TEXT(Table14[[#This Row],[Date]],"MMMM")</f>
        <v>April</v>
      </c>
    </row>
    <row r="264" spans="1:7">
      <c r="A264" s="21">
        <v>45022</v>
      </c>
      <c r="B264" s="9" t="s">
        <v>237</v>
      </c>
      <c r="C264" s="9" t="s">
        <v>365</v>
      </c>
      <c r="D264" s="22" t="s">
        <v>397</v>
      </c>
      <c r="E264" s="23">
        <v>7445</v>
      </c>
      <c r="F264" s="2" t="str">
        <f>TEXT(Table14[[#This Row],[Date]],"DDDD")</f>
        <v>Thursday</v>
      </c>
      <c r="G264" t="str">
        <f>TEXT(Table14[[#This Row],[Date]],"MMMM")</f>
        <v>April</v>
      </c>
    </row>
    <row r="265" spans="1:7">
      <c r="A265" s="21">
        <v>45023</v>
      </c>
      <c r="B265" s="9" t="s">
        <v>86</v>
      </c>
      <c r="C265" s="9" t="s">
        <v>365</v>
      </c>
      <c r="D265" s="22" t="s">
        <v>398</v>
      </c>
      <c r="E265" s="23">
        <v>5998</v>
      </c>
      <c r="F265" s="2" t="str">
        <f>TEXT(Table14[[#This Row],[Date]],"DDDD")</f>
        <v>Friday</v>
      </c>
      <c r="G265" t="str">
        <f>TEXT(Table14[[#This Row],[Date]],"MMMM")</f>
        <v>April</v>
      </c>
    </row>
    <row r="266" spans="1:7">
      <c r="A266" s="21">
        <v>45023</v>
      </c>
      <c r="B266" s="9" t="s">
        <v>115</v>
      </c>
      <c r="C266" s="9" t="s">
        <v>365</v>
      </c>
      <c r="D266" s="22" t="s">
        <v>399</v>
      </c>
      <c r="E266" s="23">
        <v>1748</v>
      </c>
      <c r="F266" s="2" t="str">
        <f>TEXT(Table14[[#This Row],[Date]],"DDDD")</f>
        <v>Friday</v>
      </c>
      <c r="G266" t="str">
        <f>TEXT(Table14[[#This Row],[Date]],"MMMM")</f>
        <v>April</v>
      </c>
    </row>
    <row r="267" spans="1:7">
      <c r="A267" s="21">
        <v>45023</v>
      </c>
      <c r="B267" s="9" t="s">
        <v>400</v>
      </c>
      <c r="C267" s="9" t="s">
        <v>365</v>
      </c>
      <c r="D267" s="22" t="s">
        <v>401</v>
      </c>
      <c r="E267" s="23">
        <v>39187</v>
      </c>
      <c r="F267" s="2" t="str">
        <f>TEXT(Table14[[#This Row],[Date]],"DDDD")</f>
        <v>Friday</v>
      </c>
      <c r="G267" t="str">
        <f>TEXT(Table14[[#This Row],[Date]],"MMMM")</f>
        <v>April</v>
      </c>
    </row>
    <row r="268" spans="1:7">
      <c r="A268" s="21">
        <v>45028</v>
      </c>
      <c r="B268" s="9" t="s">
        <v>81</v>
      </c>
      <c r="C268" s="9" t="s">
        <v>365</v>
      </c>
      <c r="D268" s="22" t="s">
        <v>402</v>
      </c>
      <c r="E268" s="23">
        <v>12366</v>
      </c>
      <c r="F268" s="2" t="str">
        <f>TEXT(Table14[[#This Row],[Date]],"DDDD")</f>
        <v>Wednesday</v>
      </c>
      <c r="G268" t="str">
        <f>TEXT(Table14[[#This Row],[Date]],"MMMM")</f>
        <v>April</v>
      </c>
    </row>
    <row r="269" spans="1:7">
      <c r="A269" s="21">
        <v>45028</v>
      </c>
      <c r="B269" s="9" t="s">
        <v>40</v>
      </c>
      <c r="C269" s="9" t="s">
        <v>365</v>
      </c>
      <c r="D269" s="22" t="s">
        <v>403</v>
      </c>
      <c r="E269" s="23">
        <v>8413</v>
      </c>
      <c r="F269" s="2" t="str">
        <f>TEXT(Table14[[#This Row],[Date]],"DDDD")</f>
        <v>Wednesday</v>
      </c>
      <c r="G269" t="str">
        <f>TEXT(Table14[[#This Row],[Date]],"MMMM")</f>
        <v>April</v>
      </c>
    </row>
    <row r="270" spans="1:7">
      <c r="A270" s="21">
        <v>45028</v>
      </c>
      <c r="B270" s="9" t="s">
        <v>404</v>
      </c>
      <c r="C270" s="9" t="s">
        <v>365</v>
      </c>
      <c r="D270" s="22" t="s">
        <v>405</v>
      </c>
      <c r="E270" s="23">
        <v>5631</v>
      </c>
      <c r="F270" s="2" t="str">
        <f>TEXT(Table14[[#This Row],[Date]],"DDDD")</f>
        <v>Wednesday</v>
      </c>
      <c r="G270" t="str">
        <f>TEXT(Table14[[#This Row],[Date]],"MMMM")</f>
        <v>April</v>
      </c>
    </row>
    <row r="271" spans="1:7">
      <c r="A271" s="21">
        <v>45028</v>
      </c>
      <c r="B271" s="9" t="s">
        <v>86</v>
      </c>
      <c r="C271" s="9" t="s">
        <v>365</v>
      </c>
      <c r="D271" s="22" t="s">
        <v>406</v>
      </c>
      <c r="E271" s="23">
        <v>12702</v>
      </c>
      <c r="F271" s="2" t="str">
        <f>TEXT(Table14[[#This Row],[Date]],"DDDD")</f>
        <v>Wednesday</v>
      </c>
      <c r="G271" t="str">
        <f>TEXT(Table14[[#This Row],[Date]],"MMMM")</f>
        <v>April</v>
      </c>
    </row>
    <row r="272" spans="1:7">
      <c r="A272" s="21">
        <v>45028</v>
      </c>
      <c r="B272" s="9" t="s">
        <v>245</v>
      </c>
      <c r="C272" s="9" t="s">
        <v>365</v>
      </c>
      <c r="D272" s="22" t="s">
        <v>407</v>
      </c>
      <c r="E272" s="23">
        <v>4333</v>
      </c>
      <c r="F272" s="2" t="str">
        <f>TEXT(Table14[[#This Row],[Date]],"DDDD")</f>
        <v>Wednesday</v>
      </c>
      <c r="G272" t="str">
        <f>TEXT(Table14[[#This Row],[Date]],"MMMM")</f>
        <v>April</v>
      </c>
    </row>
    <row r="273" spans="1:7">
      <c r="A273" s="21">
        <v>45028</v>
      </c>
      <c r="B273" s="9" t="s">
        <v>128</v>
      </c>
      <c r="C273" s="9" t="s">
        <v>365</v>
      </c>
      <c r="D273" s="22" t="s">
        <v>408</v>
      </c>
      <c r="E273" s="23">
        <v>7200</v>
      </c>
      <c r="F273" s="2" t="str">
        <f>TEXT(Table14[[#This Row],[Date]],"DDDD")</f>
        <v>Wednesday</v>
      </c>
      <c r="G273" t="str">
        <f>TEXT(Table14[[#This Row],[Date]],"MMMM")</f>
        <v>April</v>
      </c>
    </row>
    <row r="274" spans="1:7">
      <c r="A274" s="21">
        <v>45028</v>
      </c>
      <c r="B274" s="9" t="s">
        <v>214</v>
      </c>
      <c r="C274" s="9" t="s">
        <v>365</v>
      </c>
      <c r="D274" s="22" t="s">
        <v>409</v>
      </c>
      <c r="E274" s="23">
        <v>1514</v>
      </c>
      <c r="F274" s="2" t="str">
        <f>TEXT(Table14[[#This Row],[Date]],"DDDD")</f>
        <v>Wednesday</v>
      </c>
      <c r="G274" t="str">
        <f>TEXT(Table14[[#This Row],[Date]],"MMMM")</f>
        <v>April</v>
      </c>
    </row>
    <row r="275" spans="1:7">
      <c r="A275" s="21">
        <v>45028</v>
      </c>
      <c r="B275" s="9" t="s">
        <v>320</v>
      </c>
      <c r="C275" s="9" t="s">
        <v>365</v>
      </c>
      <c r="D275" s="22" t="s">
        <v>410</v>
      </c>
      <c r="E275" s="23">
        <v>9360</v>
      </c>
      <c r="F275" s="2" t="str">
        <f>TEXT(Table14[[#This Row],[Date]],"DDDD")</f>
        <v>Wednesday</v>
      </c>
      <c r="G275" t="str">
        <f>TEXT(Table14[[#This Row],[Date]],"MMMM")</f>
        <v>April</v>
      </c>
    </row>
    <row r="276" spans="1:7">
      <c r="A276" s="21">
        <v>45028</v>
      </c>
      <c r="B276" s="9" t="s">
        <v>411</v>
      </c>
      <c r="C276" s="9" t="s">
        <v>365</v>
      </c>
      <c r="D276" s="22" t="s">
        <v>412</v>
      </c>
      <c r="E276" s="23">
        <v>9762</v>
      </c>
      <c r="F276" s="2" t="str">
        <f>TEXT(Table14[[#This Row],[Date]],"DDDD")</f>
        <v>Wednesday</v>
      </c>
      <c r="G276" t="str">
        <f>TEXT(Table14[[#This Row],[Date]],"MMMM")</f>
        <v>April</v>
      </c>
    </row>
    <row r="277" spans="1:7">
      <c r="A277" s="21">
        <v>45028</v>
      </c>
      <c r="B277" s="9" t="s">
        <v>161</v>
      </c>
      <c r="C277" s="9" t="s">
        <v>365</v>
      </c>
      <c r="D277" s="22" t="s">
        <v>413</v>
      </c>
      <c r="E277" s="23">
        <v>12052</v>
      </c>
      <c r="F277" s="2" t="str">
        <f>TEXT(Table14[[#This Row],[Date]],"DDDD")</f>
        <v>Wednesday</v>
      </c>
      <c r="G277" t="str">
        <f>TEXT(Table14[[#This Row],[Date]],"MMMM")</f>
        <v>April</v>
      </c>
    </row>
    <row r="278" spans="1:7">
      <c r="A278" s="21">
        <v>45028</v>
      </c>
      <c r="B278" s="9" t="s">
        <v>414</v>
      </c>
      <c r="C278" s="9" t="s">
        <v>365</v>
      </c>
      <c r="D278" s="22" t="s">
        <v>415</v>
      </c>
      <c r="E278" s="23">
        <v>11533</v>
      </c>
      <c r="F278" s="2" t="str">
        <f>TEXT(Table14[[#This Row],[Date]],"DDDD")</f>
        <v>Wednesday</v>
      </c>
      <c r="G278" t="str">
        <f>TEXT(Table14[[#This Row],[Date]],"MMMM")</f>
        <v>April</v>
      </c>
    </row>
    <row r="279" spans="1:7">
      <c r="A279" s="21">
        <v>45030</v>
      </c>
      <c r="B279" s="9" t="s">
        <v>128</v>
      </c>
      <c r="C279" s="9" t="s">
        <v>365</v>
      </c>
      <c r="D279" s="22" t="s">
        <v>416</v>
      </c>
      <c r="E279" s="23">
        <v>14526</v>
      </c>
      <c r="F279" s="2" t="str">
        <f>TEXT(Table14[[#This Row],[Date]],"DDDD")</f>
        <v>Friday</v>
      </c>
      <c r="G279" t="str">
        <f>TEXT(Table14[[#This Row],[Date]],"MMMM")</f>
        <v>April</v>
      </c>
    </row>
    <row r="280" spans="1:7">
      <c r="A280" s="21">
        <v>45030</v>
      </c>
      <c r="B280" s="9" t="s">
        <v>23</v>
      </c>
      <c r="C280" s="9" t="s">
        <v>365</v>
      </c>
      <c r="D280" s="22" t="s">
        <v>417</v>
      </c>
      <c r="E280" s="23">
        <v>8202</v>
      </c>
      <c r="F280" s="2" t="str">
        <f>TEXT(Table14[[#This Row],[Date]],"DDDD")</f>
        <v>Friday</v>
      </c>
      <c r="G280" t="str">
        <f>TEXT(Table14[[#This Row],[Date]],"MMMM")</f>
        <v>April</v>
      </c>
    </row>
    <row r="281" spans="1:7">
      <c r="A281" s="21">
        <v>45030</v>
      </c>
      <c r="B281" s="9" t="s">
        <v>155</v>
      </c>
      <c r="C281" s="9" t="s">
        <v>365</v>
      </c>
      <c r="D281" s="22" t="s">
        <v>418</v>
      </c>
      <c r="E281" s="23">
        <v>6537</v>
      </c>
      <c r="F281" s="2" t="str">
        <f>TEXT(Table14[[#This Row],[Date]],"DDDD")</f>
        <v>Friday</v>
      </c>
      <c r="G281" t="str">
        <f>TEXT(Table14[[#This Row],[Date]],"MMMM")</f>
        <v>April</v>
      </c>
    </row>
    <row r="282" spans="1:7">
      <c r="A282" s="21">
        <v>45031</v>
      </c>
      <c r="B282" s="9" t="s">
        <v>72</v>
      </c>
      <c r="C282" s="9" t="s">
        <v>365</v>
      </c>
      <c r="D282" s="22" t="s">
        <v>419</v>
      </c>
      <c r="E282" s="23">
        <v>2775</v>
      </c>
      <c r="F282" s="2" t="str">
        <f>TEXT(Table14[[#This Row],[Date]],"DDDD")</f>
        <v>Saturday</v>
      </c>
      <c r="G282" t="str">
        <f>TEXT(Table14[[#This Row],[Date]],"MMMM")</f>
        <v>April</v>
      </c>
    </row>
    <row r="283" spans="1:7">
      <c r="A283" s="21">
        <v>45033</v>
      </c>
      <c r="B283" s="9" t="s">
        <v>414</v>
      </c>
      <c r="C283" s="9" t="s">
        <v>365</v>
      </c>
      <c r="D283" s="22" t="s">
        <v>420</v>
      </c>
      <c r="E283" s="23">
        <v>8235</v>
      </c>
      <c r="F283" t="str">
        <f>TEXT(Table14[[#This Row],[Date]],"DDDD")</f>
        <v>Monday</v>
      </c>
      <c r="G283" t="str">
        <f>TEXT(Table14[[#This Row],[Date]],"MMMM")</f>
        <v>April</v>
      </c>
    </row>
    <row r="284" spans="1:7">
      <c r="A284" s="21">
        <v>45033</v>
      </c>
      <c r="B284" s="9" t="s">
        <v>155</v>
      </c>
      <c r="C284" s="9" t="s">
        <v>365</v>
      </c>
      <c r="D284" s="22" t="s">
        <v>421</v>
      </c>
      <c r="E284" s="23">
        <v>13174</v>
      </c>
      <c r="F284" t="str">
        <f>TEXT(Table14[[#This Row],[Date]],"DDDD")</f>
        <v>Monday</v>
      </c>
      <c r="G284" t="str">
        <f>TEXT(Table14[[#This Row],[Date]],"MMMM")</f>
        <v>April</v>
      </c>
    </row>
    <row r="285" spans="1:7">
      <c r="A285" s="21">
        <v>45033</v>
      </c>
      <c r="B285" s="9" t="s">
        <v>252</v>
      </c>
      <c r="C285" s="9" t="s">
        <v>365</v>
      </c>
      <c r="D285" s="22" t="s">
        <v>422</v>
      </c>
      <c r="E285" s="23">
        <v>18689</v>
      </c>
      <c r="F285" t="str">
        <f>TEXT(Table14[[#This Row],[Date]],"DDDD")</f>
        <v>Monday</v>
      </c>
      <c r="G285" t="str">
        <f>TEXT(Table14[[#This Row],[Date]],"MMMM")</f>
        <v>April</v>
      </c>
    </row>
    <row r="286" spans="1:7">
      <c r="A286" s="21">
        <v>45033</v>
      </c>
      <c r="B286" s="9" t="s">
        <v>423</v>
      </c>
      <c r="C286" s="9" t="s">
        <v>365</v>
      </c>
      <c r="D286" s="22" t="s">
        <v>424</v>
      </c>
      <c r="E286" s="23">
        <v>16528</v>
      </c>
      <c r="F286" t="str">
        <f>TEXT(Table14[[#This Row],[Date]],"DDDD")</f>
        <v>Monday</v>
      </c>
      <c r="G286" t="str">
        <f>TEXT(Table14[[#This Row],[Date]],"MMMM")</f>
        <v>April</v>
      </c>
    </row>
    <row r="287" spans="1:7">
      <c r="A287" s="21">
        <v>45033</v>
      </c>
      <c r="B287" s="9" t="s">
        <v>44</v>
      </c>
      <c r="C287" s="9" t="s">
        <v>365</v>
      </c>
      <c r="D287" s="22" t="s">
        <v>425</v>
      </c>
      <c r="E287" s="23">
        <v>18078</v>
      </c>
      <c r="F287" t="str">
        <f>TEXT(Table14[[#This Row],[Date]],"DDDD")</f>
        <v>Monday</v>
      </c>
      <c r="G287" t="str">
        <f>TEXT(Table14[[#This Row],[Date]],"MMMM")</f>
        <v>April</v>
      </c>
    </row>
    <row r="288" spans="1:7">
      <c r="A288" s="21">
        <v>45033</v>
      </c>
      <c r="B288" s="9" t="s">
        <v>4</v>
      </c>
      <c r="C288" s="9" t="s">
        <v>365</v>
      </c>
      <c r="D288" s="22" t="s">
        <v>426</v>
      </c>
      <c r="E288" s="23">
        <v>4361</v>
      </c>
      <c r="F288" t="str">
        <f>TEXT(Table14[[#This Row],[Date]],"DDDD")</f>
        <v>Monday</v>
      </c>
      <c r="G288" t="str">
        <f>TEXT(Table14[[#This Row],[Date]],"MMMM")</f>
        <v>April</v>
      </c>
    </row>
    <row r="289" spans="1:7">
      <c r="A289" s="21">
        <v>45033</v>
      </c>
      <c r="B289" s="9" t="s">
        <v>427</v>
      </c>
      <c r="C289" s="9" t="s">
        <v>365</v>
      </c>
      <c r="D289" s="22" t="s">
        <v>428</v>
      </c>
      <c r="E289" s="23">
        <v>6183</v>
      </c>
      <c r="F289" t="str">
        <f>TEXT(Table14[[#This Row],[Date]],"DDDD")</f>
        <v>Monday</v>
      </c>
      <c r="G289" t="str">
        <f>TEXT(Table14[[#This Row],[Date]],"MMMM")</f>
        <v>April</v>
      </c>
    </row>
    <row r="290" spans="1:7">
      <c r="A290" s="21">
        <v>45033</v>
      </c>
      <c r="B290" s="9" t="s">
        <v>64</v>
      </c>
      <c r="C290" s="9" t="s">
        <v>365</v>
      </c>
      <c r="D290" s="22" t="s">
        <v>429</v>
      </c>
      <c r="E290" s="23">
        <v>6587</v>
      </c>
      <c r="F290" t="str">
        <f>TEXT(Table14[[#This Row],[Date]],"DDDD")</f>
        <v>Monday</v>
      </c>
      <c r="G290" t="str">
        <f>TEXT(Table14[[#This Row],[Date]],"MMMM")</f>
        <v>April</v>
      </c>
    </row>
    <row r="291" spans="1:7">
      <c r="A291" s="21">
        <v>45033</v>
      </c>
      <c r="B291" s="9" t="s">
        <v>165</v>
      </c>
      <c r="C291" s="9" t="s">
        <v>365</v>
      </c>
      <c r="D291" s="22" t="s">
        <v>430</v>
      </c>
      <c r="E291" s="23">
        <v>7161</v>
      </c>
      <c r="F291" t="str">
        <f>TEXT(Table14[[#This Row],[Date]],"DDDD")</f>
        <v>Monday</v>
      </c>
      <c r="G291" t="str">
        <f>TEXT(Table14[[#This Row],[Date]],"MMMM")</f>
        <v>April</v>
      </c>
    </row>
    <row r="292" spans="1:7">
      <c r="A292" s="21">
        <v>45033</v>
      </c>
      <c r="B292" s="9" t="s">
        <v>128</v>
      </c>
      <c r="C292" s="9" t="s">
        <v>365</v>
      </c>
      <c r="D292" s="22" t="s">
        <v>431</v>
      </c>
      <c r="E292" s="23">
        <v>7263</v>
      </c>
      <c r="F292" t="str">
        <f>TEXT(Table14[[#This Row],[Date]],"DDDD")</f>
        <v>Monday</v>
      </c>
      <c r="G292" t="str">
        <f>TEXT(Table14[[#This Row],[Date]],"MMMM")</f>
        <v>April</v>
      </c>
    </row>
    <row r="293" spans="1:7">
      <c r="A293" s="21">
        <v>45034</v>
      </c>
      <c r="B293" s="9" t="s">
        <v>14</v>
      </c>
      <c r="C293" s="9" t="s">
        <v>365</v>
      </c>
      <c r="D293" s="22" t="s">
        <v>432</v>
      </c>
      <c r="E293" s="23">
        <v>13528</v>
      </c>
      <c r="F293" t="str">
        <f>TEXT(Table14[[#This Row],[Date]],"DDDD")</f>
        <v>Tuesday</v>
      </c>
      <c r="G293" t="str">
        <f>TEXT(Table14[[#This Row],[Date]],"MMMM")</f>
        <v>April</v>
      </c>
    </row>
    <row r="294" spans="1:7">
      <c r="A294" s="21">
        <v>45036</v>
      </c>
      <c r="B294" s="9" t="s">
        <v>301</v>
      </c>
      <c r="C294" s="9" t="s">
        <v>365</v>
      </c>
      <c r="D294" s="22" t="s">
        <v>433</v>
      </c>
      <c r="E294" s="23">
        <v>4463</v>
      </c>
      <c r="F294" t="str">
        <f>TEXT(Table14[[#This Row],[Date]],"DDDD")</f>
        <v>Thursday</v>
      </c>
      <c r="G294" t="str">
        <f>TEXT(Table14[[#This Row],[Date]],"MMMM")</f>
        <v>April</v>
      </c>
    </row>
    <row r="295" spans="1:7">
      <c r="A295" s="21">
        <v>45036</v>
      </c>
      <c r="B295" s="9" t="s">
        <v>5</v>
      </c>
      <c r="C295" s="9" t="s">
        <v>365</v>
      </c>
      <c r="D295" s="22" t="s">
        <v>434</v>
      </c>
      <c r="E295" s="23">
        <v>4502</v>
      </c>
      <c r="F295" t="str">
        <f>TEXT(Table14[[#This Row],[Date]],"DDDD")</f>
        <v>Thursday</v>
      </c>
      <c r="G295" t="str">
        <f>TEXT(Table14[[#This Row],[Date]],"MMMM")</f>
        <v>April</v>
      </c>
    </row>
    <row r="296" spans="1:7">
      <c r="A296" s="21">
        <v>45036</v>
      </c>
      <c r="B296" s="9" t="s">
        <v>68</v>
      </c>
      <c r="C296" s="9" t="s">
        <v>365</v>
      </c>
      <c r="D296" s="22" t="s">
        <v>435</v>
      </c>
      <c r="E296" s="23">
        <v>4620</v>
      </c>
      <c r="F296" t="str">
        <f>TEXT(Table14[[#This Row],[Date]],"DDDD")</f>
        <v>Thursday</v>
      </c>
      <c r="G296" t="str">
        <f>TEXT(Table14[[#This Row],[Date]],"MMMM")</f>
        <v>April</v>
      </c>
    </row>
    <row r="297" spans="1:7">
      <c r="A297" s="21">
        <v>45036</v>
      </c>
      <c r="B297" s="9" t="s">
        <v>436</v>
      </c>
      <c r="C297" s="9" t="s">
        <v>365</v>
      </c>
      <c r="D297" s="22" t="s">
        <v>437</v>
      </c>
      <c r="E297" s="23">
        <v>3900</v>
      </c>
      <c r="F297" t="str">
        <f>TEXT(Table14[[#This Row],[Date]],"DDDD")</f>
        <v>Thursday</v>
      </c>
      <c r="G297" t="str">
        <f>TEXT(Table14[[#This Row],[Date]],"MMMM")</f>
        <v>April</v>
      </c>
    </row>
    <row r="298" spans="1:7">
      <c r="A298" s="21">
        <v>45036</v>
      </c>
      <c r="B298" s="9" t="s">
        <v>25</v>
      </c>
      <c r="C298" s="9" t="s">
        <v>365</v>
      </c>
      <c r="D298" s="22" t="s">
        <v>438</v>
      </c>
      <c r="E298" s="23">
        <v>9588</v>
      </c>
      <c r="F298" t="str">
        <f>TEXT(Table14[[#This Row],[Date]],"DDDD")</f>
        <v>Thursday</v>
      </c>
      <c r="G298" t="str">
        <f>TEXT(Table14[[#This Row],[Date]],"MMMM")</f>
        <v>April</v>
      </c>
    </row>
    <row r="299" spans="1:7">
      <c r="A299" s="21">
        <v>45036</v>
      </c>
      <c r="B299" s="9" t="s">
        <v>439</v>
      </c>
      <c r="C299" s="9" t="s">
        <v>365</v>
      </c>
      <c r="D299" s="22" t="s">
        <v>440</v>
      </c>
      <c r="E299" s="23">
        <v>4502</v>
      </c>
      <c r="F299" t="str">
        <f>TEXT(Table14[[#This Row],[Date]],"DDDD")</f>
        <v>Thursday</v>
      </c>
      <c r="G299" t="str">
        <f>TEXT(Table14[[#This Row],[Date]],"MMMM")</f>
        <v>April</v>
      </c>
    </row>
    <row r="300" spans="1:7">
      <c r="A300" s="21">
        <v>45036</v>
      </c>
      <c r="B300" s="9" t="s">
        <v>334</v>
      </c>
      <c r="C300" s="9" t="s">
        <v>365</v>
      </c>
      <c r="D300" s="22" t="s">
        <v>441</v>
      </c>
      <c r="E300" s="23">
        <v>5327</v>
      </c>
      <c r="F300" t="str">
        <f>TEXT(Table14[[#This Row],[Date]],"DDDD")</f>
        <v>Thursday</v>
      </c>
      <c r="G300" t="str">
        <f>TEXT(Table14[[#This Row],[Date]],"MMMM")</f>
        <v>April</v>
      </c>
    </row>
    <row r="301" spans="1:7">
      <c r="A301" s="21">
        <v>45036</v>
      </c>
      <c r="B301" s="9" t="s">
        <v>442</v>
      </c>
      <c r="C301" s="9" t="s">
        <v>365</v>
      </c>
      <c r="D301" s="22" t="s">
        <v>443</v>
      </c>
      <c r="E301" s="23">
        <v>6953</v>
      </c>
      <c r="F301" t="str">
        <f>TEXT(Table14[[#This Row],[Date]],"DDDD")</f>
        <v>Thursday</v>
      </c>
      <c r="G301" t="str">
        <f>TEXT(Table14[[#This Row],[Date]],"MMMM")</f>
        <v>April</v>
      </c>
    </row>
    <row r="302" spans="1:7">
      <c r="A302" s="21">
        <v>45036</v>
      </c>
      <c r="B302" s="9" t="s">
        <v>444</v>
      </c>
      <c r="C302" s="9" t="s">
        <v>365</v>
      </c>
      <c r="D302" s="22" t="s">
        <v>445</v>
      </c>
      <c r="E302" s="23">
        <v>11059</v>
      </c>
      <c r="F302" t="str">
        <f>TEXT(Table14[[#This Row],[Date]],"DDDD")</f>
        <v>Thursday</v>
      </c>
      <c r="G302" t="str">
        <f>TEXT(Table14[[#This Row],[Date]],"MMMM")</f>
        <v>April</v>
      </c>
    </row>
    <row r="303" spans="1:7">
      <c r="A303" s="21">
        <v>45036</v>
      </c>
      <c r="B303" s="9" t="s">
        <v>446</v>
      </c>
      <c r="C303" s="9" t="s">
        <v>365</v>
      </c>
      <c r="D303" s="22" t="s">
        <v>447</v>
      </c>
      <c r="E303" s="23">
        <v>8832</v>
      </c>
      <c r="F303" t="str">
        <f>TEXT(Table14[[#This Row],[Date]],"DDDD")</f>
        <v>Thursday</v>
      </c>
      <c r="G303" t="str">
        <f>TEXT(Table14[[#This Row],[Date]],"MMMM")</f>
        <v>April</v>
      </c>
    </row>
    <row r="304" spans="1:7">
      <c r="A304" s="21">
        <v>45036</v>
      </c>
      <c r="B304" s="9" t="s">
        <v>100</v>
      </c>
      <c r="C304" s="9" t="s">
        <v>365</v>
      </c>
      <c r="D304" s="22" t="s">
        <v>448</v>
      </c>
      <c r="E304" s="23">
        <v>12366</v>
      </c>
      <c r="F304" t="str">
        <f>TEXT(Table14[[#This Row],[Date]],"DDDD")</f>
        <v>Thursday</v>
      </c>
      <c r="G304" t="str">
        <f>TEXT(Table14[[#This Row],[Date]],"MMMM")</f>
        <v>April</v>
      </c>
    </row>
    <row r="305" spans="1:7">
      <c r="A305" s="21">
        <v>45036</v>
      </c>
      <c r="B305" s="9" t="s">
        <v>256</v>
      </c>
      <c r="C305" s="9" t="s">
        <v>365</v>
      </c>
      <c r="D305" s="22" t="s">
        <v>449</v>
      </c>
      <c r="E305" s="23">
        <v>11814</v>
      </c>
      <c r="F305" t="str">
        <f>TEXT(Table14[[#This Row],[Date]],"DDDD")</f>
        <v>Thursday</v>
      </c>
      <c r="G305" t="str">
        <f>TEXT(Table14[[#This Row],[Date]],"MMMM")</f>
        <v>April</v>
      </c>
    </row>
    <row r="306" spans="1:7">
      <c r="A306" s="21">
        <v>45036</v>
      </c>
      <c r="B306" s="9" t="s">
        <v>245</v>
      </c>
      <c r="C306" s="9" t="s">
        <v>365</v>
      </c>
      <c r="D306" s="22" t="s">
        <v>450</v>
      </c>
      <c r="E306" s="23">
        <v>2360</v>
      </c>
      <c r="F306" t="str">
        <f>TEXT(Table14[[#This Row],[Date]],"DDDD")</f>
        <v>Thursday</v>
      </c>
      <c r="G306" t="str">
        <f>TEXT(Table14[[#This Row],[Date]],"MMMM")</f>
        <v>April</v>
      </c>
    </row>
    <row r="307" spans="1:7">
      <c r="A307" s="21">
        <v>45038</v>
      </c>
      <c r="B307" s="9" t="s">
        <v>32</v>
      </c>
      <c r="C307" s="9" t="s">
        <v>365</v>
      </c>
      <c r="D307" s="22" t="s">
        <v>451</v>
      </c>
      <c r="E307" s="23">
        <v>1053</v>
      </c>
      <c r="F307" t="str">
        <f>TEXT(Table14[[#This Row],[Date]],"DDDD")</f>
        <v>Saturday</v>
      </c>
      <c r="G307" t="str">
        <f>TEXT(Table14[[#This Row],[Date]],"MMMM")</f>
        <v>April</v>
      </c>
    </row>
    <row r="308" spans="1:7">
      <c r="A308" s="21">
        <v>45040</v>
      </c>
      <c r="B308" s="9" t="s">
        <v>452</v>
      </c>
      <c r="C308" s="9" t="s">
        <v>365</v>
      </c>
      <c r="D308" s="22" t="s">
        <v>453</v>
      </c>
      <c r="E308" s="23">
        <v>7388</v>
      </c>
      <c r="F308" t="str">
        <f>TEXT(Table14[[#This Row],[Date]],"DDDD")</f>
        <v>Monday</v>
      </c>
      <c r="G308" t="str">
        <f>TEXT(Table14[[#This Row],[Date]],"MMMM")</f>
        <v>April</v>
      </c>
    </row>
    <row r="309" spans="1:7">
      <c r="A309" s="21">
        <v>45040</v>
      </c>
      <c r="B309" s="9" t="s">
        <v>180</v>
      </c>
      <c r="C309" s="9" t="s">
        <v>365</v>
      </c>
      <c r="D309" s="22" t="s">
        <v>454</v>
      </c>
      <c r="E309" s="23">
        <v>18078</v>
      </c>
      <c r="F309" t="str">
        <f>TEXT(Table14[[#This Row],[Date]],"DDDD")</f>
        <v>Monday</v>
      </c>
      <c r="G309" t="str">
        <f>TEXT(Table14[[#This Row],[Date]],"MMMM")</f>
        <v>April</v>
      </c>
    </row>
    <row r="310" spans="1:7">
      <c r="A310" s="21">
        <v>45040</v>
      </c>
      <c r="B310" s="9" t="s">
        <v>376</v>
      </c>
      <c r="C310" s="9" t="s">
        <v>365</v>
      </c>
      <c r="D310" s="22" t="s">
        <v>455</v>
      </c>
      <c r="E310" s="23">
        <v>1112</v>
      </c>
      <c r="F310" t="str">
        <f>TEXT(Table14[[#This Row],[Date]],"DDDD")</f>
        <v>Monday</v>
      </c>
      <c r="G310" t="str">
        <f>TEXT(Table14[[#This Row],[Date]],"MMMM")</f>
        <v>April</v>
      </c>
    </row>
    <row r="311" spans="1:7">
      <c r="A311" s="21">
        <v>45040</v>
      </c>
      <c r="B311" s="9" t="s">
        <v>456</v>
      </c>
      <c r="C311" s="9" t="s">
        <v>365</v>
      </c>
      <c r="D311" s="22" t="s">
        <v>457</v>
      </c>
      <c r="E311" s="23">
        <v>4637</v>
      </c>
      <c r="F311" t="str">
        <f>TEXT(Table14[[#This Row],[Date]],"DDDD")</f>
        <v>Monday</v>
      </c>
      <c r="G311" t="str">
        <f>TEXT(Table14[[#This Row],[Date]],"MMMM")</f>
        <v>April</v>
      </c>
    </row>
    <row r="312" spans="1:7">
      <c r="A312" s="21">
        <v>45040</v>
      </c>
      <c r="B312" s="9" t="s">
        <v>301</v>
      </c>
      <c r="C312" s="9" t="s">
        <v>365</v>
      </c>
      <c r="D312" s="22" t="s">
        <v>458</v>
      </c>
      <c r="E312" s="23">
        <v>4463</v>
      </c>
      <c r="F312" t="str">
        <f>TEXT(Table14[[#This Row],[Date]],"DDDD")</f>
        <v>Monday</v>
      </c>
      <c r="G312" t="str">
        <f>TEXT(Table14[[#This Row],[Date]],"MMMM")</f>
        <v>April</v>
      </c>
    </row>
    <row r="313" spans="1:7">
      <c r="A313" s="21">
        <v>45040</v>
      </c>
      <c r="B313" s="9" t="s">
        <v>304</v>
      </c>
      <c r="C313" s="9" t="s">
        <v>365</v>
      </c>
      <c r="D313" s="22" t="s">
        <v>459</v>
      </c>
      <c r="E313" s="23">
        <v>6183</v>
      </c>
      <c r="F313" t="str">
        <f>TEXT(Table14[[#This Row],[Date]],"DDDD")</f>
        <v>Monday</v>
      </c>
      <c r="G313" t="str">
        <f>TEXT(Table14[[#This Row],[Date]],"MMMM")</f>
        <v>April</v>
      </c>
    </row>
    <row r="314" spans="1:7">
      <c r="A314" s="21">
        <v>45040</v>
      </c>
      <c r="B314" s="9" t="s">
        <v>56</v>
      </c>
      <c r="C314" s="9" t="s">
        <v>365</v>
      </c>
      <c r="D314" s="22" t="s">
        <v>460</v>
      </c>
      <c r="E314" s="23">
        <v>6183</v>
      </c>
      <c r="F314" t="str">
        <f>TEXT(Table14[[#This Row],[Date]],"DDDD")</f>
        <v>Monday</v>
      </c>
      <c r="G314" t="str">
        <f>TEXT(Table14[[#This Row],[Date]],"MMMM")</f>
        <v>April</v>
      </c>
    </row>
    <row r="315" spans="1:7">
      <c r="A315" s="21">
        <v>45041</v>
      </c>
      <c r="B315" s="9" t="s">
        <v>446</v>
      </c>
      <c r="C315" s="9" t="s">
        <v>365</v>
      </c>
      <c r="D315" s="22" t="s">
        <v>461</v>
      </c>
      <c r="E315" s="23">
        <v>4983</v>
      </c>
      <c r="F315" t="str">
        <f>TEXT(Table14[[#This Row],[Date]],"DDDD")</f>
        <v>Tuesday</v>
      </c>
      <c r="G315" t="str">
        <f>TEXT(Table14[[#This Row],[Date]],"MMMM")</f>
        <v>April</v>
      </c>
    </row>
    <row r="316" spans="1:7">
      <c r="A316" s="21">
        <v>45041</v>
      </c>
      <c r="B316" s="9" t="s">
        <v>102</v>
      </c>
      <c r="C316" s="9" t="s">
        <v>365</v>
      </c>
      <c r="D316" s="22" t="s">
        <v>462</v>
      </c>
      <c r="E316" s="23">
        <v>20792</v>
      </c>
      <c r="F316" t="str">
        <f>TEXT(Table14[[#This Row],[Date]],"DDDD")</f>
        <v>Tuesday</v>
      </c>
      <c r="G316" t="str">
        <f>TEXT(Table14[[#This Row],[Date]],"MMMM")</f>
        <v>April</v>
      </c>
    </row>
    <row r="317" spans="1:7">
      <c r="A317" s="21">
        <v>45041</v>
      </c>
      <c r="B317" s="9" t="s">
        <v>34</v>
      </c>
      <c r="C317" s="9" t="s">
        <v>365</v>
      </c>
      <c r="D317" s="22" t="s">
        <v>463</v>
      </c>
      <c r="E317" s="23">
        <v>27083</v>
      </c>
      <c r="F317" t="str">
        <f>TEXT(Table14[[#This Row],[Date]],"DDDD")</f>
        <v>Tuesday</v>
      </c>
      <c r="G317" t="str">
        <f>TEXT(Table14[[#This Row],[Date]],"MMMM")</f>
        <v>April</v>
      </c>
    </row>
    <row r="318" spans="1:7">
      <c r="A318" s="21">
        <v>45041</v>
      </c>
      <c r="B318" s="9" t="s">
        <v>237</v>
      </c>
      <c r="C318" s="9" t="s">
        <v>365</v>
      </c>
      <c r="D318" s="22" t="s">
        <v>464</v>
      </c>
      <c r="E318" s="23">
        <v>22364</v>
      </c>
      <c r="F318" t="str">
        <f>TEXT(Table14[[#This Row],[Date]],"DDDD")</f>
        <v>Tuesday</v>
      </c>
      <c r="G318" t="str">
        <f>TEXT(Table14[[#This Row],[Date]],"MMMM")</f>
        <v>April</v>
      </c>
    </row>
    <row r="319" spans="1:7">
      <c r="A319" s="21">
        <v>45041</v>
      </c>
      <c r="B319" s="9" t="s">
        <v>46</v>
      </c>
      <c r="C319" s="9" t="s">
        <v>365</v>
      </c>
      <c r="D319" s="22" t="s">
        <v>465</v>
      </c>
      <c r="E319" s="23">
        <v>14400</v>
      </c>
      <c r="F319" t="str">
        <f>TEXT(Table14[[#This Row],[Date]],"DDDD")</f>
        <v>Tuesday</v>
      </c>
      <c r="G319" t="str">
        <f>TEXT(Table14[[#This Row],[Date]],"MMMM")</f>
        <v>April</v>
      </c>
    </row>
    <row r="320" spans="1:7">
      <c r="A320" s="21">
        <v>45041</v>
      </c>
      <c r="B320" s="9" t="s">
        <v>161</v>
      </c>
      <c r="C320" s="9" t="s">
        <v>365</v>
      </c>
      <c r="D320" s="22" t="s">
        <v>466</v>
      </c>
      <c r="E320" s="23">
        <v>43096</v>
      </c>
      <c r="F320" t="str">
        <f>TEXT(Table14[[#This Row],[Date]],"DDDD")</f>
        <v>Tuesday</v>
      </c>
      <c r="G320" t="str">
        <f>TEXT(Table14[[#This Row],[Date]],"MMMM")</f>
        <v>April</v>
      </c>
    </row>
    <row r="321" spans="1:7">
      <c r="A321" s="21">
        <v>45041</v>
      </c>
      <c r="B321" s="9" t="s">
        <v>467</v>
      </c>
      <c r="C321" s="9" t="s">
        <v>365</v>
      </c>
      <c r="D321" s="22" t="s">
        <v>468</v>
      </c>
      <c r="E321" s="23">
        <v>4541</v>
      </c>
      <c r="F321" t="str">
        <f>TEXT(Table14[[#This Row],[Date]],"DDDD")</f>
        <v>Tuesday</v>
      </c>
      <c r="G321" t="str">
        <f>TEXT(Table14[[#This Row],[Date]],"MMMM")</f>
        <v>April</v>
      </c>
    </row>
    <row r="322" spans="1:7">
      <c r="A322" s="21">
        <v>45041</v>
      </c>
      <c r="B322" s="9" t="s">
        <v>250</v>
      </c>
      <c r="C322" s="9" t="s">
        <v>365</v>
      </c>
      <c r="D322" s="22" t="s">
        <v>469</v>
      </c>
      <c r="E322" s="23">
        <v>4502</v>
      </c>
      <c r="F322" t="str">
        <f>TEXT(Table14[[#This Row],[Date]],"DDDD")</f>
        <v>Tuesday</v>
      </c>
      <c r="G322" t="str">
        <f>TEXT(Table14[[#This Row],[Date]],"MMMM")</f>
        <v>April</v>
      </c>
    </row>
    <row r="323" spans="1:7">
      <c r="A323" s="21">
        <v>45041</v>
      </c>
      <c r="B323" s="9" t="s">
        <v>105</v>
      </c>
      <c r="C323" s="9" t="s">
        <v>365</v>
      </c>
      <c r="D323" s="22" t="s">
        <v>470</v>
      </c>
      <c r="E323" s="23">
        <v>20095</v>
      </c>
      <c r="F323" t="str">
        <f>TEXT(Table14[[#This Row],[Date]],"DDDD")</f>
        <v>Tuesday</v>
      </c>
      <c r="G323" t="str">
        <f>TEXT(Table14[[#This Row],[Date]],"MMMM")</f>
        <v>April</v>
      </c>
    </row>
    <row r="324" spans="1:7">
      <c r="A324" s="21">
        <v>45041</v>
      </c>
      <c r="B324" s="9" t="s">
        <v>117</v>
      </c>
      <c r="C324" s="9" t="s">
        <v>365</v>
      </c>
      <c r="D324" s="22" t="s">
        <v>471</v>
      </c>
      <c r="E324" s="23">
        <v>24733</v>
      </c>
      <c r="F324" t="str">
        <f>TEXT(Table14[[#This Row],[Date]],"DDDD")</f>
        <v>Tuesday</v>
      </c>
      <c r="G324" t="str">
        <f>TEXT(Table14[[#This Row],[Date]],"MMMM")</f>
        <v>April</v>
      </c>
    </row>
    <row r="325" spans="1:7">
      <c r="A325" s="21">
        <v>45041</v>
      </c>
      <c r="B325" s="9" t="s">
        <v>21</v>
      </c>
      <c r="C325" s="9" t="s">
        <v>365</v>
      </c>
      <c r="D325" s="22" t="s">
        <v>472</v>
      </c>
      <c r="E325" s="23">
        <v>12366</v>
      </c>
      <c r="F325" t="str">
        <f>TEXT(Table14[[#This Row],[Date]],"DDDD")</f>
        <v>Tuesday</v>
      </c>
      <c r="G325" t="str">
        <f>TEXT(Table14[[#This Row],[Date]],"MMMM")</f>
        <v>April</v>
      </c>
    </row>
    <row r="326" spans="1:7">
      <c r="A326" s="21">
        <v>45041</v>
      </c>
      <c r="B326" s="9" t="s">
        <v>4</v>
      </c>
      <c r="C326" s="9" t="s">
        <v>365</v>
      </c>
      <c r="D326" s="22" t="s">
        <v>473</v>
      </c>
      <c r="E326" s="23">
        <v>4632</v>
      </c>
      <c r="F326" t="str">
        <f>TEXT(Table14[[#This Row],[Date]],"DDDD")</f>
        <v>Tuesday</v>
      </c>
      <c r="G326" t="str">
        <f>TEXT(Table14[[#This Row],[Date]],"MMMM")</f>
        <v>April</v>
      </c>
    </row>
    <row r="327" spans="1:7">
      <c r="A327" s="21">
        <v>45041</v>
      </c>
      <c r="B327" s="9" t="s">
        <v>1</v>
      </c>
      <c r="C327" s="9" t="s">
        <v>365</v>
      </c>
      <c r="D327" s="22" t="s">
        <v>474</v>
      </c>
      <c r="E327" s="23">
        <v>4758</v>
      </c>
      <c r="F327" t="str">
        <f>TEXT(Table14[[#This Row],[Date]],"DDDD")</f>
        <v>Tuesday</v>
      </c>
      <c r="G327" t="str">
        <f>TEXT(Table14[[#This Row],[Date]],"MMMM")</f>
        <v>April</v>
      </c>
    </row>
    <row r="328" spans="1:7">
      <c r="A328" s="21">
        <v>45041</v>
      </c>
      <c r="B328" s="9" t="s">
        <v>260</v>
      </c>
      <c r="C328" s="9" t="s">
        <v>365</v>
      </c>
      <c r="D328" s="22" t="s">
        <v>475</v>
      </c>
      <c r="E328" s="23">
        <v>31123</v>
      </c>
      <c r="F328" t="str">
        <f>TEXT(Table14[[#This Row],[Date]],"DDDD")</f>
        <v>Tuesday</v>
      </c>
      <c r="G328" t="str">
        <f>TEXT(Table14[[#This Row],[Date]],"MMMM")</f>
        <v>April</v>
      </c>
    </row>
    <row r="329" spans="1:7">
      <c r="A329" s="21">
        <v>45041</v>
      </c>
      <c r="B329" s="9" t="s">
        <v>235</v>
      </c>
      <c r="C329" s="9" t="s">
        <v>365</v>
      </c>
      <c r="D329" s="22" t="s">
        <v>476</v>
      </c>
      <c r="E329" s="23">
        <v>4502</v>
      </c>
      <c r="F329" t="str">
        <f>TEXT(Table14[[#This Row],[Date]],"DDDD")</f>
        <v>Tuesday</v>
      </c>
      <c r="G329" t="str">
        <f>TEXT(Table14[[#This Row],[Date]],"MMMM")</f>
        <v>April</v>
      </c>
    </row>
    <row r="330" spans="1:7">
      <c r="A330" s="21">
        <v>45041</v>
      </c>
      <c r="B330" s="9" t="s">
        <v>376</v>
      </c>
      <c r="C330" s="9" t="s">
        <v>365</v>
      </c>
      <c r="D330" s="22" t="s">
        <v>477</v>
      </c>
      <c r="E330" s="23">
        <v>2125</v>
      </c>
      <c r="F330" t="str">
        <f>TEXT(Table14[[#This Row],[Date]],"DDDD")</f>
        <v>Tuesday</v>
      </c>
      <c r="G330" t="str">
        <f>TEXT(Table14[[#This Row],[Date]],"MMMM")</f>
        <v>April</v>
      </c>
    </row>
    <row r="331" spans="1:7">
      <c r="A331" s="21">
        <v>45041</v>
      </c>
      <c r="B331" s="9" t="s">
        <v>4</v>
      </c>
      <c r="C331" s="9" t="s">
        <v>365</v>
      </c>
      <c r="D331" s="22" t="s">
        <v>478</v>
      </c>
      <c r="E331" s="23">
        <v>1189</v>
      </c>
      <c r="F331" t="str">
        <f>TEXT(Table14[[#This Row],[Date]],"DDDD")</f>
        <v>Tuesday</v>
      </c>
      <c r="G331" t="str">
        <f>TEXT(Table14[[#This Row],[Date]],"MMMM")</f>
        <v>April</v>
      </c>
    </row>
    <row r="332" spans="1:7">
      <c r="A332" s="21">
        <v>45042</v>
      </c>
      <c r="B332" s="9" t="s">
        <v>254</v>
      </c>
      <c r="C332" s="9" t="s">
        <v>365</v>
      </c>
      <c r="D332" s="22" t="s">
        <v>479</v>
      </c>
      <c r="E332" s="23">
        <v>18101</v>
      </c>
      <c r="F332" t="str">
        <f>TEXT(Table14[[#This Row],[Date]],"DDDD")</f>
        <v>Wednesday</v>
      </c>
      <c r="G332" t="str">
        <f>TEXT(Table14[[#This Row],[Date]],"MMMM")</f>
        <v>April</v>
      </c>
    </row>
    <row r="333" spans="1:7">
      <c r="A333" s="21">
        <v>45042</v>
      </c>
      <c r="B333" s="9" t="s">
        <v>180</v>
      </c>
      <c r="C333" s="9" t="s">
        <v>365</v>
      </c>
      <c r="D333" s="22" t="s">
        <v>480</v>
      </c>
      <c r="E333" s="23">
        <v>10312</v>
      </c>
      <c r="F333" t="str">
        <f>TEXT(Table14[[#This Row],[Date]],"DDDD")</f>
        <v>Wednesday</v>
      </c>
      <c r="G333" t="str">
        <f>TEXT(Table14[[#This Row],[Date]],"MMMM")</f>
        <v>April</v>
      </c>
    </row>
    <row r="334" spans="1:7">
      <c r="A334" s="21">
        <v>45042</v>
      </c>
      <c r="B334" s="9" t="s">
        <v>256</v>
      </c>
      <c r="C334" s="9" t="s">
        <v>365</v>
      </c>
      <c r="D334" s="22" t="s">
        <v>481</v>
      </c>
      <c r="E334" s="23">
        <v>11739</v>
      </c>
      <c r="F334" t="str">
        <f>TEXT(Table14[[#This Row],[Date]],"DDDD")</f>
        <v>Wednesday</v>
      </c>
      <c r="G334" t="str">
        <f>TEXT(Table14[[#This Row],[Date]],"MMMM")</f>
        <v>April</v>
      </c>
    </row>
    <row r="335" spans="1:7">
      <c r="A335" s="12">
        <v>45042</v>
      </c>
      <c r="B335" s="13" t="s">
        <v>0</v>
      </c>
      <c r="C335" s="10" t="s">
        <v>365</v>
      </c>
      <c r="D335" s="27" t="s">
        <v>482</v>
      </c>
      <c r="E335" s="25">
        <v>7388</v>
      </c>
      <c r="F335" t="str">
        <f>TEXT(Table14[[#This Row],[Date]],"DDDD")</f>
        <v>Wednesday</v>
      </c>
      <c r="G335" t="str">
        <f>TEXT(Table14[[#This Row],[Date]],"MMMM")</f>
        <v>April</v>
      </c>
    </row>
    <row r="336" spans="1:7">
      <c r="A336" s="12">
        <v>45042</v>
      </c>
      <c r="B336" s="13" t="s">
        <v>1</v>
      </c>
      <c r="C336" s="10" t="s">
        <v>365</v>
      </c>
      <c r="D336" s="27" t="s">
        <v>483</v>
      </c>
      <c r="E336" s="25">
        <v>6183</v>
      </c>
      <c r="F336" t="str">
        <f>TEXT(Table14[[#This Row],[Date]],"DDDD")</f>
        <v>Wednesday</v>
      </c>
      <c r="G336" t="str">
        <f>TEXT(Table14[[#This Row],[Date]],"MMMM")</f>
        <v>April</v>
      </c>
    </row>
    <row r="337" spans="1:7">
      <c r="A337" s="12">
        <v>45042</v>
      </c>
      <c r="B337" s="13" t="s">
        <v>2</v>
      </c>
      <c r="C337" s="10" t="s">
        <v>365</v>
      </c>
      <c r="D337" s="27" t="s">
        <v>484</v>
      </c>
      <c r="E337" s="25">
        <v>7700</v>
      </c>
      <c r="F337" t="str">
        <f>TEXT(Table14[[#This Row],[Date]],"DDDD")</f>
        <v>Wednesday</v>
      </c>
      <c r="G337" t="str">
        <f>TEXT(Table14[[#This Row],[Date]],"MMMM")</f>
        <v>April</v>
      </c>
    </row>
    <row r="338" spans="1:7">
      <c r="A338" s="12">
        <v>45042</v>
      </c>
      <c r="B338" s="13" t="s">
        <v>3</v>
      </c>
      <c r="C338" s="10" t="s">
        <v>365</v>
      </c>
      <c r="D338" s="27" t="s">
        <v>485</v>
      </c>
      <c r="E338" s="25">
        <v>12052</v>
      </c>
      <c r="F338" t="str">
        <f>TEXT(Table14[[#This Row],[Date]],"DDDD")</f>
        <v>Wednesday</v>
      </c>
      <c r="G338" t="str">
        <f>TEXT(Table14[[#This Row],[Date]],"MMMM")</f>
        <v>April</v>
      </c>
    </row>
    <row r="339" spans="1:7">
      <c r="A339" s="12">
        <v>45044</v>
      </c>
      <c r="B339" s="13" t="s">
        <v>4</v>
      </c>
      <c r="C339" s="10" t="s">
        <v>365</v>
      </c>
      <c r="D339" s="27" t="s">
        <v>486</v>
      </c>
      <c r="E339" s="25">
        <v>4406</v>
      </c>
      <c r="F339" t="str">
        <f>TEXT(Table14[[#This Row],[Date]],"DDDD")</f>
        <v>Friday</v>
      </c>
      <c r="G339" t="str">
        <f>TEXT(Table14[[#This Row],[Date]],"MMMM")</f>
        <v>April</v>
      </c>
    </row>
    <row r="340" spans="1:7">
      <c r="A340" s="14">
        <v>45044</v>
      </c>
      <c r="B340" s="15" t="s">
        <v>5</v>
      </c>
      <c r="C340" s="11" t="s">
        <v>365</v>
      </c>
      <c r="D340" s="28" t="s">
        <v>487</v>
      </c>
      <c r="E340" s="29">
        <v>6183</v>
      </c>
      <c r="F340" t="str">
        <f>TEXT(Table14[[#This Row],[Date]],"DDDD")</f>
        <v>Friday</v>
      </c>
      <c r="G340" t="str">
        <f>TEXT(Table14[[#This Row],[Date]],"MMMM")</f>
        <v>April</v>
      </c>
    </row>
    <row r="341" spans="1:7">
      <c r="A341" s="30">
        <v>45050</v>
      </c>
      <c r="B341" s="16" t="s">
        <v>216</v>
      </c>
      <c r="C341" s="16" t="s">
        <v>365</v>
      </c>
      <c r="D341" s="31" t="s">
        <v>488</v>
      </c>
      <c r="E341" s="32">
        <v>11781</v>
      </c>
      <c r="F341" t="str">
        <f>TEXT(Table14[[#This Row],[Date]],"DDDD")</f>
        <v>Thursday</v>
      </c>
      <c r="G341" t="str">
        <f>TEXT(Table14[[#This Row],[Date]],"MMMM")</f>
        <v>May</v>
      </c>
    </row>
    <row r="342" spans="1:7">
      <c r="A342" s="33">
        <v>45050</v>
      </c>
      <c r="B342" s="17" t="s">
        <v>320</v>
      </c>
      <c r="C342" s="17" t="s">
        <v>365</v>
      </c>
      <c r="D342" s="34" t="s">
        <v>489</v>
      </c>
      <c r="E342" s="25">
        <v>5631</v>
      </c>
      <c r="F342" t="str">
        <f>TEXT(Table14[[#This Row],[Date]],"DDDD")</f>
        <v>Thursday</v>
      </c>
      <c r="G342" t="str">
        <f>TEXT(Table14[[#This Row],[Date]],"MMMM")</f>
        <v>May</v>
      </c>
    </row>
    <row r="343" spans="1:7">
      <c r="A343" s="33">
        <v>45051</v>
      </c>
      <c r="B343" s="17" t="s">
        <v>490</v>
      </c>
      <c r="C343" s="17" t="s">
        <v>365</v>
      </c>
      <c r="D343" s="34" t="s">
        <v>491</v>
      </c>
      <c r="E343" s="25">
        <v>36618</v>
      </c>
      <c r="F343" t="str">
        <f>TEXT(Table14[[#This Row],[Date]],"DDDD")</f>
        <v>Friday</v>
      </c>
      <c r="G343" t="str">
        <f>TEXT(Table14[[#This Row],[Date]],"MMMM")</f>
        <v>May</v>
      </c>
    </row>
    <row r="344" spans="1:7">
      <c r="A344" s="33">
        <v>45051</v>
      </c>
      <c r="B344" s="17" t="s">
        <v>110</v>
      </c>
      <c r="C344" s="17" t="s">
        <v>365</v>
      </c>
      <c r="D344" s="34" t="s">
        <v>492</v>
      </c>
      <c r="E344" s="25">
        <v>6078</v>
      </c>
      <c r="F344" t="str">
        <f>TEXT(Table14[[#This Row],[Date]],"DDDD")</f>
        <v>Friday</v>
      </c>
      <c r="G344" t="str">
        <f>TEXT(Table14[[#This Row],[Date]],"MMMM")</f>
        <v>May</v>
      </c>
    </row>
    <row r="345" spans="1:7">
      <c r="A345" s="33">
        <v>45051</v>
      </c>
      <c r="B345" s="17" t="s">
        <v>141</v>
      </c>
      <c r="C345" s="17" t="s">
        <v>365</v>
      </c>
      <c r="D345" s="34" t="s">
        <v>493</v>
      </c>
      <c r="E345" s="25">
        <v>6026</v>
      </c>
      <c r="F345" t="str">
        <f>TEXT(Table14[[#This Row],[Date]],"DDDD")</f>
        <v>Friday</v>
      </c>
      <c r="G345" t="str">
        <f>TEXT(Table14[[#This Row],[Date]],"MMMM")</f>
        <v>May</v>
      </c>
    </row>
    <row r="346" spans="1:7">
      <c r="A346" s="33">
        <v>45051</v>
      </c>
      <c r="B346" s="17" t="s">
        <v>81</v>
      </c>
      <c r="C346" s="17" t="s">
        <v>365</v>
      </c>
      <c r="D346" s="34" t="s">
        <v>494</v>
      </c>
      <c r="E346" s="25">
        <v>18550</v>
      </c>
      <c r="F346" t="str">
        <f>TEXT(Table14[[#This Row],[Date]],"DDDD")</f>
        <v>Friday</v>
      </c>
      <c r="G346" t="str">
        <f>TEXT(Table14[[#This Row],[Date]],"MMMM")</f>
        <v>May</v>
      </c>
    </row>
    <row r="347" spans="1:7">
      <c r="A347" s="33">
        <v>45051</v>
      </c>
      <c r="B347" s="17" t="s">
        <v>48</v>
      </c>
      <c r="C347" s="17" t="s">
        <v>365</v>
      </c>
      <c r="D347" s="34" t="s">
        <v>495</v>
      </c>
      <c r="E347" s="25">
        <v>6183</v>
      </c>
      <c r="F347" t="str">
        <f>TEXT(Table14[[#This Row],[Date]],"DDDD")</f>
        <v>Friday</v>
      </c>
      <c r="G347" t="str">
        <f>TEXT(Table14[[#This Row],[Date]],"MMMM")</f>
        <v>May</v>
      </c>
    </row>
    <row r="348" spans="1:7">
      <c r="A348" s="33">
        <v>45051</v>
      </c>
      <c r="B348" s="17" t="s">
        <v>400</v>
      </c>
      <c r="C348" s="17" t="s">
        <v>365</v>
      </c>
      <c r="D348" s="34" t="s">
        <v>496</v>
      </c>
      <c r="E348" s="25">
        <v>6078</v>
      </c>
      <c r="F348" t="str">
        <f>TEXT(Table14[[#This Row],[Date]],"DDDD")</f>
        <v>Friday</v>
      </c>
      <c r="G348" t="str">
        <f>TEXT(Table14[[#This Row],[Date]],"MMMM")</f>
        <v>May</v>
      </c>
    </row>
    <row r="349" spans="1:7">
      <c r="A349" s="33">
        <v>45051</v>
      </c>
      <c r="B349" s="17" t="s">
        <v>52</v>
      </c>
      <c r="C349" s="17" t="s">
        <v>365</v>
      </c>
      <c r="D349" s="34" t="s">
        <v>497</v>
      </c>
      <c r="E349" s="25">
        <v>4446</v>
      </c>
      <c r="F349" t="str">
        <f>TEXT(Table14[[#This Row],[Date]],"DDDD")</f>
        <v>Friday</v>
      </c>
      <c r="G349" t="str">
        <f>TEXT(Table14[[#This Row],[Date]],"MMMM")</f>
        <v>May</v>
      </c>
    </row>
    <row r="350" spans="1:7">
      <c r="A350" s="33">
        <v>45051</v>
      </c>
      <c r="B350" s="17" t="s">
        <v>498</v>
      </c>
      <c r="C350" s="17" t="s">
        <v>365</v>
      </c>
      <c r="D350" s="34" t="s">
        <v>499</v>
      </c>
      <c r="E350" s="25">
        <v>15801</v>
      </c>
      <c r="F350" t="str">
        <f>TEXT(Table14[[#This Row],[Date]],"DDDD")</f>
        <v>Friday</v>
      </c>
      <c r="G350" t="str">
        <f>TEXT(Table14[[#This Row],[Date]],"MMMM")</f>
        <v>May</v>
      </c>
    </row>
    <row r="351" spans="1:7">
      <c r="A351" s="33">
        <v>45051</v>
      </c>
      <c r="B351" s="17" t="s">
        <v>40</v>
      </c>
      <c r="C351" s="17" t="s">
        <v>365</v>
      </c>
      <c r="D351" s="34" t="s">
        <v>500</v>
      </c>
      <c r="E351" s="25">
        <v>15350</v>
      </c>
      <c r="F351" t="str">
        <f>TEXT(Table14[[#This Row],[Date]],"DDDD")</f>
        <v>Friday</v>
      </c>
      <c r="G351" t="str">
        <f>TEXT(Table14[[#This Row],[Date]],"MMMM")</f>
        <v>May</v>
      </c>
    </row>
    <row r="352" spans="1:7">
      <c r="A352" s="33">
        <v>45051</v>
      </c>
      <c r="B352" s="17" t="s">
        <v>501</v>
      </c>
      <c r="C352" s="17" t="s">
        <v>365</v>
      </c>
      <c r="D352" s="34" t="s">
        <v>502</v>
      </c>
      <c r="E352" s="25">
        <v>7682</v>
      </c>
      <c r="F352" t="str">
        <f>TEXT(Table14[[#This Row],[Date]],"DDDD")</f>
        <v>Friday</v>
      </c>
      <c r="G352" t="str">
        <f>TEXT(Table14[[#This Row],[Date]],"MMMM")</f>
        <v>May</v>
      </c>
    </row>
    <row r="353" spans="1:7">
      <c r="A353" s="33">
        <v>45051</v>
      </c>
      <c r="B353" s="17" t="s">
        <v>4</v>
      </c>
      <c r="C353" s="17" t="s">
        <v>365</v>
      </c>
      <c r="D353" s="34" t="s">
        <v>503</v>
      </c>
      <c r="E353" s="25">
        <v>2880</v>
      </c>
      <c r="F353" t="str">
        <f>TEXT(Table14[[#This Row],[Date]],"DDDD")</f>
        <v>Friday</v>
      </c>
      <c r="G353" t="str">
        <f>TEXT(Table14[[#This Row],[Date]],"MMMM")</f>
        <v>May</v>
      </c>
    </row>
    <row r="354" spans="1:7">
      <c r="A354" s="33">
        <v>45051</v>
      </c>
      <c r="B354" s="17" t="s">
        <v>214</v>
      </c>
      <c r="C354" s="17" t="s">
        <v>365</v>
      </c>
      <c r="D354" s="34" t="s">
        <v>504</v>
      </c>
      <c r="E354" s="25">
        <v>1111</v>
      </c>
      <c r="F354" t="str">
        <f>TEXT(Table14[[#This Row],[Date]],"DDDD")</f>
        <v>Friday</v>
      </c>
      <c r="G354" t="str">
        <f>TEXT(Table14[[#This Row],[Date]],"MMMM")</f>
        <v>May</v>
      </c>
    </row>
    <row r="355" spans="1:7">
      <c r="A355" s="33">
        <v>45054</v>
      </c>
      <c r="B355" s="17" t="s">
        <v>369</v>
      </c>
      <c r="C355" s="17" t="s">
        <v>365</v>
      </c>
      <c r="D355" s="34" t="s">
        <v>505</v>
      </c>
      <c r="E355" s="25">
        <v>1546</v>
      </c>
      <c r="F355" t="str">
        <f>TEXT(Table14[[#This Row],[Date]],"DDDD")</f>
        <v>Monday</v>
      </c>
      <c r="G355" t="str">
        <f>TEXT(Table14[[#This Row],[Date]],"MMMM")</f>
        <v>May</v>
      </c>
    </row>
    <row r="356" spans="1:7">
      <c r="A356" s="33">
        <v>45056</v>
      </c>
      <c r="B356" s="17" t="s">
        <v>128</v>
      </c>
      <c r="C356" s="17" t="s">
        <v>365</v>
      </c>
      <c r="D356" s="34" t="s">
        <v>506</v>
      </c>
      <c r="E356" s="25">
        <v>7263</v>
      </c>
      <c r="F356" t="str">
        <f>TEXT(Table14[[#This Row],[Date]],"DDDD")</f>
        <v>Wednesday</v>
      </c>
      <c r="G356" t="str">
        <f>TEXT(Table14[[#This Row],[Date]],"MMMM")</f>
        <v>May</v>
      </c>
    </row>
    <row r="357" spans="1:7">
      <c r="A357" s="33">
        <v>45056</v>
      </c>
      <c r="B357" s="17" t="s">
        <v>100</v>
      </c>
      <c r="C357" s="17" t="s">
        <v>365</v>
      </c>
      <c r="D357" s="34" t="s">
        <v>507</v>
      </c>
      <c r="E357" s="25">
        <v>18550</v>
      </c>
      <c r="F357" t="str">
        <f>TEXT(Table14[[#This Row],[Date]],"DDDD")</f>
        <v>Wednesday</v>
      </c>
      <c r="G357" t="str">
        <f>TEXT(Table14[[#This Row],[Date]],"MMMM")</f>
        <v>May</v>
      </c>
    </row>
    <row r="358" spans="1:7">
      <c r="A358" s="33">
        <v>45056</v>
      </c>
      <c r="B358" s="17" t="s">
        <v>117</v>
      </c>
      <c r="C358" s="17" t="s">
        <v>365</v>
      </c>
      <c r="D358" s="34" t="s">
        <v>508</v>
      </c>
      <c r="E358" s="25">
        <v>7618</v>
      </c>
      <c r="F358" t="str">
        <f>TEXT(Table14[[#This Row],[Date]],"DDDD")</f>
        <v>Wednesday</v>
      </c>
      <c r="G358" t="str">
        <f>TEXT(Table14[[#This Row],[Date]],"MMMM")</f>
        <v>May</v>
      </c>
    </row>
    <row r="359" spans="1:7">
      <c r="A359" s="33">
        <v>45056</v>
      </c>
      <c r="B359" s="17" t="s">
        <v>301</v>
      </c>
      <c r="C359" s="17" t="s">
        <v>365</v>
      </c>
      <c r="D359" s="34" t="s">
        <v>509</v>
      </c>
      <c r="E359" s="25">
        <v>8812</v>
      </c>
      <c r="F359" t="str">
        <f>TEXT(Table14[[#This Row],[Date]],"DDDD")</f>
        <v>Wednesday</v>
      </c>
      <c r="G359" t="str">
        <f>TEXT(Table14[[#This Row],[Date]],"MMMM")</f>
        <v>May</v>
      </c>
    </row>
    <row r="360" spans="1:7">
      <c r="A360" s="33">
        <v>45056</v>
      </c>
      <c r="B360" s="17" t="s">
        <v>46</v>
      </c>
      <c r="C360" s="17" t="s">
        <v>365</v>
      </c>
      <c r="D360" s="34" t="s">
        <v>510</v>
      </c>
      <c r="E360" s="25">
        <v>14400</v>
      </c>
      <c r="F360" t="str">
        <f>TEXT(Table14[[#This Row],[Date]],"DDDD")</f>
        <v>Wednesday</v>
      </c>
      <c r="G360" t="str">
        <f>TEXT(Table14[[#This Row],[Date]],"MMMM")</f>
        <v>May</v>
      </c>
    </row>
    <row r="361" spans="1:7">
      <c r="A361" s="33">
        <v>45056</v>
      </c>
      <c r="B361" s="17" t="s">
        <v>165</v>
      </c>
      <c r="C361" s="17" t="s">
        <v>365</v>
      </c>
      <c r="D361" s="34" t="s">
        <v>511</v>
      </c>
      <c r="E361" s="25">
        <v>7682</v>
      </c>
      <c r="F361" t="str">
        <f>TEXT(Table14[[#This Row],[Date]],"DDDD")</f>
        <v>Wednesday</v>
      </c>
      <c r="G361" t="str">
        <f>TEXT(Table14[[#This Row],[Date]],"MMMM")</f>
        <v>May</v>
      </c>
    </row>
    <row r="362" spans="1:7">
      <c r="A362" s="33">
        <v>45056</v>
      </c>
      <c r="B362" s="17" t="s">
        <v>427</v>
      </c>
      <c r="C362" s="17" t="s">
        <v>365</v>
      </c>
      <c r="D362" s="34" t="s">
        <v>512</v>
      </c>
      <c r="E362" s="25">
        <v>4620</v>
      </c>
      <c r="F362" t="str">
        <f>TEXT(Table14[[#This Row],[Date]],"DDDD")</f>
        <v>Wednesday</v>
      </c>
      <c r="G362" t="str">
        <f>TEXT(Table14[[#This Row],[Date]],"MMMM")</f>
        <v>May</v>
      </c>
    </row>
    <row r="363" spans="1:7">
      <c r="A363" s="33">
        <v>45056</v>
      </c>
      <c r="B363" s="17" t="s">
        <v>245</v>
      </c>
      <c r="C363" s="17" t="s">
        <v>365</v>
      </c>
      <c r="D363" s="34" t="s">
        <v>513</v>
      </c>
      <c r="E363" s="25">
        <v>4720</v>
      </c>
      <c r="F363" t="str">
        <f>TEXT(Table14[[#This Row],[Date]],"DDDD")</f>
        <v>Wednesday</v>
      </c>
      <c r="G363" t="str">
        <f>TEXT(Table14[[#This Row],[Date]],"MMMM")</f>
        <v>May</v>
      </c>
    </row>
    <row r="364" spans="1:7">
      <c r="A364" s="33">
        <v>45056</v>
      </c>
      <c r="B364" s="17" t="s">
        <v>115</v>
      </c>
      <c r="C364" s="17" t="s">
        <v>365</v>
      </c>
      <c r="D364" s="34" t="s">
        <v>514</v>
      </c>
      <c r="E364" s="25">
        <v>8171</v>
      </c>
      <c r="F364" t="str">
        <f>TEXT(Table14[[#This Row],[Date]],"DDDD")</f>
        <v>Wednesday</v>
      </c>
      <c r="G364" t="str">
        <f>TEXT(Table14[[#This Row],[Date]],"MMMM")</f>
        <v>May</v>
      </c>
    </row>
    <row r="365" spans="1:7">
      <c r="A365" s="33">
        <v>45056</v>
      </c>
      <c r="B365" s="17" t="s">
        <v>4</v>
      </c>
      <c r="C365" s="17" t="s">
        <v>365</v>
      </c>
      <c r="D365" s="34" t="s">
        <v>515</v>
      </c>
      <c r="E365" s="25">
        <v>5503</v>
      </c>
      <c r="F365" t="str">
        <f>TEXT(Table14[[#This Row],[Date]],"DDDD")</f>
        <v>Wednesday</v>
      </c>
      <c r="G365" t="str">
        <f>TEXT(Table14[[#This Row],[Date]],"MMMM")</f>
        <v>May</v>
      </c>
    </row>
    <row r="366" spans="1:7">
      <c r="A366" s="33">
        <v>45057</v>
      </c>
      <c r="B366" s="17" t="s">
        <v>44</v>
      </c>
      <c r="C366" s="17" t="s">
        <v>365</v>
      </c>
      <c r="D366" s="34" t="s">
        <v>516</v>
      </c>
      <c r="E366" s="25">
        <v>23488</v>
      </c>
      <c r="F366" t="str">
        <f>TEXT(Table14[[#This Row],[Date]],"DDDD")</f>
        <v>Thursday</v>
      </c>
      <c r="G366" t="str">
        <f>TEXT(Table14[[#This Row],[Date]],"MMMM")</f>
        <v>May</v>
      </c>
    </row>
    <row r="367" spans="1:7">
      <c r="A367" s="33">
        <v>45057</v>
      </c>
      <c r="B367" s="17" t="s">
        <v>517</v>
      </c>
      <c r="C367" s="17" t="s">
        <v>365</v>
      </c>
      <c r="D367" s="34" t="s">
        <v>518</v>
      </c>
      <c r="E367" s="25">
        <v>7658</v>
      </c>
      <c r="F367" t="str">
        <f>TEXT(Table14[[#This Row],[Date]],"DDDD")</f>
        <v>Thursday</v>
      </c>
      <c r="G367" t="str">
        <f>TEXT(Table14[[#This Row],[Date]],"MMMM")</f>
        <v>May</v>
      </c>
    </row>
    <row r="368" spans="1:7">
      <c r="A368" s="33">
        <v>45057</v>
      </c>
      <c r="B368" s="17" t="s">
        <v>4</v>
      </c>
      <c r="C368" s="17" t="s">
        <v>365</v>
      </c>
      <c r="D368" s="34" t="s">
        <v>519</v>
      </c>
      <c r="E368" s="25">
        <v>10633</v>
      </c>
      <c r="F368" t="str">
        <f>TEXT(Table14[[#This Row],[Date]],"DDDD")</f>
        <v>Thursday</v>
      </c>
      <c r="G368" t="str">
        <f>TEXT(Table14[[#This Row],[Date]],"MMMM")</f>
        <v>May</v>
      </c>
    </row>
    <row r="369" spans="1:7">
      <c r="A369" s="33">
        <v>45062</v>
      </c>
      <c r="B369" s="17" t="s">
        <v>357</v>
      </c>
      <c r="C369" s="17" t="s">
        <v>365</v>
      </c>
      <c r="D369" s="34" t="s">
        <v>520</v>
      </c>
      <c r="E369" s="25">
        <v>9083</v>
      </c>
      <c r="F369" t="str">
        <f>TEXT(Table14[[#This Row],[Date]],"DDDD")</f>
        <v>Tuesday</v>
      </c>
      <c r="G369" t="str">
        <f>TEXT(Table14[[#This Row],[Date]],"MMMM")</f>
        <v>May</v>
      </c>
    </row>
    <row r="370" spans="1:7">
      <c r="A370" s="33">
        <v>45062</v>
      </c>
      <c r="B370" s="17" t="s">
        <v>102</v>
      </c>
      <c r="C370" s="17" t="s">
        <v>365</v>
      </c>
      <c r="D370" s="34" t="s">
        <v>521</v>
      </c>
      <c r="E370" s="25">
        <v>6183</v>
      </c>
      <c r="F370" t="str">
        <f>TEXT(Table14[[#This Row],[Date]],"DDDD")</f>
        <v>Tuesday</v>
      </c>
      <c r="G370" t="str">
        <f>TEXT(Table14[[#This Row],[Date]],"MMMM")</f>
        <v>May</v>
      </c>
    </row>
    <row r="371" spans="1:7">
      <c r="A371" s="33">
        <v>45062</v>
      </c>
      <c r="B371" s="17" t="s">
        <v>42</v>
      </c>
      <c r="C371" s="17" t="s">
        <v>365</v>
      </c>
      <c r="D371" s="34" t="s">
        <v>522</v>
      </c>
      <c r="E371" s="25">
        <v>10811</v>
      </c>
      <c r="F371" t="str">
        <f>TEXT(Table14[[#This Row],[Date]],"DDDD")</f>
        <v>Tuesday</v>
      </c>
      <c r="G371" t="str">
        <f>TEXT(Table14[[#This Row],[Date]],"MMMM")</f>
        <v>May</v>
      </c>
    </row>
    <row r="372" spans="1:7">
      <c r="A372" s="33">
        <v>45062</v>
      </c>
      <c r="B372" s="17" t="s">
        <v>66</v>
      </c>
      <c r="C372" s="17" t="s">
        <v>365</v>
      </c>
      <c r="D372" s="34" t="s">
        <v>523</v>
      </c>
      <c r="E372" s="25">
        <v>6183</v>
      </c>
      <c r="F372" t="str">
        <f>TEXT(Table14[[#This Row],[Date]],"DDDD")</f>
        <v>Tuesday</v>
      </c>
      <c r="G372" t="str">
        <f>TEXT(Table14[[#This Row],[Date]],"MMMM")</f>
        <v>May</v>
      </c>
    </row>
    <row r="373" spans="1:7">
      <c r="A373" s="33">
        <v>45062</v>
      </c>
      <c r="B373" s="17" t="s">
        <v>218</v>
      </c>
      <c r="C373" s="17" t="s">
        <v>365</v>
      </c>
      <c r="D373" s="34" t="s">
        <v>524</v>
      </c>
      <c r="E373" s="25">
        <v>28801</v>
      </c>
      <c r="F373" t="str">
        <f>TEXT(Table14[[#This Row],[Date]],"DDDD")</f>
        <v>Tuesday</v>
      </c>
      <c r="G373" t="str">
        <f>TEXT(Table14[[#This Row],[Date]],"MMMM")</f>
        <v>May</v>
      </c>
    </row>
    <row r="374" spans="1:7">
      <c r="A374" s="33">
        <v>45062</v>
      </c>
      <c r="B374" s="17" t="s">
        <v>46</v>
      </c>
      <c r="C374" s="17" t="s">
        <v>365</v>
      </c>
      <c r="D374" s="34" t="s">
        <v>525</v>
      </c>
      <c r="E374" s="25">
        <v>6026</v>
      </c>
      <c r="F374" t="str">
        <f>TEXT(Table14[[#This Row],[Date]],"DDDD")</f>
        <v>Tuesday</v>
      </c>
      <c r="G374" t="str">
        <f>TEXT(Table14[[#This Row],[Date]],"MMMM")</f>
        <v>May</v>
      </c>
    </row>
    <row r="375" spans="1:7">
      <c r="A375" s="33">
        <v>45062</v>
      </c>
      <c r="B375" s="17" t="s">
        <v>161</v>
      </c>
      <c r="C375" s="17" t="s">
        <v>365</v>
      </c>
      <c r="D375" s="34" t="s">
        <v>526</v>
      </c>
      <c r="E375" s="25">
        <v>11421</v>
      </c>
      <c r="F375" t="str">
        <f>TEXT(Table14[[#This Row],[Date]],"DDDD")</f>
        <v>Tuesday</v>
      </c>
      <c r="G375" t="str">
        <f>TEXT(Table14[[#This Row],[Date]],"MMMM")</f>
        <v>May</v>
      </c>
    </row>
    <row r="376" spans="1:7">
      <c r="A376" s="33">
        <v>45062</v>
      </c>
      <c r="B376" s="17" t="s">
        <v>4</v>
      </c>
      <c r="C376" s="17" t="s">
        <v>365</v>
      </c>
      <c r="D376" s="34" t="s">
        <v>527</v>
      </c>
      <c r="E376" s="25">
        <v>1062</v>
      </c>
      <c r="F376" t="str">
        <f>TEXT(Table14[[#This Row],[Date]],"DDDD")</f>
        <v>Tuesday</v>
      </c>
      <c r="G376" t="str">
        <f>TEXT(Table14[[#This Row],[Date]],"MMMM")</f>
        <v>May</v>
      </c>
    </row>
    <row r="377" spans="1:7">
      <c r="A377" s="33">
        <v>45063</v>
      </c>
      <c r="B377" s="17" t="s">
        <v>237</v>
      </c>
      <c r="C377" s="17" t="s">
        <v>365</v>
      </c>
      <c r="D377" s="34" t="s">
        <v>528</v>
      </c>
      <c r="E377" s="25">
        <v>10868</v>
      </c>
      <c r="F377" t="str">
        <f>TEXT(Table14[[#This Row],[Date]],"DDDD")</f>
        <v>Wednesday</v>
      </c>
      <c r="G377" t="str">
        <f>TEXT(Table14[[#This Row],[Date]],"MMMM")</f>
        <v>May</v>
      </c>
    </row>
    <row r="378" spans="1:7">
      <c r="A378" s="33">
        <v>45063</v>
      </c>
      <c r="B378" s="17" t="s">
        <v>143</v>
      </c>
      <c r="C378" s="17" t="s">
        <v>365</v>
      </c>
      <c r="D378" s="34" t="s">
        <v>529</v>
      </c>
      <c r="E378" s="25">
        <v>11963</v>
      </c>
      <c r="F378" t="str">
        <f>TEXT(Table14[[#This Row],[Date]],"DDDD")</f>
        <v>Wednesday</v>
      </c>
      <c r="G378" t="str">
        <f>TEXT(Table14[[#This Row],[Date]],"MMMM")</f>
        <v>May</v>
      </c>
    </row>
    <row r="379" spans="1:7">
      <c r="A379" s="33">
        <v>45063</v>
      </c>
      <c r="B379" s="17" t="s">
        <v>147</v>
      </c>
      <c r="C379" s="17" t="s">
        <v>365</v>
      </c>
      <c r="D379" s="34" t="s">
        <v>530</v>
      </c>
      <c r="E379" s="25">
        <v>6078</v>
      </c>
      <c r="F379" t="str">
        <f>TEXT(Table14[[#This Row],[Date]],"DDDD")</f>
        <v>Wednesday</v>
      </c>
      <c r="G379" t="str">
        <f>TEXT(Table14[[#This Row],[Date]],"MMMM")</f>
        <v>May</v>
      </c>
    </row>
    <row r="380" spans="1:7">
      <c r="A380" s="33">
        <v>45063</v>
      </c>
      <c r="B380" s="17" t="s">
        <v>411</v>
      </c>
      <c r="C380" s="17" t="s">
        <v>365</v>
      </c>
      <c r="D380" s="34" t="s">
        <v>531</v>
      </c>
      <c r="E380" s="25">
        <v>7280</v>
      </c>
      <c r="F380" t="str">
        <f>TEXT(Table14[[#This Row],[Date]],"DDDD")</f>
        <v>Wednesday</v>
      </c>
      <c r="G380" t="str">
        <f>TEXT(Table14[[#This Row],[Date]],"MMMM")</f>
        <v>May</v>
      </c>
    </row>
    <row r="381" spans="1:7">
      <c r="A381" s="33">
        <v>45063</v>
      </c>
      <c r="B381" s="17" t="s">
        <v>4</v>
      </c>
      <c r="C381" s="17" t="s">
        <v>365</v>
      </c>
      <c r="D381" s="34" t="s">
        <v>532</v>
      </c>
      <c r="E381" s="25">
        <v>1250</v>
      </c>
      <c r="F381" t="str">
        <f>TEXT(Table14[[#This Row],[Date]],"DDDD")</f>
        <v>Wednesday</v>
      </c>
      <c r="G381" t="str">
        <f>TEXT(Table14[[#This Row],[Date]],"MMMM")</f>
        <v>May</v>
      </c>
    </row>
    <row r="382" spans="1:7">
      <c r="A382" s="33">
        <v>45064</v>
      </c>
      <c r="B382" s="17" t="s">
        <v>390</v>
      </c>
      <c r="C382" s="17" t="s">
        <v>365</v>
      </c>
      <c r="D382" s="34" t="s">
        <v>533</v>
      </c>
      <c r="E382" s="25">
        <v>34724</v>
      </c>
      <c r="F382" t="str">
        <f>TEXT(Table14[[#This Row],[Date]],"DDDD")</f>
        <v>Thursday</v>
      </c>
      <c r="G382" t="str">
        <f>TEXT(Table14[[#This Row],[Date]],"MMMM")</f>
        <v>May</v>
      </c>
    </row>
    <row r="383" spans="1:7">
      <c r="A383" s="33">
        <v>45064</v>
      </c>
      <c r="B383" s="17" t="s">
        <v>382</v>
      </c>
      <c r="C383" s="17" t="s">
        <v>365</v>
      </c>
      <c r="D383" s="34" t="s">
        <v>534</v>
      </c>
      <c r="E383" s="25">
        <v>5810</v>
      </c>
      <c r="F383" t="str">
        <f>TEXT(Table14[[#This Row],[Date]],"DDDD")</f>
        <v>Thursday</v>
      </c>
      <c r="G383" t="str">
        <f>TEXT(Table14[[#This Row],[Date]],"MMMM")</f>
        <v>May</v>
      </c>
    </row>
    <row r="384" spans="1:7">
      <c r="A384" s="33">
        <v>45064</v>
      </c>
      <c r="B384" s="17" t="s">
        <v>427</v>
      </c>
      <c r="C384" s="17" t="s">
        <v>365</v>
      </c>
      <c r="D384" s="34" t="s">
        <v>535</v>
      </c>
      <c r="E384" s="25">
        <v>7682</v>
      </c>
      <c r="F384" t="str">
        <f>TEXT(Table14[[#This Row],[Date]],"DDDD")</f>
        <v>Thursday</v>
      </c>
      <c r="G384" t="str">
        <f>TEXT(Table14[[#This Row],[Date]],"MMMM")</f>
        <v>May</v>
      </c>
    </row>
    <row r="385" spans="1:7">
      <c r="A385" s="33">
        <v>45064</v>
      </c>
      <c r="B385" s="17" t="s">
        <v>180</v>
      </c>
      <c r="C385" s="17" t="s">
        <v>365</v>
      </c>
      <c r="D385" s="34" t="s">
        <v>536</v>
      </c>
      <c r="E385" s="25">
        <v>4502</v>
      </c>
      <c r="F385" t="str">
        <f>TEXT(Table14[[#This Row],[Date]],"DDDD")</f>
        <v>Thursday</v>
      </c>
      <c r="G385" t="str">
        <f>TEXT(Table14[[#This Row],[Date]],"MMMM")</f>
        <v>May</v>
      </c>
    </row>
    <row r="386" spans="1:7">
      <c r="A386" s="33">
        <v>45065</v>
      </c>
      <c r="B386" s="10" t="s">
        <v>537</v>
      </c>
      <c r="C386" s="17" t="s">
        <v>365</v>
      </c>
      <c r="D386" s="34" t="s">
        <v>538</v>
      </c>
      <c r="E386" s="25">
        <v>12157</v>
      </c>
      <c r="F386" s="3" t="str">
        <f>TEXT(Table14[[#This Row],[Date]],"DDDD")</f>
        <v>Friday</v>
      </c>
      <c r="G386" s="3" t="str">
        <f>TEXT(Table14[[#This Row],[Date]],"MMMM")</f>
        <v>May</v>
      </c>
    </row>
    <row r="387" spans="1:7">
      <c r="A387" s="33">
        <v>45065</v>
      </c>
      <c r="B387" s="10" t="s">
        <v>340</v>
      </c>
      <c r="C387" s="17" t="s">
        <v>365</v>
      </c>
      <c r="D387" s="34" t="s">
        <v>539</v>
      </c>
      <c r="E387" s="25">
        <v>1306</v>
      </c>
      <c r="F387" s="3" t="str">
        <f>TEXT(Table14[[#This Row],[Date]],"DDDD")</f>
        <v>Friday</v>
      </c>
      <c r="G387" s="3" t="str">
        <f>TEXT(Table14[[#This Row],[Date]],"MMMM")</f>
        <v>May</v>
      </c>
    </row>
    <row r="388" spans="1:7">
      <c r="A388" s="33">
        <v>45066</v>
      </c>
      <c r="B388" s="10" t="s">
        <v>100</v>
      </c>
      <c r="C388" s="17" t="s">
        <v>365</v>
      </c>
      <c r="D388" s="34" t="s">
        <v>540</v>
      </c>
      <c r="E388" s="25">
        <v>24511</v>
      </c>
      <c r="F388" s="3" t="str">
        <f>TEXT(Table14[[#This Row],[Date]],"DDDD")</f>
        <v>Saturday</v>
      </c>
      <c r="G388" s="3" t="str">
        <f>TEXT(Table14[[#This Row],[Date]],"MMMM")</f>
        <v>May</v>
      </c>
    </row>
    <row r="389" spans="1:7">
      <c r="A389" s="33">
        <v>45066</v>
      </c>
      <c r="B389" s="10" t="s">
        <v>86</v>
      </c>
      <c r="C389" s="17" t="s">
        <v>365</v>
      </c>
      <c r="D389" s="34" t="s">
        <v>541</v>
      </c>
      <c r="E389" s="25">
        <v>10055</v>
      </c>
      <c r="F389" s="3" t="str">
        <f>TEXT(Table14[[#This Row],[Date]],"DDDD")</f>
        <v>Saturday</v>
      </c>
      <c r="G389" s="3" t="str">
        <f>TEXT(Table14[[#This Row],[Date]],"MMMM")</f>
        <v>May</v>
      </c>
    </row>
    <row r="390" spans="1:7">
      <c r="A390" s="33">
        <v>45066</v>
      </c>
      <c r="B390" s="10" t="s">
        <v>304</v>
      </c>
      <c r="C390" s="17" t="s">
        <v>365</v>
      </c>
      <c r="D390" s="34" t="s">
        <v>542</v>
      </c>
      <c r="E390" s="25">
        <v>6183</v>
      </c>
      <c r="F390" s="3" t="str">
        <f>TEXT(Table14[[#This Row],[Date]],"DDDD")</f>
        <v>Saturday</v>
      </c>
      <c r="G390" s="3" t="str">
        <f>TEXT(Table14[[#This Row],[Date]],"MMMM")</f>
        <v>May</v>
      </c>
    </row>
    <row r="391" spans="1:7">
      <c r="A391" s="33">
        <v>45066</v>
      </c>
      <c r="B391" s="10" t="s">
        <v>161</v>
      </c>
      <c r="C391" s="17" t="s">
        <v>365</v>
      </c>
      <c r="D391" s="34" t="s">
        <v>543</v>
      </c>
      <c r="E391" s="25">
        <v>6026</v>
      </c>
      <c r="F391" s="3" t="str">
        <f>TEXT(Table14[[#This Row],[Date]],"DDDD")</f>
        <v>Saturday</v>
      </c>
      <c r="G391" s="3" t="str">
        <f>TEXT(Table14[[#This Row],[Date]],"MMMM")</f>
        <v>May</v>
      </c>
    </row>
    <row r="392" spans="1:7">
      <c r="A392" s="33">
        <v>45068</v>
      </c>
      <c r="B392" s="10" t="s">
        <v>414</v>
      </c>
      <c r="C392" s="17" t="s">
        <v>365</v>
      </c>
      <c r="D392" s="34" t="s">
        <v>544</v>
      </c>
      <c r="E392" s="25">
        <v>9750</v>
      </c>
      <c r="F392" s="3" t="str">
        <f>TEXT(Table14[[#This Row],[Date]],"DDDD")</f>
        <v>Monday</v>
      </c>
      <c r="G392" s="3" t="str">
        <f>TEXT(Table14[[#This Row],[Date]],"MMMM")</f>
        <v>May</v>
      </c>
    </row>
    <row r="393" spans="1:7">
      <c r="A393" s="33">
        <v>45068</v>
      </c>
      <c r="B393" s="10" t="s">
        <v>14</v>
      </c>
      <c r="C393" s="17" t="s">
        <v>365</v>
      </c>
      <c r="D393" s="34" t="s">
        <v>545</v>
      </c>
      <c r="E393" s="25">
        <v>7552</v>
      </c>
      <c r="F393" s="3" t="str">
        <f>TEXT(Table14[[#This Row],[Date]],"DDDD")</f>
        <v>Monday</v>
      </c>
      <c r="G393" s="3" t="str">
        <f>TEXT(Table14[[#This Row],[Date]],"MMMM")</f>
        <v>May</v>
      </c>
    </row>
    <row r="394" spans="1:7">
      <c r="A394" s="33">
        <v>45068</v>
      </c>
      <c r="B394" s="10" t="s">
        <v>64</v>
      </c>
      <c r="C394" s="17" t="s">
        <v>365</v>
      </c>
      <c r="D394" s="34" t="s">
        <v>546</v>
      </c>
      <c r="E394" s="25">
        <v>4502</v>
      </c>
      <c r="F394" s="3" t="str">
        <f>TEXT(Table14[[#This Row],[Date]],"DDDD")</f>
        <v>Monday</v>
      </c>
      <c r="G394" s="3" t="str">
        <f>TEXT(Table14[[#This Row],[Date]],"MMMM")</f>
        <v>May</v>
      </c>
    </row>
    <row r="395" spans="1:7">
      <c r="A395" s="33">
        <v>45068</v>
      </c>
      <c r="B395" s="10" t="s">
        <v>44</v>
      </c>
      <c r="C395" s="17" t="s">
        <v>365</v>
      </c>
      <c r="D395" s="34" t="s">
        <v>547</v>
      </c>
      <c r="E395" s="25">
        <v>9005</v>
      </c>
      <c r="F395" s="3" t="str">
        <f>TEXT(Table14[[#This Row],[Date]],"DDDD")</f>
        <v>Monday</v>
      </c>
      <c r="G395" s="3" t="str">
        <f>TEXT(Table14[[#This Row],[Date]],"MMMM")</f>
        <v>May</v>
      </c>
    </row>
    <row r="396" spans="1:7">
      <c r="A396" s="33">
        <v>45068</v>
      </c>
      <c r="B396" s="10" t="s">
        <v>229</v>
      </c>
      <c r="C396" s="17" t="s">
        <v>365</v>
      </c>
      <c r="D396" s="34" t="s">
        <v>548</v>
      </c>
      <c r="E396" s="25">
        <v>6026</v>
      </c>
      <c r="F396" s="3" t="str">
        <f>TEXT(Table14[[#This Row],[Date]],"DDDD")</f>
        <v>Monday</v>
      </c>
      <c r="G396" s="3" t="str">
        <f>TEXT(Table14[[#This Row],[Date]],"MMMM")</f>
        <v>May</v>
      </c>
    </row>
    <row r="397" spans="1:7">
      <c r="A397" s="33">
        <v>45068</v>
      </c>
      <c r="B397" s="10" t="s">
        <v>501</v>
      </c>
      <c r="C397" s="17" t="s">
        <v>365</v>
      </c>
      <c r="D397" s="34" t="s">
        <v>549</v>
      </c>
      <c r="E397" s="25">
        <v>13865</v>
      </c>
      <c r="F397" s="3" t="str">
        <f>TEXT(Table14[[#This Row],[Date]],"DDDD")</f>
        <v>Monday</v>
      </c>
      <c r="G397" s="3" t="str">
        <f>TEXT(Table14[[#This Row],[Date]],"MMMM")</f>
        <v>May</v>
      </c>
    </row>
    <row r="398" spans="1:7">
      <c r="A398" s="33">
        <v>45068</v>
      </c>
      <c r="B398" s="10" t="s">
        <v>266</v>
      </c>
      <c r="C398" s="17" t="s">
        <v>365</v>
      </c>
      <c r="D398" s="34" t="s">
        <v>550</v>
      </c>
      <c r="E398" s="25">
        <v>4620</v>
      </c>
      <c r="F398" s="3" t="str">
        <f>TEXT(Table14[[#This Row],[Date]],"DDDD")</f>
        <v>Monday</v>
      </c>
      <c r="G398" s="3" t="str">
        <f>TEXT(Table14[[#This Row],[Date]],"MMMM")</f>
        <v>May</v>
      </c>
    </row>
    <row r="399" spans="1:7">
      <c r="A399" s="33">
        <v>45068</v>
      </c>
      <c r="B399" s="10" t="s">
        <v>551</v>
      </c>
      <c r="C399" s="17" t="s">
        <v>365</v>
      </c>
      <c r="D399" s="34" t="s">
        <v>552</v>
      </c>
      <c r="E399" s="25">
        <v>14369</v>
      </c>
      <c r="F399" s="3" t="str">
        <f>TEXT(Table14[[#This Row],[Date]],"DDDD")</f>
        <v>Monday</v>
      </c>
      <c r="G399" s="3" t="str">
        <f>TEXT(Table14[[#This Row],[Date]],"MMMM")</f>
        <v>May</v>
      </c>
    </row>
    <row r="400" spans="1:7">
      <c r="A400" s="33">
        <v>45068</v>
      </c>
      <c r="B400" s="10" t="s">
        <v>3</v>
      </c>
      <c r="C400" s="17" t="s">
        <v>365</v>
      </c>
      <c r="D400" s="34" t="s">
        <v>553</v>
      </c>
      <c r="E400" s="25">
        <v>7487</v>
      </c>
      <c r="F400" s="3" t="str">
        <f>TEXT(Table14[[#This Row],[Date]],"DDDD")</f>
        <v>Monday</v>
      </c>
      <c r="G400" s="3" t="str">
        <f>TEXT(Table14[[#This Row],[Date]],"MMMM")</f>
        <v>May</v>
      </c>
    </row>
    <row r="401" spans="1:7">
      <c r="A401" s="33">
        <v>45068</v>
      </c>
      <c r="B401" s="10" t="s">
        <v>54</v>
      </c>
      <c r="C401" s="17" t="s">
        <v>365</v>
      </c>
      <c r="D401" s="34" t="s">
        <v>554</v>
      </c>
      <c r="E401" s="25">
        <v>6183</v>
      </c>
      <c r="F401" s="3" t="str">
        <f>TEXT(Table14[[#This Row],[Date]],"DDDD")</f>
        <v>Monday</v>
      </c>
      <c r="G401" s="3" t="str">
        <f>TEXT(Table14[[#This Row],[Date]],"MMMM")</f>
        <v>May</v>
      </c>
    </row>
    <row r="402" spans="1:7">
      <c r="A402" s="33">
        <v>45068</v>
      </c>
      <c r="B402" s="10" t="s">
        <v>18</v>
      </c>
      <c r="C402" s="17" t="s">
        <v>365</v>
      </c>
      <c r="D402" s="34" t="s">
        <v>555</v>
      </c>
      <c r="E402" s="25">
        <v>6183</v>
      </c>
      <c r="F402" s="3" t="str">
        <f>TEXT(Table14[[#This Row],[Date]],"DDDD")</f>
        <v>Monday</v>
      </c>
      <c r="G402" s="3" t="str">
        <f>TEXT(Table14[[#This Row],[Date]],"MMMM")</f>
        <v>May</v>
      </c>
    </row>
    <row r="403" spans="1:7">
      <c r="A403" s="33">
        <v>45068</v>
      </c>
      <c r="B403" s="10" t="s">
        <v>423</v>
      </c>
      <c r="C403" s="17" t="s">
        <v>365</v>
      </c>
      <c r="D403" s="34" t="s">
        <v>556</v>
      </c>
      <c r="E403" s="25">
        <v>12157</v>
      </c>
      <c r="F403" s="3" t="str">
        <f>TEXT(Table14[[#This Row],[Date]],"DDDD")</f>
        <v>Monday</v>
      </c>
      <c r="G403" s="3" t="str">
        <f>TEXT(Table14[[#This Row],[Date]],"MMMM")</f>
        <v>May</v>
      </c>
    </row>
    <row r="404" spans="1:7">
      <c r="A404" s="33">
        <v>45069</v>
      </c>
      <c r="B404" s="10" t="s">
        <v>128</v>
      </c>
      <c r="C404" s="17" t="s">
        <v>365</v>
      </c>
      <c r="D404" s="34" t="s">
        <v>557</v>
      </c>
      <c r="E404" s="25">
        <v>18235</v>
      </c>
      <c r="F404" s="3" t="str">
        <f>TEXT(Table14[[#This Row],[Date]],"DDDD")</f>
        <v>Tuesday</v>
      </c>
      <c r="G404" s="3" t="str">
        <f>TEXT(Table14[[#This Row],[Date]],"MMMM")</f>
        <v>May</v>
      </c>
    </row>
    <row r="405" spans="1:7">
      <c r="A405" s="33">
        <v>45069</v>
      </c>
      <c r="B405" s="10" t="s">
        <v>237</v>
      </c>
      <c r="C405" s="17" t="s">
        <v>365</v>
      </c>
      <c r="D405" s="34" t="s">
        <v>558</v>
      </c>
      <c r="E405" s="25">
        <v>18417</v>
      </c>
      <c r="F405" s="3" t="str">
        <f>TEXT(Table14[[#This Row],[Date]],"DDDD")</f>
        <v>Tuesday</v>
      </c>
      <c r="G405" s="3" t="str">
        <f>TEXT(Table14[[#This Row],[Date]],"MMMM")</f>
        <v>May</v>
      </c>
    </row>
    <row r="406" spans="1:7">
      <c r="A406" s="33">
        <v>45069</v>
      </c>
      <c r="B406" s="10" t="s">
        <v>180</v>
      </c>
      <c r="C406" s="17" t="s">
        <v>365</v>
      </c>
      <c r="D406" s="34" t="s">
        <v>559</v>
      </c>
      <c r="E406" s="25">
        <v>6026</v>
      </c>
      <c r="F406" s="3" t="str">
        <f>TEXT(Table14[[#This Row],[Date]],"DDDD")</f>
        <v>Tuesday</v>
      </c>
      <c r="G406" s="3" t="str">
        <f>TEXT(Table14[[#This Row],[Date]],"MMMM")</f>
        <v>May</v>
      </c>
    </row>
    <row r="407" spans="1:7">
      <c r="A407" s="33">
        <v>45069</v>
      </c>
      <c r="B407" s="10" t="s">
        <v>4</v>
      </c>
      <c r="C407" s="17" t="s">
        <v>365</v>
      </c>
      <c r="D407" s="34" t="s">
        <v>560</v>
      </c>
      <c r="E407" s="25">
        <v>4433</v>
      </c>
      <c r="F407" s="3" t="str">
        <f>TEXT(Table14[[#This Row],[Date]],"DDDD")</f>
        <v>Tuesday</v>
      </c>
      <c r="G407" s="3" t="str">
        <f>TEXT(Table14[[#This Row],[Date]],"MMMM")</f>
        <v>May</v>
      </c>
    </row>
    <row r="408" spans="1:7">
      <c r="A408" s="33">
        <v>45070</v>
      </c>
      <c r="B408" s="10" t="s">
        <v>235</v>
      </c>
      <c r="C408" s="17" t="s">
        <v>365</v>
      </c>
      <c r="D408" s="34" t="s">
        <v>561</v>
      </c>
      <c r="E408" s="25">
        <v>3002</v>
      </c>
      <c r="F408" s="3" t="str">
        <f>TEXT(Table14[[#This Row],[Date]],"DDDD")</f>
        <v>Wednesday</v>
      </c>
      <c r="G408" s="3" t="str">
        <f>TEXT(Table14[[#This Row],[Date]],"MMMM")</f>
        <v>May</v>
      </c>
    </row>
    <row r="409" spans="1:7">
      <c r="A409" s="33">
        <v>45071</v>
      </c>
      <c r="B409" s="10" t="s">
        <v>46</v>
      </c>
      <c r="C409" s="17" t="s">
        <v>365</v>
      </c>
      <c r="D409" s="34" t="s">
        <v>562</v>
      </c>
      <c r="E409" s="25">
        <v>9600</v>
      </c>
      <c r="F409" s="3" t="str">
        <f>TEXT(Table14[[#This Row],[Date]],"DDDD")</f>
        <v>Thursday</v>
      </c>
      <c r="G409" s="3" t="str">
        <f>TEXT(Table14[[#This Row],[Date]],"MMMM")</f>
        <v>May</v>
      </c>
    </row>
    <row r="410" spans="1:7">
      <c r="A410" s="33">
        <v>45071</v>
      </c>
      <c r="B410" s="10" t="s">
        <v>117</v>
      </c>
      <c r="C410" s="17" t="s">
        <v>365</v>
      </c>
      <c r="D410" s="34" t="s">
        <v>563</v>
      </c>
      <c r="E410" s="25">
        <v>20048</v>
      </c>
      <c r="F410" s="3" t="str">
        <f>TEXT(Table14[[#This Row],[Date]],"DDDD")</f>
        <v>Thursday</v>
      </c>
      <c r="G410" s="3" t="str">
        <f>TEXT(Table14[[#This Row],[Date]],"MMMM")</f>
        <v>May</v>
      </c>
    </row>
    <row r="411" spans="1:7">
      <c r="A411" s="33">
        <v>45071</v>
      </c>
      <c r="B411" s="10" t="s">
        <v>301</v>
      </c>
      <c r="C411" s="17" t="s">
        <v>365</v>
      </c>
      <c r="D411" s="34" t="s">
        <v>564</v>
      </c>
      <c r="E411" s="25">
        <v>8926</v>
      </c>
      <c r="F411" s="3" t="str">
        <f>TEXT(Table14[[#This Row],[Date]],"DDDD")</f>
        <v>Thursday</v>
      </c>
      <c r="G411" s="3" t="str">
        <f>TEXT(Table14[[#This Row],[Date]],"MMMM")</f>
        <v>May</v>
      </c>
    </row>
    <row r="412" spans="1:7">
      <c r="A412" s="33">
        <v>45071</v>
      </c>
      <c r="B412" s="10" t="s">
        <v>369</v>
      </c>
      <c r="C412" s="17" t="s">
        <v>365</v>
      </c>
      <c r="D412" s="34" t="s">
        <v>565</v>
      </c>
      <c r="E412" s="25">
        <v>6183</v>
      </c>
      <c r="F412" s="3" t="str">
        <f>TEXT(Table14[[#This Row],[Date]],"DDDD")</f>
        <v>Thursday</v>
      </c>
      <c r="G412" s="3" t="str">
        <f>TEXT(Table14[[#This Row],[Date]],"MMMM")</f>
        <v>May</v>
      </c>
    </row>
    <row r="413" spans="1:7">
      <c r="A413" s="33">
        <v>45071</v>
      </c>
      <c r="B413" s="10" t="s">
        <v>161</v>
      </c>
      <c r="C413" s="17" t="s">
        <v>365</v>
      </c>
      <c r="D413" s="34" t="s">
        <v>566</v>
      </c>
      <c r="E413" s="25">
        <v>12052</v>
      </c>
      <c r="F413" s="3" t="str">
        <f>TEXT(Table14[[#This Row],[Date]],"DDDD")</f>
        <v>Thursday</v>
      </c>
      <c r="G413" s="3" t="str">
        <f>TEXT(Table14[[#This Row],[Date]],"MMMM")</f>
        <v>May</v>
      </c>
    </row>
    <row r="414" spans="1:7">
      <c r="A414" s="33">
        <v>45071</v>
      </c>
      <c r="B414" s="10" t="s">
        <v>86</v>
      </c>
      <c r="C414" s="17" t="s">
        <v>365</v>
      </c>
      <c r="D414" s="34" t="s">
        <v>567</v>
      </c>
      <c r="E414" s="25">
        <v>4313</v>
      </c>
      <c r="F414" s="3" t="str">
        <f>TEXT(Table14[[#This Row],[Date]],"DDDD")</f>
        <v>Thursday</v>
      </c>
      <c r="G414" s="3" t="str">
        <f>TEXT(Table14[[#This Row],[Date]],"MMMM")</f>
        <v>May</v>
      </c>
    </row>
    <row r="415" spans="1:7">
      <c r="A415" s="33">
        <v>45073</v>
      </c>
      <c r="B415" s="10" t="s">
        <v>102</v>
      </c>
      <c r="C415" s="17" t="s">
        <v>365</v>
      </c>
      <c r="D415" s="34" t="s">
        <v>568</v>
      </c>
      <c r="E415" s="25">
        <v>6183</v>
      </c>
      <c r="F415" s="3" t="str">
        <f>TEXT(Table14[[#This Row],[Date]],"DDDD")</f>
        <v>Saturday</v>
      </c>
      <c r="G415" s="3" t="str">
        <f>TEXT(Table14[[#This Row],[Date]],"MMMM")</f>
        <v>May</v>
      </c>
    </row>
    <row r="416" spans="1:7">
      <c r="A416" s="33">
        <v>45073</v>
      </c>
      <c r="B416" s="10" t="s">
        <v>21</v>
      </c>
      <c r="C416" s="17" t="s">
        <v>365</v>
      </c>
      <c r="D416" s="34" t="s">
        <v>569</v>
      </c>
      <c r="E416" s="25">
        <v>6183</v>
      </c>
      <c r="F416" s="3" t="str">
        <f>TEXT(Table14[[#This Row],[Date]],"DDDD")</f>
        <v>Saturday</v>
      </c>
      <c r="G416" s="3" t="str">
        <f>TEXT(Table14[[#This Row],[Date]],"MMMM")</f>
        <v>May</v>
      </c>
    </row>
    <row r="417" spans="1:7">
      <c r="A417" s="33">
        <v>45073</v>
      </c>
      <c r="B417" s="10" t="s">
        <v>570</v>
      </c>
      <c r="C417" s="17" t="s">
        <v>365</v>
      </c>
      <c r="D417" s="34" t="s">
        <v>571</v>
      </c>
      <c r="E417" s="25">
        <v>4620</v>
      </c>
      <c r="F417" s="3" t="str">
        <f>TEXT(Table14[[#This Row],[Date]],"DDDD")</f>
        <v>Saturday</v>
      </c>
      <c r="G417" s="3" t="str">
        <f>TEXT(Table14[[#This Row],[Date]],"MMMM")</f>
        <v>May</v>
      </c>
    </row>
    <row r="418" spans="1:7">
      <c r="A418" s="33">
        <v>45073</v>
      </c>
      <c r="B418" s="10" t="s">
        <v>467</v>
      </c>
      <c r="C418" s="17" t="s">
        <v>365</v>
      </c>
      <c r="D418" s="34" t="s">
        <v>572</v>
      </c>
      <c r="E418" s="25">
        <v>4541</v>
      </c>
      <c r="F418" s="3" t="str">
        <f>TEXT(Table14[[#This Row],[Date]],"DDDD")</f>
        <v>Saturday</v>
      </c>
      <c r="G418" s="3" t="str">
        <f>TEXT(Table14[[#This Row],[Date]],"MMMM")</f>
        <v>May</v>
      </c>
    </row>
    <row r="419" spans="1:7">
      <c r="A419" s="33">
        <v>45073</v>
      </c>
      <c r="B419" s="10" t="s">
        <v>132</v>
      </c>
      <c r="C419" s="17" t="s">
        <v>365</v>
      </c>
      <c r="D419" s="34" t="s">
        <v>573</v>
      </c>
      <c r="E419" s="25">
        <v>6026</v>
      </c>
      <c r="F419" s="3" t="str">
        <f>TEXT(Table14[[#This Row],[Date]],"DDDD")</f>
        <v>Saturday</v>
      </c>
      <c r="G419" s="3" t="str">
        <f>TEXT(Table14[[#This Row],[Date]],"MMMM")</f>
        <v>May</v>
      </c>
    </row>
    <row r="420" spans="1:7">
      <c r="A420" s="33">
        <v>45073</v>
      </c>
      <c r="B420" s="10" t="s">
        <v>574</v>
      </c>
      <c r="C420" s="17" t="s">
        <v>365</v>
      </c>
      <c r="D420" s="34" t="s">
        <v>575</v>
      </c>
      <c r="E420" s="25">
        <v>3380</v>
      </c>
      <c r="F420" s="3" t="str">
        <f>TEXT(Table14[[#This Row],[Date]],"DDDD")</f>
        <v>Saturday</v>
      </c>
      <c r="G420" s="3" t="str">
        <f>TEXT(Table14[[#This Row],[Date]],"MMMM")</f>
        <v>May</v>
      </c>
    </row>
    <row r="421" spans="1:7">
      <c r="A421" s="33">
        <v>45073</v>
      </c>
      <c r="B421" s="10" t="s">
        <v>343</v>
      </c>
      <c r="C421" s="17" t="s">
        <v>365</v>
      </c>
      <c r="D421" s="34" t="s">
        <v>576</v>
      </c>
      <c r="E421" s="25">
        <v>13865</v>
      </c>
      <c r="F421" s="3" t="str">
        <f>TEXT(Table14[[#This Row],[Date]],"DDDD")</f>
        <v>Saturday</v>
      </c>
      <c r="G421" s="3" t="str">
        <f>TEXT(Table14[[#This Row],[Date]],"MMMM")</f>
        <v>May</v>
      </c>
    </row>
    <row r="422" spans="1:7">
      <c r="A422" s="33">
        <v>45076</v>
      </c>
      <c r="B422" s="10" t="s">
        <v>100</v>
      </c>
      <c r="C422" s="17" t="s">
        <v>365</v>
      </c>
      <c r="D422" s="34" t="s">
        <v>577</v>
      </c>
      <c r="E422" s="25">
        <v>24733</v>
      </c>
      <c r="F422" s="3" t="str">
        <f>TEXT(Table14[[#This Row],[Date]],"DDDD")</f>
        <v>Tuesday</v>
      </c>
      <c r="G422" s="3" t="str">
        <f>TEXT(Table14[[#This Row],[Date]],"MMMM")</f>
        <v>May</v>
      </c>
    </row>
    <row r="423" spans="1:7">
      <c r="A423" s="33">
        <v>45076</v>
      </c>
      <c r="B423" s="10" t="s">
        <v>44</v>
      </c>
      <c r="C423" s="17" t="s">
        <v>365</v>
      </c>
      <c r="D423" s="34" t="s">
        <v>578</v>
      </c>
      <c r="E423" s="25">
        <v>4756</v>
      </c>
      <c r="F423" s="3" t="str">
        <f>TEXT(Table14[[#This Row],[Date]],"DDDD")</f>
        <v>Tuesday</v>
      </c>
      <c r="G423" s="3" t="str">
        <f>TEXT(Table14[[#This Row],[Date]],"MMMM")</f>
        <v>May</v>
      </c>
    </row>
    <row r="424" spans="1:7">
      <c r="A424" s="33">
        <v>45076</v>
      </c>
      <c r="B424" s="10" t="s">
        <v>180</v>
      </c>
      <c r="C424" s="17" t="s">
        <v>365</v>
      </c>
      <c r="D424" s="34" t="s">
        <v>579</v>
      </c>
      <c r="E424" s="25">
        <v>5810</v>
      </c>
      <c r="F424" s="3" t="str">
        <f>TEXT(Table14[[#This Row],[Date]],"DDDD")</f>
        <v>Tuesday</v>
      </c>
      <c r="G424" s="3" t="str">
        <f>TEXT(Table14[[#This Row],[Date]],"MMMM")</f>
        <v>May</v>
      </c>
    </row>
    <row r="425" spans="1:7">
      <c r="A425" s="33">
        <v>45076</v>
      </c>
      <c r="B425" s="10" t="s">
        <v>81</v>
      </c>
      <c r="C425" s="17" t="s">
        <v>365</v>
      </c>
      <c r="D425" s="34" t="s">
        <v>580</v>
      </c>
      <c r="E425" s="35">
        <v>871</v>
      </c>
      <c r="F425" s="7" t="str">
        <f>TEXT(Table14[[#This Row],[Date]],"DDDD")</f>
        <v>Tuesday</v>
      </c>
      <c r="G425" s="7" t="str">
        <f>TEXT(Table14[[#This Row],[Date]],"MMMM")</f>
        <v>May</v>
      </c>
    </row>
    <row r="426" spans="1:7">
      <c r="A426" s="33">
        <v>45076</v>
      </c>
      <c r="B426" s="10" t="s">
        <v>11</v>
      </c>
      <c r="C426" s="17" t="s">
        <v>365</v>
      </c>
      <c r="D426" s="34" t="s">
        <v>581</v>
      </c>
      <c r="E426" s="25">
        <v>17808</v>
      </c>
      <c r="F426" s="3" t="str">
        <f>TEXT(Table14[[#This Row],[Date]],"DDDD")</f>
        <v>Tuesday</v>
      </c>
      <c r="G426" s="3" t="str">
        <f>TEXT(Table14[[#This Row],[Date]],"MMMM")</f>
        <v>May</v>
      </c>
    </row>
    <row r="427" spans="1:7">
      <c r="A427" s="33">
        <v>45076</v>
      </c>
      <c r="B427" s="10" t="s">
        <v>404</v>
      </c>
      <c r="C427" s="17" t="s">
        <v>365</v>
      </c>
      <c r="D427" s="34" t="s">
        <v>582</v>
      </c>
      <c r="E427" s="25">
        <v>1532</v>
      </c>
      <c r="F427" s="3" t="str">
        <f>TEXT(Table14[[#This Row],[Date]],"DDDD")</f>
        <v>Tuesday</v>
      </c>
      <c r="G427" s="3" t="str">
        <f>TEXT(Table14[[#This Row],[Date]],"MMMM")</f>
        <v>May</v>
      </c>
    </row>
    <row r="428" spans="1:7">
      <c r="A428" s="33">
        <v>45076</v>
      </c>
      <c r="B428" s="10" t="s">
        <v>4</v>
      </c>
      <c r="C428" s="17" t="s">
        <v>365</v>
      </c>
      <c r="D428" s="34" t="s">
        <v>583</v>
      </c>
      <c r="E428" s="25">
        <v>3150</v>
      </c>
      <c r="F428" s="3" t="str">
        <f>TEXT(Table14[[#This Row],[Date]],"DDDD")</f>
        <v>Tuesday</v>
      </c>
      <c r="G428" s="3" t="str">
        <f>TEXT(Table14[[#This Row],[Date]],"MMMM")</f>
        <v>May</v>
      </c>
    </row>
    <row r="429" spans="1:7">
      <c r="A429" s="33">
        <v>45077</v>
      </c>
      <c r="B429" s="10" t="s">
        <v>170</v>
      </c>
      <c r="C429" s="17" t="s">
        <v>365</v>
      </c>
      <c r="D429" s="34" t="s">
        <v>584</v>
      </c>
      <c r="E429" s="25">
        <v>13683</v>
      </c>
      <c r="F429" s="3" t="str">
        <f>TEXT(Table14[[#This Row],[Date]],"DDDD")</f>
        <v>Wednesday</v>
      </c>
      <c r="G429" s="3" t="str">
        <f>TEXT(Table14[[#This Row],[Date]],"MMMM")</f>
        <v>May</v>
      </c>
    </row>
    <row r="430" spans="1:7">
      <c r="A430" s="33">
        <v>45077</v>
      </c>
      <c r="B430" s="10" t="s">
        <v>153</v>
      </c>
      <c r="C430" s="17" t="s">
        <v>365</v>
      </c>
      <c r="D430" s="34" t="s">
        <v>585</v>
      </c>
      <c r="E430" s="25">
        <v>23825</v>
      </c>
      <c r="F430" s="3" t="str">
        <f>TEXT(Table14[[#This Row],[Date]],"DDDD")</f>
        <v>Wednesday</v>
      </c>
      <c r="G430" s="3" t="str">
        <f>TEXT(Table14[[#This Row],[Date]],"MMMM")</f>
        <v>May</v>
      </c>
    </row>
    <row r="431" spans="1:7">
      <c r="A431" s="33">
        <v>45077</v>
      </c>
      <c r="B431" s="10" t="s">
        <v>390</v>
      </c>
      <c r="C431" s="17" t="s">
        <v>365</v>
      </c>
      <c r="D431" s="34" t="s">
        <v>586</v>
      </c>
      <c r="E431" s="25">
        <v>26901</v>
      </c>
      <c r="F431" s="3" t="str">
        <f>TEXT(Table14[[#This Row],[Date]],"DDDD")</f>
        <v>Wednesday</v>
      </c>
      <c r="G431" s="3" t="str">
        <f>TEXT(Table14[[#This Row],[Date]],"MMMM")</f>
        <v>May</v>
      </c>
    </row>
    <row r="432" spans="1:7">
      <c r="A432" s="18">
        <v>45078</v>
      </c>
      <c r="B432" s="8" t="s">
        <v>46</v>
      </c>
      <c r="C432" s="8" t="s">
        <v>365</v>
      </c>
      <c r="D432" s="19" t="s">
        <v>587</v>
      </c>
      <c r="E432" s="20">
        <v>24104</v>
      </c>
      <c r="F432" t="str">
        <f>TEXT(Table14[[#This Row],[Date]],"DDDD")</f>
        <v>Thursday</v>
      </c>
      <c r="G432" t="str">
        <f>TEXT(Table14[[#This Row],[Date]],"MMMM")</f>
        <v>June</v>
      </c>
    </row>
    <row r="433" spans="1:7">
      <c r="A433" s="21">
        <v>45078</v>
      </c>
      <c r="B433" s="9" t="s">
        <v>275</v>
      </c>
      <c r="C433" s="9" t="s">
        <v>365</v>
      </c>
      <c r="D433" s="22" t="s">
        <v>588</v>
      </c>
      <c r="E433" s="23">
        <v>4620</v>
      </c>
      <c r="F433" t="str">
        <f>TEXT(Table14[[#This Row],[Date]],"DDDD")</f>
        <v>Thursday</v>
      </c>
      <c r="G433" t="str">
        <f>TEXT(Table14[[#This Row],[Date]],"MMMM")</f>
        <v>June</v>
      </c>
    </row>
    <row r="434" spans="1:7">
      <c r="A434" s="21">
        <v>45078</v>
      </c>
      <c r="B434" s="9" t="s">
        <v>90</v>
      </c>
      <c r="C434" s="9" t="s">
        <v>365</v>
      </c>
      <c r="D434" s="22" t="s">
        <v>589</v>
      </c>
      <c r="E434" s="23">
        <v>11059</v>
      </c>
      <c r="F434" t="str">
        <f>TEXT(Table14[[#This Row],[Date]],"DDDD")</f>
        <v>Thursday</v>
      </c>
      <c r="G434" t="str">
        <f>TEXT(Table14[[#This Row],[Date]],"MMMM")</f>
        <v>June</v>
      </c>
    </row>
    <row r="435" spans="1:7">
      <c r="A435" s="21">
        <v>45079</v>
      </c>
      <c r="B435" s="9" t="s">
        <v>537</v>
      </c>
      <c r="C435" s="9" t="s">
        <v>365</v>
      </c>
      <c r="D435" s="22" t="s">
        <v>590</v>
      </c>
      <c r="E435" s="23">
        <v>1520</v>
      </c>
      <c r="F435" t="str">
        <f>TEXT(Table14[[#This Row],[Date]],"DDDD")</f>
        <v>Friday</v>
      </c>
      <c r="G435" t="str">
        <f>TEXT(Table14[[#This Row],[Date]],"MMMM")</f>
        <v>June</v>
      </c>
    </row>
    <row r="436" spans="1:7">
      <c r="A436" s="21">
        <v>45079</v>
      </c>
      <c r="B436" s="9" t="s">
        <v>537</v>
      </c>
      <c r="C436" s="9" t="s">
        <v>365</v>
      </c>
      <c r="D436" s="22" t="s">
        <v>591</v>
      </c>
      <c r="E436" s="23">
        <v>6078</v>
      </c>
      <c r="F436" t="str">
        <f>TEXT(Table14[[#This Row],[Date]],"DDDD")</f>
        <v>Friday</v>
      </c>
      <c r="G436" t="str">
        <f>TEXT(Table14[[#This Row],[Date]],"MMMM")</f>
        <v>June</v>
      </c>
    </row>
    <row r="437" spans="1:7">
      <c r="A437" s="21">
        <v>45079</v>
      </c>
      <c r="B437" s="9" t="s">
        <v>125</v>
      </c>
      <c r="C437" s="9" t="s">
        <v>365</v>
      </c>
      <c r="D437" s="22" t="s">
        <v>592</v>
      </c>
      <c r="E437" s="23">
        <v>12250</v>
      </c>
      <c r="F437" t="str">
        <f>TEXT(Table14[[#This Row],[Date]],"DDDD")</f>
        <v>Friday</v>
      </c>
      <c r="G437" t="str">
        <f>TEXT(Table14[[#This Row],[Date]],"MMMM")</f>
        <v>June</v>
      </c>
    </row>
    <row r="438" spans="1:7">
      <c r="A438" s="21">
        <v>45079</v>
      </c>
      <c r="B438" s="9" t="s">
        <v>40</v>
      </c>
      <c r="C438" s="9" t="s">
        <v>365</v>
      </c>
      <c r="D438" s="22" t="s">
        <v>593</v>
      </c>
      <c r="E438" s="23">
        <v>15350</v>
      </c>
      <c r="F438" t="str">
        <f>TEXT(Table14[[#This Row],[Date]],"DDDD")</f>
        <v>Friday</v>
      </c>
      <c r="G438" t="str">
        <f>TEXT(Table14[[#This Row],[Date]],"MMMM")</f>
        <v>June</v>
      </c>
    </row>
    <row r="439" spans="1:7">
      <c r="A439" s="21">
        <v>45079</v>
      </c>
      <c r="B439" s="9" t="s">
        <v>50</v>
      </c>
      <c r="C439" s="9" t="s">
        <v>365</v>
      </c>
      <c r="D439" s="22" t="s">
        <v>594</v>
      </c>
      <c r="E439" s="23">
        <v>6725</v>
      </c>
      <c r="F439" t="str">
        <f>TEXT(Table14[[#This Row],[Date]],"DDDD")</f>
        <v>Friday</v>
      </c>
      <c r="G439" t="str">
        <f>TEXT(Table14[[#This Row],[Date]],"MMMM")</f>
        <v>June</v>
      </c>
    </row>
    <row r="440" spans="1:7">
      <c r="A440" s="21">
        <v>45083</v>
      </c>
      <c r="B440" s="9" t="s">
        <v>256</v>
      </c>
      <c r="C440" s="9" t="s">
        <v>365</v>
      </c>
      <c r="D440" s="22" t="s">
        <v>595</v>
      </c>
      <c r="E440" s="23">
        <v>12366</v>
      </c>
      <c r="F440" t="str">
        <f>TEXT(Table14[[#This Row],[Date]],"DDDD")</f>
        <v>Tuesday</v>
      </c>
      <c r="G440" t="str">
        <f>TEXT(Table14[[#This Row],[Date]],"MMMM")</f>
        <v>June</v>
      </c>
    </row>
    <row r="441" spans="1:7">
      <c r="A441" s="21">
        <v>45083</v>
      </c>
      <c r="B441" s="9" t="s">
        <v>423</v>
      </c>
      <c r="C441" s="9" t="s">
        <v>365</v>
      </c>
      <c r="D441" s="22" t="s">
        <v>596</v>
      </c>
      <c r="E441" s="23">
        <v>18904</v>
      </c>
      <c r="F441" t="str">
        <f>TEXT(Table14[[#This Row],[Date]],"DDDD")</f>
        <v>Tuesday</v>
      </c>
      <c r="G441" t="str">
        <f>TEXT(Table14[[#This Row],[Date]],"MMMM")</f>
        <v>June</v>
      </c>
    </row>
    <row r="442" spans="1:7">
      <c r="A442" s="21">
        <v>45083</v>
      </c>
      <c r="B442" s="9" t="s">
        <v>44</v>
      </c>
      <c r="C442" s="9" t="s">
        <v>365</v>
      </c>
      <c r="D442" s="22" t="s">
        <v>597</v>
      </c>
      <c r="E442" s="23">
        <v>12052</v>
      </c>
      <c r="F442" t="str">
        <f>TEXT(Table14[[#This Row],[Date]],"DDDD")</f>
        <v>Tuesday</v>
      </c>
      <c r="G442" t="str">
        <f>TEXT(Table14[[#This Row],[Date]],"MMMM")</f>
        <v>June</v>
      </c>
    </row>
    <row r="443" spans="1:7">
      <c r="A443" s="21">
        <v>45083</v>
      </c>
      <c r="B443" s="9" t="s">
        <v>128</v>
      </c>
      <c r="C443" s="9" t="s">
        <v>365</v>
      </c>
      <c r="D443" s="22" t="s">
        <v>598</v>
      </c>
      <c r="E443" s="23">
        <v>18017</v>
      </c>
      <c r="F443" t="str">
        <f>TEXT(Table14[[#This Row],[Date]],"DDDD")</f>
        <v>Tuesday</v>
      </c>
      <c r="G443" t="str">
        <f>TEXT(Table14[[#This Row],[Date]],"MMMM")</f>
        <v>June</v>
      </c>
    </row>
    <row r="444" spans="1:7">
      <c r="A444" s="21">
        <v>45083</v>
      </c>
      <c r="B444" s="9" t="s">
        <v>250</v>
      </c>
      <c r="C444" s="9" t="s">
        <v>365</v>
      </c>
      <c r="D444" s="22" t="s">
        <v>599</v>
      </c>
      <c r="E444" s="23">
        <v>4502</v>
      </c>
      <c r="F444" t="str">
        <f>TEXT(Table14[[#This Row],[Date]],"DDDD")</f>
        <v>Tuesday</v>
      </c>
      <c r="G444" t="str">
        <f>TEXT(Table14[[#This Row],[Date]],"MMMM")</f>
        <v>June</v>
      </c>
    </row>
    <row r="445" spans="1:7">
      <c r="A445" s="21">
        <v>45084</v>
      </c>
      <c r="B445" s="9" t="s">
        <v>340</v>
      </c>
      <c r="C445" s="9" t="s">
        <v>365</v>
      </c>
      <c r="D445" s="22" t="s">
        <v>600</v>
      </c>
      <c r="E445" s="23">
        <v>4620</v>
      </c>
      <c r="F445" t="str">
        <f>TEXT(Table14[[#This Row],[Date]],"DDDD")</f>
        <v>Wednesday</v>
      </c>
      <c r="G445" t="str">
        <f>TEXT(Table14[[#This Row],[Date]],"MMMM")</f>
        <v>June</v>
      </c>
    </row>
    <row r="446" spans="1:7">
      <c r="A446" s="21">
        <v>45086</v>
      </c>
      <c r="B446" s="9" t="s">
        <v>14</v>
      </c>
      <c r="C446" s="9" t="s">
        <v>365</v>
      </c>
      <c r="D446" s="22" t="s">
        <v>601</v>
      </c>
      <c r="E446" s="23">
        <v>7682</v>
      </c>
      <c r="F446" t="str">
        <f>TEXT(Table14[[#This Row],[Date]],"DDDD")</f>
        <v>Friday</v>
      </c>
      <c r="G446" t="str">
        <f>TEXT(Table14[[#This Row],[Date]],"MMMM")</f>
        <v>June</v>
      </c>
    </row>
    <row r="447" spans="1:7">
      <c r="A447" s="21">
        <v>45086</v>
      </c>
      <c r="B447" s="9" t="s">
        <v>180</v>
      </c>
      <c r="C447" s="9" t="s">
        <v>365</v>
      </c>
      <c r="D447" s="22" t="s">
        <v>602</v>
      </c>
      <c r="E447" s="23">
        <v>11836</v>
      </c>
      <c r="F447" t="str">
        <f>TEXT(Table14[[#This Row],[Date]],"DDDD")</f>
        <v>Friday</v>
      </c>
      <c r="G447" t="str">
        <f>TEXT(Table14[[#This Row],[Date]],"MMMM")</f>
        <v>June</v>
      </c>
    </row>
    <row r="448" spans="1:7">
      <c r="A448" s="21">
        <v>45086</v>
      </c>
      <c r="B448" s="9" t="s">
        <v>128</v>
      </c>
      <c r="C448" s="9" t="s">
        <v>365</v>
      </c>
      <c r="D448" s="22" t="s">
        <v>603</v>
      </c>
      <c r="E448" s="23">
        <v>18235</v>
      </c>
      <c r="F448" t="str">
        <f>TEXT(Table14[[#This Row],[Date]],"DDDD")</f>
        <v>Friday</v>
      </c>
      <c r="G448" t="str">
        <f>TEXT(Table14[[#This Row],[Date]],"MMMM")</f>
        <v>June</v>
      </c>
    </row>
    <row r="449" spans="1:7">
      <c r="A449" s="21">
        <v>45087</v>
      </c>
      <c r="B449" s="9" t="s">
        <v>155</v>
      </c>
      <c r="C449" s="9" t="s">
        <v>365</v>
      </c>
      <c r="D449" s="22" t="s">
        <v>604</v>
      </c>
      <c r="E449" s="23">
        <v>5941</v>
      </c>
      <c r="F449" t="str">
        <f>TEXT(Table14[[#This Row],[Date]],"DDDD")</f>
        <v>Saturday</v>
      </c>
      <c r="G449" t="str">
        <f>TEXT(Table14[[#This Row],[Date]],"MMMM")</f>
        <v>June</v>
      </c>
    </row>
    <row r="450" spans="1:7">
      <c r="A450" s="21">
        <v>45087</v>
      </c>
      <c r="B450" s="9" t="s">
        <v>155</v>
      </c>
      <c r="C450" s="9" t="s">
        <v>365</v>
      </c>
      <c r="D450" s="22" t="s">
        <v>605</v>
      </c>
      <c r="E450" s="23">
        <v>7458</v>
      </c>
      <c r="F450" t="str">
        <f>TEXT(Table14[[#This Row],[Date]],"DDDD")</f>
        <v>Saturday</v>
      </c>
      <c r="G450" t="str">
        <f>TEXT(Table14[[#This Row],[Date]],"MMMM")</f>
        <v>June</v>
      </c>
    </row>
    <row r="451" spans="1:7">
      <c r="A451" s="21">
        <v>45087</v>
      </c>
      <c r="B451" s="9" t="s">
        <v>307</v>
      </c>
      <c r="C451" s="9" t="s">
        <v>365</v>
      </c>
      <c r="D451" s="22" t="s">
        <v>606</v>
      </c>
      <c r="E451" s="23">
        <v>4617</v>
      </c>
      <c r="F451" t="str">
        <f>TEXT(Table14[[#This Row],[Date]],"DDDD")</f>
        <v>Saturday</v>
      </c>
      <c r="G451" t="str">
        <f>TEXT(Table14[[#This Row],[Date]],"MMMM")</f>
        <v>June</v>
      </c>
    </row>
    <row r="452" spans="1:7">
      <c r="A452" s="21">
        <v>45087</v>
      </c>
      <c r="B452" s="9" t="s">
        <v>442</v>
      </c>
      <c r="C452" s="9" t="s">
        <v>365</v>
      </c>
      <c r="D452" s="22" t="s">
        <v>607</v>
      </c>
      <c r="E452" s="23">
        <v>6438</v>
      </c>
      <c r="F452" t="str">
        <f>TEXT(Table14[[#This Row],[Date]],"DDDD")</f>
        <v>Saturday</v>
      </c>
      <c r="G452" t="str">
        <f>TEXT(Table14[[#This Row],[Date]],"MMMM")</f>
        <v>June</v>
      </c>
    </row>
    <row r="453" spans="1:7">
      <c r="A453" s="21">
        <v>45087</v>
      </c>
      <c r="B453" s="9" t="s">
        <v>334</v>
      </c>
      <c r="C453" s="9" t="s">
        <v>365</v>
      </c>
      <c r="D453" s="22" t="s">
        <v>608</v>
      </c>
      <c r="E453" s="23">
        <v>4844</v>
      </c>
      <c r="F453" t="str">
        <f>TEXT(Table14[[#This Row],[Date]],"DDDD")</f>
        <v>Saturday</v>
      </c>
      <c r="G453" t="str">
        <f>TEXT(Table14[[#This Row],[Date]],"MMMM")</f>
        <v>June</v>
      </c>
    </row>
    <row r="454" spans="1:7">
      <c r="A454" s="21">
        <v>45087</v>
      </c>
      <c r="B454" s="9" t="s">
        <v>4</v>
      </c>
      <c r="C454" s="9" t="s">
        <v>365</v>
      </c>
      <c r="D454" s="22" t="s">
        <v>609</v>
      </c>
      <c r="E454" s="23">
        <v>5993</v>
      </c>
      <c r="F454" t="str">
        <f>TEXT(Table14[[#This Row],[Date]],"DDDD")</f>
        <v>Saturday</v>
      </c>
      <c r="G454" t="str">
        <f>TEXT(Table14[[#This Row],[Date]],"MMMM")</f>
        <v>June</v>
      </c>
    </row>
    <row r="455" spans="1:7">
      <c r="A455" s="21">
        <v>45087</v>
      </c>
      <c r="B455" s="9" t="s">
        <v>610</v>
      </c>
      <c r="C455" s="9" t="s">
        <v>365</v>
      </c>
      <c r="D455" s="22" t="s">
        <v>611</v>
      </c>
      <c r="E455" s="23">
        <v>7738</v>
      </c>
      <c r="F455" t="str">
        <f>TEXT(Table14[[#This Row],[Date]],"DDDD")</f>
        <v>Saturday</v>
      </c>
      <c r="G455" t="str">
        <f>TEXT(Table14[[#This Row],[Date]],"MMMM")</f>
        <v>June</v>
      </c>
    </row>
    <row r="456" spans="1:7">
      <c r="A456" s="21">
        <v>45090</v>
      </c>
      <c r="B456" s="9" t="s">
        <v>570</v>
      </c>
      <c r="C456" s="9" t="s">
        <v>365</v>
      </c>
      <c r="D456" s="22" t="s">
        <v>612</v>
      </c>
      <c r="E456" s="23">
        <v>17929</v>
      </c>
      <c r="F456" t="str">
        <f>TEXT(Table14[[#This Row],[Date]],"DDDD")</f>
        <v>Tuesday</v>
      </c>
      <c r="G456" t="str">
        <f>TEXT(Table14[[#This Row],[Date]],"MMMM")</f>
        <v>June</v>
      </c>
    </row>
    <row r="457" spans="1:7">
      <c r="A457" s="21">
        <v>45090</v>
      </c>
      <c r="B457" s="9" t="s">
        <v>5</v>
      </c>
      <c r="C457" s="9" t="s">
        <v>365</v>
      </c>
      <c r="D457" s="22" t="s">
        <v>613</v>
      </c>
      <c r="E457" s="23">
        <v>7529</v>
      </c>
      <c r="F457" t="str">
        <f>TEXT(Table14[[#This Row],[Date]],"DDDD")</f>
        <v>Tuesday</v>
      </c>
      <c r="G457" t="str">
        <f>TEXT(Table14[[#This Row],[Date]],"MMMM")</f>
        <v>June</v>
      </c>
    </row>
    <row r="458" spans="1:7">
      <c r="A458" s="21">
        <v>45090</v>
      </c>
      <c r="B458" s="9" t="s">
        <v>161</v>
      </c>
      <c r="C458" s="9" t="s">
        <v>365</v>
      </c>
      <c r="D458" s="22" t="s">
        <v>614</v>
      </c>
      <c r="E458" s="23">
        <v>12052</v>
      </c>
      <c r="F458" t="str">
        <f>TEXT(Table14[[#This Row],[Date]],"DDDD")</f>
        <v>Tuesday</v>
      </c>
      <c r="G458" t="str">
        <f>TEXT(Table14[[#This Row],[Date]],"MMMM")</f>
        <v>June</v>
      </c>
    </row>
    <row r="459" spans="1:7">
      <c r="A459" s="21">
        <v>45090</v>
      </c>
      <c r="B459" s="9" t="s">
        <v>180</v>
      </c>
      <c r="C459" s="9" t="s">
        <v>365</v>
      </c>
      <c r="D459" s="22" t="s">
        <v>615</v>
      </c>
      <c r="E459" s="23">
        <v>38693</v>
      </c>
      <c r="F459" t="str">
        <f>TEXT(Table14[[#This Row],[Date]],"DDDD")</f>
        <v>Tuesday</v>
      </c>
      <c r="G459" t="str">
        <f>TEXT(Table14[[#This Row],[Date]],"MMMM")</f>
        <v>June</v>
      </c>
    </row>
    <row r="460" spans="1:7">
      <c r="A460" s="21">
        <v>45091</v>
      </c>
      <c r="B460" s="9" t="s">
        <v>128</v>
      </c>
      <c r="C460" s="9" t="s">
        <v>365</v>
      </c>
      <c r="D460" s="22" t="s">
        <v>616</v>
      </c>
      <c r="E460" s="23">
        <v>12157</v>
      </c>
      <c r="F460" t="str">
        <f>TEXT(Table14[[#This Row],[Date]],"DDDD")</f>
        <v>Wednesday</v>
      </c>
      <c r="G460" t="str">
        <f>TEXT(Table14[[#This Row],[Date]],"MMMM")</f>
        <v>June</v>
      </c>
    </row>
    <row r="461" spans="1:7">
      <c r="A461" s="21">
        <v>45091</v>
      </c>
      <c r="B461" s="9" t="s">
        <v>21</v>
      </c>
      <c r="C461" s="9" t="s">
        <v>365</v>
      </c>
      <c r="D461" s="22" t="s">
        <v>617</v>
      </c>
      <c r="E461" s="23">
        <v>12366</v>
      </c>
      <c r="F461" t="str">
        <f>TEXT(Table14[[#This Row],[Date]],"DDDD")</f>
        <v>Wednesday</v>
      </c>
      <c r="G461" t="str">
        <f>TEXT(Table14[[#This Row],[Date]],"MMMM")</f>
        <v>June</v>
      </c>
    </row>
    <row r="462" spans="1:7">
      <c r="A462" s="21">
        <v>45091</v>
      </c>
      <c r="B462" s="9" t="s">
        <v>384</v>
      </c>
      <c r="C462" s="9" t="s">
        <v>365</v>
      </c>
      <c r="D462" s="22" t="s">
        <v>618</v>
      </c>
      <c r="E462" s="23">
        <v>11850</v>
      </c>
      <c r="F462" t="str">
        <f>TEXT(Table14[[#This Row],[Date]],"DDDD")</f>
        <v>Wednesday</v>
      </c>
      <c r="G462" t="str">
        <f>TEXT(Table14[[#This Row],[Date]],"MMMM")</f>
        <v>June</v>
      </c>
    </row>
    <row r="463" spans="1:7">
      <c r="A463" s="21">
        <v>45092</v>
      </c>
      <c r="B463" s="9" t="s">
        <v>214</v>
      </c>
      <c r="C463" s="9" t="s">
        <v>365</v>
      </c>
      <c r="D463" s="22" t="s">
        <v>619</v>
      </c>
      <c r="E463" s="23">
        <v>2671</v>
      </c>
      <c r="F463" t="str">
        <f>TEXT(Table14[[#This Row],[Date]],"DDDD")</f>
        <v>Thursday</v>
      </c>
      <c r="G463" t="str">
        <f>TEXT(Table14[[#This Row],[Date]],"MMMM")</f>
        <v>June</v>
      </c>
    </row>
    <row r="464" spans="1:7">
      <c r="A464" s="21">
        <v>45092</v>
      </c>
      <c r="B464" s="9" t="s">
        <v>44</v>
      </c>
      <c r="C464" s="9" t="s">
        <v>365</v>
      </c>
      <c r="D464" s="22" t="s">
        <v>620</v>
      </c>
      <c r="E464" s="23">
        <v>17999</v>
      </c>
      <c r="F464" t="str">
        <f>TEXT(Table14[[#This Row],[Date]],"DDDD")</f>
        <v>Thursday</v>
      </c>
      <c r="G464" t="str">
        <f>TEXT(Table14[[#This Row],[Date]],"MMMM")</f>
        <v>June</v>
      </c>
    </row>
    <row r="465" spans="1:7" ht="24">
      <c r="A465" s="21">
        <v>45092</v>
      </c>
      <c r="B465" s="9" t="s">
        <v>621</v>
      </c>
      <c r="C465" s="9" t="s">
        <v>365</v>
      </c>
      <c r="D465" s="22" t="s">
        <v>622</v>
      </c>
      <c r="E465" s="23">
        <v>13568</v>
      </c>
      <c r="F465" t="str">
        <f>TEXT(Table14[[#This Row],[Date]],"DDDD")</f>
        <v>Thursday</v>
      </c>
      <c r="G465" t="str">
        <f>TEXT(Table14[[#This Row],[Date]],"MMMM")</f>
        <v>June</v>
      </c>
    </row>
    <row r="466" spans="1:7">
      <c r="A466" s="21">
        <v>45092</v>
      </c>
      <c r="B466" s="9" t="s">
        <v>56</v>
      </c>
      <c r="C466" s="9" t="s">
        <v>365</v>
      </c>
      <c r="D466" s="22" t="s">
        <v>623</v>
      </c>
      <c r="E466" s="23">
        <v>4617</v>
      </c>
      <c r="F466" t="str">
        <f>TEXT(Table14[[#This Row],[Date]],"DDDD")</f>
        <v>Thursday</v>
      </c>
      <c r="G466" t="str">
        <f>TEXT(Table14[[#This Row],[Date]],"MMMM")</f>
        <v>June</v>
      </c>
    </row>
    <row r="467" spans="1:7">
      <c r="A467" s="21">
        <v>45092</v>
      </c>
      <c r="B467" s="9" t="s">
        <v>48</v>
      </c>
      <c r="C467" s="9" t="s">
        <v>365</v>
      </c>
      <c r="D467" s="22" t="s">
        <v>624</v>
      </c>
      <c r="E467" s="23">
        <v>6183</v>
      </c>
      <c r="F467" t="str">
        <f>TEXT(Table14[[#This Row],[Date]],"DDDD")</f>
        <v>Thursday</v>
      </c>
      <c r="G467" t="str">
        <f>TEXT(Table14[[#This Row],[Date]],"MMMM")</f>
        <v>June</v>
      </c>
    </row>
    <row r="468" spans="1:7">
      <c r="A468" s="21">
        <v>45092</v>
      </c>
      <c r="B468" s="9" t="s">
        <v>40</v>
      </c>
      <c r="C468" s="9" t="s">
        <v>365</v>
      </c>
      <c r="D468" s="22" t="s">
        <v>625</v>
      </c>
      <c r="E468" s="23">
        <v>8202</v>
      </c>
      <c r="F468" t="str">
        <f>TEXT(Table14[[#This Row],[Date]],"DDDD")</f>
        <v>Thursday</v>
      </c>
      <c r="G468" t="str">
        <f>TEXT(Table14[[#This Row],[Date]],"MMMM")</f>
        <v>June</v>
      </c>
    </row>
    <row r="469" spans="1:7">
      <c r="A469" s="21">
        <v>45092</v>
      </c>
      <c r="B469" s="9" t="s">
        <v>81</v>
      </c>
      <c r="C469" s="9" t="s">
        <v>365</v>
      </c>
      <c r="D469" s="22" t="s">
        <v>626</v>
      </c>
      <c r="E469" s="23">
        <v>6183</v>
      </c>
      <c r="F469" t="str">
        <f>TEXT(Table14[[#This Row],[Date]],"DDDD")</f>
        <v>Thursday</v>
      </c>
      <c r="G469" t="str">
        <f>TEXT(Table14[[#This Row],[Date]],"MMMM")</f>
        <v>June</v>
      </c>
    </row>
    <row r="470" spans="1:7">
      <c r="A470" s="21">
        <v>45092</v>
      </c>
      <c r="B470" s="9" t="s">
        <v>304</v>
      </c>
      <c r="C470" s="9" t="s">
        <v>365</v>
      </c>
      <c r="D470" s="22" t="s">
        <v>627</v>
      </c>
      <c r="E470" s="23">
        <v>6183</v>
      </c>
      <c r="F470" t="str">
        <f>TEXT(Table14[[#This Row],[Date]],"DDDD")</f>
        <v>Thursday</v>
      </c>
      <c r="G470" t="str">
        <f>TEXT(Table14[[#This Row],[Date]],"MMMM")</f>
        <v>June</v>
      </c>
    </row>
    <row r="471" spans="1:7">
      <c r="A471" s="21">
        <v>45092</v>
      </c>
      <c r="B471" s="9" t="s">
        <v>180</v>
      </c>
      <c r="C471" s="9" t="s">
        <v>365</v>
      </c>
      <c r="D471" s="22" t="s">
        <v>628</v>
      </c>
      <c r="E471" s="23">
        <v>6026</v>
      </c>
      <c r="F471" t="str">
        <f>TEXT(Table14[[#This Row],[Date]],"DDDD")</f>
        <v>Thursday</v>
      </c>
      <c r="G471" t="str">
        <f>TEXT(Table14[[#This Row],[Date]],"MMMM")</f>
        <v>June</v>
      </c>
    </row>
    <row r="472" spans="1:7">
      <c r="A472" s="21">
        <v>45092</v>
      </c>
      <c r="B472" s="9" t="s">
        <v>54</v>
      </c>
      <c r="C472" s="9" t="s">
        <v>365</v>
      </c>
      <c r="D472" s="22" t="s">
        <v>629</v>
      </c>
      <c r="E472" s="23">
        <v>6901</v>
      </c>
      <c r="F472" t="str">
        <f>TEXT(Table14[[#This Row],[Date]],"DDDD")</f>
        <v>Thursday</v>
      </c>
      <c r="G472" t="str">
        <f>TEXT(Table14[[#This Row],[Date]],"MMMM")</f>
        <v>June</v>
      </c>
    </row>
    <row r="473" spans="1:7">
      <c r="A473" s="21">
        <v>45092</v>
      </c>
      <c r="B473" s="9" t="s">
        <v>4</v>
      </c>
      <c r="C473" s="9" t="s">
        <v>365</v>
      </c>
      <c r="D473" s="22" t="s">
        <v>630</v>
      </c>
      <c r="E473" s="23">
        <v>11305</v>
      </c>
      <c r="F473" t="str">
        <f>TEXT(Table14[[#This Row],[Date]],"DDDD")</f>
        <v>Thursday</v>
      </c>
      <c r="G473" t="str">
        <f>TEXT(Table14[[#This Row],[Date]],"MMMM")</f>
        <v>June</v>
      </c>
    </row>
    <row r="474" spans="1:7">
      <c r="A474" s="21">
        <v>45094</v>
      </c>
      <c r="B474" s="9" t="s">
        <v>186</v>
      </c>
      <c r="C474" s="9" t="s">
        <v>365</v>
      </c>
      <c r="D474" s="22" t="s">
        <v>631</v>
      </c>
      <c r="E474" s="23">
        <v>3085</v>
      </c>
      <c r="F474" t="str">
        <f>TEXT(Table14[[#This Row],[Date]],"DDDD")</f>
        <v>Saturday</v>
      </c>
      <c r="G474" t="str">
        <f>TEXT(Table14[[#This Row],[Date]],"MMMM")</f>
        <v>June</v>
      </c>
    </row>
    <row r="475" spans="1:7">
      <c r="A475" s="21">
        <v>45097</v>
      </c>
      <c r="B475" s="9" t="s">
        <v>252</v>
      </c>
      <c r="C475" s="9" t="s">
        <v>365</v>
      </c>
      <c r="D475" s="22" t="s">
        <v>632</v>
      </c>
      <c r="E475" s="23">
        <v>22002</v>
      </c>
      <c r="F475" t="str">
        <f>TEXT(Table14[[#This Row],[Date]],"DDDD")</f>
        <v>Tuesday</v>
      </c>
      <c r="G475" t="str">
        <f>TEXT(Table14[[#This Row],[Date]],"MMMM")</f>
        <v>June</v>
      </c>
    </row>
    <row r="476" spans="1:7">
      <c r="A476" s="21">
        <v>45097</v>
      </c>
      <c r="B476" s="9" t="s">
        <v>384</v>
      </c>
      <c r="C476" s="9" t="s">
        <v>365</v>
      </c>
      <c r="D476" s="22" t="s">
        <v>633</v>
      </c>
      <c r="E476" s="23">
        <v>32639</v>
      </c>
      <c r="F476" t="str">
        <f>TEXT(Table14[[#This Row],[Date]],"DDDD")</f>
        <v>Tuesday</v>
      </c>
      <c r="G476" t="str">
        <f>TEXT(Table14[[#This Row],[Date]],"MMMM")</f>
        <v>June</v>
      </c>
    </row>
    <row r="477" spans="1:7">
      <c r="A477" s="21">
        <v>45097</v>
      </c>
      <c r="B477" s="9" t="s">
        <v>100</v>
      </c>
      <c r="C477" s="9" t="s">
        <v>365</v>
      </c>
      <c r="D477" s="22" t="s">
        <v>634</v>
      </c>
      <c r="E477" s="23">
        <v>12145</v>
      </c>
      <c r="F477" s="5" t="str">
        <f>TEXT(Table14[[#This Row],[Date]],"DDDD")</f>
        <v>Tuesday</v>
      </c>
      <c r="G477" s="5" t="str">
        <f>TEXT(Table14[[#This Row],[Date]],"MMMM")</f>
        <v>June</v>
      </c>
    </row>
    <row r="478" spans="1:7">
      <c r="A478" s="21">
        <v>45097</v>
      </c>
      <c r="B478" s="9" t="s">
        <v>117</v>
      </c>
      <c r="C478" s="9" t="s">
        <v>365</v>
      </c>
      <c r="D478" s="22" t="s">
        <v>635</v>
      </c>
      <c r="E478" s="23">
        <v>16699</v>
      </c>
      <c r="F478" s="5" t="str">
        <f>TEXT(Table14[[#This Row],[Date]],"DDDD")</f>
        <v>Tuesday</v>
      </c>
      <c r="G478" s="5" t="str">
        <f>TEXT(Table14[[#This Row],[Date]],"MMMM")</f>
        <v>June</v>
      </c>
    </row>
    <row r="479" spans="1:7">
      <c r="A479" s="21">
        <v>45097</v>
      </c>
      <c r="B479" s="9" t="s">
        <v>340</v>
      </c>
      <c r="C479" s="9" t="s">
        <v>365</v>
      </c>
      <c r="D479" s="22" t="s">
        <v>636</v>
      </c>
      <c r="E479" s="23">
        <v>7738</v>
      </c>
      <c r="F479" s="5" t="str">
        <f>TEXT(Table14[[#This Row],[Date]],"DDDD")</f>
        <v>Tuesday</v>
      </c>
      <c r="G479" s="5" t="str">
        <f>TEXT(Table14[[#This Row],[Date]],"MMMM")</f>
        <v>June</v>
      </c>
    </row>
    <row r="480" spans="1:7">
      <c r="A480" s="21">
        <v>45097</v>
      </c>
      <c r="B480" s="9" t="s">
        <v>90</v>
      </c>
      <c r="C480" s="9" t="s">
        <v>365</v>
      </c>
      <c r="D480" s="22" t="s">
        <v>637</v>
      </c>
      <c r="E480" s="23">
        <v>12657</v>
      </c>
      <c r="F480" s="5" t="str">
        <f>TEXT(Table14[[#This Row],[Date]],"DDDD")</f>
        <v>Tuesday</v>
      </c>
      <c r="G480" s="5" t="str">
        <f>TEXT(Table14[[#This Row],[Date]],"MMMM")</f>
        <v>June</v>
      </c>
    </row>
    <row r="481" spans="1:7">
      <c r="A481" s="21">
        <v>45097</v>
      </c>
      <c r="B481" s="9" t="s">
        <v>390</v>
      </c>
      <c r="C481" s="9" t="s">
        <v>365</v>
      </c>
      <c r="D481" s="22" t="s">
        <v>638</v>
      </c>
      <c r="E481" s="23">
        <v>29297</v>
      </c>
      <c r="F481" s="5" t="str">
        <f>TEXT(Table14[[#This Row],[Date]],"DDDD")</f>
        <v>Tuesday</v>
      </c>
      <c r="G481" s="5" t="str">
        <f>TEXT(Table14[[#This Row],[Date]],"MMMM")</f>
        <v>June</v>
      </c>
    </row>
    <row r="482" spans="1:7">
      <c r="A482" s="21">
        <v>45097</v>
      </c>
      <c r="B482" s="9" t="s">
        <v>128</v>
      </c>
      <c r="C482" s="9" t="s">
        <v>365</v>
      </c>
      <c r="D482" s="22" t="s">
        <v>639</v>
      </c>
      <c r="E482" s="26">
        <v>704</v>
      </c>
      <c r="F482" s="6" t="str">
        <f>TEXT(Table14[[#This Row],[Date]],"DDDD")</f>
        <v>Tuesday</v>
      </c>
      <c r="G482" s="6" t="str">
        <f>TEXT(Table14[[#This Row],[Date]],"MMMM")</f>
        <v>June</v>
      </c>
    </row>
    <row r="483" spans="1:7">
      <c r="A483" s="21">
        <v>45097</v>
      </c>
      <c r="B483" s="9" t="s">
        <v>298</v>
      </c>
      <c r="C483" s="9" t="s">
        <v>365</v>
      </c>
      <c r="D483" s="22" t="s">
        <v>640</v>
      </c>
      <c r="E483" s="23">
        <v>6183</v>
      </c>
      <c r="F483" s="5" t="str">
        <f>TEXT(Table14[[#This Row],[Date]],"DDDD")</f>
        <v>Tuesday</v>
      </c>
      <c r="G483" s="5" t="str">
        <f>TEXT(Table14[[#This Row],[Date]],"MMMM")</f>
        <v>June</v>
      </c>
    </row>
    <row r="484" spans="1:7">
      <c r="A484" s="21">
        <v>45097</v>
      </c>
      <c r="B484" s="9" t="s">
        <v>46</v>
      </c>
      <c r="C484" s="9" t="s">
        <v>365</v>
      </c>
      <c r="D484" s="22" t="s">
        <v>641</v>
      </c>
      <c r="E484" s="23">
        <v>3458</v>
      </c>
      <c r="F484" s="5" t="str">
        <f>TEXT(Table14[[#This Row],[Date]],"DDDD")</f>
        <v>Tuesday</v>
      </c>
      <c r="G484" s="5" t="str">
        <f>TEXT(Table14[[#This Row],[Date]],"MMMM")</f>
        <v>June</v>
      </c>
    </row>
    <row r="485" spans="1:7">
      <c r="A485" s="21">
        <v>45099</v>
      </c>
      <c r="B485" s="9" t="s">
        <v>125</v>
      </c>
      <c r="C485" s="9" t="s">
        <v>365</v>
      </c>
      <c r="D485" s="22" t="s">
        <v>642</v>
      </c>
      <c r="E485" s="23">
        <v>9735</v>
      </c>
      <c r="F485" s="5" t="str">
        <f>TEXT(Table14[[#This Row],[Date]],"DDDD")</f>
        <v>Thursday</v>
      </c>
      <c r="G485" s="5" t="str">
        <f>TEXT(Table14[[#This Row],[Date]],"MMMM")</f>
        <v>June</v>
      </c>
    </row>
    <row r="486" spans="1:7">
      <c r="A486" s="21">
        <v>45100</v>
      </c>
      <c r="B486" s="9" t="s">
        <v>235</v>
      </c>
      <c r="C486" s="9" t="s">
        <v>365</v>
      </c>
      <c r="D486" s="22" t="s">
        <v>643</v>
      </c>
      <c r="E486" s="23">
        <v>15083</v>
      </c>
      <c r="F486" s="5" t="str">
        <f>TEXT(Table14[[#This Row],[Date]],"DDDD")</f>
        <v>Friday</v>
      </c>
      <c r="G486" s="5" t="str">
        <f>TEXT(Table14[[#This Row],[Date]],"MMMM")</f>
        <v>June</v>
      </c>
    </row>
    <row r="487" spans="1:7">
      <c r="A487" s="21">
        <v>45100</v>
      </c>
      <c r="B487" s="9" t="s">
        <v>239</v>
      </c>
      <c r="C487" s="9" t="s">
        <v>365</v>
      </c>
      <c r="D487" s="22" t="s">
        <v>644</v>
      </c>
      <c r="E487" s="23">
        <v>41551</v>
      </c>
      <c r="F487" s="5" t="str">
        <f>TEXT(Table14[[#This Row],[Date]],"DDDD")</f>
        <v>Friday</v>
      </c>
      <c r="G487" s="5" t="str">
        <f>TEXT(Table14[[#This Row],[Date]],"MMMM")</f>
        <v>June</v>
      </c>
    </row>
    <row r="488" spans="1:7">
      <c r="A488" s="21">
        <v>45100</v>
      </c>
      <c r="B488" s="9" t="s">
        <v>239</v>
      </c>
      <c r="C488" s="9" t="s">
        <v>365</v>
      </c>
      <c r="D488" s="22" t="s">
        <v>645</v>
      </c>
      <c r="E488" s="23">
        <v>32005</v>
      </c>
      <c r="F488" s="5" t="str">
        <f>TEXT(Table14[[#This Row],[Date]],"DDDD")</f>
        <v>Friday</v>
      </c>
      <c r="G488" s="5" t="str">
        <f>TEXT(Table14[[#This Row],[Date]],"MMMM")</f>
        <v>June</v>
      </c>
    </row>
    <row r="489" spans="1:7">
      <c r="A489" s="21">
        <v>45100</v>
      </c>
      <c r="B489" s="9" t="s">
        <v>180</v>
      </c>
      <c r="C489" s="9" t="s">
        <v>365</v>
      </c>
      <c r="D489" s="22" t="s">
        <v>646</v>
      </c>
      <c r="E489" s="23">
        <v>19252</v>
      </c>
      <c r="F489" s="5" t="str">
        <f>TEXT(Table14[[#This Row],[Date]],"DDDD")</f>
        <v>Friday</v>
      </c>
      <c r="G489" s="5" t="str">
        <f>TEXT(Table14[[#This Row],[Date]],"MMMM")</f>
        <v>June</v>
      </c>
    </row>
    <row r="490" spans="1:7">
      <c r="A490" s="21">
        <v>45100</v>
      </c>
      <c r="B490" s="9" t="s">
        <v>262</v>
      </c>
      <c r="C490" s="9" t="s">
        <v>365</v>
      </c>
      <c r="D490" s="22" t="s">
        <v>647</v>
      </c>
      <c r="E490" s="23">
        <v>7738</v>
      </c>
      <c r="F490" s="5" t="str">
        <f>TEXT(Table14[[#This Row],[Date]],"DDDD")</f>
        <v>Friday</v>
      </c>
      <c r="G490" s="5" t="str">
        <f>TEXT(Table14[[#This Row],[Date]],"MMMM")</f>
        <v>June</v>
      </c>
    </row>
    <row r="491" spans="1:7">
      <c r="A491" s="21">
        <v>45100</v>
      </c>
      <c r="B491" s="9" t="s">
        <v>90</v>
      </c>
      <c r="C491" s="9" t="s">
        <v>365</v>
      </c>
      <c r="D491" s="22" t="s">
        <v>648</v>
      </c>
      <c r="E491" s="23">
        <v>7388</v>
      </c>
      <c r="F491" s="5" t="str">
        <f>TEXT(Table14[[#This Row],[Date]],"DDDD")</f>
        <v>Friday</v>
      </c>
      <c r="G491" s="5" t="str">
        <f>TEXT(Table14[[#This Row],[Date]],"MMMM")</f>
        <v>June</v>
      </c>
    </row>
    <row r="492" spans="1:7">
      <c r="A492" s="21">
        <v>45100</v>
      </c>
      <c r="B492" s="9" t="s">
        <v>229</v>
      </c>
      <c r="C492" s="9" t="s">
        <v>365</v>
      </c>
      <c r="D492" s="22" t="s">
        <v>649</v>
      </c>
      <c r="E492" s="23">
        <v>6183</v>
      </c>
      <c r="F492" s="5" t="str">
        <f>TEXT(Table14[[#This Row],[Date]],"DDDD")</f>
        <v>Friday</v>
      </c>
      <c r="G492" s="5" t="str">
        <f>TEXT(Table14[[#This Row],[Date]],"MMMM")</f>
        <v>June</v>
      </c>
    </row>
    <row r="493" spans="1:7">
      <c r="A493" s="21">
        <v>45100</v>
      </c>
      <c r="B493" s="9" t="s">
        <v>390</v>
      </c>
      <c r="C493" s="9" t="s">
        <v>365</v>
      </c>
      <c r="D493" s="22" t="s">
        <v>650</v>
      </c>
      <c r="E493" s="23">
        <v>14094</v>
      </c>
      <c r="F493" s="5" t="str">
        <f>TEXT(Table14[[#This Row],[Date]],"DDDD")</f>
        <v>Friday</v>
      </c>
      <c r="G493" s="5" t="str">
        <f>TEXT(Table14[[#This Row],[Date]],"MMMM")</f>
        <v>June</v>
      </c>
    </row>
    <row r="494" spans="1:7">
      <c r="A494" s="21">
        <v>45100</v>
      </c>
      <c r="B494" s="9" t="s">
        <v>76</v>
      </c>
      <c r="C494" s="9" t="s">
        <v>365</v>
      </c>
      <c r="D494" s="22" t="s">
        <v>651</v>
      </c>
      <c r="E494" s="23">
        <v>9940</v>
      </c>
      <c r="F494" s="5" t="str">
        <f>TEXT(Table14[[#This Row],[Date]],"DDDD")</f>
        <v>Friday</v>
      </c>
      <c r="G494" s="5" t="str">
        <f>TEXT(Table14[[#This Row],[Date]],"MMMM")</f>
        <v>June</v>
      </c>
    </row>
    <row r="495" spans="1:7">
      <c r="A495" s="21">
        <v>45100</v>
      </c>
      <c r="B495" s="9" t="s">
        <v>178</v>
      </c>
      <c r="C495" s="9" t="s">
        <v>365</v>
      </c>
      <c r="D495" s="22" t="s">
        <v>652</v>
      </c>
      <c r="E495" s="23">
        <v>5367</v>
      </c>
      <c r="F495" s="5" t="str">
        <f>TEXT(Table14[[#This Row],[Date]],"DDDD")</f>
        <v>Friday</v>
      </c>
      <c r="G495" s="5" t="str">
        <f>TEXT(Table14[[#This Row],[Date]],"MMMM")</f>
        <v>June</v>
      </c>
    </row>
    <row r="496" spans="1:7">
      <c r="A496" s="21">
        <v>45105</v>
      </c>
      <c r="B496" s="9" t="s">
        <v>414</v>
      </c>
      <c r="C496" s="9" t="s">
        <v>365</v>
      </c>
      <c r="D496" s="22" t="s">
        <v>653</v>
      </c>
      <c r="E496" s="23">
        <v>14400</v>
      </c>
      <c r="F496" s="5" t="str">
        <f>TEXT(Table14[[#This Row],[Date]],"DDDD")</f>
        <v>Wednesday</v>
      </c>
      <c r="G496" s="5" t="str">
        <f>TEXT(Table14[[#This Row],[Date]],"MMMM")</f>
        <v>June</v>
      </c>
    </row>
    <row r="497" spans="1:7">
      <c r="A497" s="21">
        <v>45105</v>
      </c>
      <c r="B497" s="9" t="s">
        <v>68</v>
      </c>
      <c r="C497" s="9" t="s">
        <v>365</v>
      </c>
      <c r="D497" s="22" t="s">
        <v>654</v>
      </c>
      <c r="E497" s="23">
        <v>7738</v>
      </c>
      <c r="F497" s="5" t="str">
        <f>TEXT(Table14[[#This Row],[Date]],"DDDD")</f>
        <v>Wednesday</v>
      </c>
      <c r="G497" s="5" t="str">
        <f>TEXT(Table14[[#This Row],[Date]],"MMMM")</f>
        <v>June</v>
      </c>
    </row>
    <row r="498" spans="1:7">
      <c r="A498" s="21">
        <v>45105</v>
      </c>
      <c r="B498" s="9" t="s">
        <v>46</v>
      </c>
      <c r="C498" s="9" t="s">
        <v>365</v>
      </c>
      <c r="D498" s="22" t="s">
        <v>655</v>
      </c>
      <c r="E498" s="23">
        <v>7200</v>
      </c>
      <c r="F498" s="5" t="str">
        <f>TEXT(Table14[[#This Row],[Date]],"DDDD")</f>
        <v>Wednesday</v>
      </c>
      <c r="G498" s="5" t="str">
        <f>TEXT(Table14[[#This Row],[Date]],"MMMM")</f>
        <v>June</v>
      </c>
    </row>
    <row r="499" spans="1:7">
      <c r="A499" s="21">
        <v>45105</v>
      </c>
      <c r="B499" s="9" t="s">
        <v>132</v>
      </c>
      <c r="C499" s="9" t="s">
        <v>365</v>
      </c>
      <c r="D499" s="22" t="s">
        <v>656</v>
      </c>
      <c r="E499" s="23">
        <v>12052</v>
      </c>
      <c r="F499" s="5" t="str">
        <f>TEXT(Table14[[#This Row],[Date]],"DDDD")</f>
        <v>Wednesday</v>
      </c>
      <c r="G499" s="5" t="str">
        <f>TEXT(Table14[[#This Row],[Date]],"MMMM")</f>
        <v>June</v>
      </c>
    </row>
    <row r="500" spans="1:7">
      <c r="A500" s="21">
        <v>45105</v>
      </c>
      <c r="B500" s="9" t="s">
        <v>216</v>
      </c>
      <c r="C500" s="9" t="s">
        <v>365</v>
      </c>
      <c r="D500" s="22" t="s">
        <v>657</v>
      </c>
      <c r="E500" s="23">
        <v>18196</v>
      </c>
      <c r="F500" s="5" t="str">
        <f>TEXT(Table14[[#This Row],[Date]],"DDDD")</f>
        <v>Wednesday</v>
      </c>
      <c r="G500" s="5" t="str">
        <f>TEXT(Table14[[#This Row],[Date]],"MMMM")</f>
        <v>June</v>
      </c>
    </row>
    <row r="501" spans="1:7">
      <c r="A501" s="21">
        <v>45105</v>
      </c>
      <c r="B501" s="9" t="s">
        <v>74</v>
      </c>
      <c r="C501" s="9" t="s">
        <v>365</v>
      </c>
      <c r="D501" s="22" t="s">
        <v>658</v>
      </c>
      <c r="E501" s="23">
        <v>9094</v>
      </c>
      <c r="F501" s="5" t="str">
        <f>TEXT(Table14[[#This Row],[Date]],"DDDD")</f>
        <v>Wednesday</v>
      </c>
      <c r="G501" s="5" t="str">
        <f>TEXT(Table14[[#This Row],[Date]],"MMMM")</f>
        <v>June</v>
      </c>
    </row>
    <row r="502" spans="1:7">
      <c r="A502" s="21">
        <v>45105</v>
      </c>
      <c r="B502" s="9" t="s">
        <v>94</v>
      </c>
      <c r="C502" s="9" t="s">
        <v>365</v>
      </c>
      <c r="D502" s="22" t="s">
        <v>659</v>
      </c>
      <c r="E502" s="23">
        <v>11920</v>
      </c>
      <c r="F502" s="5" t="str">
        <f>TEXT(Table14[[#This Row],[Date]],"DDDD")</f>
        <v>Wednesday</v>
      </c>
      <c r="G502" s="5" t="str">
        <f>TEXT(Table14[[#This Row],[Date]],"MMMM")</f>
        <v>June</v>
      </c>
    </row>
    <row r="503" spans="1:7">
      <c r="A503" s="21">
        <v>45105</v>
      </c>
      <c r="B503" s="9" t="s">
        <v>301</v>
      </c>
      <c r="C503" s="9" t="s">
        <v>365</v>
      </c>
      <c r="D503" s="22" t="s">
        <v>660</v>
      </c>
      <c r="E503" s="23">
        <v>9437</v>
      </c>
      <c r="F503" s="5" t="str">
        <f>TEXT(Table14[[#This Row],[Date]],"DDDD")</f>
        <v>Wednesday</v>
      </c>
      <c r="G503" s="5" t="str">
        <f>TEXT(Table14[[#This Row],[Date]],"MMMM")</f>
        <v>June</v>
      </c>
    </row>
    <row r="504" spans="1:7">
      <c r="A504" s="21">
        <v>45105</v>
      </c>
      <c r="B504" s="9" t="s">
        <v>130</v>
      </c>
      <c r="C504" s="9" t="s">
        <v>365</v>
      </c>
      <c r="D504" s="22" t="s">
        <v>661</v>
      </c>
      <c r="E504" s="23">
        <v>9665</v>
      </c>
      <c r="F504" s="5" t="str">
        <f>TEXT(Table14[[#This Row],[Date]],"DDDD")</f>
        <v>Wednesday</v>
      </c>
      <c r="G504" s="5" t="str">
        <f>TEXT(Table14[[#This Row],[Date]],"MMMM")</f>
        <v>June</v>
      </c>
    </row>
    <row r="505" spans="1:7">
      <c r="A505" s="21">
        <v>45105</v>
      </c>
      <c r="B505" s="9" t="s">
        <v>161</v>
      </c>
      <c r="C505" s="9" t="s">
        <v>365</v>
      </c>
      <c r="D505" s="22" t="s">
        <v>662</v>
      </c>
      <c r="E505" s="23">
        <v>16085</v>
      </c>
      <c r="F505" s="5" t="str">
        <f>TEXT(Table14[[#This Row],[Date]],"DDDD")</f>
        <v>Wednesday</v>
      </c>
      <c r="G505" s="5" t="str">
        <f>TEXT(Table14[[#This Row],[Date]],"MMMM")</f>
        <v>June</v>
      </c>
    </row>
    <row r="506" spans="1:7">
      <c r="A506" s="21">
        <v>45105</v>
      </c>
      <c r="B506" s="9" t="s">
        <v>331</v>
      </c>
      <c r="C506" s="9" t="s">
        <v>365</v>
      </c>
      <c r="D506" s="22" t="s">
        <v>663</v>
      </c>
      <c r="E506" s="23">
        <v>20991</v>
      </c>
      <c r="F506" s="5" t="str">
        <f>TEXT(Table14[[#This Row],[Date]],"DDDD")</f>
        <v>Wednesday</v>
      </c>
      <c r="G506" s="5" t="str">
        <f>TEXT(Table14[[#This Row],[Date]],"MMMM")</f>
        <v>June</v>
      </c>
    </row>
    <row r="507" spans="1:7">
      <c r="A507" s="21">
        <v>45105</v>
      </c>
      <c r="B507" s="9" t="s">
        <v>200</v>
      </c>
      <c r="C507" s="9" t="s">
        <v>365</v>
      </c>
      <c r="D507" s="22" t="s">
        <v>664</v>
      </c>
      <c r="E507" s="23">
        <v>22625</v>
      </c>
      <c r="F507" s="5" t="str">
        <f>TEXT(Table14[[#This Row],[Date]],"DDDD")</f>
        <v>Wednesday</v>
      </c>
      <c r="G507" s="5" t="str">
        <f>TEXT(Table14[[#This Row],[Date]],"MMMM")</f>
        <v>June</v>
      </c>
    </row>
    <row r="508" spans="1:7">
      <c r="A508" s="21">
        <v>45106</v>
      </c>
      <c r="B508" s="9" t="s">
        <v>245</v>
      </c>
      <c r="C508" s="9" t="s">
        <v>365</v>
      </c>
      <c r="D508" s="22" t="s">
        <v>665</v>
      </c>
      <c r="E508" s="23">
        <v>15462</v>
      </c>
      <c r="F508" s="5" t="str">
        <f>TEXT(Table14[[#This Row],[Date]],"DDDD")</f>
        <v>Thursday</v>
      </c>
      <c r="G508" s="5" t="str">
        <f>TEXT(Table14[[#This Row],[Date]],"MMMM")</f>
        <v>June</v>
      </c>
    </row>
    <row r="509" spans="1:7">
      <c r="A509" s="21">
        <v>45106</v>
      </c>
      <c r="B509" s="9" t="s">
        <v>260</v>
      </c>
      <c r="C509" s="9" t="s">
        <v>365</v>
      </c>
      <c r="D509" s="22" t="s">
        <v>666</v>
      </c>
      <c r="E509" s="23">
        <v>14939</v>
      </c>
      <c r="F509" s="5" t="str">
        <f>TEXT(Table14[[#This Row],[Date]],"DDDD")</f>
        <v>Thursday</v>
      </c>
      <c r="G509" s="5" t="str">
        <f>TEXT(Table14[[#This Row],[Date]],"MMMM")</f>
        <v>June</v>
      </c>
    </row>
    <row r="510" spans="1:7">
      <c r="A510" s="21">
        <v>45106</v>
      </c>
      <c r="B510" s="9" t="s">
        <v>134</v>
      </c>
      <c r="C510" s="9" t="s">
        <v>365</v>
      </c>
      <c r="D510" s="22" t="s">
        <v>667</v>
      </c>
      <c r="E510" s="23">
        <v>21211</v>
      </c>
      <c r="F510" s="5" t="str">
        <f>TEXT(Table14[[#This Row],[Date]],"DDDD")</f>
        <v>Thursday</v>
      </c>
      <c r="G510" s="5" t="str">
        <f>TEXT(Table14[[#This Row],[Date]],"MMMM")</f>
        <v>June</v>
      </c>
    </row>
    <row r="511" spans="1:7">
      <c r="A511" s="21">
        <v>45106</v>
      </c>
      <c r="B511" s="9" t="s">
        <v>423</v>
      </c>
      <c r="C511" s="9" t="s">
        <v>365</v>
      </c>
      <c r="D511" s="22" t="s">
        <v>668</v>
      </c>
      <c r="E511" s="23">
        <v>6183</v>
      </c>
      <c r="F511" s="5" t="str">
        <f>TEXT(Table14[[#This Row],[Date]],"DDDD")</f>
        <v>Thursday</v>
      </c>
      <c r="G511" s="5" t="str">
        <f>TEXT(Table14[[#This Row],[Date]],"MMMM")</f>
        <v>June</v>
      </c>
    </row>
    <row r="512" spans="1:7">
      <c r="A512" s="21">
        <v>45107</v>
      </c>
      <c r="B512" s="9" t="s">
        <v>340</v>
      </c>
      <c r="C512" s="9" t="s">
        <v>365</v>
      </c>
      <c r="D512" s="22" t="s">
        <v>669</v>
      </c>
      <c r="E512" s="26">
        <v>897</v>
      </c>
      <c r="F512" s="6" t="str">
        <f>TEXT(Table14[[#This Row],[Date]],"DDDD")</f>
        <v>Friday</v>
      </c>
      <c r="G512" s="6" t="str">
        <f>TEXT(Table14[[#This Row],[Date]],"MMMM")</f>
        <v>June</v>
      </c>
    </row>
    <row r="513" spans="1:7">
      <c r="A513" s="21">
        <v>45107</v>
      </c>
      <c r="B513" s="9" t="s">
        <v>4</v>
      </c>
      <c r="C513" s="9" t="s">
        <v>365</v>
      </c>
      <c r="D513" s="22" t="s">
        <v>670</v>
      </c>
      <c r="E513" s="23">
        <v>6864</v>
      </c>
      <c r="F513" s="5" t="str">
        <f>TEXT(Table14[[#This Row],[Date]],"DDDD")</f>
        <v>Friday</v>
      </c>
      <c r="G513" s="5" t="str">
        <f>TEXT(Table14[[#This Row],[Date]],"MMMM")</f>
        <v>June</v>
      </c>
    </row>
    <row r="514" spans="1:7">
      <c r="A514" s="21">
        <v>45107</v>
      </c>
      <c r="B514" s="9" t="s">
        <v>125</v>
      </c>
      <c r="C514" s="9" t="s">
        <v>365</v>
      </c>
      <c r="D514" s="22" t="s">
        <v>671</v>
      </c>
      <c r="E514" s="23">
        <v>9163</v>
      </c>
      <c r="F514" s="5" t="str">
        <f>TEXT(Table14[[#This Row],[Date]],"DDDD")</f>
        <v>Friday</v>
      </c>
      <c r="G514" s="5" t="str">
        <f>TEXT(Table14[[#This Row],[Date]],"MMMM")</f>
        <v>June</v>
      </c>
    </row>
    <row r="515" spans="1:7">
      <c r="A515" s="21">
        <v>45107</v>
      </c>
      <c r="B515" s="9" t="s">
        <v>672</v>
      </c>
      <c r="C515" s="9" t="s">
        <v>365</v>
      </c>
      <c r="D515" s="22" t="s">
        <v>673</v>
      </c>
      <c r="E515" s="23">
        <v>15770</v>
      </c>
      <c r="F515" s="5" t="str">
        <f>TEXT(Table14[[#This Row],[Date]],"DDDD")</f>
        <v>Friday</v>
      </c>
      <c r="G515" s="5" t="str">
        <f>TEXT(Table14[[#This Row],[Date]],"MMMM")</f>
        <v>June</v>
      </c>
    </row>
    <row r="516" spans="1:7">
      <c r="A516" s="21">
        <v>45107</v>
      </c>
      <c r="B516" s="9" t="s">
        <v>4</v>
      </c>
      <c r="C516" s="9" t="s">
        <v>365</v>
      </c>
      <c r="D516" s="22" t="s">
        <v>674</v>
      </c>
      <c r="E516" s="23">
        <v>9296</v>
      </c>
      <c r="F516" s="5" t="str">
        <f>TEXT(Table14[[#This Row],[Date]],"DDDD")</f>
        <v>Friday</v>
      </c>
      <c r="G516" s="5" t="str">
        <f>TEXT(Table14[[#This Row],[Date]],"MMMM")</f>
        <v>June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A3D5-8228-442E-9276-EDABC8DD8736}">
  <dimension ref="A1:S142"/>
  <sheetViews>
    <sheetView topLeftCell="E1" zoomScale="79" workbookViewId="0">
      <selection activeCell="I85" sqref="I85"/>
    </sheetView>
  </sheetViews>
  <sheetFormatPr defaultRowHeight="14.4"/>
  <cols>
    <col min="1" max="1" width="11.109375" bestFit="1" customWidth="1"/>
    <col min="2" max="2" width="17.44140625" customWidth="1"/>
    <col min="3" max="3" width="10.109375" bestFit="1" customWidth="1"/>
    <col min="5" max="5" width="19" bestFit="1" customWidth="1"/>
    <col min="6" max="6" width="16.109375" bestFit="1" customWidth="1"/>
    <col min="7" max="7" width="16.109375" customWidth="1"/>
    <col min="8" max="8" width="11.5546875" bestFit="1" customWidth="1"/>
    <col min="9" max="9" width="18.109375" bestFit="1" customWidth="1"/>
    <col min="10" max="10" width="13.21875" bestFit="1" customWidth="1"/>
    <col min="11" max="11" width="13.77734375" bestFit="1" customWidth="1"/>
    <col min="13" max="13" width="19.88671875" bestFit="1" customWidth="1"/>
    <col min="15" max="15" width="8.44140625" bestFit="1" customWidth="1"/>
    <col min="16" max="16" width="11.5546875" bestFit="1" customWidth="1"/>
    <col min="18" max="19" width="12.5546875" bestFit="1" customWidth="1"/>
  </cols>
  <sheetData>
    <row r="1" spans="1:19" s="51" customFormat="1">
      <c r="A1" s="51" t="s">
        <v>705</v>
      </c>
      <c r="B1" s="51" t="s">
        <v>706</v>
      </c>
      <c r="C1" s="51" t="s">
        <v>709</v>
      </c>
      <c r="E1" s="52" t="s">
        <v>708</v>
      </c>
      <c r="F1" s="51" t="s">
        <v>706</v>
      </c>
      <c r="G1" s="51" t="s">
        <v>710</v>
      </c>
      <c r="H1" s="51" t="s">
        <v>711</v>
      </c>
      <c r="I1" s="51" t="s">
        <v>712</v>
      </c>
      <c r="J1" s="51" t="s">
        <v>713</v>
      </c>
      <c r="K1" s="51" t="s">
        <v>714</v>
      </c>
      <c r="M1" s="52" t="s">
        <v>707</v>
      </c>
      <c r="N1" s="51" t="s">
        <v>706</v>
      </c>
      <c r="O1" s="51" t="s">
        <v>710</v>
      </c>
      <c r="P1" s="51" t="s">
        <v>711</v>
      </c>
      <c r="Q1" s="51" t="s">
        <v>712</v>
      </c>
      <c r="R1" s="51" t="s">
        <v>713</v>
      </c>
      <c r="S1" s="51" t="s">
        <v>714</v>
      </c>
    </row>
    <row r="2" spans="1:19">
      <c r="A2" s="47">
        <v>44928</v>
      </c>
      <c r="B2">
        <v>55243</v>
      </c>
      <c r="C2">
        <v>0</v>
      </c>
      <c r="E2" s="49">
        <v>44928</v>
      </c>
      <c r="F2">
        <v>55243</v>
      </c>
      <c r="M2" s="49">
        <v>44931</v>
      </c>
      <c r="N2">
        <f>SUM(F2:F3)</f>
        <v>87368</v>
      </c>
    </row>
    <row r="3" spans="1:19">
      <c r="A3" s="47">
        <v>44930</v>
      </c>
      <c r="B3">
        <v>32125</v>
      </c>
      <c r="C3">
        <f>A3-A2</f>
        <v>2</v>
      </c>
      <c r="E3" s="49">
        <v>44930</v>
      </c>
      <c r="F3">
        <v>32125</v>
      </c>
      <c r="M3" s="49">
        <v>44936</v>
      </c>
      <c r="N3">
        <f>SUM(F4:F6)</f>
        <v>69141</v>
      </c>
    </row>
    <row r="4" spans="1:19">
      <c r="A4" s="47">
        <v>44935</v>
      </c>
      <c r="B4">
        <v>54871</v>
      </c>
      <c r="C4">
        <f t="shared" ref="C4:C67" si="0">A4-A3</f>
        <v>5</v>
      </c>
      <c r="E4" s="49">
        <v>44932</v>
      </c>
      <c r="F4" s="50">
        <v>0</v>
      </c>
      <c r="G4" s="50"/>
      <c r="M4" s="49">
        <v>44941</v>
      </c>
      <c r="N4">
        <f>SUM(F7:F8)</f>
        <v>73560</v>
      </c>
    </row>
    <row r="5" spans="1:19">
      <c r="A5" s="47">
        <v>44936</v>
      </c>
      <c r="B5">
        <v>14270</v>
      </c>
      <c r="C5">
        <f t="shared" si="0"/>
        <v>1</v>
      </c>
      <c r="E5" s="49">
        <v>44934</v>
      </c>
      <c r="F5" s="50">
        <f t="shared" ref="F5:F62" si="1">SUMIFS($B$2:$B$94,$A$2:$A$94,"&lt;=D2")</f>
        <v>0</v>
      </c>
      <c r="G5" s="50"/>
      <c r="M5" s="49">
        <v>44946</v>
      </c>
      <c r="N5">
        <f>SUM(F9:F11)</f>
        <v>76897</v>
      </c>
    </row>
    <row r="6" spans="1:19">
      <c r="A6" s="47">
        <v>44938</v>
      </c>
      <c r="B6">
        <v>40823</v>
      </c>
      <c r="C6">
        <f t="shared" si="0"/>
        <v>2</v>
      </c>
      <c r="E6" s="49">
        <v>44936</v>
      </c>
      <c r="F6" s="50">
        <f>SUM(B4:B5)</f>
        <v>69141</v>
      </c>
      <c r="G6" s="50"/>
      <c r="M6" s="49">
        <v>44951</v>
      </c>
      <c r="N6">
        <f>SUM(F12:F13)</f>
        <v>118603</v>
      </c>
    </row>
    <row r="7" spans="1:19">
      <c r="A7" s="47">
        <v>44939</v>
      </c>
      <c r="B7">
        <v>32737</v>
      </c>
      <c r="C7">
        <f t="shared" si="0"/>
        <v>1</v>
      </c>
      <c r="E7" s="49">
        <v>44938</v>
      </c>
      <c r="F7">
        <v>40823</v>
      </c>
      <c r="M7" s="49">
        <v>44956</v>
      </c>
      <c r="N7">
        <f>SUM(F14:F16)</f>
        <v>82715</v>
      </c>
    </row>
    <row r="8" spans="1:19">
      <c r="A8" s="47">
        <v>44943</v>
      </c>
      <c r="B8">
        <v>73537</v>
      </c>
      <c r="C8">
        <f t="shared" si="0"/>
        <v>4</v>
      </c>
      <c r="E8" s="49">
        <v>44940</v>
      </c>
      <c r="F8">
        <v>32737</v>
      </c>
      <c r="M8" s="49">
        <v>44961</v>
      </c>
      <c r="N8">
        <f>SUM(F17:F18)</f>
        <v>154513</v>
      </c>
    </row>
    <row r="9" spans="1:19">
      <c r="A9" s="47">
        <v>44946</v>
      </c>
      <c r="B9">
        <v>3360</v>
      </c>
      <c r="C9">
        <f t="shared" si="0"/>
        <v>3</v>
      </c>
      <c r="E9" s="49">
        <v>44942</v>
      </c>
      <c r="F9" s="50">
        <f t="shared" si="1"/>
        <v>0</v>
      </c>
      <c r="G9" s="50"/>
      <c r="M9" s="49">
        <v>44966</v>
      </c>
      <c r="N9">
        <f>SUM(F19:F21)</f>
        <v>43760</v>
      </c>
    </row>
    <row r="10" spans="1:19">
      <c r="A10" s="47">
        <v>44949</v>
      </c>
      <c r="B10">
        <v>115457</v>
      </c>
      <c r="C10">
        <f t="shared" si="0"/>
        <v>3</v>
      </c>
      <c r="E10" s="49">
        <v>44944</v>
      </c>
      <c r="F10">
        <v>73537</v>
      </c>
      <c r="M10" s="49">
        <v>44971</v>
      </c>
      <c r="N10">
        <f>SUM(F22:F23)</f>
        <v>142497</v>
      </c>
    </row>
    <row r="11" spans="1:19">
      <c r="A11" s="47">
        <v>44950</v>
      </c>
      <c r="B11">
        <v>3146</v>
      </c>
      <c r="C11">
        <f t="shared" si="0"/>
        <v>1</v>
      </c>
      <c r="E11" s="49">
        <v>44946</v>
      </c>
      <c r="F11">
        <v>3360</v>
      </c>
      <c r="M11" s="49">
        <v>44976</v>
      </c>
      <c r="N11">
        <f>SUM(F24:F26)</f>
        <v>276238.04000000004</v>
      </c>
    </row>
    <row r="12" spans="1:19">
      <c r="A12" s="47">
        <v>44952</v>
      </c>
      <c r="B12">
        <v>21894</v>
      </c>
      <c r="C12">
        <f t="shared" si="0"/>
        <v>2</v>
      </c>
      <c r="E12" s="49">
        <v>44948</v>
      </c>
      <c r="F12" s="50">
        <f t="shared" si="1"/>
        <v>0</v>
      </c>
      <c r="G12" s="50"/>
      <c r="M12" s="49">
        <v>44981</v>
      </c>
      <c r="N12">
        <f>SUM(F27:F28)</f>
        <v>174732</v>
      </c>
    </row>
    <row r="13" spans="1:19">
      <c r="A13" s="47">
        <v>44953</v>
      </c>
      <c r="B13">
        <v>2346</v>
      </c>
      <c r="C13">
        <f t="shared" si="0"/>
        <v>1</v>
      </c>
      <c r="E13" s="49">
        <v>44950</v>
      </c>
      <c r="F13" s="50">
        <f>SUM(B10:B11)</f>
        <v>118603</v>
      </c>
      <c r="G13" s="50"/>
      <c r="M13" s="49">
        <v>44986</v>
      </c>
      <c r="N13">
        <f>SUM(F29:F31)</f>
        <v>203660</v>
      </c>
    </row>
    <row r="14" spans="1:19">
      <c r="A14" s="47">
        <v>44954</v>
      </c>
      <c r="B14">
        <v>58475</v>
      </c>
      <c r="C14">
        <f t="shared" si="0"/>
        <v>1</v>
      </c>
      <c r="E14" s="49">
        <v>44952</v>
      </c>
      <c r="F14">
        <v>21894</v>
      </c>
      <c r="M14" s="49">
        <v>44991</v>
      </c>
      <c r="N14">
        <f>SUM(F32:F33)</f>
        <v>4653</v>
      </c>
    </row>
    <row r="15" spans="1:19">
      <c r="A15" s="47">
        <v>44957</v>
      </c>
      <c r="B15">
        <v>83044</v>
      </c>
      <c r="C15">
        <f t="shared" si="0"/>
        <v>3</v>
      </c>
      <c r="E15" s="49">
        <v>44954</v>
      </c>
      <c r="F15" s="50">
        <f>SUM(B13:B14)</f>
        <v>60821</v>
      </c>
      <c r="G15" s="50"/>
      <c r="M15" s="49">
        <v>44996</v>
      </c>
      <c r="N15">
        <f>SUM(F34:F36)</f>
        <v>238789</v>
      </c>
    </row>
    <row r="16" spans="1:19">
      <c r="A16" s="47">
        <v>44958</v>
      </c>
      <c r="B16">
        <v>33181</v>
      </c>
      <c r="C16">
        <f t="shared" si="0"/>
        <v>1</v>
      </c>
      <c r="E16" s="49">
        <v>44956</v>
      </c>
      <c r="F16" s="50">
        <f t="shared" si="1"/>
        <v>0</v>
      </c>
      <c r="G16" s="50"/>
      <c r="M16" s="49">
        <v>45001</v>
      </c>
      <c r="N16">
        <f>SUM(F37:F38)</f>
        <v>139598</v>
      </c>
    </row>
    <row r="17" spans="1:14">
      <c r="A17" s="47">
        <v>44959</v>
      </c>
      <c r="B17">
        <v>34975</v>
      </c>
      <c r="C17">
        <f t="shared" si="0"/>
        <v>1</v>
      </c>
      <c r="E17" s="49">
        <v>44958</v>
      </c>
      <c r="F17" s="50">
        <f>SUM(B15:B16)</f>
        <v>116225</v>
      </c>
      <c r="G17" s="50"/>
      <c r="M17" s="49">
        <v>45006</v>
      </c>
      <c r="N17">
        <f>SUM(F39:F41)</f>
        <v>189649</v>
      </c>
    </row>
    <row r="18" spans="1:14">
      <c r="A18" s="47">
        <v>44960</v>
      </c>
      <c r="B18">
        <v>3313</v>
      </c>
      <c r="C18">
        <f t="shared" si="0"/>
        <v>1</v>
      </c>
      <c r="E18" s="49">
        <v>44960</v>
      </c>
      <c r="F18" s="50">
        <f>SUM(B17:B18)</f>
        <v>38288</v>
      </c>
      <c r="G18" s="50"/>
      <c r="M18" s="49">
        <v>45011</v>
      </c>
      <c r="N18">
        <f>SUM(F42:F43)</f>
        <v>159438</v>
      </c>
    </row>
    <row r="19" spans="1:14">
      <c r="A19" s="47">
        <v>44964</v>
      </c>
      <c r="B19">
        <v>33279</v>
      </c>
      <c r="C19">
        <f t="shared" si="0"/>
        <v>4</v>
      </c>
      <c r="E19" s="49">
        <v>44962</v>
      </c>
      <c r="F19" s="50">
        <f t="shared" si="1"/>
        <v>0</v>
      </c>
      <c r="G19" s="50"/>
      <c r="M19" s="49">
        <v>45016</v>
      </c>
      <c r="N19">
        <f>SUM(F44:F46)</f>
        <v>137724</v>
      </c>
    </row>
    <row r="20" spans="1:14">
      <c r="A20" s="47">
        <v>44965</v>
      </c>
      <c r="B20">
        <v>10481</v>
      </c>
      <c r="C20">
        <f t="shared" si="0"/>
        <v>1</v>
      </c>
      <c r="E20" s="49">
        <v>44964</v>
      </c>
      <c r="F20">
        <v>33279</v>
      </c>
      <c r="M20" s="49">
        <v>45021</v>
      </c>
      <c r="N20">
        <f>SUM(F47:F48)</f>
        <v>106777</v>
      </c>
    </row>
    <row r="21" spans="1:14">
      <c r="A21" s="47">
        <v>44968</v>
      </c>
      <c r="B21">
        <v>142497</v>
      </c>
      <c r="C21">
        <f t="shared" si="0"/>
        <v>3</v>
      </c>
      <c r="E21" s="49">
        <v>44966</v>
      </c>
      <c r="F21">
        <v>10481</v>
      </c>
      <c r="M21" s="49">
        <v>45026</v>
      </c>
      <c r="N21">
        <f>SUM(F49:F51)</f>
        <v>227974</v>
      </c>
    </row>
    <row r="22" spans="1:14">
      <c r="A22" s="47">
        <v>44971</v>
      </c>
      <c r="B22">
        <v>147099</v>
      </c>
      <c r="C22">
        <f t="shared" si="0"/>
        <v>3</v>
      </c>
      <c r="E22" s="49">
        <v>44968</v>
      </c>
      <c r="F22">
        <v>142497</v>
      </c>
      <c r="M22" s="49">
        <v>45031</v>
      </c>
      <c r="N22">
        <f>SUM(F52:F53)</f>
        <v>124131</v>
      </c>
    </row>
    <row r="23" spans="1:14">
      <c r="A23" s="47">
        <v>44972</v>
      </c>
      <c r="B23">
        <v>3750.04</v>
      </c>
      <c r="C23">
        <f t="shared" si="0"/>
        <v>1</v>
      </c>
      <c r="E23" s="49">
        <v>44970</v>
      </c>
      <c r="F23" s="50">
        <f t="shared" si="1"/>
        <v>0</v>
      </c>
      <c r="G23" s="50"/>
      <c r="M23" s="49">
        <v>45036</v>
      </c>
      <c r="N23">
        <f>SUM(F54:F56)</f>
        <v>212848</v>
      </c>
    </row>
    <row r="24" spans="1:14">
      <c r="A24" s="47">
        <v>44973</v>
      </c>
      <c r="B24">
        <v>55631</v>
      </c>
      <c r="C24">
        <f t="shared" si="0"/>
        <v>1</v>
      </c>
      <c r="E24" s="49">
        <v>44972</v>
      </c>
      <c r="F24" s="50">
        <f>SUM(B22:B23)</f>
        <v>150849.04</v>
      </c>
      <c r="G24" s="50"/>
      <c r="M24" s="49">
        <v>45041</v>
      </c>
      <c r="N24">
        <f>SUM(F57:F58)</f>
        <v>49097</v>
      </c>
    </row>
    <row r="25" spans="1:14">
      <c r="A25" s="47">
        <v>44974</v>
      </c>
      <c r="B25">
        <v>66826</v>
      </c>
      <c r="C25">
        <f t="shared" si="0"/>
        <v>1</v>
      </c>
      <c r="E25" s="49">
        <v>44974</v>
      </c>
      <c r="F25" s="50">
        <f>SUM(B24:B25)</f>
        <v>122457</v>
      </c>
      <c r="G25" s="50"/>
      <c r="M25" s="49">
        <v>45046</v>
      </c>
      <c r="N25">
        <f>SUM(F59:F61)</f>
        <v>331348</v>
      </c>
    </row>
    <row r="26" spans="1:14">
      <c r="A26" s="47">
        <v>44975</v>
      </c>
      <c r="B26">
        <v>2932</v>
      </c>
      <c r="C26">
        <f t="shared" si="0"/>
        <v>1</v>
      </c>
      <c r="E26" s="49">
        <v>44976</v>
      </c>
      <c r="F26">
        <v>2932</v>
      </c>
      <c r="M26" s="49">
        <v>45051</v>
      </c>
      <c r="N26">
        <f>SUM(F62:F63)</f>
        <v>17412</v>
      </c>
    </row>
    <row r="27" spans="1:14">
      <c r="A27" s="47">
        <v>44977</v>
      </c>
      <c r="B27">
        <v>62886</v>
      </c>
      <c r="C27">
        <f t="shared" si="0"/>
        <v>2</v>
      </c>
      <c r="E27" s="49">
        <v>44978</v>
      </c>
      <c r="F27">
        <v>62886</v>
      </c>
      <c r="M27" s="49">
        <v>45056</v>
      </c>
      <c r="N27">
        <f>SUM(F64:F66)</f>
        <v>215688</v>
      </c>
    </row>
    <row r="28" spans="1:14">
      <c r="A28" s="47">
        <v>44979</v>
      </c>
      <c r="B28">
        <v>31973</v>
      </c>
      <c r="C28">
        <f t="shared" si="0"/>
        <v>2</v>
      </c>
      <c r="E28" s="49">
        <v>44980</v>
      </c>
      <c r="F28" s="50">
        <f>SUM(B28:B29)</f>
        <v>111846</v>
      </c>
      <c r="G28" s="50"/>
      <c r="M28" s="49">
        <v>45061</v>
      </c>
      <c r="N28">
        <f>SUM(F67:F68)</f>
        <v>41779</v>
      </c>
    </row>
    <row r="29" spans="1:14">
      <c r="A29" s="47">
        <v>44980</v>
      </c>
      <c r="B29">
        <v>79873</v>
      </c>
      <c r="C29">
        <f t="shared" si="0"/>
        <v>1</v>
      </c>
      <c r="E29" s="49">
        <v>44982</v>
      </c>
      <c r="F29" s="50">
        <f t="shared" si="1"/>
        <v>0</v>
      </c>
      <c r="G29" s="50"/>
      <c r="M29" s="49">
        <v>45066</v>
      </c>
      <c r="N29">
        <f>SUM(F69:F71)</f>
        <v>216502</v>
      </c>
    </row>
    <row r="30" spans="1:14">
      <c r="A30" s="47">
        <v>44984</v>
      </c>
      <c r="B30">
        <v>1780</v>
      </c>
      <c r="C30">
        <f t="shared" si="0"/>
        <v>4</v>
      </c>
      <c r="E30" s="49">
        <v>44984</v>
      </c>
      <c r="F30">
        <v>1780</v>
      </c>
      <c r="M30" s="49">
        <v>45071</v>
      </c>
      <c r="N30">
        <f>SUM(F72:F73)</f>
        <v>151812</v>
      </c>
    </row>
    <row r="31" spans="1:14">
      <c r="A31" s="47">
        <v>44985</v>
      </c>
      <c r="B31">
        <v>168100</v>
      </c>
      <c r="C31">
        <f t="shared" si="0"/>
        <v>1</v>
      </c>
      <c r="E31" s="49">
        <v>44986</v>
      </c>
      <c r="F31" s="50">
        <f>SUM(B31:B32)</f>
        <v>201880</v>
      </c>
      <c r="G31" s="50"/>
      <c r="M31" s="49">
        <v>45076</v>
      </c>
      <c r="N31">
        <f>SUM(F74:F76)</f>
        <v>164580</v>
      </c>
    </row>
    <row r="32" spans="1:14">
      <c r="A32" s="47">
        <v>44986</v>
      </c>
      <c r="B32">
        <v>33780</v>
      </c>
      <c r="C32">
        <f t="shared" si="0"/>
        <v>1</v>
      </c>
      <c r="E32" s="49">
        <v>44988</v>
      </c>
      <c r="F32" s="50">
        <f t="shared" si="1"/>
        <v>0</v>
      </c>
      <c r="G32" s="50"/>
      <c r="M32" s="49">
        <v>45081</v>
      </c>
      <c r="N32">
        <f>SUM(F77:F78)</f>
        <v>146115</v>
      </c>
    </row>
    <row r="33" spans="1:19">
      <c r="A33" s="47">
        <v>44989</v>
      </c>
      <c r="B33">
        <v>4653</v>
      </c>
      <c r="C33">
        <f t="shared" si="0"/>
        <v>3</v>
      </c>
      <c r="E33" s="49">
        <v>44990</v>
      </c>
      <c r="F33">
        <v>4653</v>
      </c>
      <c r="M33" s="49">
        <v>45086</v>
      </c>
      <c r="N33">
        <f>SUM(F79:F81)</f>
        <v>108214</v>
      </c>
    </row>
    <row r="34" spans="1:19">
      <c r="A34" s="47">
        <v>44993</v>
      </c>
      <c r="B34">
        <v>103129</v>
      </c>
      <c r="C34">
        <f t="shared" si="0"/>
        <v>4</v>
      </c>
      <c r="E34" s="49">
        <v>44992</v>
      </c>
      <c r="F34" s="50">
        <f t="shared" si="1"/>
        <v>0</v>
      </c>
      <c r="G34" s="50"/>
      <c r="M34" s="49">
        <v>45091</v>
      </c>
      <c r="N34">
        <f>SUM(F82:F83)</f>
        <v>119232</v>
      </c>
    </row>
    <row r="35" spans="1:19">
      <c r="A35" s="47">
        <v>44995</v>
      </c>
      <c r="B35">
        <v>135660</v>
      </c>
      <c r="C35">
        <f t="shared" si="0"/>
        <v>2</v>
      </c>
      <c r="E35" s="49">
        <v>44994</v>
      </c>
      <c r="F35">
        <v>103129</v>
      </c>
      <c r="M35" s="49">
        <v>45096</v>
      </c>
      <c r="N35">
        <f>SUM(F84:F86)</f>
        <v>92923</v>
      </c>
    </row>
    <row r="36" spans="1:19">
      <c r="A36" s="47">
        <v>44998</v>
      </c>
      <c r="B36">
        <v>40729</v>
      </c>
      <c r="C36">
        <f t="shared" si="0"/>
        <v>3</v>
      </c>
      <c r="E36" s="49">
        <v>44996</v>
      </c>
      <c r="F36">
        <v>135660</v>
      </c>
      <c r="M36" s="49">
        <v>45101</v>
      </c>
      <c r="N36">
        <f>SUM(F87:F88)</f>
        <v>311858</v>
      </c>
    </row>
    <row r="37" spans="1:19">
      <c r="A37" s="47">
        <v>44999</v>
      </c>
      <c r="B37">
        <v>6978</v>
      </c>
      <c r="C37">
        <f t="shared" si="0"/>
        <v>1</v>
      </c>
      <c r="E37" s="49">
        <v>44998</v>
      </c>
      <c r="F37">
        <v>40729</v>
      </c>
      <c r="M37" s="49">
        <v>45106</v>
      </c>
      <c r="N37">
        <f>SUM(F89:F91)</f>
        <v>217198</v>
      </c>
    </row>
    <row r="38" spans="1:19">
      <c r="A38" s="47">
        <v>45000</v>
      </c>
      <c r="B38">
        <v>91891</v>
      </c>
      <c r="C38">
        <f t="shared" si="0"/>
        <v>1</v>
      </c>
      <c r="E38" s="49">
        <v>45000</v>
      </c>
      <c r="F38" s="50">
        <f>SUM(B37:B38)</f>
        <v>98869</v>
      </c>
      <c r="G38" s="50"/>
      <c r="M38" s="49">
        <v>45111</v>
      </c>
      <c r="N38">
        <f>SUM(F92:F93)</f>
        <v>41990</v>
      </c>
    </row>
    <row r="39" spans="1:19">
      <c r="A39" s="47">
        <v>45005</v>
      </c>
      <c r="B39">
        <v>47796</v>
      </c>
      <c r="C39">
        <f t="shared" si="0"/>
        <v>5</v>
      </c>
      <c r="E39" s="49">
        <v>45002</v>
      </c>
      <c r="F39" s="50">
        <f t="shared" si="1"/>
        <v>0</v>
      </c>
      <c r="G39" s="50"/>
      <c r="M39" s="49">
        <v>45116</v>
      </c>
      <c r="O39">
        <f>FORECAST(M39,$N$2:$N$38,$M$2:$M$38)</f>
        <v>170227.99045044929</v>
      </c>
      <c r="P39">
        <f>_xlfn.FORECAST.ETS(M39,$N$2:$N$38,$M$2:$M$38)</f>
        <v>166199.05673337189</v>
      </c>
      <c r="Q39">
        <f>_xlfn.FORECAST.ETS.CONFINT(M39,$N$2:$N$38,$M$2:$M$38)</f>
        <v>158588.29605432178</v>
      </c>
      <c r="R39">
        <f>P39+Q39</f>
        <v>324787.35278769367</v>
      </c>
      <c r="S39">
        <f>P39-Q39</f>
        <v>7610.7606790501159</v>
      </c>
    </row>
    <row r="40" spans="1:19">
      <c r="A40" s="47">
        <v>45006</v>
      </c>
      <c r="B40">
        <v>141853</v>
      </c>
      <c r="C40">
        <f t="shared" si="0"/>
        <v>1</v>
      </c>
      <c r="E40" s="49">
        <v>45004</v>
      </c>
      <c r="F40" s="50">
        <f t="shared" si="1"/>
        <v>0</v>
      </c>
      <c r="G40" s="50"/>
      <c r="M40" s="49">
        <v>45121</v>
      </c>
      <c r="O40">
        <f t="shared" ref="O40:O57" si="2">FORECAST(M40,$N$2:$N$38,$M$2:$M$38)</f>
        <v>171689.47353247926</v>
      </c>
      <c r="P40">
        <f t="shared" ref="P40:P57" si="3">_xlfn.FORECAST.ETS(M40,$N$2:$N$38,$M$2:$M$38)</f>
        <v>167827.82548856369</v>
      </c>
      <c r="Q40">
        <f t="shared" ref="Q40:Q57" si="4">_xlfn.FORECAST.ETS.CONFINT(M40,$N$2:$N$38,$M$2:$M$38)</f>
        <v>159395.12326807264</v>
      </c>
      <c r="R40">
        <f t="shared" ref="R40:R57" si="5">P40+Q40</f>
        <v>327222.94875663635</v>
      </c>
      <c r="S40">
        <f t="shared" ref="S40:S57" si="6">P40-Q40</f>
        <v>8432.7022204910463</v>
      </c>
    </row>
    <row r="41" spans="1:19">
      <c r="A41" s="47">
        <v>45008</v>
      </c>
      <c r="B41">
        <v>102307</v>
      </c>
      <c r="C41">
        <f t="shared" si="0"/>
        <v>2</v>
      </c>
      <c r="E41" s="49">
        <v>45006</v>
      </c>
      <c r="F41" s="50">
        <f>SUM(B39:B40)</f>
        <v>189649</v>
      </c>
      <c r="G41" s="50"/>
      <c r="M41" s="49">
        <v>45126</v>
      </c>
      <c r="O41">
        <f t="shared" si="2"/>
        <v>173150.95661450736</v>
      </c>
      <c r="P41">
        <f t="shared" si="3"/>
        <v>169456.59424375597</v>
      </c>
      <c r="Q41">
        <f t="shared" si="4"/>
        <v>160213.82118327668</v>
      </c>
      <c r="R41">
        <f t="shared" si="5"/>
        <v>329670.41542703263</v>
      </c>
      <c r="S41">
        <f t="shared" si="6"/>
        <v>9242.7730604792887</v>
      </c>
    </row>
    <row r="42" spans="1:19">
      <c r="A42" s="47">
        <v>45009</v>
      </c>
      <c r="B42">
        <v>27479</v>
      </c>
      <c r="C42">
        <f t="shared" si="0"/>
        <v>1</v>
      </c>
      <c r="E42" s="49">
        <v>45008</v>
      </c>
      <c r="F42">
        <v>102307</v>
      </c>
      <c r="M42" s="49">
        <v>45131</v>
      </c>
      <c r="O42">
        <f t="shared" si="2"/>
        <v>174612.43969653733</v>
      </c>
      <c r="P42">
        <f t="shared" si="3"/>
        <v>171085.36299894776</v>
      </c>
      <c r="Q42">
        <f t="shared" si="4"/>
        <v>161044.36492910003</v>
      </c>
      <c r="R42">
        <f t="shared" si="5"/>
        <v>332129.72792804777</v>
      </c>
      <c r="S42">
        <f t="shared" si="6"/>
        <v>10040.99806984773</v>
      </c>
    </row>
    <row r="43" spans="1:19">
      <c r="A43" s="47">
        <v>45010</v>
      </c>
      <c r="B43">
        <v>29652</v>
      </c>
      <c r="C43">
        <f t="shared" si="0"/>
        <v>1</v>
      </c>
      <c r="E43" s="49">
        <v>45010</v>
      </c>
      <c r="F43" s="50">
        <f>SUM(B42:B43)</f>
        <v>57131</v>
      </c>
      <c r="G43" s="50"/>
      <c r="M43" s="49">
        <v>45136</v>
      </c>
      <c r="O43">
        <f t="shared" si="2"/>
        <v>176073.9227785673</v>
      </c>
      <c r="P43">
        <f t="shared" si="3"/>
        <v>172714.13175414002</v>
      </c>
      <c r="Q43">
        <f t="shared" si="4"/>
        <v>161886.7275410493</v>
      </c>
      <c r="R43">
        <f t="shared" si="5"/>
        <v>334600.85929518932</v>
      </c>
      <c r="S43">
        <f t="shared" si="6"/>
        <v>10827.404213090718</v>
      </c>
    </row>
    <row r="44" spans="1:19">
      <c r="A44" s="47">
        <v>45012</v>
      </c>
      <c r="B44">
        <v>72370</v>
      </c>
      <c r="C44">
        <f t="shared" si="0"/>
        <v>2</v>
      </c>
      <c r="E44" s="49">
        <v>45012</v>
      </c>
      <c r="F44">
        <v>72370</v>
      </c>
      <c r="M44" s="49">
        <v>45141</v>
      </c>
      <c r="O44">
        <f t="shared" si="2"/>
        <v>177535.40586059541</v>
      </c>
      <c r="P44">
        <f t="shared" si="3"/>
        <v>174342.90050933181</v>
      </c>
      <c r="Q44">
        <f t="shared" si="4"/>
        <v>162740.88003399948</v>
      </c>
      <c r="R44">
        <f t="shared" si="5"/>
        <v>337083.78054333129</v>
      </c>
      <c r="S44">
        <f t="shared" si="6"/>
        <v>11602.020475332334</v>
      </c>
    </row>
    <row r="45" spans="1:19">
      <c r="A45" s="47">
        <v>45013</v>
      </c>
      <c r="B45">
        <v>34027</v>
      </c>
      <c r="C45">
        <f t="shared" si="0"/>
        <v>1</v>
      </c>
      <c r="E45" s="49">
        <v>45014</v>
      </c>
      <c r="F45">
        <v>34027</v>
      </c>
      <c r="M45" s="49">
        <v>45146</v>
      </c>
      <c r="O45">
        <f t="shared" si="2"/>
        <v>178996.88894262537</v>
      </c>
      <c r="P45">
        <f t="shared" si="3"/>
        <v>175971.6692645241</v>
      </c>
      <c r="Q45">
        <f t="shared" si="4"/>
        <v>163606.79147512329</v>
      </c>
      <c r="R45">
        <f t="shared" si="5"/>
        <v>339578.46073964739</v>
      </c>
      <c r="S45">
        <f t="shared" si="6"/>
        <v>12364.877789400809</v>
      </c>
    </row>
    <row r="46" spans="1:19">
      <c r="A46" s="47">
        <v>45015</v>
      </c>
      <c r="B46">
        <v>31327</v>
      </c>
      <c r="C46">
        <f t="shared" si="0"/>
        <v>2</v>
      </c>
      <c r="E46" s="49">
        <v>45016</v>
      </c>
      <c r="F46">
        <v>31327</v>
      </c>
      <c r="M46" s="49">
        <v>45151</v>
      </c>
      <c r="O46">
        <f t="shared" si="2"/>
        <v>180458.37202465534</v>
      </c>
      <c r="P46">
        <f t="shared" si="3"/>
        <v>177600.43801971589</v>
      </c>
      <c r="Q46">
        <f t="shared" si="4"/>
        <v>164484.42905660343</v>
      </c>
      <c r="R46">
        <f t="shared" si="5"/>
        <v>342084.86707631929</v>
      </c>
      <c r="S46">
        <f t="shared" si="6"/>
        <v>13116.008963112457</v>
      </c>
    </row>
    <row r="47" spans="1:19">
      <c r="A47" s="47">
        <v>45019</v>
      </c>
      <c r="B47">
        <v>106777</v>
      </c>
      <c r="C47">
        <f t="shared" si="0"/>
        <v>4</v>
      </c>
      <c r="E47" s="49">
        <v>45018</v>
      </c>
      <c r="F47" s="50">
        <f t="shared" si="1"/>
        <v>0</v>
      </c>
      <c r="G47" s="50"/>
      <c r="M47" s="49">
        <v>45156</v>
      </c>
      <c r="O47">
        <f t="shared" si="2"/>
        <v>181919.85510668345</v>
      </c>
      <c r="P47">
        <f t="shared" si="3"/>
        <v>179229.20677490815</v>
      </c>
      <c r="Q47">
        <f t="shared" si="4"/>
        <v>165373.75816801444</v>
      </c>
      <c r="R47">
        <f t="shared" si="5"/>
        <v>344602.96494292258</v>
      </c>
      <c r="S47">
        <f t="shared" si="6"/>
        <v>13855.448606893711</v>
      </c>
    </row>
    <row r="48" spans="1:19">
      <c r="A48" s="47">
        <v>45021</v>
      </c>
      <c r="B48">
        <v>93118</v>
      </c>
      <c r="C48">
        <f t="shared" si="0"/>
        <v>2</v>
      </c>
      <c r="E48" s="49">
        <v>45020</v>
      </c>
      <c r="F48">
        <v>106777</v>
      </c>
      <c r="M48" s="49">
        <v>45161</v>
      </c>
      <c r="O48">
        <f t="shared" si="2"/>
        <v>183381.33818871342</v>
      </c>
      <c r="P48">
        <f t="shared" si="3"/>
        <v>180857.97553009994</v>
      </c>
      <c r="Q48">
        <f t="shared" si="4"/>
        <v>166274.74246826567</v>
      </c>
      <c r="R48">
        <f t="shared" si="5"/>
        <v>347132.71799836564</v>
      </c>
      <c r="S48">
        <f t="shared" si="6"/>
        <v>14583.233061834268</v>
      </c>
    </row>
    <row r="49" spans="1:19">
      <c r="A49" s="47">
        <v>45022</v>
      </c>
      <c r="B49">
        <v>87923</v>
      </c>
      <c r="C49">
        <f t="shared" si="0"/>
        <v>1</v>
      </c>
      <c r="E49" s="49">
        <v>45022</v>
      </c>
      <c r="F49" s="50">
        <f>SUM(B48:B49)</f>
        <v>181041</v>
      </c>
      <c r="G49" s="50"/>
      <c r="M49" s="49">
        <v>45166</v>
      </c>
      <c r="O49">
        <f t="shared" si="2"/>
        <v>184842.82127074338</v>
      </c>
      <c r="P49">
        <f t="shared" si="3"/>
        <v>182486.74428529222</v>
      </c>
      <c r="Q49">
        <f t="shared" si="4"/>
        <v>167187.34395700405</v>
      </c>
      <c r="R49">
        <f t="shared" si="5"/>
        <v>349674.08824229625</v>
      </c>
      <c r="S49">
        <f t="shared" si="6"/>
        <v>15299.400328288175</v>
      </c>
    </row>
    <row r="50" spans="1:19">
      <c r="A50" s="47">
        <v>45023</v>
      </c>
      <c r="B50">
        <v>46933</v>
      </c>
      <c r="C50">
        <f t="shared" si="0"/>
        <v>1</v>
      </c>
      <c r="E50" s="49">
        <v>45024</v>
      </c>
      <c r="F50">
        <v>46933</v>
      </c>
      <c r="M50" s="49">
        <v>45171</v>
      </c>
      <c r="O50">
        <f t="shared" si="2"/>
        <v>186304.30435277149</v>
      </c>
      <c r="P50">
        <f t="shared" si="3"/>
        <v>184115.51304048402</v>
      </c>
      <c r="Q50">
        <f t="shared" si="4"/>
        <v>168111.52304537816</v>
      </c>
      <c r="R50">
        <f t="shared" si="5"/>
        <v>352227.0360858622</v>
      </c>
      <c r="S50">
        <f t="shared" si="6"/>
        <v>16003.989995105861</v>
      </c>
    </row>
    <row r="51" spans="1:19">
      <c r="A51" s="47">
        <v>45028</v>
      </c>
      <c r="B51">
        <v>94866</v>
      </c>
      <c r="C51">
        <f t="shared" si="0"/>
        <v>5</v>
      </c>
      <c r="E51" s="49">
        <v>45026</v>
      </c>
      <c r="F51" s="50">
        <f t="shared" si="1"/>
        <v>0</v>
      </c>
      <c r="G51" s="50"/>
      <c r="M51" s="49">
        <v>45176</v>
      </c>
      <c r="O51">
        <f t="shared" si="2"/>
        <v>187765.78743480146</v>
      </c>
      <c r="P51">
        <f t="shared" si="3"/>
        <v>185744.28179567627</v>
      </c>
      <c r="Q51">
        <f t="shared" si="4"/>
        <v>169047.23862607387</v>
      </c>
      <c r="R51">
        <f t="shared" si="5"/>
        <v>354791.52042175015</v>
      </c>
      <c r="S51">
        <f t="shared" si="6"/>
        <v>16697.043169602402</v>
      </c>
    </row>
    <row r="52" spans="1:19">
      <c r="A52" s="47">
        <v>45030</v>
      </c>
      <c r="B52">
        <v>29265</v>
      </c>
      <c r="C52">
        <f t="shared" si="0"/>
        <v>2</v>
      </c>
      <c r="E52" s="49">
        <v>45028</v>
      </c>
      <c r="F52">
        <v>94866</v>
      </c>
      <c r="M52" s="49">
        <v>45181</v>
      </c>
      <c r="O52">
        <f t="shared" si="2"/>
        <v>189227.27051683143</v>
      </c>
      <c r="P52">
        <f t="shared" si="3"/>
        <v>187373.05055086807</v>
      </c>
      <c r="Q52">
        <f t="shared" si="4"/>
        <v>169994.44814253508</v>
      </c>
      <c r="R52">
        <f t="shared" si="5"/>
        <v>357367.49869340315</v>
      </c>
      <c r="S52">
        <f t="shared" si="6"/>
        <v>17378.602408332983</v>
      </c>
    </row>
    <row r="53" spans="1:19">
      <c r="A53" s="47">
        <v>45031</v>
      </c>
      <c r="B53">
        <v>2775</v>
      </c>
      <c r="C53">
        <f t="shared" si="0"/>
        <v>1</v>
      </c>
      <c r="E53" s="49">
        <v>45030</v>
      </c>
      <c r="F53">
        <v>29265</v>
      </c>
      <c r="M53" s="49">
        <v>45186</v>
      </c>
      <c r="O53">
        <f t="shared" si="2"/>
        <v>190688.7535988614</v>
      </c>
      <c r="P53">
        <f t="shared" si="3"/>
        <v>189001.81930606035</v>
      </c>
      <c r="Q53">
        <f t="shared" si="4"/>
        <v>170953.10765728957</v>
      </c>
      <c r="R53">
        <f t="shared" si="5"/>
        <v>359954.92696334992</v>
      </c>
      <c r="S53">
        <f t="shared" si="6"/>
        <v>18048.711648770783</v>
      </c>
    </row>
    <row r="54" spans="1:19">
      <c r="A54" s="47">
        <v>45033</v>
      </c>
      <c r="B54">
        <v>106259</v>
      </c>
      <c r="C54">
        <f t="shared" si="0"/>
        <v>2</v>
      </c>
      <c r="E54" s="49">
        <v>45032</v>
      </c>
      <c r="F54">
        <v>2775</v>
      </c>
      <c r="M54" s="49">
        <v>45191</v>
      </c>
      <c r="O54">
        <f t="shared" si="2"/>
        <v>192150.2366808895</v>
      </c>
      <c r="P54">
        <f t="shared" si="3"/>
        <v>190630.58806125214</v>
      </c>
      <c r="Q54">
        <f t="shared" si="4"/>
        <v>171923.17191930657</v>
      </c>
      <c r="R54">
        <f t="shared" si="5"/>
        <v>362553.75998055871</v>
      </c>
      <c r="S54">
        <f t="shared" si="6"/>
        <v>18707.416141945578</v>
      </c>
    </row>
    <row r="55" spans="1:19">
      <c r="A55" s="47">
        <v>45034</v>
      </c>
      <c r="B55">
        <v>13528</v>
      </c>
      <c r="C55">
        <f t="shared" si="0"/>
        <v>1</v>
      </c>
      <c r="E55" s="49">
        <v>45034</v>
      </c>
      <c r="F55" s="50">
        <f>SUM(B54:B55)</f>
        <v>119787</v>
      </c>
      <c r="G55" s="50"/>
      <c r="M55" s="49">
        <v>45196</v>
      </c>
      <c r="O55">
        <f t="shared" si="2"/>
        <v>193611.71976291947</v>
      </c>
      <c r="P55">
        <f t="shared" si="3"/>
        <v>192259.3568164444</v>
      </c>
      <c r="Q55">
        <f t="shared" si="4"/>
        <v>172904.59443031615</v>
      </c>
      <c r="R55">
        <f t="shared" si="5"/>
        <v>365163.95124676055</v>
      </c>
      <c r="S55">
        <f t="shared" si="6"/>
        <v>19354.762386128248</v>
      </c>
    </row>
    <row r="56" spans="1:19">
      <c r="A56" s="47">
        <v>45036</v>
      </c>
      <c r="B56">
        <v>90286</v>
      </c>
      <c r="C56">
        <f t="shared" si="0"/>
        <v>2</v>
      </c>
      <c r="E56" s="49">
        <v>45036</v>
      </c>
      <c r="F56">
        <v>90286</v>
      </c>
      <c r="M56" s="49">
        <v>45201</v>
      </c>
      <c r="O56">
        <f t="shared" si="2"/>
        <v>195073.20284494944</v>
      </c>
      <c r="P56">
        <f t="shared" si="3"/>
        <v>193888.12557163619</v>
      </c>
      <c r="Q56">
        <f t="shared" si="4"/>
        <v>173897.3275100287</v>
      </c>
      <c r="R56">
        <f t="shared" si="5"/>
        <v>367785.45308166486</v>
      </c>
      <c r="S56">
        <f t="shared" si="6"/>
        <v>19990.798061607493</v>
      </c>
    </row>
    <row r="57" spans="1:19">
      <c r="A57" s="47">
        <v>45038</v>
      </c>
      <c r="B57">
        <v>1053</v>
      </c>
      <c r="C57">
        <f t="shared" si="0"/>
        <v>2</v>
      </c>
      <c r="E57" s="49">
        <v>45038</v>
      </c>
      <c r="F57">
        <v>1053</v>
      </c>
      <c r="M57" s="49">
        <v>45206</v>
      </c>
      <c r="O57">
        <f t="shared" si="2"/>
        <v>196534.68592697755</v>
      </c>
      <c r="P57">
        <f t="shared" si="3"/>
        <v>195516.89432682848</v>
      </c>
      <c r="Q57">
        <f t="shared" si="4"/>
        <v>174901.32236019519</v>
      </c>
      <c r="R57">
        <f t="shared" si="5"/>
        <v>370418.21668702364</v>
      </c>
      <c r="S57">
        <f t="shared" si="6"/>
        <v>20615.571966633288</v>
      </c>
    </row>
    <row r="58" spans="1:19">
      <c r="A58" s="47">
        <v>45040</v>
      </c>
      <c r="B58">
        <v>48044</v>
      </c>
      <c r="C58">
        <f t="shared" si="0"/>
        <v>2</v>
      </c>
      <c r="E58" s="49">
        <v>45040</v>
      </c>
      <c r="F58">
        <v>48044</v>
      </c>
    </row>
    <row r="59" spans="1:19">
      <c r="A59" s="47">
        <v>45041</v>
      </c>
      <c r="B59">
        <v>247284</v>
      </c>
      <c r="C59">
        <f t="shared" si="0"/>
        <v>1</v>
      </c>
      <c r="E59" s="49">
        <v>45042</v>
      </c>
      <c r="F59" s="50">
        <f>SUM(B59:B60)</f>
        <v>320759</v>
      </c>
      <c r="G59" s="50"/>
    </row>
    <row r="60" spans="1:19">
      <c r="A60" s="47">
        <v>45042</v>
      </c>
      <c r="B60">
        <v>73475</v>
      </c>
      <c r="C60">
        <f t="shared" si="0"/>
        <v>1</v>
      </c>
      <c r="E60" s="49">
        <v>45044</v>
      </c>
      <c r="F60">
        <v>10589</v>
      </c>
    </row>
    <row r="61" spans="1:19">
      <c r="A61" s="47">
        <v>45044</v>
      </c>
      <c r="B61">
        <v>10589</v>
      </c>
      <c r="C61">
        <f t="shared" si="0"/>
        <v>2</v>
      </c>
      <c r="E61" s="49">
        <v>45046</v>
      </c>
      <c r="F61" s="50">
        <f t="shared" si="1"/>
        <v>0</v>
      </c>
      <c r="G61" s="50"/>
    </row>
    <row r="62" spans="1:19">
      <c r="A62" s="47">
        <v>45050</v>
      </c>
      <c r="B62">
        <v>17412</v>
      </c>
      <c r="C62">
        <f t="shared" si="0"/>
        <v>6</v>
      </c>
      <c r="E62" s="49">
        <v>45048</v>
      </c>
      <c r="F62" s="50">
        <f t="shared" si="1"/>
        <v>0</v>
      </c>
      <c r="G62" s="50"/>
    </row>
    <row r="63" spans="1:19">
      <c r="A63" s="47">
        <v>45051</v>
      </c>
      <c r="B63">
        <v>126803</v>
      </c>
      <c r="C63">
        <f t="shared" si="0"/>
        <v>1</v>
      </c>
      <c r="E63" s="49">
        <v>45050</v>
      </c>
      <c r="F63">
        <v>17412</v>
      </c>
    </row>
    <row r="64" spans="1:19">
      <c r="A64" s="47">
        <v>45054</v>
      </c>
      <c r="B64">
        <v>1546</v>
      </c>
      <c r="C64">
        <f t="shared" si="0"/>
        <v>3</v>
      </c>
      <c r="E64" s="49">
        <v>45052</v>
      </c>
      <c r="F64">
        <v>126803</v>
      </c>
    </row>
    <row r="65" spans="1:7">
      <c r="A65" s="47">
        <v>45056</v>
      </c>
      <c r="B65">
        <v>87339</v>
      </c>
      <c r="C65">
        <f t="shared" si="0"/>
        <v>2</v>
      </c>
      <c r="E65" s="49">
        <v>45054</v>
      </c>
      <c r="F65">
        <v>1546</v>
      </c>
    </row>
    <row r="66" spans="1:7">
      <c r="A66" s="47">
        <v>45057</v>
      </c>
      <c r="B66">
        <v>41779</v>
      </c>
      <c r="C66">
        <f t="shared" si="0"/>
        <v>1</v>
      </c>
      <c r="E66" s="49">
        <v>45056</v>
      </c>
      <c r="F66">
        <v>87339</v>
      </c>
    </row>
    <row r="67" spans="1:7">
      <c r="A67" s="47">
        <v>45062</v>
      </c>
      <c r="B67">
        <v>79570</v>
      </c>
      <c r="C67">
        <f t="shared" si="0"/>
        <v>5</v>
      </c>
      <c r="E67" s="49">
        <v>45058</v>
      </c>
      <c r="F67">
        <v>41779</v>
      </c>
    </row>
    <row r="68" spans="1:7">
      <c r="A68" s="47">
        <v>45063</v>
      </c>
      <c r="B68">
        <v>37439</v>
      </c>
      <c r="C68">
        <f t="shared" ref="C68:C94" si="7">A68-A67</f>
        <v>1</v>
      </c>
      <c r="E68" s="49">
        <v>45060</v>
      </c>
      <c r="F68" s="50">
        <f t="shared" ref="F68:F90" si="8">SUMIFS($B$2:$B$94,$A$2:$A$94,"&lt;=D2")</f>
        <v>0</v>
      </c>
      <c r="G68" s="50"/>
    </row>
    <row r="69" spans="1:7">
      <c r="A69" s="47">
        <v>45064</v>
      </c>
      <c r="B69">
        <v>52718</v>
      </c>
      <c r="C69">
        <f t="shared" si="7"/>
        <v>1</v>
      </c>
      <c r="E69" s="49">
        <v>45062</v>
      </c>
      <c r="F69">
        <v>79570</v>
      </c>
    </row>
    <row r="70" spans="1:7">
      <c r="A70" s="47">
        <v>45065</v>
      </c>
      <c r="B70">
        <v>13463</v>
      </c>
      <c r="C70">
        <f t="shared" si="7"/>
        <v>1</v>
      </c>
      <c r="E70" s="49">
        <v>45064</v>
      </c>
      <c r="F70" s="50">
        <f>SUM(B68:B69)</f>
        <v>90157</v>
      </c>
      <c r="G70" s="50"/>
    </row>
    <row r="71" spans="1:7">
      <c r="A71" s="47">
        <v>45066</v>
      </c>
      <c r="B71">
        <v>46775</v>
      </c>
      <c r="C71">
        <f t="shared" si="7"/>
        <v>1</v>
      </c>
      <c r="E71" s="49">
        <v>45066</v>
      </c>
      <c r="F71">
        <v>46775</v>
      </c>
    </row>
    <row r="72" spans="1:7">
      <c r="A72" s="47">
        <v>45068</v>
      </c>
      <c r="B72">
        <v>101699</v>
      </c>
      <c r="C72">
        <f t="shared" si="7"/>
        <v>2</v>
      </c>
      <c r="E72" s="49">
        <v>45068</v>
      </c>
      <c r="F72">
        <v>101699</v>
      </c>
    </row>
    <row r="73" spans="1:7">
      <c r="A73" s="47">
        <v>45069</v>
      </c>
      <c r="B73">
        <v>47111</v>
      </c>
      <c r="C73">
        <f t="shared" si="7"/>
        <v>1</v>
      </c>
      <c r="E73" s="49">
        <v>45070</v>
      </c>
      <c r="F73" s="50">
        <f>SUM(B73:B74)</f>
        <v>50113</v>
      </c>
      <c r="G73" s="50"/>
    </row>
    <row r="74" spans="1:7">
      <c r="A74" s="47">
        <v>45070</v>
      </c>
      <c r="B74">
        <v>3002</v>
      </c>
      <c r="C74">
        <f t="shared" si="7"/>
        <v>1</v>
      </c>
      <c r="E74" s="49">
        <v>45072</v>
      </c>
      <c r="F74">
        <v>61122</v>
      </c>
    </row>
    <row r="75" spans="1:7">
      <c r="A75" s="47">
        <v>45071</v>
      </c>
      <c r="B75">
        <v>61122</v>
      </c>
      <c r="C75">
        <f t="shared" si="7"/>
        <v>1</v>
      </c>
      <c r="E75" s="49">
        <v>45074</v>
      </c>
      <c r="F75">
        <v>44798</v>
      </c>
    </row>
    <row r="76" spans="1:7">
      <c r="A76" s="47">
        <v>45073</v>
      </c>
      <c r="B76">
        <v>44798</v>
      </c>
      <c r="C76">
        <f t="shared" si="7"/>
        <v>2</v>
      </c>
      <c r="E76" s="49">
        <v>45076</v>
      </c>
      <c r="F76">
        <v>58660</v>
      </c>
    </row>
    <row r="77" spans="1:7">
      <c r="A77" s="47">
        <v>45076</v>
      </c>
      <c r="B77">
        <v>58660</v>
      </c>
      <c r="C77">
        <f t="shared" si="7"/>
        <v>3</v>
      </c>
      <c r="E77" s="49">
        <v>45078</v>
      </c>
      <c r="F77" s="50">
        <f>SUM(B78:B79)</f>
        <v>104192</v>
      </c>
      <c r="G77" s="50"/>
    </row>
    <row r="78" spans="1:7">
      <c r="A78" s="47">
        <v>45077</v>
      </c>
      <c r="B78">
        <v>64409</v>
      </c>
      <c r="C78">
        <f t="shared" si="7"/>
        <v>1</v>
      </c>
      <c r="E78" s="49">
        <v>45080</v>
      </c>
      <c r="F78">
        <v>41923</v>
      </c>
    </row>
    <row r="79" spans="1:7">
      <c r="A79" s="47">
        <v>45078</v>
      </c>
      <c r="B79">
        <v>39783</v>
      </c>
      <c r="C79">
        <f t="shared" si="7"/>
        <v>1</v>
      </c>
      <c r="E79" s="49">
        <v>45082</v>
      </c>
      <c r="F79" s="50">
        <f t="shared" si="8"/>
        <v>0</v>
      </c>
      <c r="G79" s="50"/>
    </row>
    <row r="80" spans="1:7">
      <c r="A80" s="47">
        <v>45079</v>
      </c>
      <c r="B80">
        <v>41923</v>
      </c>
      <c r="C80">
        <f t="shared" si="7"/>
        <v>1</v>
      </c>
      <c r="E80" s="49">
        <v>45084</v>
      </c>
      <c r="F80" s="50">
        <f>SUM(B81:B82)</f>
        <v>70461</v>
      </c>
      <c r="G80" s="50"/>
    </row>
    <row r="81" spans="1:11">
      <c r="A81" s="47">
        <v>45083</v>
      </c>
      <c r="B81">
        <v>65841</v>
      </c>
      <c r="C81">
        <f t="shared" si="7"/>
        <v>4</v>
      </c>
      <c r="E81" s="49">
        <v>45086</v>
      </c>
      <c r="F81">
        <v>37753</v>
      </c>
    </row>
    <row r="82" spans="1:11">
      <c r="A82" s="47">
        <v>45084</v>
      </c>
      <c r="B82">
        <v>4620</v>
      </c>
      <c r="C82">
        <f t="shared" si="7"/>
        <v>1</v>
      </c>
      <c r="E82" s="49">
        <v>45088</v>
      </c>
      <c r="F82" s="50">
        <f>SUM(B84)</f>
        <v>43029</v>
      </c>
      <c r="G82" s="50"/>
    </row>
    <row r="83" spans="1:11">
      <c r="A83" s="47">
        <v>45086</v>
      </c>
      <c r="B83">
        <v>37753</v>
      </c>
      <c r="C83">
        <f t="shared" si="7"/>
        <v>2</v>
      </c>
      <c r="E83" s="49">
        <v>45090</v>
      </c>
      <c r="F83">
        <v>76203</v>
      </c>
    </row>
    <row r="84" spans="1:11">
      <c r="A84" s="47">
        <v>45087</v>
      </c>
      <c r="B84">
        <v>43029</v>
      </c>
      <c r="C84">
        <f t="shared" si="7"/>
        <v>1</v>
      </c>
      <c r="E84" s="49">
        <v>45092</v>
      </c>
      <c r="F84">
        <v>89838</v>
      </c>
    </row>
    <row r="85" spans="1:11">
      <c r="A85" s="47">
        <v>45090</v>
      </c>
      <c r="B85">
        <v>76203</v>
      </c>
      <c r="C85">
        <f t="shared" si="7"/>
        <v>3</v>
      </c>
      <c r="E85" s="49">
        <v>45094</v>
      </c>
      <c r="F85">
        <v>3085</v>
      </c>
    </row>
    <row r="86" spans="1:11">
      <c r="A86" s="47">
        <v>45091</v>
      </c>
      <c r="B86">
        <v>36373</v>
      </c>
      <c r="C86">
        <f t="shared" si="7"/>
        <v>1</v>
      </c>
      <c r="E86" s="49">
        <v>45096</v>
      </c>
      <c r="F86" s="50">
        <f t="shared" si="8"/>
        <v>0</v>
      </c>
      <c r="G86" s="50"/>
    </row>
    <row r="87" spans="1:11">
      <c r="A87" s="47">
        <v>45092</v>
      </c>
      <c r="B87">
        <v>89838</v>
      </c>
      <c r="C87">
        <f t="shared" si="7"/>
        <v>1</v>
      </c>
      <c r="E87" s="49">
        <v>45098</v>
      </c>
      <c r="F87">
        <v>143522</v>
      </c>
    </row>
    <row r="88" spans="1:11">
      <c r="A88" s="47">
        <v>45094</v>
      </c>
      <c r="B88">
        <v>3085</v>
      </c>
      <c r="C88">
        <f t="shared" si="7"/>
        <v>2</v>
      </c>
      <c r="E88" s="49">
        <v>45100</v>
      </c>
      <c r="F88" s="50">
        <f>SUM(B90:B91)</f>
        <v>168336</v>
      </c>
      <c r="G88" s="50"/>
    </row>
    <row r="89" spans="1:11">
      <c r="A89" s="47">
        <v>45097</v>
      </c>
      <c r="B89">
        <v>143522</v>
      </c>
      <c r="C89">
        <f t="shared" si="7"/>
        <v>3</v>
      </c>
      <c r="E89" s="49">
        <v>45102</v>
      </c>
      <c r="F89" s="50">
        <f t="shared" si="8"/>
        <v>0</v>
      </c>
      <c r="G89" s="50"/>
    </row>
    <row r="90" spans="1:11">
      <c r="A90" s="47">
        <v>45099</v>
      </c>
      <c r="B90">
        <v>9735</v>
      </c>
      <c r="C90">
        <f t="shared" si="7"/>
        <v>2</v>
      </c>
      <c r="E90" s="49">
        <v>45104</v>
      </c>
      <c r="F90" s="50">
        <f t="shared" si="8"/>
        <v>0</v>
      </c>
      <c r="G90" s="50"/>
    </row>
    <row r="91" spans="1:11">
      <c r="A91" s="47">
        <v>45100</v>
      </c>
      <c r="B91">
        <v>158601</v>
      </c>
      <c r="C91">
        <f t="shared" si="7"/>
        <v>1</v>
      </c>
      <c r="E91" s="49">
        <v>45106</v>
      </c>
      <c r="F91" s="50">
        <f>SUM(B92:B93)</f>
        <v>217198</v>
      </c>
      <c r="G91" s="50"/>
    </row>
    <row r="92" spans="1:11">
      <c r="A92" s="47">
        <v>45105</v>
      </c>
      <c r="B92">
        <v>159403</v>
      </c>
      <c r="C92">
        <f t="shared" si="7"/>
        <v>5</v>
      </c>
      <c r="E92" s="49">
        <v>45108</v>
      </c>
      <c r="F92">
        <v>41990</v>
      </c>
    </row>
    <row r="93" spans="1:11">
      <c r="A93" s="47">
        <v>45106</v>
      </c>
      <c r="B93">
        <v>57795</v>
      </c>
      <c r="C93">
        <f t="shared" si="7"/>
        <v>1</v>
      </c>
      <c r="E93" s="49">
        <v>45110</v>
      </c>
      <c r="G93">
        <f>FORECAST(E93,$F$2:$F$92,$E$2:$E$92)</f>
        <v>71162.786578753963</v>
      </c>
      <c r="H93">
        <f t="shared" ref="H93:H124" si="9">_xlfn.FORECAST.ETS(E93,$F$2:$F$92,$E$2:$E$92)</f>
        <v>59768.775275487576</v>
      </c>
      <c r="I93">
        <f t="shared" ref="I93:I124" si="10">_xlfn.FORECAST.ETS.CONFINT(E93,$F$2:$F$92,$E$2:$E$92)</f>
        <v>124358.74455521072</v>
      </c>
      <c r="J93">
        <f>H93+I93</f>
        <v>184127.51983069829</v>
      </c>
      <c r="K93">
        <f>H93-I93</f>
        <v>-64589.969279723147</v>
      </c>
    </row>
    <row r="94" spans="1:11">
      <c r="A94" s="47">
        <v>45107</v>
      </c>
      <c r="B94">
        <v>41990</v>
      </c>
      <c r="C94">
        <f t="shared" si="7"/>
        <v>1</v>
      </c>
      <c r="E94" s="49">
        <v>45112</v>
      </c>
      <c r="G94">
        <f t="shared" ref="G94:G142" si="11">FORECAST(E94,$F$2:$F$92,$E$2:$E$92)</f>
        <v>71450.603238731623</v>
      </c>
      <c r="H94">
        <f>_xlfn.FORECAST.ETS(E94,$F$2:$F$92,$E$2:$E$92)</f>
        <v>87928.712194917302</v>
      </c>
      <c r="I94">
        <f t="shared" si="10"/>
        <v>124359.3041683021</v>
      </c>
      <c r="J94">
        <f t="shared" ref="J94:J142" si="12">H94+I94</f>
        <v>212288.01636321942</v>
      </c>
      <c r="K94">
        <f t="shared" ref="K94:K142" si="13">H94-I94</f>
        <v>-36430.591973384799</v>
      </c>
    </row>
    <row r="95" spans="1:11">
      <c r="E95" s="49">
        <v>45114</v>
      </c>
      <c r="G95">
        <f t="shared" si="11"/>
        <v>71738.419898709282</v>
      </c>
      <c r="H95">
        <f t="shared" si="9"/>
        <v>52670.099901815047</v>
      </c>
      <c r="I95">
        <f t="shared" si="10"/>
        <v>124360.29902980226</v>
      </c>
      <c r="J95">
        <f t="shared" si="12"/>
        <v>177030.39893161732</v>
      </c>
      <c r="K95">
        <f t="shared" si="13"/>
        <v>-71690.199127987216</v>
      </c>
    </row>
    <row r="96" spans="1:11">
      <c r="C96">
        <f>AVERAGE(C2:C94)</f>
        <v>1.924731182795699</v>
      </c>
      <c r="E96" s="49">
        <v>45116</v>
      </c>
      <c r="G96">
        <f t="shared" si="11"/>
        <v>72026.236558686942</v>
      </c>
      <c r="H96">
        <f t="shared" si="9"/>
        <v>60228.805454586072</v>
      </c>
      <c r="I96">
        <f t="shared" si="10"/>
        <v>125406.71481205471</v>
      </c>
      <c r="J96">
        <f t="shared" si="12"/>
        <v>185635.52026664079</v>
      </c>
      <c r="K96">
        <f t="shared" si="13"/>
        <v>-65177.909357468634</v>
      </c>
    </row>
    <row r="97" spans="5:11">
      <c r="E97" s="49">
        <v>45118</v>
      </c>
      <c r="G97">
        <f t="shared" si="11"/>
        <v>72314.053218664601</v>
      </c>
      <c r="H97">
        <f t="shared" si="9"/>
        <v>88388.742374015797</v>
      </c>
      <c r="I97">
        <f t="shared" si="10"/>
        <v>125408.93454398106</v>
      </c>
      <c r="J97">
        <f t="shared" si="12"/>
        <v>213797.67691799684</v>
      </c>
      <c r="K97">
        <f t="shared" si="13"/>
        <v>-37020.192169965259</v>
      </c>
    </row>
    <row r="98" spans="5:11">
      <c r="E98" s="49">
        <v>45120</v>
      </c>
      <c r="G98">
        <f t="shared" si="11"/>
        <v>72601.869878642261</v>
      </c>
      <c r="H98">
        <f t="shared" si="9"/>
        <v>53130.130080913543</v>
      </c>
      <c r="I98">
        <f t="shared" si="10"/>
        <v>125411.95578263879</v>
      </c>
      <c r="J98">
        <f t="shared" si="12"/>
        <v>178542.08586355235</v>
      </c>
      <c r="K98">
        <f t="shared" si="13"/>
        <v>-72281.825701725247</v>
      </c>
    </row>
    <row r="99" spans="5:11">
      <c r="E99" s="49">
        <v>45122</v>
      </c>
      <c r="G99">
        <f t="shared" si="11"/>
        <v>72889.686538619921</v>
      </c>
      <c r="H99">
        <f t="shared" si="9"/>
        <v>60688.835633684568</v>
      </c>
      <c r="I99">
        <f t="shared" si="10"/>
        <v>126497.9081258018</v>
      </c>
      <c r="J99">
        <f t="shared" si="12"/>
        <v>187186.74375948636</v>
      </c>
      <c r="K99">
        <f t="shared" si="13"/>
        <v>-65809.072492117237</v>
      </c>
    </row>
    <row r="100" spans="5:11">
      <c r="E100" s="49">
        <v>45124</v>
      </c>
      <c r="G100">
        <f t="shared" si="11"/>
        <v>73177.50319859758</v>
      </c>
      <c r="H100">
        <f t="shared" si="9"/>
        <v>88848.772553114293</v>
      </c>
      <c r="I100">
        <f t="shared" si="10"/>
        <v>126502.85938700724</v>
      </c>
      <c r="J100">
        <f t="shared" si="12"/>
        <v>215351.63194012153</v>
      </c>
      <c r="K100">
        <f t="shared" si="13"/>
        <v>-37654.086833892943</v>
      </c>
    </row>
    <row r="101" spans="5:11">
      <c r="E101" s="49">
        <v>45126</v>
      </c>
      <c r="G101">
        <f t="shared" si="11"/>
        <v>73465.31985857524</v>
      </c>
      <c r="H101">
        <f t="shared" si="9"/>
        <v>53590.160260012053</v>
      </c>
      <c r="I101">
        <f t="shared" si="10"/>
        <v>126508.97178786832</v>
      </c>
      <c r="J101">
        <f t="shared" si="12"/>
        <v>180099.13204788038</v>
      </c>
      <c r="K101">
        <f t="shared" si="13"/>
        <v>-72918.811527856262</v>
      </c>
    </row>
    <row r="102" spans="5:11">
      <c r="E102" s="49">
        <v>45128</v>
      </c>
      <c r="G102">
        <f t="shared" si="11"/>
        <v>73753.136518552899</v>
      </c>
      <c r="H102">
        <f t="shared" si="9"/>
        <v>61148.865812783079</v>
      </c>
      <c r="I102">
        <f t="shared" si="10"/>
        <v>127634.48743721351</v>
      </c>
      <c r="J102">
        <f t="shared" si="12"/>
        <v>188783.35324999658</v>
      </c>
      <c r="K102">
        <f t="shared" si="13"/>
        <v>-66485.621624430438</v>
      </c>
    </row>
    <row r="103" spans="5:11">
      <c r="E103" s="49">
        <v>45130</v>
      </c>
      <c r="G103">
        <f t="shared" si="11"/>
        <v>74040.953178530559</v>
      </c>
      <c r="H103">
        <f t="shared" si="9"/>
        <v>89308.802732212804</v>
      </c>
      <c r="I103">
        <f t="shared" si="10"/>
        <v>127643.21116839012</v>
      </c>
      <c r="J103">
        <f t="shared" si="12"/>
        <v>216952.01390060293</v>
      </c>
      <c r="K103">
        <f t="shared" si="13"/>
        <v>-38334.408436177313</v>
      </c>
    </row>
    <row r="104" spans="5:11">
      <c r="E104" s="49">
        <v>45132</v>
      </c>
      <c r="G104">
        <f t="shared" si="11"/>
        <v>74328.769838508219</v>
      </c>
      <c r="H104">
        <f t="shared" si="9"/>
        <v>54050.190439110549</v>
      </c>
      <c r="I104">
        <f t="shared" si="10"/>
        <v>127653.44867581892</v>
      </c>
      <c r="J104">
        <f t="shared" si="12"/>
        <v>181703.63911492948</v>
      </c>
      <c r="K104">
        <f t="shared" si="13"/>
        <v>-73603.258236708367</v>
      </c>
    </row>
    <row r="105" spans="5:11">
      <c r="E105" s="49">
        <v>45134</v>
      </c>
      <c r="G105">
        <f t="shared" si="11"/>
        <v>74616.586498485878</v>
      </c>
      <c r="H105">
        <f t="shared" si="9"/>
        <v>61608.895991881574</v>
      </c>
      <c r="I105">
        <f t="shared" si="10"/>
        <v>128818.49286759274</v>
      </c>
      <c r="J105">
        <f t="shared" si="12"/>
        <v>190427.3888594743</v>
      </c>
      <c r="K105">
        <f t="shared" si="13"/>
        <v>-67209.59687571117</v>
      </c>
    </row>
    <row r="106" spans="5:11">
      <c r="E106" s="49">
        <v>45136</v>
      </c>
      <c r="G106">
        <f t="shared" si="11"/>
        <v>74904.403158463538</v>
      </c>
      <c r="H106">
        <f t="shared" si="9"/>
        <v>89768.8329113113</v>
      </c>
      <c r="I106">
        <f t="shared" si="10"/>
        <v>128831.9981665316</v>
      </c>
      <c r="J106">
        <f t="shared" si="12"/>
        <v>218600.83107784291</v>
      </c>
      <c r="K106">
        <f t="shared" si="13"/>
        <v>-39063.165255220301</v>
      </c>
    </row>
    <row r="107" spans="5:11">
      <c r="E107" s="49">
        <v>45138</v>
      </c>
      <c r="G107">
        <f t="shared" si="11"/>
        <v>75192.219818441197</v>
      </c>
      <c r="H107">
        <f t="shared" si="9"/>
        <v>54510.220618209045</v>
      </c>
      <c r="I107">
        <f t="shared" si="10"/>
        <v>128847.36247398361</v>
      </c>
      <c r="J107">
        <f t="shared" si="12"/>
        <v>183357.58309219265</v>
      </c>
      <c r="K107">
        <f t="shared" si="13"/>
        <v>-74337.141855774564</v>
      </c>
    </row>
    <row r="108" spans="5:11">
      <c r="E108" s="49">
        <v>45140</v>
      </c>
      <c r="G108">
        <f t="shared" si="11"/>
        <v>75480.036478418857</v>
      </c>
      <c r="H108">
        <f t="shared" si="9"/>
        <v>62068.92617098007</v>
      </c>
      <c r="I108">
        <f t="shared" si="10"/>
        <v>130051.83981556757</v>
      </c>
      <c r="J108">
        <f t="shared" si="12"/>
        <v>192120.76598654763</v>
      </c>
      <c r="K108">
        <f t="shared" si="13"/>
        <v>-67982.913644587505</v>
      </c>
    </row>
    <row r="109" spans="5:11">
      <c r="E109" s="49">
        <v>45142</v>
      </c>
      <c r="G109">
        <f t="shared" si="11"/>
        <v>75767.853138397448</v>
      </c>
      <c r="H109">
        <f t="shared" si="9"/>
        <v>90228.863090409795</v>
      </c>
      <c r="I109">
        <f t="shared" si="10"/>
        <v>130071.10259759694</v>
      </c>
      <c r="J109">
        <f t="shared" si="12"/>
        <v>220299.96568800672</v>
      </c>
      <c r="K109">
        <f t="shared" si="13"/>
        <v>-39842.239507187143</v>
      </c>
    </row>
    <row r="110" spans="5:11">
      <c r="E110" s="49">
        <v>45144</v>
      </c>
      <c r="G110">
        <f t="shared" si="11"/>
        <v>76055.669798375107</v>
      </c>
      <c r="H110">
        <f t="shared" si="9"/>
        <v>54970.250797307541</v>
      </c>
      <c r="I110">
        <f t="shared" si="10"/>
        <v>130092.56178235933</v>
      </c>
      <c r="J110">
        <f t="shared" si="12"/>
        <v>185062.81257966688</v>
      </c>
      <c r="K110">
        <f t="shared" si="13"/>
        <v>-75122.310985051794</v>
      </c>
    </row>
    <row r="111" spans="5:11">
      <c r="E111" s="49">
        <v>45146</v>
      </c>
      <c r="G111">
        <f t="shared" si="11"/>
        <v>76343.486458352767</v>
      </c>
      <c r="H111">
        <f t="shared" si="9"/>
        <v>62528.956350078566</v>
      </c>
      <c r="I111">
        <f t="shared" si="10"/>
        <v>131336.31753184256</v>
      </c>
      <c r="J111">
        <f t="shared" si="12"/>
        <v>193865.27388192114</v>
      </c>
      <c r="K111">
        <f t="shared" si="13"/>
        <v>-68807.36118176399</v>
      </c>
    </row>
    <row r="112" spans="5:11">
      <c r="E112" s="49">
        <v>45148</v>
      </c>
      <c r="G112">
        <f t="shared" si="11"/>
        <v>76631.303118330427</v>
      </c>
      <c r="H112">
        <f t="shared" si="9"/>
        <v>90688.893269508291</v>
      </c>
      <c r="I112">
        <f t="shared" si="10"/>
        <v>131362.27925380695</v>
      </c>
      <c r="J112">
        <f t="shared" si="12"/>
        <v>222051.17252331524</v>
      </c>
      <c r="K112">
        <f t="shared" si="13"/>
        <v>-40673.385984298657</v>
      </c>
    </row>
    <row r="113" spans="5:11">
      <c r="E113" s="49">
        <v>45150</v>
      </c>
      <c r="G113">
        <f t="shared" si="11"/>
        <v>76919.119778308086</v>
      </c>
      <c r="H113">
        <f t="shared" si="9"/>
        <v>55430.280976406037</v>
      </c>
      <c r="I113">
        <f t="shared" si="10"/>
        <v>131390.76648635272</v>
      </c>
      <c r="J113">
        <f t="shared" si="12"/>
        <v>186821.04746275875</v>
      </c>
      <c r="K113">
        <f t="shared" si="13"/>
        <v>-75960.48550994668</v>
      </c>
    </row>
    <row r="114" spans="5:11">
      <c r="E114" s="49">
        <v>45152</v>
      </c>
      <c r="G114">
        <f t="shared" si="11"/>
        <v>77206.936438285746</v>
      </c>
      <c r="H114">
        <f t="shared" si="9"/>
        <v>62988.986529177062</v>
      </c>
      <c r="I114">
        <f t="shared" si="10"/>
        <v>132673.5882162218</v>
      </c>
      <c r="J114">
        <f t="shared" si="12"/>
        <v>195662.57474539886</v>
      </c>
      <c r="K114">
        <f t="shared" si="13"/>
        <v>-69684.601687044749</v>
      </c>
    </row>
    <row r="115" spans="5:11">
      <c r="E115" s="49">
        <v>45154</v>
      </c>
      <c r="G115">
        <f t="shared" si="11"/>
        <v>77494.753098263405</v>
      </c>
      <c r="H115">
        <f t="shared" si="9"/>
        <v>91148.923448606787</v>
      </c>
      <c r="I115">
        <f t="shared" si="10"/>
        <v>132707.15469122102</v>
      </c>
      <c r="J115">
        <f t="shared" si="12"/>
        <v>223856.07813982782</v>
      </c>
      <c r="K115">
        <f t="shared" si="13"/>
        <v>-41558.231242614231</v>
      </c>
    </row>
    <row r="116" spans="5:11">
      <c r="E116" s="49">
        <v>45156</v>
      </c>
      <c r="G116">
        <f t="shared" si="11"/>
        <v>77782.569758241065</v>
      </c>
      <c r="H116">
        <f t="shared" si="9"/>
        <v>55890.311155504533</v>
      </c>
      <c r="I116">
        <f t="shared" si="10"/>
        <v>132743.56704594672</v>
      </c>
      <c r="J116">
        <f t="shared" si="12"/>
        <v>188633.87820145127</v>
      </c>
      <c r="K116">
        <f t="shared" si="13"/>
        <v>-76853.255890442189</v>
      </c>
    </row>
    <row r="117" spans="5:11">
      <c r="E117" s="49">
        <v>45158</v>
      </c>
      <c r="G117">
        <f t="shared" si="11"/>
        <v>78070.386418218724</v>
      </c>
      <c r="H117">
        <f t="shared" si="9"/>
        <v>63449.016708275558</v>
      </c>
      <c r="I117">
        <f t="shared" si="10"/>
        <v>134065.18666939091</v>
      </c>
      <c r="J117">
        <f t="shared" si="12"/>
        <v>197514.20337766648</v>
      </c>
      <c r="K117">
        <f t="shared" si="13"/>
        <v>-70616.169961115345</v>
      </c>
    </row>
    <row r="118" spans="5:11">
      <c r="E118" s="49">
        <v>45160</v>
      </c>
      <c r="G118">
        <f t="shared" si="11"/>
        <v>78358.203078196384</v>
      </c>
      <c r="H118">
        <f t="shared" si="9"/>
        <v>91608.953627705283</v>
      </c>
      <c r="I118">
        <f t="shared" si="10"/>
        <v>134107.22699640333</v>
      </c>
      <c r="J118">
        <f t="shared" si="12"/>
        <v>225716.18062410862</v>
      </c>
      <c r="K118">
        <f t="shared" si="13"/>
        <v>-42498.27336869805</v>
      </c>
    </row>
    <row r="119" spans="5:11">
      <c r="E119" s="49">
        <v>45162</v>
      </c>
      <c r="G119">
        <f t="shared" si="11"/>
        <v>78646.019738174044</v>
      </c>
      <c r="H119">
        <f t="shared" si="9"/>
        <v>56350.341334603043</v>
      </c>
      <c r="I119">
        <f t="shared" si="10"/>
        <v>134152.42438728109</v>
      </c>
      <c r="J119">
        <f t="shared" si="12"/>
        <v>190502.76572188415</v>
      </c>
      <c r="K119">
        <f t="shared" si="13"/>
        <v>-77802.083052678048</v>
      </c>
    </row>
    <row r="120" spans="5:11">
      <c r="E120" s="49">
        <v>45164</v>
      </c>
      <c r="G120">
        <f t="shared" si="11"/>
        <v>78933.836398151703</v>
      </c>
      <c r="H120">
        <f t="shared" si="9"/>
        <v>63909.046887374068</v>
      </c>
      <c r="I120">
        <f t="shared" si="10"/>
        <v>135512.52051996853</v>
      </c>
      <c r="J120">
        <f t="shared" si="12"/>
        <v>199421.56740734261</v>
      </c>
      <c r="K120">
        <f t="shared" si="13"/>
        <v>-71603.473632594454</v>
      </c>
    </row>
    <row r="121" spans="5:11">
      <c r="E121" s="49">
        <v>45166</v>
      </c>
      <c r="G121">
        <f t="shared" si="11"/>
        <v>79221.653058129363</v>
      </c>
      <c r="H121">
        <f t="shared" si="9"/>
        <v>92068.983806803793</v>
      </c>
      <c r="I121">
        <f t="shared" si="10"/>
        <v>135563.86614908668</v>
      </c>
      <c r="J121">
        <f t="shared" si="12"/>
        <v>227632.84995589047</v>
      </c>
      <c r="K121">
        <f t="shared" si="13"/>
        <v>-43494.882342282886</v>
      </c>
    </row>
    <row r="122" spans="5:11">
      <c r="E122" s="49">
        <v>45168</v>
      </c>
      <c r="G122">
        <f t="shared" si="11"/>
        <v>79509.469718107022</v>
      </c>
      <c r="H122">
        <f t="shared" si="9"/>
        <v>56810.371513701539</v>
      </c>
      <c r="I122">
        <f t="shared" si="10"/>
        <v>135618.67041022892</v>
      </c>
      <c r="J122">
        <f t="shared" si="12"/>
        <v>192429.04192393046</v>
      </c>
      <c r="K122">
        <f t="shared" si="13"/>
        <v>-78808.298896527383</v>
      </c>
    </row>
    <row r="123" spans="5:11">
      <c r="E123" s="49">
        <v>45170</v>
      </c>
      <c r="G123">
        <f t="shared" si="11"/>
        <v>79797.286378084682</v>
      </c>
      <c r="H123">
        <f t="shared" si="9"/>
        <v>64369.077066472564</v>
      </c>
      <c r="I123">
        <f t="shared" si="10"/>
        <v>137016.87103547898</v>
      </c>
      <c r="J123">
        <f t="shared" si="12"/>
        <v>201385.94810195154</v>
      </c>
      <c r="K123">
        <f t="shared" si="13"/>
        <v>-72647.793969006423</v>
      </c>
    </row>
    <row r="124" spans="5:11">
      <c r="E124" s="49">
        <v>45172</v>
      </c>
      <c r="G124">
        <f t="shared" si="11"/>
        <v>80085.103038062342</v>
      </c>
      <c r="H124">
        <f t="shared" si="9"/>
        <v>92529.013985902289</v>
      </c>
      <c r="I124">
        <f t="shared" si="10"/>
        <v>137078.31498586619</v>
      </c>
      <c r="J124">
        <f t="shared" si="12"/>
        <v>229607.3289717685</v>
      </c>
      <c r="K124">
        <f t="shared" si="13"/>
        <v>-44549.300999963903</v>
      </c>
    </row>
    <row r="125" spans="5:11">
      <c r="E125" s="49">
        <v>45174</v>
      </c>
      <c r="G125">
        <f t="shared" si="11"/>
        <v>80372.919698040001</v>
      </c>
      <c r="H125">
        <f t="shared" ref="H125:H142" si="14">_xlfn.FORECAST.ETS(E125,$F$2:$F$92,$E$2:$E$92)</f>
        <v>57270.401692800035</v>
      </c>
      <c r="I125">
        <f t="shared" ref="I125:I142" si="15">_xlfn.FORECAST.ETS.CONFINT(E125,$F$2:$F$92,$E$2:$E$92)</f>
        <v>137143.50911325656</v>
      </c>
      <c r="J125">
        <f t="shared" si="12"/>
        <v>194413.91080605658</v>
      </c>
      <c r="K125">
        <f t="shared" si="13"/>
        <v>-79873.107420456523</v>
      </c>
    </row>
    <row r="126" spans="5:11">
      <c r="E126" s="49">
        <v>45176</v>
      </c>
      <c r="G126">
        <f t="shared" si="11"/>
        <v>80660.736358017661</v>
      </c>
      <c r="H126">
        <f t="shared" si="14"/>
        <v>64829.10724557106</v>
      </c>
      <c r="I126">
        <f t="shared" si="15"/>
        <v>138579.39451444428</v>
      </c>
      <c r="J126">
        <f t="shared" si="12"/>
        <v>203408.50176001535</v>
      </c>
      <c r="K126">
        <f t="shared" si="13"/>
        <v>-73750.287268873217</v>
      </c>
    </row>
    <row r="127" spans="5:11">
      <c r="E127" s="49">
        <v>45178</v>
      </c>
      <c r="G127">
        <f t="shared" si="11"/>
        <v>80948.55301799532</v>
      </c>
      <c r="H127">
        <f t="shared" si="14"/>
        <v>92989.044165000785</v>
      </c>
      <c r="I127">
        <f t="shared" si="15"/>
        <v>138651.69075836093</v>
      </c>
      <c r="J127">
        <f t="shared" si="12"/>
        <v>231640.73492336171</v>
      </c>
      <c r="K127">
        <f t="shared" si="13"/>
        <v>-45662.646593360143</v>
      </c>
    </row>
    <row r="128" spans="5:11">
      <c r="E128" s="49">
        <v>45180</v>
      </c>
      <c r="G128">
        <f t="shared" si="11"/>
        <v>81236.36967797298</v>
      </c>
      <c r="H128">
        <f t="shared" si="14"/>
        <v>57730.431871898531</v>
      </c>
      <c r="I128">
        <f t="shared" si="15"/>
        <v>138728.01832514108</v>
      </c>
      <c r="J128">
        <f t="shared" si="12"/>
        <v>196458.45019703961</v>
      </c>
      <c r="K128">
        <f t="shared" si="13"/>
        <v>-80997.586453242548</v>
      </c>
    </row>
    <row r="129" spans="5:11">
      <c r="E129" s="49">
        <v>45182</v>
      </c>
      <c r="G129">
        <f t="shared" si="11"/>
        <v>81524.186337950639</v>
      </c>
      <c r="H129">
        <f t="shared" si="14"/>
        <v>65289.137424669556</v>
      </c>
      <c r="I129">
        <f t="shared" si="15"/>
        <v>140201.12424600014</v>
      </c>
      <c r="J129">
        <f t="shared" si="12"/>
        <v>205490.26167066969</v>
      </c>
      <c r="K129">
        <f t="shared" si="13"/>
        <v>-74911.986821330589</v>
      </c>
    </row>
    <row r="130" spans="5:11">
      <c r="E130" s="49">
        <v>45184</v>
      </c>
      <c r="G130">
        <f t="shared" si="11"/>
        <v>81812.00299792923</v>
      </c>
      <c r="H130">
        <f t="shared" si="14"/>
        <v>93449.074344099281</v>
      </c>
      <c r="I130">
        <f t="shared" si="15"/>
        <v>140284.98726844467</v>
      </c>
      <c r="J130">
        <f t="shared" si="12"/>
        <v>233734.06161254394</v>
      </c>
      <c r="K130">
        <f t="shared" si="13"/>
        <v>-46835.912924345394</v>
      </c>
    </row>
    <row r="131" spans="5:11">
      <c r="E131" s="49">
        <v>45186</v>
      </c>
      <c r="G131">
        <f t="shared" si="11"/>
        <v>82099.81965790689</v>
      </c>
      <c r="H131">
        <f t="shared" si="14"/>
        <v>58190.462050997026</v>
      </c>
      <c r="I131">
        <f t="shared" si="15"/>
        <v>140373.1520222562</v>
      </c>
      <c r="J131">
        <f t="shared" si="12"/>
        <v>198563.61407325324</v>
      </c>
      <c r="K131">
        <f t="shared" si="13"/>
        <v>-82182.689971259169</v>
      </c>
    </row>
    <row r="132" spans="5:11">
      <c r="E132" s="49">
        <v>45188</v>
      </c>
      <c r="G132">
        <f t="shared" si="11"/>
        <v>82387.636317884549</v>
      </c>
      <c r="H132">
        <f t="shared" si="14"/>
        <v>65749.167603768059</v>
      </c>
      <c r="I132">
        <f t="shared" si="15"/>
        <v>141882.97301356131</v>
      </c>
      <c r="J132">
        <f t="shared" si="12"/>
        <v>207632.14061732937</v>
      </c>
      <c r="K132">
        <f t="shared" si="13"/>
        <v>-76133.805409793247</v>
      </c>
    </row>
    <row r="133" spans="5:11">
      <c r="E133" s="49">
        <v>45190</v>
      </c>
      <c r="G133">
        <f t="shared" si="11"/>
        <v>82675.452977862209</v>
      </c>
      <c r="H133">
        <f t="shared" si="14"/>
        <v>93909.104523197777</v>
      </c>
      <c r="I133">
        <f t="shared" si="15"/>
        <v>141979.07755330604</v>
      </c>
      <c r="J133">
        <f t="shared" si="12"/>
        <v>235888.18207650381</v>
      </c>
      <c r="K133">
        <f t="shared" si="13"/>
        <v>-48069.97303010826</v>
      </c>
    </row>
    <row r="134" spans="5:11">
      <c r="E134" s="49">
        <v>45192</v>
      </c>
      <c r="G134">
        <f t="shared" si="11"/>
        <v>82963.269637839869</v>
      </c>
      <c r="H134">
        <f t="shared" si="14"/>
        <v>58650.492230095522</v>
      </c>
      <c r="I134">
        <f t="shared" si="15"/>
        <v>142079.74320036947</v>
      </c>
      <c r="J134">
        <f t="shared" si="12"/>
        <v>200730.23543046499</v>
      </c>
      <c r="K134">
        <f t="shared" si="13"/>
        <v>-83429.250970273948</v>
      </c>
    </row>
    <row r="135" spans="5:11">
      <c r="E135" s="49">
        <v>45194</v>
      </c>
      <c r="G135">
        <f t="shared" si="11"/>
        <v>83251.086297817528</v>
      </c>
      <c r="H135">
        <f t="shared" si="14"/>
        <v>66209.197782866555</v>
      </c>
      <c r="I135">
        <f t="shared" si="15"/>
        <v>143625.73611028265</v>
      </c>
      <c r="J135">
        <f t="shared" si="12"/>
        <v>209834.93389314919</v>
      </c>
      <c r="K135">
        <f t="shared" si="13"/>
        <v>-77416.538327416099</v>
      </c>
    </row>
    <row r="136" spans="5:11">
      <c r="E136" s="49">
        <v>45196</v>
      </c>
      <c r="G136">
        <f t="shared" si="11"/>
        <v>83538.902957795188</v>
      </c>
      <c r="H136">
        <f t="shared" si="14"/>
        <v>94369.134702296287</v>
      </c>
      <c r="I136">
        <f t="shared" si="15"/>
        <v>143734.71708445711</v>
      </c>
      <c r="J136">
        <f t="shared" si="12"/>
        <v>238103.8517867534</v>
      </c>
      <c r="K136">
        <f t="shared" si="13"/>
        <v>-49365.582382160821</v>
      </c>
    </row>
    <row r="137" spans="5:11">
      <c r="E137" s="49">
        <v>45198</v>
      </c>
      <c r="G137">
        <f t="shared" si="11"/>
        <v>83826.719617772847</v>
      </c>
      <c r="H137">
        <f t="shared" si="14"/>
        <v>59110.522409194033</v>
      </c>
      <c r="I137">
        <f t="shared" si="15"/>
        <v>143848.50726140998</v>
      </c>
      <c r="J137">
        <f t="shared" si="12"/>
        <v>202959.02967060401</v>
      </c>
      <c r="K137">
        <f t="shared" si="13"/>
        <v>-84737.984852215945</v>
      </c>
    </row>
    <row r="138" spans="5:11">
      <c r="E138" s="49">
        <v>45200</v>
      </c>
      <c r="G138">
        <f t="shared" si="11"/>
        <v>84114.536277750507</v>
      </c>
      <c r="H138">
        <f t="shared" si="14"/>
        <v>66669.227961965065</v>
      </c>
      <c r="I138">
        <f t="shared" si="15"/>
        <v>145430.09482655182</v>
      </c>
      <c r="J138">
        <f t="shared" si="12"/>
        <v>212099.32278851687</v>
      </c>
      <c r="K138">
        <f t="shared" si="13"/>
        <v>-78760.866864586758</v>
      </c>
    </row>
    <row r="139" spans="5:11">
      <c r="E139" s="49">
        <v>45202</v>
      </c>
      <c r="G139">
        <f t="shared" si="11"/>
        <v>84402.352937728167</v>
      </c>
      <c r="H139">
        <f t="shared" si="14"/>
        <v>94829.164881394783</v>
      </c>
      <c r="I139">
        <f t="shared" si="15"/>
        <v>145552.54743750847</v>
      </c>
      <c r="J139">
        <f t="shared" si="12"/>
        <v>240381.71231890324</v>
      </c>
      <c r="K139">
        <f t="shared" si="13"/>
        <v>-50723.382556113691</v>
      </c>
    </row>
    <row r="140" spans="5:11">
      <c r="E140" s="49">
        <v>45204</v>
      </c>
      <c r="G140">
        <f t="shared" si="11"/>
        <v>84690.169597705826</v>
      </c>
      <c r="H140">
        <f t="shared" si="14"/>
        <v>59570.552588292529</v>
      </c>
      <c r="I140">
        <f t="shared" si="15"/>
        <v>145680.04586860599</v>
      </c>
      <c r="J140">
        <f t="shared" si="12"/>
        <v>205250.59845689853</v>
      </c>
      <c r="K140">
        <f t="shared" si="13"/>
        <v>-86109.493280313458</v>
      </c>
    </row>
    <row r="141" spans="5:11">
      <c r="E141" s="49">
        <v>45206</v>
      </c>
      <c r="G141">
        <f t="shared" si="11"/>
        <v>84977.986257683486</v>
      </c>
      <c r="H141">
        <f t="shared" si="14"/>
        <v>67129.258141063561</v>
      </c>
      <c r="I141">
        <f t="shared" si="15"/>
        <v>147296.62036361077</v>
      </c>
      <c r="J141">
        <f t="shared" si="12"/>
        <v>214425.87850467433</v>
      </c>
      <c r="K141">
        <f t="shared" si="13"/>
        <v>-80167.362222547206</v>
      </c>
    </row>
    <row r="142" spans="5:11">
      <c r="E142" s="49">
        <v>45208</v>
      </c>
      <c r="G142">
        <f t="shared" si="11"/>
        <v>85265.802917661145</v>
      </c>
      <c r="H142">
        <f t="shared" si="14"/>
        <v>95289.195060493279</v>
      </c>
      <c r="I142">
        <f t="shared" si="15"/>
        <v>147433.10038367275</v>
      </c>
      <c r="J142">
        <f t="shared" si="12"/>
        <v>242722.29544416603</v>
      </c>
      <c r="K142">
        <f t="shared" si="13"/>
        <v>-52143.905323179468</v>
      </c>
    </row>
  </sheetData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D4E-796D-4A8A-AD32-769AC7BE3E87}">
  <dimension ref="A1:I92"/>
  <sheetViews>
    <sheetView topLeftCell="A110" workbookViewId="0">
      <selection activeCell="M14" sqref="M14"/>
    </sheetView>
  </sheetViews>
  <sheetFormatPr defaultRowHeight="14.4"/>
  <cols>
    <col min="1" max="1" width="19.77734375" bestFit="1" customWidth="1"/>
    <col min="4" max="4" width="19.77734375" bestFit="1" customWidth="1"/>
    <col min="5" max="5" width="8.6640625" bestFit="1" customWidth="1"/>
    <col min="7" max="7" width="10.33203125" bestFit="1" customWidth="1"/>
    <col min="9" max="9" width="10.33203125" bestFit="1" customWidth="1"/>
  </cols>
  <sheetData>
    <row r="1" spans="1:9">
      <c r="A1" s="52" t="s">
        <v>715</v>
      </c>
      <c r="B1" s="51" t="s">
        <v>706</v>
      </c>
      <c r="D1" s="52" t="s">
        <v>716</v>
      </c>
      <c r="E1" s="51" t="s">
        <v>706</v>
      </c>
      <c r="G1" s="51" t="s">
        <v>717</v>
      </c>
      <c r="I1" s="51" t="s">
        <v>718</v>
      </c>
    </row>
    <row r="2" spans="1:9">
      <c r="A2" s="49">
        <v>44928</v>
      </c>
      <c r="B2">
        <v>55243</v>
      </c>
      <c r="D2" s="49">
        <v>44931</v>
      </c>
      <c r="E2">
        <v>87368</v>
      </c>
      <c r="G2" s="48">
        <v>45110</v>
      </c>
      <c r="I2" s="49">
        <v>45116</v>
      </c>
    </row>
    <row r="3" spans="1:9">
      <c r="A3" s="49">
        <v>44930</v>
      </c>
      <c r="B3">
        <v>32125</v>
      </c>
      <c r="D3" s="49">
        <v>44936</v>
      </c>
      <c r="E3">
        <v>69141</v>
      </c>
      <c r="G3" s="48">
        <v>45112</v>
      </c>
      <c r="I3" s="49">
        <v>45121</v>
      </c>
    </row>
    <row r="4" spans="1:9">
      <c r="A4" s="49">
        <v>44932</v>
      </c>
      <c r="B4" s="50">
        <v>0</v>
      </c>
      <c r="D4" s="49">
        <v>44941</v>
      </c>
      <c r="E4">
        <v>73560</v>
      </c>
      <c r="G4" s="48">
        <v>45114</v>
      </c>
      <c r="I4" s="49">
        <v>45126</v>
      </c>
    </row>
    <row r="5" spans="1:9">
      <c r="A5" s="49">
        <v>44934</v>
      </c>
      <c r="B5" s="50">
        <v>0</v>
      </c>
      <c r="D5" s="49">
        <v>44946</v>
      </c>
      <c r="E5">
        <v>76897</v>
      </c>
      <c r="G5" s="48">
        <v>45116</v>
      </c>
      <c r="I5" s="49">
        <v>45131</v>
      </c>
    </row>
    <row r="6" spans="1:9">
      <c r="A6" s="49">
        <v>44936</v>
      </c>
      <c r="B6" s="50">
        <v>69141</v>
      </c>
      <c r="D6" s="49">
        <v>44951</v>
      </c>
      <c r="E6">
        <v>118603</v>
      </c>
      <c r="G6" s="48">
        <v>45118</v>
      </c>
      <c r="I6" s="49">
        <v>45136</v>
      </c>
    </row>
    <row r="7" spans="1:9">
      <c r="A7" s="49">
        <v>44938</v>
      </c>
      <c r="B7">
        <v>40823</v>
      </c>
      <c r="D7" s="49">
        <v>44956</v>
      </c>
      <c r="E7">
        <v>82715</v>
      </c>
      <c r="G7" s="48">
        <v>45120</v>
      </c>
      <c r="I7" s="49">
        <v>45141</v>
      </c>
    </row>
    <row r="8" spans="1:9">
      <c r="A8" s="49">
        <v>44940</v>
      </c>
      <c r="B8">
        <v>32737</v>
      </c>
      <c r="D8" s="49">
        <v>44961</v>
      </c>
      <c r="E8">
        <v>154513</v>
      </c>
      <c r="G8" s="48">
        <v>45122</v>
      </c>
      <c r="I8" s="49">
        <v>45146</v>
      </c>
    </row>
    <row r="9" spans="1:9">
      <c r="A9" s="49">
        <v>44942</v>
      </c>
      <c r="B9" s="50">
        <v>0</v>
      </c>
      <c r="D9" s="49">
        <v>44966</v>
      </c>
      <c r="E9">
        <v>43760</v>
      </c>
      <c r="G9" s="48">
        <v>45124</v>
      </c>
      <c r="I9" s="49">
        <v>45151</v>
      </c>
    </row>
    <row r="10" spans="1:9">
      <c r="A10" s="49">
        <v>44944</v>
      </c>
      <c r="B10">
        <v>73537</v>
      </c>
      <c r="D10" s="49">
        <v>44971</v>
      </c>
      <c r="E10">
        <v>142497</v>
      </c>
      <c r="G10" s="48">
        <v>45126</v>
      </c>
      <c r="I10" s="49">
        <v>45156</v>
      </c>
    </row>
    <row r="11" spans="1:9">
      <c r="A11" s="49">
        <v>44946</v>
      </c>
      <c r="B11">
        <v>3360</v>
      </c>
      <c r="D11" s="49">
        <v>44976</v>
      </c>
      <c r="E11">
        <v>276238.04000000004</v>
      </c>
      <c r="G11" s="48">
        <v>45128</v>
      </c>
      <c r="I11" s="49">
        <v>45161</v>
      </c>
    </row>
    <row r="12" spans="1:9">
      <c r="A12" s="49">
        <v>44948</v>
      </c>
      <c r="B12" s="50">
        <v>0</v>
      </c>
      <c r="D12" s="49">
        <v>44981</v>
      </c>
      <c r="E12">
        <v>174732</v>
      </c>
      <c r="G12" s="48">
        <v>45130</v>
      </c>
      <c r="I12" s="49">
        <v>45166</v>
      </c>
    </row>
    <row r="13" spans="1:9">
      <c r="A13" s="49">
        <v>44950</v>
      </c>
      <c r="B13" s="50">
        <v>118603</v>
      </c>
      <c r="D13" s="49">
        <v>44986</v>
      </c>
      <c r="E13">
        <v>203660</v>
      </c>
      <c r="G13" s="48">
        <v>45132</v>
      </c>
      <c r="I13" s="49">
        <v>45171</v>
      </c>
    </row>
    <row r="14" spans="1:9">
      <c r="A14" s="49">
        <v>44952</v>
      </c>
      <c r="B14">
        <v>21894</v>
      </c>
      <c r="D14" s="49">
        <v>44991</v>
      </c>
      <c r="E14">
        <v>4653</v>
      </c>
      <c r="G14" s="48">
        <v>45134</v>
      </c>
      <c r="I14" s="49">
        <v>45176</v>
      </c>
    </row>
    <row r="15" spans="1:9">
      <c r="A15" s="49">
        <v>44954</v>
      </c>
      <c r="B15" s="50">
        <v>60821</v>
      </c>
      <c r="D15" s="49">
        <v>44996</v>
      </c>
      <c r="E15">
        <v>238789</v>
      </c>
      <c r="G15" s="48">
        <v>45136</v>
      </c>
      <c r="I15" s="49">
        <v>45181</v>
      </c>
    </row>
    <row r="16" spans="1:9">
      <c r="A16" s="49">
        <v>44956</v>
      </c>
      <c r="B16" s="50">
        <v>0</v>
      </c>
      <c r="D16" s="49">
        <v>45001</v>
      </c>
      <c r="E16">
        <v>139598</v>
      </c>
      <c r="G16" s="48">
        <v>45138</v>
      </c>
      <c r="I16" s="49">
        <v>45186</v>
      </c>
    </row>
    <row r="17" spans="1:9">
      <c r="A17" s="49">
        <v>44958</v>
      </c>
      <c r="B17" s="50">
        <v>116225</v>
      </c>
      <c r="D17" s="49">
        <v>45006</v>
      </c>
      <c r="E17">
        <v>189649</v>
      </c>
      <c r="G17" s="48">
        <v>45140</v>
      </c>
      <c r="I17" s="49">
        <v>45191</v>
      </c>
    </row>
    <row r="18" spans="1:9">
      <c r="A18" s="49">
        <v>44960</v>
      </c>
      <c r="B18" s="50">
        <v>38288</v>
      </c>
      <c r="D18" s="49">
        <v>45011</v>
      </c>
      <c r="E18">
        <v>159438</v>
      </c>
      <c r="G18" s="48">
        <v>45142</v>
      </c>
      <c r="I18" s="49">
        <v>45196</v>
      </c>
    </row>
    <row r="19" spans="1:9">
      <c r="A19" s="49">
        <v>44962</v>
      </c>
      <c r="B19" s="50">
        <v>0</v>
      </c>
      <c r="D19" s="49">
        <v>45016</v>
      </c>
      <c r="E19">
        <v>137724</v>
      </c>
      <c r="G19" s="48">
        <v>45144</v>
      </c>
      <c r="I19" s="49">
        <v>45201</v>
      </c>
    </row>
    <row r="20" spans="1:9">
      <c r="A20" s="49">
        <v>44964</v>
      </c>
      <c r="B20">
        <v>33279</v>
      </c>
      <c r="D20" s="49">
        <v>45021</v>
      </c>
      <c r="E20">
        <v>106777</v>
      </c>
      <c r="G20" s="48">
        <v>45146</v>
      </c>
      <c r="I20" s="49">
        <v>45206</v>
      </c>
    </row>
    <row r="21" spans="1:9">
      <c r="A21" s="49">
        <v>44966</v>
      </c>
      <c r="B21">
        <v>10481</v>
      </c>
      <c r="D21" s="49">
        <v>45026</v>
      </c>
      <c r="E21">
        <v>227974</v>
      </c>
      <c r="G21" s="48">
        <v>45148</v>
      </c>
    </row>
    <row r="22" spans="1:9">
      <c r="A22" s="49">
        <v>44968</v>
      </c>
      <c r="B22">
        <v>142497</v>
      </c>
      <c r="D22" s="49">
        <v>45031</v>
      </c>
      <c r="E22">
        <v>124131</v>
      </c>
      <c r="G22" s="48">
        <v>45150</v>
      </c>
    </row>
    <row r="23" spans="1:9">
      <c r="A23" s="49">
        <v>44970</v>
      </c>
      <c r="B23" s="50">
        <v>0</v>
      </c>
      <c r="D23" s="49">
        <v>45036</v>
      </c>
      <c r="E23">
        <v>212848</v>
      </c>
      <c r="G23" s="48">
        <v>45152</v>
      </c>
    </row>
    <row r="24" spans="1:9">
      <c r="A24" s="49">
        <v>44972</v>
      </c>
      <c r="B24" s="50">
        <v>150849.04</v>
      </c>
      <c r="D24" s="49">
        <v>45041</v>
      </c>
      <c r="E24">
        <v>49097</v>
      </c>
      <c r="G24" s="48">
        <v>45154</v>
      </c>
    </row>
    <row r="25" spans="1:9">
      <c r="A25" s="49">
        <v>44974</v>
      </c>
      <c r="B25" s="50">
        <v>122457</v>
      </c>
      <c r="D25" s="49">
        <v>45046</v>
      </c>
      <c r="E25">
        <v>331348</v>
      </c>
      <c r="G25" s="48">
        <v>45156</v>
      </c>
    </row>
    <row r="26" spans="1:9">
      <c r="A26" s="49">
        <v>44976</v>
      </c>
      <c r="B26">
        <v>2932</v>
      </c>
      <c r="D26" s="49">
        <v>45051</v>
      </c>
      <c r="E26">
        <v>17412</v>
      </c>
      <c r="G26" s="48">
        <v>45158</v>
      </c>
    </row>
    <row r="27" spans="1:9">
      <c r="A27" s="49">
        <v>44978</v>
      </c>
      <c r="B27">
        <v>62886</v>
      </c>
      <c r="D27" s="49">
        <v>45056</v>
      </c>
      <c r="E27">
        <v>215688</v>
      </c>
      <c r="G27" s="48">
        <v>45160</v>
      </c>
    </row>
    <row r="28" spans="1:9">
      <c r="A28" s="49">
        <v>44980</v>
      </c>
      <c r="B28" s="50">
        <v>111846</v>
      </c>
      <c r="D28" s="49">
        <v>45061</v>
      </c>
      <c r="E28">
        <v>41779</v>
      </c>
      <c r="G28" s="48">
        <v>45162</v>
      </c>
    </row>
    <row r="29" spans="1:9">
      <c r="A29" s="49">
        <v>44982</v>
      </c>
      <c r="B29" s="50">
        <v>0</v>
      </c>
      <c r="D29" s="49">
        <v>45066</v>
      </c>
      <c r="E29">
        <v>216502</v>
      </c>
      <c r="G29" s="48">
        <v>45164</v>
      </c>
    </row>
    <row r="30" spans="1:9">
      <c r="A30" s="49">
        <v>44984</v>
      </c>
      <c r="B30">
        <v>1780</v>
      </c>
      <c r="D30" s="49">
        <v>45071</v>
      </c>
      <c r="E30">
        <v>151812</v>
      </c>
      <c r="G30" s="48">
        <v>45166</v>
      </c>
    </row>
    <row r="31" spans="1:9">
      <c r="A31" s="49">
        <v>44986</v>
      </c>
      <c r="B31" s="50">
        <v>201880</v>
      </c>
      <c r="D31" s="49">
        <v>45076</v>
      </c>
      <c r="E31">
        <v>164580</v>
      </c>
      <c r="G31" s="48">
        <v>45168</v>
      </c>
    </row>
    <row r="32" spans="1:9">
      <c r="A32" s="49">
        <v>44988</v>
      </c>
      <c r="B32" s="50">
        <v>0</v>
      </c>
      <c r="D32" s="49">
        <v>45081</v>
      </c>
      <c r="E32">
        <v>146115</v>
      </c>
      <c r="G32" s="48">
        <v>45170</v>
      </c>
    </row>
    <row r="33" spans="1:7">
      <c r="A33" s="49">
        <v>44990</v>
      </c>
      <c r="B33">
        <v>4653</v>
      </c>
      <c r="D33" s="49">
        <v>45086</v>
      </c>
      <c r="E33">
        <v>108214</v>
      </c>
      <c r="G33" s="48">
        <v>45172</v>
      </c>
    </row>
    <row r="34" spans="1:7">
      <c r="A34" s="49">
        <v>44992</v>
      </c>
      <c r="B34" s="50">
        <v>0</v>
      </c>
      <c r="D34" s="49">
        <v>45091</v>
      </c>
      <c r="E34">
        <v>119232</v>
      </c>
      <c r="G34" s="48">
        <v>45174</v>
      </c>
    </row>
    <row r="35" spans="1:7">
      <c r="A35" s="49">
        <v>44994</v>
      </c>
      <c r="B35">
        <v>103129</v>
      </c>
      <c r="D35" s="49">
        <v>45096</v>
      </c>
      <c r="E35">
        <v>92923</v>
      </c>
      <c r="G35" s="48">
        <v>45176</v>
      </c>
    </row>
    <row r="36" spans="1:7">
      <c r="A36" s="49">
        <v>44996</v>
      </c>
      <c r="B36">
        <v>135660</v>
      </c>
      <c r="D36" s="49">
        <v>45101</v>
      </c>
      <c r="E36">
        <v>311858</v>
      </c>
      <c r="G36" s="48">
        <v>45178</v>
      </c>
    </row>
    <row r="37" spans="1:7">
      <c r="A37" s="49">
        <v>44998</v>
      </c>
      <c r="B37">
        <v>40729</v>
      </c>
      <c r="D37" s="49">
        <v>45106</v>
      </c>
      <c r="E37">
        <v>217198</v>
      </c>
      <c r="G37" s="48">
        <v>45180</v>
      </c>
    </row>
    <row r="38" spans="1:7">
      <c r="A38" s="49">
        <v>45000</v>
      </c>
      <c r="B38" s="50">
        <v>98869</v>
      </c>
      <c r="D38" s="49">
        <v>45111</v>
      </c>
      <c r="E38">
        <v>41990</v>
      </c>
      <c r="G38" s="48">
        <v>45182</v>
      </c>
    </row>
    <row r="39" spans="1:7">
      <c r="A39" s="49">
        <v>45002</v>
      </c>
      <c r="B39" s="50">
        <v>0</v>
      </c>
      <c r="G39" s="48">
        <v>45184</v>
      </c>
    </row>
    <row r="40" spans="1:7">
      <c r="A40" s="49">
        <v>45004</v>
      </c>
      <c r="B40" s="50">
        <v>0</v>
      </c>
      <c r="G40" s="48">
        <v>45186</v>
      </c>
    </row>
    <row r="41" spans="1:7">
      <c r="A41" s="49">
        <v>45006</v>
      </c>
      <c r="B41" s="50">
        <v>189649</v>
      </c>
      <c r="G41" s="48">
        <v>45188</v>
      </c>
    </row>
    <row r="42" spans="1:7">
      <c r="A42" s="49">
        <v>45008</v>
      </c>
      <c r="B42">
        <v>102307</v>
      </c>
      <c r="G42" s="48">
        <v>45190</v>
      </c>
    </row>
    <row r="43" spans="1:7">
      <c r="A43" s="49">
        <v>45010</v>
      </c>
      <c r="B43" s="50">
        <v>57131</v>
      </c>
      <c r="G43" s="48">
        <v>45192</v>
      </c>
    </row>
    <row r="44" spans="1:7">
      <c r="A44" s="49">
        <v>45012</v>
      </c>
      <c r="B44">
        <v>72370</v>
      </c>
      <c r="G44" s="48">
        <v>45194</v>
      </c>
    </row>
    <row r="45" spans="1:7">
      <c r="A45" s="49">
        <v>45014</v>
      </c>
      <c r="B45">
        <v>34027</v>
      </c>
      <c r="G45" s="48">
        <v>45196</v>
      </c>
    </row>
    <row r="46" spans="1:7">
      <c r="A46" s="49">
        <v>45016</v>
      </c>
      <c r="B46">
        <v>31327</v>
      </c>
      <c r="G46" s="48">
        <v>45198</v>
      </c>
    </row>
    <row r="47" spans="1:7">
      <c r="A47" s="49">
        <v>45018</v>
      </c>
      <c r="B47" s="50">
        <v>0</v>
      </c>
      <c r="G47" s="48">
        <v>45200</v>
      </c>
    </row>
    <row r="48" spans="1:7">
      <c r="A48" s="49">
        <v>45020</v>
      </c>
      <c r="B48">
        <v>106777</v>
      </c>
      <c r="G48" s="48">
        <v>45202</v>
      </c>
    </row>
    <row r="49" spans="1:7">
      <c r="A49" s="49">
        <v>45022</v>
      </c>
      <c r="B49" s="50">
        <v>181041</v>
      </c>
      <c r="G49" s="48">
        <v>45204</v>
      </c>
    </row>
    <row r="50" spans="1:7">
      <c r="A50" s="49">
        <v>45024</v>
      </c>
      <c r="B50">
        <v>46933</v>
      </c>
      <c r="G50" s="48">
        <v>45206</v>
      </c>
    </row>
    <row r="51" spans="1:7">
      <c r="A51" s="49">
        <v>45026</v>
      </c>
      <c r="B51" s="50">
        <v>0</v>
      </c>
      <c r="G51" s="48">
        <v>45208</v>
      </c>
    </row>
    <row r="52" spans="1:7">
      <c r="A52" s="49">
        <v>45028</v>
      </c>
      <c r="B52">
        <v>94866</v>
      </c>
    </row>
    <row r="53" spans="1:7">
      <c r="A53" s="49">
        <v>45030</v>
      </c>
      <c r="B53">
        <v>29265</v>
      </c>
    </row>
    <row r="54" spans="1:7">
      <c r="A54" s="49">
        <v>45032</v>
      </c>
      <c r="B54">
        <v>2775</v>
      </c>
    </row>
    <row r="55" spans="1:7">
      <c r="A55" s="49">
        <v>45034</v>
      </c>
      <c r="B55" s="50">
        <v>119787</v>
      </c>
    </row>
    <row r="56" spans="1:7">
      <c r="A56" s="49">
        <v>45036</v>
      </c>
      <c r="B56">
        <v>90286</v>
      </c>
    </row>
    <row r="57" spans="1:7">
      <c r="A57" s="49">
        <v>45038</v>
      </c>
      <c r="B57">
        <v>1053</v>
      </c>
    </row>
    <row r="58" spans="1:7">
      <c r="A58" s="49">
        <v>45040</v>
      </c>
      <c r="B58">
        <v>48044</v>
      </c>
    </row>
    <row r="59" spans="1:7">
      <c r="A59" s="49">
        <v>45042</v>
      </c>
      <c r="B59" s="50">
        <v>320759</v>
      </c>
    </row>
    <row r="60" spans="1:7">
      <c r="A60" s="49">
        <v>45044</v>
      </c>
      <c r="B60">
        <v>10589</v>
      </c>
    </row>
    <row r="61" spans="1:7">
      <c r="A61" s="49">
        <v>45046</v>
      </c>
      <c r="B61" s="50">
        <v>0</v>
      </c>
    </row>
    <row r="62" spans="1:7">
      <c r="A62" s="49">
        <v>45048</v>
      </c>
      <c r="B62" s="50">
        <v>0</v>
      </c>
    </row>
    <row r="63" spans="1:7">
      <c r="A63" s="49">
        <v>45050</v>
      </c>
      <c r="B63">
        <v>17412</v>
      </c>
    </row>
    <row r="64" spans="1:7">
      <c r="A64" s="49">
        <v>45052</v>
      </c>
      <c r="B64">
        <v>126803</v>
      </c>
    </row>
    <row r="65" spans="1:2">
      <c r="A65" s="49">
        <v>45054</v>
      </c>
      <c r="B65">
        <v>1546</v>
      </c>
    </row>
    <row r="66" spans="1:2">
      <c r="A66" s="49">
        <v>45056</v>
      </c>
      <c r="B66">
        <v>87339</v>
      </c>
    </row>
    <row r="67" spans="1:2">
      <c r="A67" s="49">
        <v>45058</v>
      </c>
      <c r="B67">
        <v>41779</v>
      </c>
    </row>
    <row r="68" spans="1:2">
      <c r="A68" s="49">
        <v>45060</v>
      </c>
      <c r="B68" s="50">
        <v>0</v>
      </c>
    </row>
    <row r="69" spans="1:2">
      <c r="A69" s="49">
        <v>45062</v>
      </c>
      <c r="B69">
        <v>79570</v>
      </c>
    </row>
    <row r="70" spans="1:2">
      <c r="A70" s="49">
        <v>45064</v>
      </c>
      <c r="B70" s="50">
        <v>90157</v>
      </c>
    </row>
    <row r="71" spans="1:2">
      <c r="A71" s="49">
        <v>45066</v>
      </c>
      <c r="B71">
        <v>46775</v>
      </c>
    </row>
    <row r="72" spans="1:2">
      <c r="A72" s="49">
        <v>45068</v>
      </c>
      <c r="B72">
        <v>101699</v>
      </c>
    </row>
    <row r="73" spans="1:2">
      <c r="A73" s="49">
        <v>45070</v>
      </c>
      <c r="B73" s="50">
        <v>50113</v>
      </c>
    </row>
    <row r="74" spans="1:2">
      <c r="A74" s="49">
        <v>45072</v>
      </c>
      <c r="B74">
        <v>61122</v>
      </c>
    </row>
    <row r="75" spans="1:2">
      <c r="A75" s="49">
        <v>45074</v>
      </c>
      <c r="B75">
        <v>44798</v>
      </c>
    </row>
    <row r="76" spans="1:2">
      <c r="A76" s="49">
        <v>45076</v>
      </c>
      <c r="B76">
        <v>58660</v>
      </c>
    </row>
    <row r="77" spans="1:2">
      <c r="A77" s="49">
        <v>45078</v>
      </c>
      <c r="B77" s="50">
        <v>104192</v>
      </c>
    </row>
    <row r="78" spans="1:2">
      <c r="A78" s="49">
        <v>45080</v>
      </c>
      <c r="B78">
        <v>41923</v>
      </c>
    </row>
    <row r="79" spans="1:2">
      <c r="A79" s="49">
        <v>45082</v>
      </c>
      <c r="B79" s="50">
        <v>0</v>
      </c>
    </row>
    <row r="80" spans="1:2">
      <c r="A80" s="49">
        <v>45084</v>
      </c>
      <c r="B80" s="50">
        <v>70461</v>
      </c>
    </row>
    <row r="81" spans="1:2">
      <c r="A81" s="49">
        <v>45086</v>
      </c>
      <c r="B81">
        <v>37753</v>
      </c>
    </row>
    <row r="82" spans="1:2">
      <c r="A82" s="49">
        <v>45088</v>
      </c>
      <c r="B82" s="50">
        <v>43029</v>
      </c>
    </row>
    <row r="83" spans="1:2">
      <c r="A83" s="49">
        <v>45090</v>
      </c>
      <c r="B83">
        <v>76203</v>
      </c>
    </row>
    <row r="84" spans="1:2">
      <c r="A84" s="49">
        <v>45092</v>
      </c>
      <c r="B84">
        <v>89838</v>
      </c>
    </row>
    <row r="85" spans="1:2">
      <c r="A85" s="49">
        <v>45094</v>
      </c>
      <c r="B85">
        <v>3085</v>
      </c>
    </row>
    <row r="86" spans="1:2">
      <c r="A86" s="49">
        <v>45096</v>
      </c>
      <c r="B86" s="50">
        <v>0</v>
      </c>
    </row>
    <row r="87" spans="1:2">
      <c r="A87" s="49">
        <v>45098</v>
      </c>
      <c r="B87">
        <v>143522</v>
      </c>
    </row>
    <row r="88" spans="1:2">
      <c r="A88" s="49">
        <v>45100</v>
      </c>
      <c r="B88" s="50">
        <v>168336</v>
      </c>
    </row>
    <row r="89" spans="1:2">
      <c r="A89" s="49">
        <v>45102</v>
      </c>
      <c r="B89" s="50">
        <v>0</v>
      </c>
    </row>
    <row r="90" spans="1:2">
      <c r="A90" s="49">
        <v>45104</v>
      </c>
      <c r="B90" s="50">
        <v>0</v>
      </c>
    </row>
    <row r="91" spans="1:2">
      <c r="A91" s="49">
        <v>45106</v>
      </c>
      <c r="B91" s="50">
        <v>217198</v>
      </c>
    </row>
    <row r="92" spans="1:2">
      <c r="A92" s="49">
        <v>45108</v>
      </c>
      <c r="B92">
        <v>41990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Order Data Analysis</vt:lpstr>
      <vt:lpstr>Pivot Table for Data Analysis</vt:lpstr>
      <vt:lpstr>Modified Sales for Forecasting</vt:lpstr>
      <vt:lpstr>Sales Forecast Pivot Table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S.TRIVEDHAN</dc:creator>
  <cp:lastModifiedBy>Trivedhan Sivaprakash</cp:lastModifiedBy>
  <dcterms:created xsi:type="dcterms:W3CDTF">2015-06-05T18:17:20Z</dcterms:created>
  <dcterms:modified xsi:type="dcterms:W3CDTF">2023-11-20T09:58:33Z</dcterms:modified>
</cp:coreProperties>
</file>