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
    </mc:Choice>
  </mc:AlternateContent>
  <bookViews>
    <workbookView xWindow="0" yWindow="0" windowWidth="28800" windowHeight="18000" activeTab="6"/>
  </bookViews>
  <sheets>
    <sheet name="Bảng đã tổng hợp abc ven" sheetId="7" r:id="rId1"/>
    <sheet name="Phân tích abc" sheetId="3" r:id="rId2"/>
    <sheet name="Phân tích ven" sheetId="13" r:id="rId3"/>
    <sheet name="AN" sheetId="8" r:id="rId4"/>
    <sheet name="EA" sheetId="9" r:id="rId5"/>
    <sheet name="EB" sheetId="10" r:id="rId6"/>
    <sheet name="Nhận xét" sheetId="14"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7" i="14" l="1"/>
  <c r="E7" i="14"/>
  <c r="D7" i="14"/>
  <c r="C7" i="14"/>
  <c r="O6" i="3" l="1"/>
  <c r="N6" i="3"/>
  <c r="M6" i="3"/>
  <c r="L6" i="3"/>
  <c r="A314" i="13"/>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H313" i="13"/>
  <c r="F313" i="13"/>
  <c r="G313" i="13" s="1"/>
  <c r="H26" i="13"/>
  <c r="F26" i="13"/>
  <c r="G26" i="13" s="1"/>
  <c r="N8" i="13"/>
  <c r="M8" i="13"/>
  <c r="L8" i="13"/>
  <c r="K8" i="13"/>
  <c r="H5" i="13"/>
  <c r="F5" i="13"/>
  <c r="G5" i="13" s="1"/>
  <c r="A5" i="13"/>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H1" i="13" l="1"/>
  <c r="I313" i="13" s="1"/>
  <c r="I26" i="13" l="1"/>
  <c r="I5" i="13"/>
  <c r="C539" i="3"/>
  <c r="D538" i="3" s="1"/>
  <c r="D517" i="3"/>
  <c r="D501" i="3"/>
  <c r="D490" i="3"/>
  <c r="D475" i="3"/>
  <c r="D455" i="3"/>
  <c r="D420" i="3"/>
  <c r="D411" i="3"/>
  <c r="D398" i="3"/>
  <c r="D383" i="3"/>
  <c r="D373" i="3"/>
  <c r="D364" i="3"/>
  <c r="D359" i="3"/>
  <c r="D351" i="3"/>
  <c r="D343" i="3"/>
  <c r="D337" i="3"/>
  <c r="D329" i="3"/>
  <c r="D323" i="3"/>
  <c r="D315" i="3"/>
  <c r="D309" i="3"/>
  <c r="D304" i="3"/>
  <c r="D298" i="3"/>
  <c r="D292" i="3"/>
  <c r="D288" i="3"/>
  <c r="D282" i="3"/>
  <c r="D277" i="3"/>
  <c r="D272" i="3"/>
  <c r="D267" i="3"/>
  <c r="D261" i="3"/>
  <c r="D256" i="3"/>
  <c r="D251" i="3"/>
  <c r="D245" i="3"/>
  <c r="D241" i="3"/>
  <c r="D235" i="3"/>
  <c r="D231" i="3"/>
  <c r="D226" i="3"/>
  <c r="D221" i="3"/>
  <c r="D217" i="3"/>
  <c r="D212" i="3"/>
  <c r="D208" i="3"/>
  <c r="D203" i="3"/>
  <c r="D199" i="3"/>
  <c r="I196" i="3"/>
  <c r="H196" i="3"/>
  <c r="D196" i="3"/>
  <c r="D191" i="3"/>
  <c r="D189" i="3"/>
  <c r="D187" i="3"/>
  <c r="D182" i="3"/>
  <c r="D180" i="3"/>
  <c r="D178" i="3"/>
  <c r="D173" i="3"/>
  <c r="D171" i="3"/>
  <c r="D169" i="3"/>
  <c r="D164" i="3"/>
  <c r="D162" i="3"/>
  <c r="D159" i="3"/>
  <c r="D155" i="3"/>
  <c r="D153" i="3"/>
  <c r="D150" i="3"/>
  <c r="D146" i="3"/>
  <c r="D143" i="3"/>
  <c r="D141" i="3"/>
  <c r="D137" i="3"/>
  <c r="D134" i="3"/>
  <c r="D132" i="3"/>
  <c r="D127" i="3"/>
  <c r="D126" i="3"/>
  <c r="D125" i="3"/>
  <c r="D124" i="3"/>
  <c r="D123" i="3"/>
  <c r="D122" i="3"/>
  <c r="D121" i="3"/>
  <c r="D119" i="3"/>
  <c r="D118" i="3"/>
  <c r="D117" i="3"/>
  <c r="D116" i="3"/>
  <c r="D115" i="3"/>
  <c r="D114" i="3"/>
  <c r="D113" i="3"/>
  <c r="D111" i="3"/>
  <c r="D110" i="3"/>
  <c r="D109" i="3"/>
  <c r="D108" i="3"/>
  <c r="D107" i="3"/>
  <c r="D106" i="3"/>
  <c r="D105" i="3"/>
  <c r="D103" i="3"/>
  <c r="D102" i="3"/>
  <c r="D101" i="3"/>
  <c r="D100" i="3"/>
  <c r="D99" i="3"/>
  <c r="D98" i="3"/>
  <c r="D97" i="3"/>
  <c r="D95" i="3"/>
  <c r="D94" i="3"/>
  <c r="D93" i="3"/>
  <c r="D92" i="3"/>
  <c r="D91" i="3"/>
  <c r="I90" i="3"/>
  <c r="H90" i="3"/>
  <c r="D89" i="3"/>
  <c r="D88" i="3"/>
  <c r="D87" i="3"/>
  <c r="D86" i="3"/>
  <c r="D85" i="3"/>
  <c r="D84" i="3"/>
  <c r="D83" i="3"/>
  <c r="D81" i="3"/>
  <c r="D80" i="3"/>
  <c r="D79" i="3"/>
  <c r="D78" i="3"/>
  <c r="D77" i="3"/>
  <c r="D76" i="3"/>
  <c r="D75" i="3"/>
  <c r="D73" i="3"/>
  <c r="D72" i="3"/>
  <c r="D71" i="3"/>
  <c r="D70" i="3"/>
  <c r="D69" i="3"/>
  <c r="D68" i="3"/>
  <c r="D67" i="3"/>
  <c r="D65" i="3"/>
  <c r="D64" i="3"/>
  <c r="D63" i="3"/>
  <c r="D62" i="3"/>
  <c r="D61" i="3"/>
  <c r="D60" i="3"/>
  <c r="D59" i="3"/>
  <c r="D57" i="3"/>
  <c r="D56" i="3"/>
  <c r="D55" i="3"/>
  <c r="D54" i="3"/>
  <c r="D53" i="3"/>
  <c r="D52" i="3"/>
  <c r="D51"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I3" i="3"/>
  <c r="H3" i="3"/>
  <c r="D3" i="3"/>
  <c r="E3" i="3" s="1"/>
  <c r="D434" i="3" l="1"/>
  <c r="D446" i="3"/>
  <c r="D129" i="3"/>
  <c r="D138" i="3"/>
  <c r="D147" i="3"/>
  <c r="D156" i="3"/>
  <c r="D165" i="3"/>
  <c r="D174" i="3"/>
  <c r="D183" i="3"/>
  <c r="D193" i="3"/>
  <c r="D200" i="3"/>
  <c r="D209" i="3"/>
  <c r="D218" i="3"/>
  <c r="D227" i="3"/>
  <c r="D236" i="3"/>
  <c r="D247" i="3"/>
  <c r="D258" i="3"/>
  <c r="D268" i="3"/>
  <c r="D279" i="3"/>
  <c r="D289" i="3"/>
  <c r="D299" i="3"/>
  <c r="D311" i="3"/>
  <c r="D324" i="3"/>
  <c r="D338" i="3"/>
  <c r="D352" i="3"/>
  <c r="D367" i="3"/>
  <c r="D388" i="3"/>
  <c r="D412" i="3"/>
  <c r="D435" i="3"/>
  <c r="D458" i="3"/>
  <c r="D491" i="3"/>
  <c r="D518" i="3"/>
  <c r="D130" i="3"/>
  <c r="D139" i="3"/>
  <c r="D148" i="3"/>
  <c r="D157" i="3"/>
  <c r="D166" i="3"/>
  <c r="D175" i="3"/>
  <c r="D185" i="3"/>
  <c r="D194" i="3"/>
  <c r="D201" i="3"/>
  <c r="D210" i="3"/>
  <c r="D219" i="3"/>
  <c r="D228" i="3"/>
  <c r="D237" i="3"/>
  <c r="D249" i="3"/>
  <c r="D259" i="3"/>
  <c r="D269" i="3"/>
  <c r="D280" i="3"/>
  <c r="D290" i="3"/>
  <c r="D300" i="3"/>
  <c r="D313" i="3"/>
  <c r="D325" i="3"/>
  <c r="D340" i="3"/>
  <c r="D353" i="3"/>
  <c r="D370" i="3"/>
  <c r="D391" i="3"/>
  <c r="D413" i="3"/>
  <c r="D439" i="3"/>
  <c r="D468" i="3"/>
  <c r="D494" i="3"/>
  <c r="D523" i="3"/>
  <c r="D131" i="3"/>
  <c r="D140" i="3"/>
  <c r="D149" i="3"/>
  <c r="D158" i="3"/>
  <c r="D167" i="3"/>
  <c r="D177" i="3"/>
  <c r="D186" i="3"/>
  <c r="D195" i="3"/>
  <c r="D202" i="3"/>
  <c r="D211" i="3"/>
  <c r="D220" i="3"/>
  <c r="D229" i="3"/>
  <c r="D240" i="3"/>
  <c r="D250" i="3"/>
  <c r="D260" i="3"/>
  <c r="D271" i="3"/>
  <c r="D281" i="3"/>
  <c r="D291" i="3"/>
  <c r="D301" i="3"/>
  <c r="D314" i="3"/>
  <c r="D328" i="3"/>
  <c r="D341" i="3"/>
  <c r="D355" i="3"/>
  <c r="D372" i="3"/>
  <c r="D392" i="3"/>
  <c r="D415" i="3"/>
  <c r="D440" i="3"/>
  <c r="D469" i="3"/>
  <c r="D499" i="3"/>
  <c r="D524" i="3"/>
  <c r="D133" i="3"/>
  <c r="D142" i="3"/>
  <c r="D151" i="3"/>
  <c r="D161" i="3"/>
  <c r="D170" i="3"/>
  <c r="D179" i="3"/>
  <c r="D188" i="3"/>
  <c r="D204" i="3"/>
  <c r="D213" i="3"/>
  <c r="D223" i="3"/>
  <c r="D232" i="3"/>
  <c r="D242" i="3"/>
  <c r="D252" i="3"/>
  <c r="D263" i="3"/>
  <c r="D273" i="3"/>
  <c r="D283" i="3"/>
  <c r="D295" i="3"/>
  <c r="D305" i="3"/>
  <c r="D316" i="3"/>
  <c r="D331" i="3"/>
  <c r="D346" i="3"/>
  <c r="D360" i="3"/>
  <c r="D379" i="3"/>
  <c r="D399" i="3"/>
  <c r="D421" i="3"/>
  <c r="D450" i="3"/>
  <c r="D476" i="3"/>
  <c r="D502" i="3"/>
  <c r="D205" i="3"/>
  <c r="D215" i="3"/>
  <c r="D224" i="3"/>
  <c r="D233" i="3"/>
  <c r="D243" i="3"/>
  <c r="D253" i="3"/>
  <c r="D264" i="3"/>
  <c r="D274" i="3"/>
  <c r="D285" i="3"/>
  <c r="D296" i="3"/>
  <c r="D306" i="3"/>
  <c r="D319" i="3"/>
  <c r="D333" i="3"/>
  <c r="D347" i="3"/>
  <c r="D361" i="3"/>
  <c r="D380" i="3"/>
  <c r="D400" i="3"/>
  <c r="D429" i="3"/>
  <c r="D453" i="3"/>
  <c r="D478" i="3"/>
  <c r="D511" i="3"/>
  <c r="D135" i="3"/>
  <c r="D145" i="3"/>
  <c r="D154" i="3"/>
  <c r="D163" i="3"/>
  <c r="D172" i="3"/>
  <c r="D181" i="3"/>
  <c r="D190" i="3"/>
  <c r="D197" i="3"/>
  <c r="D207" i="3"/>
  <c r="D216" i="3"/>
  <c r="D225" i="3"/>
  <c r="D234" i="3"/>
  <c r="D244" i="3"/>
  <c r="D255" i="3"/>
  <c r="D265" i="3"/>
  <c r="D276" i="3"/>
  <c r="D287" i="3"/>
  <c r="D297" i="3"/>
  <c r="D307" i="3"/>
  <c r="D322" i="3"/>
  <c r="D335" i="3"/>
  <c r="D349" i="3"/>
  <c r="D362" i="3"/>
  <c r="D382" i="3"/>
  <c r="D402" i="3"/>
  <c r="D430" i="3"/>
  <c r="D454" i="3"/>
  <c r="D479" i="3"/>
  <c r="D514" i="3"/>
  <c r="D404" i="3"/>
  <c r="D424" i="3"/>
  <c r="D443" i="3"/>
  <c r="D463" i="3"/>
  <c r="D486" i="3"/>
  <c r="D506" i="3"/>
  <c r="D527" i="3"/>
  <c r="D308" i="3"/>
  <c r="D320" i="3"/>
  <c r="D332" i="3"/>
  <c r="D344" i="3"/>
  <c r="D356" i="3"/>
  <c r="D371" i="3"/>
  <c r="D389" i="3"/>
  <c r="D408" i="3"/>
  <c r="D426" i="3"/>
  <c r="D444" i="3"/>
  <c r="D466" i="3"/>
  <c r="D487" i="3"/>
  <c r="D507" i="3"/>
  <c r="D530" i="3"/>
  <c r="D317" i="3"/>
  <c r="D327" i="3"/>
  <c r="D336" i="3"/>
  <c r="D345" i="3"/>
  <c r="D354" i="3"/>
  <c r="D363" i="3"/>
  <c r="D376" i="3"/>
  <c r="D390" i="3"/>
  <c r="D403" i="3"/>
  <c r="D419" i="3"/>
  <c r="D431" i="3"/>
  <c r="D445" i="3"/>
  <c r="D462" i="3"/>
  <c r="D477" i="3"/>
  <c r="D492" i="3"/>
  <c r="D510" i="3"/>
  <c r="D526" i="3"/>
  <c r="D50" i="3"/>
  <c r="D58" i="3"/>
  <c r="D66" i="3"/>
  <c r="D74" i="3"/>
  <c r="D82" i="3"/>
  <c r="D90" i="3"/>
  <c r="D96" i="3"/>
  <c r="D104" i="3"/>
  <c r="D112" i="3"/>
  <c r="D120" i="3"/>
  <c r="D128" i="3"/>
  <c r="D136" i="3"/>
  <c r="D144" i="3"/>
  <c r="D152" i="3"/>
  <c r="D160" i="3"/>
  <c r="D168" i="3"/>
  <c r="D176" i="3"/>
  <c r="D184" i="3"/>
  <c r="D192" i="3"/>
  <c r="D198" i="3"/>
  <c r="D206" i="3"/>
  <c r="D214" i="3"/>
  <c r="D222" i="3"/>
  <c r="D230" i="3"/>
  <c r="D239" i="3"/>
  <c r="D248" i="3"/>
  <c r="D257" i="3"/>
  <c r="D266" i="3"/>
  <c r="D275" i="3"/>
  <c r="D284" i="3"/>
  <c r="D293" i="3"/>
  <c r="D303" i="3"/>
  <c r="D312" i="3"/>
  <c r="D321" i="3"/>
  <c r="D330" i="3"/>
  <c r="D339" i="3"/>
  <c r="D348" i="3"/>
  <c r="D357" i="3"/>
  <c r="D368" i="3"/>
  <c r="D381" i="3"/>
  <c r="D394" i="3"/>
  <c r="D410" i="3"/>
  <c r="D422" i="3"/>
  <c r="D436" i="3"/>
  <c r="D452" i="3"/>
  <c r="D467" i="3"/>
  <c r="D482" i="3"/>
  <c r="D500" i="3"/>
  <c r="D516" i="3"/>
  <c r="D531" i="3"/>
  <c r="D365" i="3"/>
  <c r="D374" i="3"/>
  <c r="D384" i="3"/>
  <c r="D395" i="3"/>
  <c r="D406" i="3"/>
  <c r="D416" i="3"/>
  <c r="D427" i="3"/>
  <c r="D437" i="3"/>
  <c r="D447" i="3"/>
  <c r="D459" i="3"/>
  <c r="D470" i="3"/>
  <c r="D484" i="3"/>
  <c r="D495" i="3"/>
  <c r="D508" i="3"/>
  <c r="D519" i="3"/>
  <c r="D532" i="3"/>
  <c r="D238" i="3"/>
  <c r="D246" i="3"/>
  <c r="D254" i="3"/>
  <c r="D262" i="3"/>
  <c r="D270" i="3"/>
  <c r="D278" i="3"/>
  <c r="D286" i="3"/>
  <c r="D294" i="3"/>
  <c r="D302" i="3"/>
  <c r="D310" i="3"/>
  <c r="D318" i="3"/>
  <c r="D326" i="3"/>
  <c r="D334" i="3"/>
  <c r="D342" i="3"/>
  <c r="D350" i="3"/>
  <c r="D358" i="3"/>
  <c r="D366" i="3"/>
  <c r="D375" i="3"/>
  <c r="D386" i="3"/>
  <c r="D397" i="3"/>
  <c r="D407" i="3"/>
  <c r="D418" i="3"/>
  <c r="D428" i="3"/>
  <c r="D438" i="3"/>
  <c r="D448" i="3"/>
  <c r="D460" i="3"/>
  <c r="D474" i="3"/>
  <c r="D485" i="3"/>
  <c r="D498" i="3"/>
  <c r="D509" i="3"/>
  <c r="D522" i="3"/>
  <c r="D533" i="3"/>
  <c r="D534" i="3"/>
  <c r="D369" i="3"/>
  <c r="D378" i="3"/>
  <c r="D387" i="3"/>
  <c r="D396" i="3"/>
  <c r="D405" i="3"/>
  <c r="D414" i="3"/>
  <c r="D423" i="3"/>
  <c r="D432" i="3"/>
  <c r="D442" i="3"/>
  <c r="D451" i="3"/>
  <c r="D461" i="3"/>
  <c r="D471" i="3"/>
  <c r="D483" i="3"/>
  <c r="D493" i="3"/>
  <c r="D503" i="3"/>
  <c r="D515" i="3"/>
  <c r="D525" i="3"/>
  <c r="D535" i="3"/>
  <c r="D456" i="3"/>
  <c r="D464" i="3"/>
  <c r="D472" i="3"/>
  <c r="D480" i="3"/>
  <c r="D488" i="3"/>
  <c r="D496" i="3"/>
  <c r="D504" i="3"/>
  <c r="D512" i="3"/>
  <c r="D520" i="3"/>
  <c r="D528" i="3"/>
  <c r="D536" i="3"/>
  <c r="D377" i="3"/>
  <c r="D385" i="3"/>
  <c r="D393" i="3"/>
  <c r="D401" i="3"/>
  <c r="D409" i="3"/>
  <c r="D417" i="3"/>
  <c r="D425" i="3"/>
  <c r="D433" i="3"/>
  <c r="D441" i="3"/>
  <c r="D449" i="3"/>
  <c r="D457" i="3"/>
  <c r="D465" i="3"/>
  <c r="D473" i="3"/>
  <c r="D481" i="3"/>
  <c r="D489" i="3"/>
  <c r="D497" i="3"/>
  <c r="D505" i="3"/>
  <c r="D513" i="3"/>
  <c r="D521" i="3"/>
  <c r="D529" i="3"/>
  <c r="D537" i="3"/>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J3" i="3" l="1"/>
  <c r="E50" i="3"/>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E125" i="3" s="1"/>
  <c r="E126" i="3" s="1"/>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187" i="3" s="1"/>
  <c r="E188" i="3" s="1"/>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216" i="3" s="1"/>
  <c r="E217" i="3" s="1"/>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247" i="3" s="1"/>
  <c r="E248" i="3" s="1"/>
  <c r="E249" i="3" s="1"/>
  <c r="E250" i="3" s="1"/>
  <c r="E251" i="3" s="1"/>
  <c r="E252" i="3" s="1"/>
  <c r="E253" i="3" s="1"/>
  <c r="E254" i="3" s="1"/>
  <c r="E255" i="3" s="1"/>
  <c r="E256" i="3" s="1"/>
  <c r="E257" i="3" s="1"/>
  <c r="E258" i="3" s="1"/>
  <c r="E259" i="3" s="1"/>
  <c r="E260" i="3" s="1"/>
  <c r="E261" i="3" s="1"/>
  <c r="E262" i="3" s="1"/>
  <c r="E263" i="3" s="1"/>
  <c r="E264" i="3" s="1"/>
  <c r="E265" i="3" s="1"/>
  <c r="E266" i="3" s="1"/>
  <c r="E267" i="3" s="1"/>
  <c r="E268" i="3" s="1"/>
  <c r="E269" i="3" s="1"/>
  <c r="E270" i="3" s="1"/>
  <c r="E271" i="3" s="1"/>
  <c r="E272" i="3" s="1"/>
  <c r="E273" i="3" s="1"/>
  <c r="E274" i="3" s="1"/>
  <c r="E275" i="3" s="1"/>
  <c r="E276" i="3" s="1"/>
  <c r="E277" i="3" s="1"/>
  <c r="E278" i="3" s="1"/>
  <c r="E279" i="3" s="1"/>
  <c r="E280" i="3" s="1"/>
  <c r="E281" i="3" s="1"/>
  <c r="E282" i="3" s="1"/>
  <c r="E283" i="3" s="1"/>
  <c r="E284" i="3" s="1"/>
  <c r="E285" i="3" s="1"/>
  <c r="E286" i="3" s="1"/>
  <c r="E287" i="3" s="1"/>
  <c r="E288" i="3" s="1"/>
  <c r="E289" i="3" s="1"/>
  <c r="E290" i="3" s="1"/>
  <c r="E291" i="3" s="1"/>
  <c r="E292" i="3" s="1"/>
  <c r="E293" i="3" s="1"/>
  <c r="E294" i="3" s="1"/>
  <c r="E295" i="3" s="1"/>
  <c r="E296" i="3" s="1"/>
  <c r="E297" i="3" s="1"/>
  <c r="E298" i="3" s="1"/>
  <c r="E299" i="3" s="1"/>
  <c r="E300" i="3" s="1"/>
  <c r="E301" i="3" s="1"/>
  <c r="E302" i="3" s="1"/>
  <c r="E303" i="3" s="1"/>
  <c r="E304" i="3" s="1"/>
  <c r="E305" i="3" s="1"/>
  <c r="E306" i="3" s="1"/>
  <c r="E307" i="3" s="1"/>
  <c r="E308" i="3" s="1"/>
  <c r="E309" i="3" s="1"/>
  <c r="E310" i="3" s="1"/>
  <c r="E311" i="3" s="1"/>
  <c r="E312" i="3" s="1"/>
  <c r="E313" i="3" s="1"/>
  <c r="E314" i="3" s="1"/>
  <c r="E315" i="3" s="1"/>
  <c r="E316" i="3" s="1"/>
  <c r="E317" i="3" s="1"/>
  <c r="E318" i="3" s="1"/>
  <c r="E319" i="3" s="1"/>
  <c r="E320" i="3" s="1"/>
  <c r="E321" i="3" s="1"/>
  <c r="E322" i="3" s="1"/>
  <c r="E323" i="3" s="1"/>
  <c r="E324" i="3" s="1"/>
  <c r="E325" i="3" s="1"/>
  <c r="E326" i="3" s="1"/>
  <c r="E327" i="3" s="1"/>
  <c r="E328" i="3" s="1"/>
  <c r="E329" i="3" s="1"/>
  <c r="E330" i="3" s="1"/>
  <c r="E331" i="3" s="1"/>
  <c r="E332" i="3" s="1"/>
  <c r="E333" i="3" s="1"/>
  <c r="E334" i="3" s="1"/>
  <c r="E335" i="3" s="1"/>
  <c r="E336" i="3" s="1"/>
  <c r="E337" i="3" s="1"/>
  <c r="E338" i="3" s="1"/>
  <c r="E339" i="3" s="1"/>
  <c r="E340" i="3" s="1"/>
  <c r="E341" i="3" s="1"/>
  <c r="E342" i="3" s="1"/>
  <c r="E343" i="3" s="1"/>
  <c r="E344" i="3" s="1"/>
  <c r="E345" i="3" s="1"/>
  <c r="E346" i="3" s="1"/>
  <c r="E347" i="3" s="1"/>
  <c r="E348" i="3" s="1"/>
  <c r="E349" i="3" s="1"/>
  <c r="E350" i="3" s="1"/>
  <c r="E351" i="3" s="1"/>
  <c r="E352" i="3" s="1"/>
  <c r="E353" i="3" s="1"/>
  <c r="E354" i="3" s="1"/>
  <c r="E355" i="3" s="1"/>
  <c r="E356" i="3" s="1"/>
  <c r="E357" i="3" s="1"/>
  <c r="E358" i="3" s="1"/>
  <c r="E359" i="3" s="1"/>
  <c r="E360" i="3" s="1"/>
  <c r="E361" i="3" s="1"/>
  <c r="E362" i="3" s="1"/>
  <c r="E363" i="3" s="1"/>
  <c r="E364" i="3" s="1"/>
  <c r="E365" i="3" s="1"/>
  <c r="E366" i="3" s="1"/>
  <c r="E367" i="3" s="1"/>
  <c r="E368" i="3" s="1"/>
  <c r="E369" i="3" s="1"/>
  <c r="E370" i="3" s="1"/>
  <c r="E371" i="3" s="1"/>
  <c r="E372" i="3" s="1"/>
  <c r="E373" i="3" s="1"/>
  <c r="E374" i="3" s="1"/>
  <c r="E375" i="3" s="1"/>
  <c r="E376" i="3" s="1"/>
  <c r="E377" i="3" s="1"/>
  <c r="E378" i="3" s="1"/>
  <c r="E379" i="3" s="1"/>
  <c r="E380" i="3" s="1"/>
  <c r="E381" i="3" s="1"/>
  <c r="E382" i="3" s="1"/>
  <c r="E383" i="3" s="1"/>
  <c r="E384" i="3" s="1"/>
  <c r="E385" i="3" s="1"/>
  <c r="E386" i="3" s="1"/>
  <c r="E387" i="3" s="1"/>
  <c r="E388" i="3" s="1"/>
  <c r="E389" i="3" s="1"/>
  <c r="E390" i="3" s="1"/>
  <c r="E391" i="3" s="1"/>
  <c r="E392" i="3" s="1"/>
  <c r="E393" i="3" s="1"/>
  <c r="E394" i="3" s="1"/>
  <c r="E395" i="3" s="1"/>
  <c r="E396" i="3" s="1"/>
  <c r="E397" i="3" s="1"/>
  <c r="E398" i="3" s="1"/>
  <c r="E399" i="3" s="1"/>
  <c r="E400" i="3" s="1"/>
  <c r="E401" i="3" s="1"/>
  <c r="E402" i="3" s="1"/>
  <c r="E403" i="3" s="1"/>
  <c r="E404" i="3" s="1"/>
  <c r="E405" i="3" s="1"/>
  <c r="E406" i="3" s="1"/>
  <c r="E407" i="3" s="1"/>
  <c r="E408" i="3" s="1"/>
  <c r="E409" i="3" s="1"/>
  <c r="E410" i="3" s="1"/>
  <c r="E411" i="3" s="1"/>
  <c r="E412" i="3" s="1"/>
  <c r="E413" i="3" s="1"/>
  <c r="E414" i="3" s="1"/>
  <c r="E415" i="3" s="1"/>
  <c r="E416" i="3" s="1"/>
  <c r="E417" i="3" s="1"/>
  <c r="E418" i="3" s="1"/>
  <c r="E419" i="3" s="1"/>
  <c r="E420" i="3" s="1"/>
  <c r="E421" i="3" s="1"/>
  <c r="E422" i="3" s="1"/>
  <c r="E423" i="3" s="1"/>
  <c r="E424" i="3" s="1"/>
  <c r="E425" i="3" s="1"/>
  <c r="E426" i="3" s="1"/>
  <c r="E427" i="3" s="1"/>
  <c r="E428" i="3" s="1"/>
  <c r="E429" i="3" s="1"/>
  <c r="E430" i="3" s="1"/>
  <c r="E431" i="3" s="1"/>
  <c r="E432" i="3" s="1"/>
  <c r="E433" i="3" s="1"/>
  <c r="E434" i="3" s="1"/>
  <c r="E435" i="3" s="1"/>
  <c r="E436" i="3" s="1"/>
  <c r="E437" i="3" s="1"/>
  <c r="E438" i="3" s="1"/>
  <c r="E439" i="3" s="1"/>
  <c r="E440" i="3" s="1"/>
  <c r="E441" i="3" s="1"/>
  <c r="E442" i="3" s="1"/>
  <c r="E443" i="3" s="1"/>
  <c r="E444" i="3" s="1"/>
  <c r="E445" i="3" s="1"/>
  <c r="E446" i="3" s="1"/>
  <c r="E447" i="3" s="1"/>
  <c r="E448" i="3" s="1"/>
  <c r="E449" i="3" s="1"/>
  <c r="E450" i="3" s="1"/>
  <c r="E451" i="3" s="1"/>
  <c r="E452" i="3" s="1"/>
  <c r="E453" i="3" s="1"/>
  <c r="E454" i="3" s="1"/>
  <c r="E455" i="3" s="1"/>
  <c r="E456" i="3" s="1"/>
  <c r="E457" i="3" s="1"/>
  <c r="E458" i="3" s="1"/>
  <c r="E459" i="3" s="1"/>
  <c r="E460" i="3" s="1"/>
  <c r="E461" i="3" s="1"/>
  <c r="E462" i="3" s="1"/>
  <c r="E463" i="3" s="1"/>
  <c r="E464" i="3" s="1"/>
  <c r="E465" i="3" s="1"/>
  <c r="E466" i="3" s="1"/>
  <c r="E467" i="3" s="1"/>
  <c r="E468" i="3" s="1"/>
  <c r="E469" i="3" s="1"/>
  <c r="E470" i="3" s="1"/>
  <c r="E471" i="3" s="1"/>
  <c r="E472" i="3" s="1"/>
  <c r="E473" i="3" s="1"/>
  <c r="E474" i="3" s="1"/>
  <c r="E475" i="3" s="1"/>
  <c r="E476" i="3" s="1"/>
  <c r="E477" i="3" s="1"/>
  <c r="E478" i="3" s="1"/>
  <c r="E479" i="3" s="1"/>
  <c r="E480" i="3" s="1"/>
  <c r="E481" i="3" s="1"/>
  <c r="E482" i="3" s="1"/>
  <c r="E483" i="3" s="1"/>
  <c r="E484" i="3" s="1"/>
  <c r="E485" i="3" s="1"/>
  <c r="E486" i="3" s="1"/>
  <c r="E487" i="3" s="1"/>
  <c r="E488" i="3" s="1"/>
  <c r="E489" i="3" s="1"/>
  <c r="E490" i="3" s="1"/>
  <c r="E491" i="3" s="1"/>
  <c r="E492" i="3" s="1"/>
  <c r="E493" i="3" s="1"/>
  <c r="E494" i="3" s="1"/>
  <c r="E495" i="3" s="1"/>
  <c r="E496" i="3" s="1"/>
  <c r="E497" i="3" s="1"/>
  <c r="E498" i="3" s="1"/>
  <c r="E499" i="3" s="1"/>
  <c r="E500" i="3" s="1"/>
  <c r="E501" i="3" s="1"/>
  <c r="E502" i="3" s="1"/>
  <c r="E503" i="3" s="1"/>
  <c r="E504" i="3" s="1"/>
  <c r="E505" i="3" s="1"/>
  <c r="E506" i="3" s="1"/>
  <c r="E507" i="3" s="1"/>
  <c r="E508" i="3" s="1"/>
  <c r="E509" i="3" s="1"/>
  <c r="E510" i="3" s="1"/>
  <c r="E511" i="3" s="1"/>
  <c r="E512" i="3" s="1"/>
  <c r="E513" i="3" s="1"/>
  <c r="E514" i="3" s="1"/>
  <c r="E515" i="3" s="1"/>
  <c r="E516" i="3" s="1"/>
  <c r="E517" i="3" s="1"/>
  <c r="E518" i="3" s="1"/>
  <c r="E519" i="3" s="1"/>
  <c r="E520" i="3" s="1"/>
  <c r="E521" i="3" s="1"/>
  <c r="E522" i="3" s="1"/>
  <c r="E523" i="3" s="1"/>
  <c r="E524" i="3" s="1"/>
  <c r="E525" i="3" s="1"/>
  <c r="E526" i="3" s="1"/>
  <c r="E527" i="3" s="1"/>
  <c r="E528" i="3" s="1"/>
  <c r="E529" i="3" s="1"/>
  <c r="E530" i="3" s="1"/>
  <c r="E531" i="3" s="1"/>
  <c r="E532" i="3" s="1"/>
  <c r="E533" i="3" s="1"/>
  <c r="E534" i="3" s="1"/>
  <c r="E535" i="3" s="1"/>
  <c r="E536" i="3" s="1"/>
  <c r="E537" i="3" s="1"/>
  <c r="E538" i="3" s="1"/>
  <c r="J90" i="3"/>
  <c r="J196" i="3"/>
</calcChain>
</file>

<file path=xl/sharedStrings.xml><?xml version="1.0" encoding="utf-8"?>
<sst xmlns="http://schemas.openxmlformats.org/spreadsheetml/2006/main" count="8805" uniqueCount="2370">
  <si>
    <t>Đơn vị: 1000đ</t>
  </si>
  <si>
    <t>Số TT</t>
  </si>
  <si>
    <t>Tên thuốc, nồng độ, hàm lượng</t>
  </si>
  <si>
    <t>Đơn vị tính</t>
  </si>
  <si>
    <t>Đơn giá</t>
  </si>
  <si>
    <t>Khác</t>
  </si>
  <si>
    <t>Tổng cộng</t>
  </si>
  <si>
    <t>Số lượng</t>
  </si>
  <si>
    <t>Tiền</t>
  </si>
  <si>
    <t>Lọ</t>
  </si>
  <si>
    <t>Chai</t>
  </si>
  <si>
    <t>Alvesin 40 *</t>
  </si>
  <si>
    <t>Gelofusine</t>
  </si>
  <si>
    <t>Glucose 5%</t>
  </si>
  <si>
    <t>Lipofundin</t>
  </si>
  <si>
    <t>Lipofundin 10%/250ml   B-braun</t>
  </si>
  <si>
    <t>Natri bicarbonat 1,4%</t>
  </si>
  <si>
    <t>Natri clorid 0,9%</t>
  </si>
  <si>
    <t>Natri clorid 0,9%  0,9%/500ml Bidiph</t>
  </si>
  <si>
    <t>Ringer lactate  500ml Bidiphar</t>
  </si>
  <si>
    <t>Diazepam - Hameln 5mg/ml Injection</t>
  </si>
  <si>
    <t>Ống</t>
  </si>
  <si>
    <t>Diazepam 5mg</t>
  </si>
  <si>
    <t>Viên</t>
  </si>
  <si>
    <t>Ephedrin hydroclorid 10mg/1 ml</t>
  </si>
  <si>
    <t>Ketamin  50mg/ml Rotex</t>
  </si>
  <si>
    <t>Seduxen</t>
  </si>
  <si>
    <t>Dolcontral 50mg/ml</t>
  </si>
  <si>
    <t>Fenilham</t>
  </si>
  <si>
    <t>Fepinram</t>
  </si>
  <si>
    <t>Morphin (Morphin hydroclorid 0.01g/1ml)</t>
  </si>
  <si>
    <t>Pethidine-hameln 50mg/ml</t>
  </si>
  <si>
    <t>AGI-COTRIM F</t>
  </si>
  <si>
    <t>Agi-Ery 500</t>
  </si>
  <si>
    <t>Agimdogyl</t>
  </si>
  <si>
    <t>AGITRO 500</t>
  </si>
  <si>
    <t>Alpathin</t>
  </si>
  <si>
    <t>AMOXYCI LIN 500mg</t>
  </si>
  <si>
    <t>Auclanityl 1g</t>
  </si>
  <si>
    <t>AZIEFTI 500mg</t>
  </si>
  <si>
    <t>Bicebid 100</t>
  </si>
  <si>
    <t>Bicebid 200</t>
  </si>
  <si>
    <t>Bifopezon 1g</t>
  </si>
  <si>
    <t>Bifumax 125</t>
  </si>
  <si>
    <t>Gói</t>
  </si>
  <si>
    <t>CEFACLORVID 250</t>
  </si>
  <si>
    <t>Cefanew</t>
  </si>
  <si>
    <t>Cefaxil 750mg</t>
  </si>
  <si>
    <t>Cefixim 100mg</t>
  </si>
  <si>
    <t>Cefixime MKP 100</t>
  </si>
  <si>
    <t>Cefotaxime 1g</t>
  </si>
  <si>
    <t>Cefotaxone 1g</t>
  </si>
  <si>
    <t>Ceftriaxone Panpharma</t>
  </si>
  <si>
    <t>Cefuroxime 250mg</t>
  </si>
  <si>
    <t>Cefuroxime Actavis 750mg</t>
  </si>
  <si>
    <t>Celorstad</t>
  </si>
  <si>
    <t>Cephalexin 500mg</t>
  </si>
  <si>
    <t>Cephalexin PMP 500</t>
  </si>
  <si>
    <t>Ciprofloxacin 500mg</t>
  </si>
  <si>
    <t>Clarithromycin 250mg  250mg/viên Dom</t>
  </si>
  <si>
    <t>Clarithromycin 500mg</t>
  </si>
  <si>
    <t>Clyodas</t>
  </si>
  <si>
    <t>Cotriseptol 480 mg</t>
  </si>
  <si>
    <t>Curam 250mg/5ml</t>
  </si>
  <si>
    <t>Curam 625mg</t>
  </si>
  <si>
    <t>Cyclindox</t>
  </si>
  <si>
    <t>Droxicef 500 mg</t>
  </si>
  <si>
    <t>Dutased</t>
  </si>
  <si>
    <t>Erythromycin 250mg  250mg/viên Mekop</t>
  </si>
  <si>
    <t>Galoxcin</t>
  </si>
  <si>
    <t>Gentamicin 80mg  80mg/2ml Vinphaco</t>
  </si>
  <si>
    <t>ống</t>
  </si>
  <si>
    <t>Gentamicin Kabi 40mg/ml  40mg Bidiphar</t>
  </si>
  <si>
    <t>Hagimox 250</t>
  </si>
  <si>
    <t>Kefcin 125</t>
  </si>
  <si>
    <t>Klamentin 250</t>
  </si>
  <si>
    <t>Levofloxacin Kabi</t>
  </si>
  <si>
    <t>Levoquin 0,5%</t>
  </si>
  <si>
    <t>Mecefix</t>
  </si>
  <si>
    <t>Mecefix - BE</t>
  </si>
  <si>
    <t>Metronidazol</t>
  </si>
  <si>
    <t>Metronidazol Kabi  500mg Bidiphar</t>
  </si>
  <si>
    <t>Midafra 125mg/5ml</t>
  </si>
  <si>
    <t>Midancef 125mg/ 5ml</t>
  </si>
  <si>
    <t>Midatan 500/125</t>
  </si>
  <si>
    <t>Midozam 1,5g</t>
  </si>
  <si>
    <t>Nacova DT 228.5mg</t>
  </si>
  <si>
    <t>Necpod-100</t>
  </si>
  <si>
    <t>Nergamdicin</t>
  </si>
  <si>
    <t>Penicilin V kali 400.000 IU  400.000</t>
  </si>
  <si>
    <t>pms - Bactamox 1g</t>
  </si>
  <si>
    <t>Pms Claminat</t>
  </si>
  <si>
    <t>Polyclox 1000</t>
  </si>
  <si>
    <t>Praverix 250mg</t>
  </si>
  <si>
    <t>Praverix 500mg</t>
  </si>
  <si>
    <t>Pyfaclor 250mg</t>
  </si>
  <si>
    <t>Pyfaclor 500mg</t>
  </si>
  <si>
    <t>Remecilox 200</t>
  </si>
  <si>
    <t>Tavanic</t>
  </si>
  <si>
    <t>Tercef (Ceftriaxone) *</t>
  </si>
  <si>
    <t>Thuốc bột pha hỗn dịch Dutased</t>
  </si>
  <si>
    <t>Tinidazol</t>
  </si>
  <si>
    <t>Tinidazol  500mg/viên Domesco</t>
  </si>
  <si>
    <t>Tiphaprim 960</t>
  </si>
  <si>
    <t>Unamoc</t>
  </si>
  <si>
    <t>Vamidol 480</t>
  </si>
  <si>
    <t>Vimotram</t>
  </si>
  <si>
    <t>Vinphatoxin</t>
  </si>
  <si>
    <t>Vitazovilin</t>
  </si>
  <si>
    <t>ZidocinDHG</t>
  </si>
  <si>
    <t>Zinmax-Domesco 250mg</t>
  </si>
  <si>
    <t>Zinmax-Domesco 500mg</t>
  </si>
  <si>
    <t>Agi-Neurin</t>
  </si>
  <si>
    <t>Agirenyl</t>
  </si>
  <si>
    <t>Aquadetrim Vitamin D3</t>
  </si>
  <si>
    <t>Babi B.O.N</t>
  </si>
  <si>
    <t>Bidivit AD</t>
  </si>
  <si>
    <t>Bonevit</t>
  </si>
  <si>
    <t>Calcisandoz  0,8675 Novatis</t>
  </si>
  <si>
    <t>CALCITRA</t>
  </si>
  <si>
    <t>Calcium VPC</t>
  </si>
  <si>
    <t>Enpovid AD</t>
  </si>
  <si>
    <t>Epalvit</t>
  </si>
  <si>
    <t>Eurocaljium</t>
  </si>
  <si>
    <t>Incobal Inj. 1ml</t>
  </si>
  <si>
    <t>Jumbomax</t>
  </si>
  <si>
    <t>MASAK</t>
  </si>
  <si>
    <t>Mumcal</t>
  </si>
  <si>
    <t>Mume kids</t>
  </si>
  <si>
    <t>Myvita Calcium</t>
  </si>
  <si>
    <t>Neutrifore</t>
  </si>
  <si>
    <t>Nutrios</t>
  </si>
  <si>
    <t>Pharmasmooth</t>
  </si>
  <si>
    <t>VENRUTINE</t>
  </si>
  <si>
    <t>Vinpha E</t>
  </si>
  <si>
    <t>Vitamin A  5000 IU Mekophar</t>
  </si>
  <si>
    <t>Vitamin B12 1mg/ml</t>
  </si>
  <si>
    <t>Vitamin C</t>
  </si>
  <si>
    <t>Tuýp</t>
  </si>
  <si>
    <t>Vitamin C 500mg</t>
  </si>
  <si>
    <t>Vitamin C 500mg  500mg/viên Quảng Bì</t>
  </si>
  <si>
    <t>Vitamin K1  10mg Việt Nam</t>
  </si>
  <si>
    <t>Vitasmooth</t>
  </si>
  <si>
    <t>Acepron 80</t>
  </si>
  <si>
    <t>Acepron Codein</t>
  </si>
  <si>
    <t>Aciclovir 200mg</t>
  </si>
  <si>
    <t>Actapulgite</t>
  </si>
  <si>
    <t>Acyclovir</t>
  </si>
  <si>
    <t>Tube</t>
  </si>
  <si>
    <t>Adalat 10</t>
  </si>
  <si>
    <t>Adalat LA 30mg</t>
  </si>
  <si>
    <t>Adrenalin</t>
  </si>
  <si>
    <t>Adrenoxyl 10mg</t>
  </si>
  <si>
    <t>Agietoxib 90</t>
  </si>
  <si>
    <t>Agimsamine</t>
  </si>
  <si>
    <t>Albis</t>
  </si>
  <si>
    <t>Alcain 0,5%</t>
  </si>
  <si>
    <t>Aleucin</t>
  </si>
  <si>
    <t>Alpha- Kiisin</t>
  </si>
  <si>
    <t>Alphachymotripsin</t>
  </si>
  <si>
    <t>Alton CMP</t>
  </si>
  <si>
    <t>ALUMAG-S</t>
  </si>
  <si>
    <t>Alusi</t>
  </si>
  <si>
    <t>Alverin</t>
  </si>
  <si>
    <t>Ambelin</t>
  </si>
  <si>
    <t>Amcardia-5</t>
  </si>
  <si>
    <t>Aminazin 1,25%</t>
  </si>
  <si>
    <t>Angel Cardiotonic Pill (Thiên sứ hộ tâm đan)</t>
  </si>
  <si>
    <t>Aphacool</t>
  </si>
  <si>
    <t>Arduan</t>
  </si>
  <si>
    <t>Aspilets</t>
  </si>
  <si>
    <t>ASPIRIN 81mg</t>
  </si>
  <si>
    <t>Atropin sulfat</t>
  </si>
  <si>
    <t>Aulakan - F</t>
  </si>
  <si>
    <t>Avarino</t>
  </si>
  <si>
    <t>Azipowder</t>
  </si>
  <si>
    <t>Bài thạch</t>
  </si>
  <si>
    <t>Bailuzym-Zn</t>
  </si>
  <si>
    <t>Bé nóng</t>
  </si>
  <si>
    <t>Betaserc 16mg</t>
  </si>
  <si>
    <t>Bidiferon</t>
  </si>
  <si>
    <t>Bidinatec</t>
  </si>
  <si>
    <t>Bidisubtilis</t>
  </si>
  <si>
    <t>Bifacold</t>
  </si>
  <si>
    <t>Biloxcin Eye</t>
  </si>
  <si>
    <t>Biodroxil 500mg</t>
  </si>
  <si>
    <t>Biorindol 4</t>
  </si>
  <si>
    <t>Biosubtyl</t>
  </si>
  <si>
    <t>Bipando</t>
  </si>
  <si>
    <t>Biracin E</t>
  </si>
  <si>
    <t>Biragan Codein</t>
  </si>
  <si>
    <t>Biviantac</t>
  </si>
  <si>
    <t>Bổ gan P/H</t>
  </si>
  <si>
    <t>Bổ huyết ích não BDF</t>
  </si>
  <si>
    <t>Boganic</t>
  </si>
  <si>
    <t>Boogasick</t>
  </si>
  <si>
    <t>Bralcib Eye Drops</t>
  </si>
  <si>
    <t>Bricanyl</t>
  </si>
  <si>
    <t>Budecort 0,5mg Respules</t>
  </si>
  <si>
    <t>Budenase AQ</t>
  </si>
  <si>
    <t>Buscopan</t>
  </si>
  <si>
    <t>Bustidin MR</t>
  </si>
  <si>
    <t>Butidec</t>
  </si>
  <si>
    <t>Butocox</t>
  </si>
  <si>
    <t>Caflaamtil Retard 75</t>
  </si>
  <si>
    <t>Calci glubionat Kabi</t>
  </si>
  <si>
    <t>Calcium Gluconate Proamp 10%</t>
  </si>
  <si>
    <t>Cammic</t>
  </si>
  <si>
    <t>Canvey</t>
  </si>
  <si>
    <t>Cavinton Forte</t>
  </si>
  <si>
    <t>Cebraton nang mềm</t>
  </si>
  <si>
    <t>Cenpadol</t>
  </si>
  <si>
    <t>Cerebrolysin</t>
  </si>
  <si>
    <t>Cinnarizin</t>
  </si>
  <si>
    <t>Ciprofloxacin 0,3%</t>
  </si>
  <si>
    <t>Clazic SR</t>
  </si>
  <si>
    <t>Clopheniramin 4mg</t>
  </si>
  <si>
    <t>Colchicin</t>
  </si>
  <si>
    <t>Combilipid Peri</t>
  </si>
  <si>
    <t>Bịch</t>
  </si>
  <si>
    <t>Cordaron</t>
  </si>
  <si>
    <t>Coversyl 5mg</t>
  </si>
  <si>
    <t>COXTONE</t>
  </si>
  <si>
    <t>Đại tràng hoàn P/H</t>
  </si>
  <si>
    <t>Daleston-D 75ml</t>
  </si>
  <si>
    <t>Hộp</t>
  </si>
  <si>
    <t>Danapha-Telfadin</t>
  </si>
  <si>
    <t>Darinol 300</t>
  </si>
  <si>
    <t>Diaphyllin Venosum 4.8%</t>
  </si>
  <si>
    <t>Diaprid 2mg</t>
  </si>
  <si>
    <t>Dibetalic</t>
  </si>
  <si>
    <t>Diclobert</t>
  </si>
  <si>
    <t>Diclofenac Kabi 75mg/3ml</t>
  </si>
  <si>
    <t>Dicortineff</t>
  </si>
  <si>
    <t>Didicera</t>
  </si>
  <si>
    <t>Digoxin 250 microgram</t>
  </si>
  <si>
    <t>Dimedrol</t>
  </si>
  <si>
    <t>Dochicin</t>
  </si>
  <si>
    <t>Doncef</t>
  </si>
  <si>
    <t>Dopamin Hydrochloride USP 40mg/ml</t>
  </si>
  <si>
    <t>Dopropy 1200mg</t>
  </si>
  <si>
    <t>Doraval 80mg</t>
  </si>
  <si>
    <t>Dorocardyl</t>
  </si>
  <si>
    <t>Dozidine MR</t>
  </si>
  <si>
    <t>Dưỡng tâm an thần</t>
  </si>
  <si>
    <t>Duphalac</t>
  </si>
  <si>
    <t>Duphaston</t>
  </si>
  <si>
    <t>Duratocin</t>
  </si>
  <si>
    <t>E-cox 90</t>
  </si>
  <si>
    <t>Efferalgan</t>
  </si>
  <si>
    <t>Eftisucral</t>
  </si>
  <si>
    <t>Elaria</t>
  </si>
  <si>
    <t>Esolona</t>
  </si>
  <si>
    <t>Esomeprazol Stada 20 mg</t>
  </si>
  <si>
    <t>Esomez</t>
  </si>
  <si>
    <t>Espumisan Capsules</t>
  </si>
  <si>
    <t>Exforge</t>
  </si>
  <si>
    <t>Fastum Gel</t>
  </si>
  <si>
    <t>Fefasdin 60</t>
  </si>
  <si>
    <t>Ferlatum</t>
  </si>
  <si>
    <t>Forane</t>
  </si>
  <si>
    <t>ml</t>
  </si>
  <si>
    <t>Fucicort</t>
  </si>
  <si>
    <t>Fudvita</t>
  </si>
  <si>
    <t>Fugacar</t>
  </si>
  <si>
    <t>Galaxda</t>
  </si>
  <si>
    <t>Ginkgo biloba</t>
  </si>
  <si>
    <t>Glosardis 80</t>
  </si>
  <si>
    <t>Glucobay 50</t>
  </si>
  <si>
    <t>Glucofine 500mg</t>
  </si>
  <si>
    <t>Glucofine 850mg</t>
  </si>
  <si>
    <t>Glucosamin 250</t>
  </si>
  <si>
    <t>Glucosamin 500mg</t>
  </si>
  <si>
    <t>Glucose 30%</t>
  </si>
  <si>
    <t>GLUDIPHA 500</t>
  </si>
  <si>
    <t>Gluzitop MR 60</t>
  </si>
  <si>
    <t>Golddicron</t>
  </si>
  <si>
    <t>Goldtomax Forte</t>
  </si>
  <si>
    <t>Gomzat 10mg</t>
  </si>
  <si>
    <t>Grafort 3g</t>
  </si>
  <si>
    <t>Grangel</t>
  </si>
  <si>
    <t>Hidrasec 10mg Infants</t>
  </si>
  <si>
    <t>Hoạt huyết dưỡng não Cebraton-S</t>
  </si>
  <si>
    <t>Hoạt huyết thông mạch P/H</t>
  </si>
  <si>
    <t>HULL</t>
  </si>
  <si>
    <t>Huyết thanh kháng độc tố uốn ván tinh chế</t>
  </si>
  <si>
    <t>Hydrocortison</t>
  </si>
  <si>
    <t>Hysart</t>
  </si>
  <si>
    <t>Imidu 60mg</t>
  </si>
  <si>
    <t>Imodium</t>
  </si>
  <si>
    <t>Insulatard</t>
  </si>
  <si>
    <t>Isiflura</t>
  </si>
  <si>
    <t>Kacerin</t>
  </si>
  <si>
    <t>Kaldyum</t>
  </si>
  <si>
    <t>Kalium chloratum biomedica</t>
  </si>
  <si>
    <t>Knotaz</t>
  </si>
  <si>
    <t>Lacbio Pro</t>
  </si>
  <si>
    <t>LACBIOSYN</t>
  </si>
  <si>
    <t>Lansoprazol Stada 30 mg</t>
  </si>
  <si>
    <t>Lasectil</t>
  </si>
  <si>
    <t>Lido spray dùng lẻ (3,8g/lần)</t>
  </si>
  <si>
    <t>Lần</t>
  </si>
  <si>
    <t>Lidocain</t>
  </si>
  <si>
    <t>Lifezar</t>
  </si>
  <si>
    <t>Limzer</t>
  </si>
  <si>
    <t>Lipanthyl</t>
  </si>
  <si>
    <t>Liverton 140mg</t>
  </si>
  <si>
    <t>Loratadin Stada 10 mg</t>
  </si>
  <si>
    <t>Losium 50</t>
  </si>
  <si>
    <t>Lowlip H</t>
  </si>
  <si>
    <t>Macnir</t>
  </si>
  <si>
    <t>Madolora</t>
  </si>
  <si>
    <t>Magnesi sulfat Kabi 15%</t>
  </si>
  <si>
    <t>Magnesium - B6</t>
  </si>
  <si>
    <t>Maninil 3,5</t>
  </si>
  <si>
    <t>Marcaine Spinal Heavy</t>
  </si>
  <si>
    <t>Maxitrol</t>
  </si>
  <si>
    <t>Meconer 500</t>
  </si>
  <si>
    <t>Medi-Phosphate Gel</t>
  </si>
  <si>
    <t>Medovent 30mg</t>
  </si>
  <si>
    <t>Medskin Acyciovir</t>
  </si>
  <si>
    <t>MEGYNA</t>
  </si>
  <si>
    <t>Melopower</t>
  </si>
  <si>
    <t>Meloxicam</t>
  </si>
  <si>
    <t>MEMORIL</t>
  </si>
  <si>
    <t>Menison 16mg</t>
  </si>
  <si>
    <t>Methylergometrine Maleate Injection 0,2mg</t>
  </si>
  <si>
    <t>Metoclopramid Kabi 10mg</t>
  </si>
  <si>
    <t>Metoran</t>
  </si>
  <si>
    <t>Mezafen</t>
  </si>
  <si>
    <t>Mezapizin 10</t>
  </si>
  <si>
    <t>Mezapulgit</t>
  </si>
  <si>
    <t>Mifestad</t>
  </si>
  <si>
    <t>MIPROTONE</t>
  </si>
  <si>
    <t>Misoprostol</t>
  </si>
  <si>
    <t>Mobic</t>
  </si>
  <si>
    <t>Mobimed</t>
  </si>
  <si>
    <t>Morihepamin</t>
  </si>
  <si>
    <t>Túi</t>
  </si>
  <si>
    <t>Motilium</t>
  </si>
  <si>
    <t>Motilium-M</t>
  </si>
  <si>
    <t>Mucosta</t>
  </si>
  <si>
    <t>MURIHOL</t>
  </si>
  <si>
    <t>Myderison</t>
  </si>
  <si>
    <t>Myonal</t>
  </si>
  <si>
    <t>Nadecin 10mg</t>
  </si>
  <si>
    <t>Nafixone</t>
  </si>
  <si>
    <t>Natri Bicarbonat</t>
  </si>
  <si>
    <t>Necerin</t>
  </si>
  <si>
    <t>Neostigmin</t>
  </si>
  <si>
    <t>Neostyl</t>
  </si>
  <si>
    <t>Nifehexal retard</t>
  </si>
  <si>
    <t>Nitromint</t>
  </si>
  <si>
    <t>Nivalin</t>
  </si>
  <si>
    <t>No-panes</t>
  </si>
  <si>
    <t>No-spa 40mg/2ml</t>
  </si>
  <si>
    <t>Nước cất tiêm 5ml</t>
  </si>
  <si>
    <t>NYSTATIN 500.000UI</t>
  </si>
  <si>
    <t>OCID</t>
  </si>
  <si>
    <t>Olesom</t>
  </si>
  <si>
    <t>Omega 3</t>
  </si>
  <si>
    <t>Omeprazol Normon 40mg</t>
  </si>
  <si>
    <t>Oremute 5</t>
  </si>
  <si>
    <t>Oresol</t>
  </si>
  <si>
    <t>Ovac - 20</t>
  </si>
  <si>
    <t>Oxy già</t>
  </si>
  <si>
    <t>OXYTOCIN</t>
  </si>
  <si>
    <t>Oxytocin injection BP 10UI</t>
  </si>
  <si>
    <t>Quy tỳ an thần hoàn P/H</t>
  </si>
  <si>
    <t>Panfor SR-1000</t>
  </si>
  <si>
    <t>Panfor SR-500</t>
  </si>
  <si>
    <t>Pantoprazol</t>
  </si>
  <si>
    <t>Paracetamol</t>
  </si>
  <si>
    <t>Paratriam 200mg Powder</t>
  </si>
  <si>
    <t>Pentinox</t>
  </si>
  <si>
    <t>Pentofyllin 20mg/ml</t>
  </si>
  <si>
    <t>Pentoxipharm</t>
  </si>
  <si>
    <t>Perglim 2</t>
  </si>
  <si>
    <t>Perglim M-1</t>
  </si>
  <si>
    <t>Perglim M-2</t>
  </si>
  <si>
    <t>Perigard</t>
  </si>
  <si>
    <t>Phong tê thấp HD</t>
  </si>
  <si>
    <t>Phospha gaspain</t>
  </si>
  <si>
    <t>Phosphalugel</t>
  </si>
  <si>
    <t>Piracetam</t>
  </si>
  <si>
    <t>Piracetam - Egis</t>
  </si>
  <si>
    <t>Piracetam Kabi</t>
  </si>
  <si>
    <t>Pletaal</t>
  </si>
  <si>
    <t>Polygynax</t>
  </si>
  <si>
    <t>Povidon iod 10%- 100ml</t>
  </si>
  <si>
    <t>Prednisolon</t>
  </si>
  <si>
    <t>Pregnen 50</t>
  </si>
  <si>
    <t>Primperan</t>
  </si>
  <si>
    <t>Profol 1%</t>
  </si>
  <si>
    <t>PVP-Iodine 10%</t>
  </si>
  <si>
    <t>Quaneuron</t>
  </si>
  <si>
    <t>Rabeflex</t>
  </si>
  <si>
    <t>Ramsey</t>
  </si>
  <si>
    <t>Regadrin B</t>
  </si>
  <si>
    <t>Reinal</t>
  </si>
  <si>
    <t>Saferon</t>
  </si>
  <si>
    <t>SAT</t>
  </si>
  <si>
    <t>SaVi Esomeprazole 40</t>
  </si>
  <si>
    <t>Savi metformin 850</t>
  </si>
  <si>
    <t>SaViBroxol 30</t>
  </si>
  <si>
    <t>Scanneuron</t>
  </si>
  <si>
    <t>Sergurop</t>
  </si>
  <si>
    <t>Simegaz Plus</t>
  </si>
  <si>
    <t>Siofor 500</t>
  </si>
  <si>
    <t>Skdol Baby Fort 250/2 mg</t>
  </si>
  <si>
    <t>S-Lopilcar 2.5</t>
  </si>
  <si>
    <t>Smecgim</t>
  </si>
  <si>
    <t>Smecta</t>
  </si>
  <si>
    <t>Solu-Medrol</t>
  </si>
  <si>
    <t>Sorbitol Bidiphar</t>
  </si>
  <si>
    <t>SPLozarsin Plus</t>
  </si>
  <si>
    <t>Sporal</t>
  </si>
  <si>
    <t>Stomedon</t>
  </si>
  <si>
    <t>Stugeron</t>
  </si>
  <si>
    <t>Sunirovel 300</t>
  </si>
  <si>
    <t>Sunmesacol</t>
  </si>
  <si>
    <t>Tadimax</t>
  </si>
  <si>
    <t>Tanagel</t>
  </si>
  <si>
    <t>Tanganil</t>
  </si>
  <si>
    <t>Tanganil 500mg</t>
  </si>
  <si>
    <t>Tatanol</t>
  </si>
  <si>
    <t>Tatanol 120mg</t>
  </si>
  <si>
    <t>Tavazid</t>
  </si>
  <si>
    <t>Telzid 40/12.5</t>
  </si>
  <si>
    <t>Tenecand 8</t>
  </si>
  <si>
    <t>Thấp khớp hoàn P/H</t>
  </si>
  <si>
    <t>Thelizin</t>
  </si>
  <si>
    <t>Thiochicod 4 mg</t>
  </si>
  <si>
    <t>TOBCOL</t>
  </si>
  <si>
    <t>TOBCOL - DEX</t>
  </si>
  <si>
    <t>Tobradex</t>
  </si>
  <si>
    <t>Topamax</t>
  </si>
  <si>
    <t>Trimafort</t>
  </si>
  <si>
    <t>Ubiheal 100</t>
  </si>
  <si>
    <t>Ultracet</t>
  </si>
  <si>
    <t>Uniferon B9</t>
  </si>
  <si>
    <t>Uruso</t>
  </si>
  <si>
    <t>Vanoran</t>
  </si>
  <si>
    <t>Vasotrate-30 OD</t>
  </si>
  <si>
    <t>Vastarel 20mg</t>
  </si>
  <si>
    <t>Ventinat 1g</t>
  </si>
  <si>
    <t>Ventolin Nebules</t>
  </si>
  <si>
    <t>VG-5</t>
  </si>
  <si>
    <t>Viegan B</t>
  </si>
  <si>
    <t>Vigirmazone 500</t>
  </si>
  <si>
    <t>Vinphason</t>
  </si>
  <si>
    <t>Vinphyton</t>
  </si>
  <si>
    <t>Vintrypsine</t>
  </si>
  <si>
    <t>Vinzix</t>
  </si>
  <si>
    <t>Visartis</t>
  </si>
  <si>
    <t>Voltaren</t>
  </si>
  <si>
    <t>Voluven 6%</t>
  </si>
  <si>
    <t>Waisan</t>
  </si>
  <si>
    <t>Xatral XL 10mg</t>
  </si>
  <si>
    <t>Xicox</t>
  </si>
  <si>
    <t>Zadirex H</t>
  </si>
  <si>
    <t>Zafular</t>
  </si>
  <si>
    <t>Zoamco - A</t>
  </si>
  <si>
    <t>Zolgyl</t>
  </si>
  <si>
    <t>Zuryk</t>
  </si>
  <si>
    <t>Bạc hà</t>
  </si>
  <si>
    <t>Gam</t>
  </si>
  <si>
    <t>Bạch chỉ</t>
  </si>
  <si>
    <t>Bạch linh (Phục linh, Bạch phục linh)</t>
  </si>
  <si>
    <t>Bạch thược</t>
  </si>
  <si>
    <t>Bạch truật</t>
  </si>
  <si>
    <t>Cam thảo</t>
  </si>
  <si>
    <t>Cát căn</t>
  </si>
  <si>
    <t>Cát cánh</t>
  </si>
  <si>
    <t>Câu kỷ tử</t>
  </si>
  <si>
    <t>Cúc hoa</t>
  </si>
  <si>
    <t>Đại táo</t>
  </si>
  <si>
    <t>Đan sâm</t>
  </si>
  <si>
    <t>gam</t>
  </si>
  <si>
    <t>Đảng sâm</t>
  </si>
  <si>
    <t>Đỗ trọng</t>
  </si>
  <si>
    <t>Độc hoạt</t>
  </si>
  <si>
    <t>Đương quy (Toàn quy)</t>
  </si>
  <si>
    <t>Hà thủ ô đỏ</t>
  </si>
  <si>
    <t>Hoài sơn</t>
  </si>
  <si>
    <t>Hoàng bá</t>
  </si>
  <si>
    <t>Hoàng cầm</t>
  </si>
  <si>
    <t>Hoàng kỳ (Bạch kỳ)</t>
  </si>
  <si>
    <t>Hoàng kỳ chích</t>
  </si>
  <si>
    <t>ích trí nhân</t>
  </si>
  <si>
    <t>Khương hoạt</t>
  </si>
  <si>
    <t>Kinh giới</t>
  </si>
  <si>
    <t>Liên nhục</t>
  </si>
  <si>
    <t>Long nhãn</t>
  </si>
  <si>
    <t>Mạch môn</t>
  </si>
  <si>
    <t>Mẫu đơn bì</t>
  </si>
  <si>
    <t>Mộc qua</t>
  </si>
  <si>
    <t>Ngũ vị tử</t>
  </si>
  <si>
    <t>Ngưu tất</t>
  </si>
  <si>
    <t>Phá cố chỉ</t>
  </si>
  <si>
    <t>Phòng phong</t>
  </si>
  <si>
    <t>Quế chi</t>
  </si>
  <si>
    <t>Quế nhục</t>
  </si>
  <si>
    <t>Sa nhân</t>
  </si>
  <si>
    <t>Sa sâm</t>
  </si>
  <si>
    <t>Sài hồ</t>
  </si>
  <si>
    <t>Sơn thù</t>
  </si>
  <si>
    <t>Sơn thù   Việt Nam</t>
  </si>
  <si>
    <t>Sơn tra</t>
  </si>
  <si>
    <t>Tần giao</t>
  </si>
  <si>
    <t>Tần giao   Việt Nam</t>
  </si>
  <si>
    <t>Tang ký sinh</t>
  </si>
  <si>
    <t>Tang ký sinh   Việt Nam</t>
  </si>
  <si>
    <t>Táo nhân</t>
  </si>
  <si>
    <t>Táo nhân   Việt Nam</t>
  </si>
  <si>
    <t>Thục địa</t>
  </si>
  <si>
    <t>Thục địa   Việt Nam</t>
  </si>
  <si>
    <t>Trạch tả</t>
  </si>
  <si>
    <t>Trạch tả   Việt Nam</t>
  </si>
  <si>
    <t>Trần bì</t>
  </si>
  <si>
    <t>Trần bì   Việt Nam</t>
  </si>
  <si>
    <t>Tục đoạn</t>
  </si>
  <si>
    <t>Tục đoạn   Việt Nam</t>
  </si>
  <si>
    <t>Viễn chí</t>
  </si>
  <si>
    <t>Viễn chí   Việt Nam</t>
  </si>
  <si>
    <t>Xa tiền tử</t>
  </si>
  <si>
    <t>Xuyên bối mẫu</t>
  </si>
  <si>
    <t>Xuyên khung</t>
  </si>
  <si>
    <t>Xuyên khung   Việt Nam</t>
  </si>
  <si>
    <t>Tên hoạt chất</t>
  </si>
  <si>
    <t>Nồng độ, hàm lượng, dạng bào chế</t>
  </si>
  <si>
    <t>Quy cách, dạng bào chế, đường dùng</t>
  </si>
  <si>
    <t>Cơ sở sx</t>
  </si>
  <si>
    <t>Nước sản xuất</t>
  </si>
  <si>
    <t>Tác dụng dược lý</t>
  </si>
  <si>
    <t>VEN</t>
  </si>
  <si>
    <t>80mg/ 1,5g, Thuốc bột uống</t>
  </si>
  <si>
    <t>Hộp 20 gói, 100 gói x 1,5g, Bột pha uống</t>
  </si>
  <si>
    <t>Paracetamol 
Codein phosphat hemihydrat</t>
  </si>
  <si>
    <t>500mg, 30mg, Viên nén bao phim</t>
  </si>
  <si>
    <t>Hộp 10 vỉ x 10, Viên nén uống 
Chai 100 viên, Viên nén bao phim uống</t>
  </si>
  <si>
    <t>Acyclovir </t>
  </si>
  <si>
    <t>200mg, Viên nén</t>
  </si>
  <si>
    <t>Activated attapulgite of Mormoiron</t>
  </si>
  <si>
    <t>3g, Bột pha hỗn dịch uống</t>
  </si>
  <si>
    <t>Hộp 30gói; 60gói, Bột pha hỗn dịch uống</t>
  </si>
  <si>
    <t>Nifedipin</t>
  </si>
  <si>
    <t>10mg,Viên nang mềm</t>
  </si>
  <si>
    <t>Hộp 3 vỉ x 10, Viên nang mềm uống</t>
  </si>
  <si>
    <t>30mg, Viên nén phóng thích kéo dài</t>
  </si>
  <si>
    <t>Hộp 3 vỉ x 10, Viên nén uống</t>
  </si>
  <si>
    <t>1mg/1ml, Dung dịch tiêm</t>
  </si>
  <si>
    <t>Hộp 100 ống x 1ml, Thuốc tiêm</t>
  </si>
  <si>
    <t>Carbazochrome dihydrat</t>
  </si>
  <si>
    <t>10mg,Viên nén</t>
  </si>
  <si>
    <t>Hộp 1 vỉ xé x 16 viên nén, uống</t>
  </si>
  <si>
    <t>Etoricoxib </t>
  </si>
  <si>
    <t>90mg, Viên nén bao phim</t>
  </si>
  <si>
    <t>Hộp 3 vỉ x 10 viên, Viên nén bao phim uống</t>
  </si>
  <si>
    <t>Glucosamin</t>
  </si>
  <si>
    <t>250mg, Viên</t>
  </si>
  <si>
    <t>H/9 vỉ x 10 viên, uống</t>
  </si>
  <si>
    <t>Agimex pharm</t>
  </si>
  <si>
    <t>Ranitidine hydrochloride</t>
  </si>
  <si>
    <t>84mg, Viên nén bao phim</t>
  </si>
  <si>
    <t>Hộp 6 vỉ x 10 viên,Viên nén bao phim uống</t>
  </si>
  <si>
    <t>Carbazochrome </t>
  </si>
  <si>
    <t>15mg/36ml, Dung dịch tiêm</t>
  </si>
  <si>
    <t>Hộp 3 ống x 3;6ml, Dung dịch tiêm</t>
  </si>
  <si>
    <t>Alpha chymotrypsin 500IU</t>
  </si>
  <si>
    <t>500IU, Bột đông khô pha tiêm</t>
  </si>
  <si>
    <t>Hộp 3 lọ bột đông khô + 3 ống dung môi 2 ml, Tiêm</t>
  </si>
  <si>
    <t>Cytidine-5'-monophosphate dinatri 10mg
Uridin-5'-monophosphat dinatri 6mg</t>
  </si>
  <si>
    <t>2ml, Bột đông khô pha tiêm</t>
  </si>
  <si>
    <t>Hộp 5 lọ + 5 ống dung môi pha tiêm</t>
  </si>
  <si>
    <t>Nhôm oxyd (dưới dạng gel Nhôm hydroxyd) 400mg Magnesi hydroxyd (dưới dạng gel Magnesi hydroxyd 30%) 800,4mg; Simethicone (dưới dạng hỗn dịch Simethicon 30%) 80mg</t>
  </si>
  <si>
    <t>15g, Hỗn dịch uống</t>
  </si>
  <si>
    <t>Hộp 20 gói x 15g, Hỗn dịch uống</t>
  </si>
  <si>
    <t>Magnesium trisilicate, Aluminum hydroxide</t>
  </si>
  <si>
    <t>5g, 2,5g, Thuốc bột</t>
  </si>
  <si>
    <t>Hộp 5 túi x 5g, Hộp 20 túi, 40 túi x 2, 5g 
thuốc bột pha uống</t>
  </si>
  <si>
    <t>Alverine citrate</t>
  </si>
  <si>
    <t>40mg, Viên nén bao phim</t>
  </si>
  <si>
    <t>Hộp 5 vỉ x 10 viên nén bao phim, uống</t>
  </si>
  <si>
    <t>Amlodipin</t>
  </si>
  <si>
    <t>5mg, Viên nén</t>
  </si>
  <si>
    <t>Hộp 02 vỉ x 10 viên; Hộp 05 vỉ x 10 viên; 
Hộp 10 vỉ x 10 viên,Viên nén uống</t>
  </si>
  <si>
    <t>Amlodipine besylate</t>
  </si>
  <si>
    <t>5mg Amlodipine, Viên nén</t>
  </si>
  <si>
    <t>Hộp 10 vỉ x 10 viên, Viên nén uống</t>
  </si>
  <si>
    <t>Clorpromazine</t>
  </si>
  <si>
    <t>2ml, Dung dịch tiêm</t>
  </si>
  <si>
    <t>Hộp 20 ống, 100 ống x 2ml dung dịch tiêm</t>
  </si>
  <si>
    <t>Cao Đan sâm, Cao Tam thất, Borneol</t>
  </si>
  <si>
    <t>100 Viên, Viên hoàn</t>
  </si>
  <si>
    <t>Hộp 2 lọ x 100 viên, Viên hoàn uống</t>
  </si>
  <si>
    <t>Việt Nam</t>
  </si>
  <si>
    <t>Công ty cổ phần dược phẩm Minh Dân</t>
  </si>
  <si>
    <t>PHÁP</t>
  </si>
  <si>
    <t>VIỆT NAM</t>
  </si>
  <si>
    <t>ĐỨC</t>
  </si>
  <si>
    <t>Công ty cổ phần dược vật tư y tế Thanh Hóa</t>
  </si>
  <si>
    <t>Hàn Quốc</t>
  </si>
  <si>
    <t>Pháp</t>
  </si>
  <si>
    <t>Ấn Độ</t>
  </si>
  <si>
    <t>Thuốc giảm đau, hạ sốt; chống viêm không steroid; thuốc điều trị gút và các bệnh xương khớp</t>
  </si>
  <si>
    <t xml:space="preserve">Thuốc điều trị ký sinh trùng, chống nhiễm khuẩn </t>
  </si>
  <si>
    <t>Thuốc đường tiêu hóa</t>
  </si>
  <si>
    <t>Thuốc điều trị ký sinh trùng, chống nhiễm khuẩn</t>
  </si>
  <si>
    <t>Thuốc tim mạch</t>
  </si>
  <si>
    <t>Thuốc giải độc và các thuốc dùng trong trường hợp ngộ độc</t>
  </si>
  <si>
    <t>Thuốc tác dụng đối với máu</t>
  </si>
  <si>
    <t>Dung dịch điều chỉnh nước, điện giải, cân bằng acid- base và các dung dịch tiêm truyền khác</t>
  </si>
  <si>
    <t>Thuốc chống rối loạn tâm thần</t>
  </si>
  <si>
    <t>Chi nhánh công ty cổ phần dược phẩm Agimexpharm - nhà máy sản xuất dược phẩm Agimexpharm - Việt Nam</t>
  </si>
  <si>
    <t>Erythromycin</t>
  </si>
  <si>
    <t>Công ty cổ phần dược phẩm Agimexpharm - VIỆT NAM</t>
  </si>
  <si>
    <t>Spiramycin
Metronidazol</t>
  </si>
  <si>
    <t>Azithromycin</t>
  </si>
  <si>
    <t>Bột pha tiêm</t>
  </si>
  <si>
    <t>Alpa Laboratories Ltd. - ẤN ĐỘ</t>
  </si>
  <si>
    <t>Amoxicilin</t>
  </si>
  <si>
    <t>Công ty TNHH một thành viên dược phẩm và sinh học y tế</t>
  </si>
  <si>
    <t>Amoxicillin trihydrat</t>
  </si>
  <si>
    <t>Công ty cổ phần Dược phẩm Tipharco - VIỆT NAM</t>
  </si>
  <si>
    <t>Công ty cổ phần Dược phẩm 3/2 (F.T.PHARMA) - VIỆT NAM</t>
  </si>
  <si>
    <t>Cefixim</t>
  </si>
  <si>
    <t>Công ty Dược &amp; trang thiết bị Y tế Bình Định (BIDIPHAR) - VIỆT NAM</t>
  </si>
  <si>
    <t>Cefoperazone</t>
  </si>
  <si>
    <t>Cefuroxim axetil</t>
  </si>
  <si>
    <t>Cefaclor 250mg</t>
  </si>
  <si>
    <t>Công ty cổ phần Dược phẩm TW Vidipha - VIỆT NAM</t>
  </si>
  <si>
    <t>Cefalexin</t>
  </si>
  <si>
    <t>S.C. Antibiotice S.A. - RU MA NI</t>
  </si>
  <si>
    <t>Cefuroxime</t>
  </si>
  <si>
    <t>Lupin Laboratories., Ltd - ẤN ĐỘ</t>
  </si>
  <si>
    <t>Cefixime</t>
  </si>
  <si>
    <t>Công ty cổ phần xuất nhập khẩu Y tế Domesco - VIỆT NAM</t>
  </si>
  <si>
    <t>Công ty cổ phần hóa - dược phẩm Mekophar</t>
  </si>
  <si>
    <t>Cefotaxime</t>
  </si>
  <si>
    <t>Công ty cổ phần Dược - TTBYT Bình Định (Bidiphar)</t>
  </si>
  <si>
    <t>Ceftriaxone</t>
  </si>
  <si>
    <t>Panpharma</t>
  </si>
  <si>
    <t>Cefuroxim</t>
  </si>
  <si>
    <t>Công ty cổ phần dược Minh Dân</t>
  </si>
  <si>
    <t>Cefaclor</t>
  </si>
  <si>
    <t>Hộp 2 vỉ x 10 viên; 
Đường uống</t>
  </si>
  <si>
    <t>Công ty cổ phần Pymepharco</t>
  </si>
  <si>
    <t>Cephalexin</t>
  </si>
  <si>
    <t>Ciprofloxacin</t>
  </si>
  <si>
    <t>Chi nhánh công ty cổ phần dược phẩm Trung ương Vidipha tỉnh Bình Dương</t>
  </si>
  <si>
    <t>Clarithromycin</t>
  </si>
  <si>
    <t>Rumani</t>
  </si>
  <si>
    <t>Balkanpharma Razgrad AD</t>
  </si>
  <si>
    <t>Bungary</t>
  </si>
  <si>
    <t>hộp 2 vỉ x 5 viên, hộp 2 vỉ x 10 viên nén dài bao phim</t>
  </si>
  <si>
    <t>Công ty cổ phần xuất nhập khẩu y tế Domesco</t>
  </si>
  <si>
    <t>Công ty cổ phần dược phẩm Tipharco</t>
  </si>
  <si>
    <t>Alanine, Glycin, Arginin, Aspartic acid, Natri metabisulphite</t>
  </si>
  <si>
    <t>Thùng 10 chai, mỗi chai 500 ml</t>
  </si>
  <si>
    <t>Berlin Chemie AG</t>
  </si>
  <si>
    <t>Đức</t>
  </si>
  <si>
    <t>Alanine (4g), Glycin (7g), Arginin (4,55g), Aspartic acid (2g), Natri metabisulphite (0,02g); Dung dịch tiêm truyền</t>
  </si>
  <si>
    <t>Succinyl gelatin</t>
  </si>
  <si>
    <t>40g; Dung dịch tiêm truyền</t>
  </si>
  <si>
    <t>Thùng 10 chai, mỗi chai 500ml</t>
  </si>
  <si>
    <t>B.Braun Medical Industries S.B</t>
  </si>
  <si>
    <t>Maylaisia</t>
  </si>
  <si>
    <t>Glucose monohydrat</t>
  </si>
  <si>
    <t>5g; Dung dịch tiêm truyền</t>
  </si>
  <si>
    <t>Công ty TNHH B. Braun</t>
  </si>
  <si>
    <t>Dầu đậu tương, Triglyceride, Lecithin</t>
  </si>
  <si>
    <t>10%/500ml; Dung dịch tiêm truyền</t>
  </si>
  <si>
    <t>B.Braun Melsungen AG</t>
  </si>
  <si>
    <t>10%/250ml; Dung dịch truyền tĩnh mạch</t>
  </si>
  <si>
    <t>Thùng 10 chai, mỗi chai 250 ml</t>
  </si>
  <si>
    <t>Natri Bicarbonate</t>
  </si>
  <si>
    <t>7g; Dung dịch tiêm truyền</t>
  </si>
  <si>
    <t>Công ty cổ phần Fresenius Kabi Bidiphar</t>
  </si>
  <si>
    <t>Natri clorid</t>
  </si>
  <si>
    <t>90mg; Dung dịch truyền tĩnh mạch</t>
  </si>
  <si>
    <t>Hộp 10 lọ, mỗi lọ 10 ml</t>
  </si>
  <si>
    <t>Công ty cổ phần Dược Khoa</t>
  </si>
  <si>
    <t>0.9g; Dung dịch tiêm truyền</t>
  </si>
  <si>
    <t xml:space="preserve">B. Braun </t>
  </si>
  <si>
    <t>Indonesia</t>
  </si>
  <si>
    <t>Natri clorid, Kali clorid, Canxi clorid</t>
  </si>
  <si>
    <t>Natri clorid 3g, Kali clorid 0.2g, Canxi clorid 0.135g;Dung dịch tiêm truyền</t>
  </si>
  <si>
    <t>Diazepam</t>
  </si>
  <si>
    <t>5mg/ml; Dung dịch tiêm</t>
  </si>
  <si>
    <t>Hộp 10 ống, ống 2ml</t>
  </si>
  <si>
    <t>Thuốc chống rối loạn tâm thần</t>
  </si>
  <si>
    <t>Hameln Pharmaceuticals GmbH- Đức</t>
  </si>
  <si>
    <t>5mg; Viên nén</t>
  </si>
  <si>
    <t>Hộp 10 vỉ x 10 viên</t>
  </si>
  <si>
    <t>Chi nhánh công ty cổ phần dược phẩm trung ương Vidipha tại Bình Dương- VN</t>
  </si>
  <si>
    <t>Bình Dương</t>
  </si>
  <si>
    <t>Ephedrin hydroclorid</t>
  </si>
  <si>
    <t>10mg/1 ml; Dung dịch tiêm</t>
  </si>
  <si>
    <t>Hộp 100 ống 1ml</t>
  </si>
  <si>
    <t>Công ty cổ phần Dược phẩm TW- VN</t>
  </si>
  <si>
    <t>Ketamin</t>
  </si>
  <si>
    <t>50mg/ml; Dung dịch tiêm</t>
  </si>
  <si>
    <t>Hộp 10 lọ, lọ 20ml</t>
  </si>
  <si>
    <t>Rotexmedica GmbH Arzneimittelwerk- Đức</t>
  </si>
  <si>
    <t>Thuốc gây tê, mê</t>
  </si>
  <si>
    <t>5 mg; Viên nén</t>
  </si>
  <si>
    <t>Gedeon Richter Plc- Hungary</t>
  </si>
  <si>
    <t>Hungary</t>
  </si>
  <si>
    <t>Pethidine Hydrochloride</t>
  </si>
  <si>
    <t>Hộp 10 ống 2ml</t>
  </si>
  <si>
    <t>Warsaw Pharmaceutical Works Polfa- Balan</t>
  </si>
  <si>
    <t>Ba Lan</t>
  </si>
  <si>
    <t>Fentanyl citrate</t>
  </si>
  <si>
    <t>0.157mg; Dung dịch tiêm</t>
  </si>
  <si>
    <t>Hameln Pharm GmbH- Đức</t>
  </si>
  <si>
    <t>3 g/15 ml; Dung dịch truyền tĩnh mạch</t>
  </si>
  <si>
    <t>Hộp 10 ống 15ml</t>
  </si>
  <si>
    <t>PT Ferron Par Pharm- Indonesia</t>
  </si>
  <si>
    <t>Thuốc tim mạch</t>
  </si>
  <si>
    <t>Morphin hydroclorid</t>
  </si>
  <si>
    <t>0.01g/1ml; Dung dịch tiêm</t>
  </si>
  <si>
    <t>Hộp 10 ống x 1ml</t>
  </si>
  <si>
    <t>Công ty cổ phần dược phẩm trung ương Vidipha- VN</t>
  </si>
  <si>
    <t>Pethidine</t>
  </si>
  <si>
    <t>Hameln Pharm GmbH</t>
  </si>
  <si>
    <t>Sulfamethoxazol 
 Trimethoprim</t>
  </si>
  <si>
    <t>800mg Sulfamethoxazo 
 160 mg Trimethoprim
 Viên nén</t>
  </si>
  <si>
    <t>Hộp 10 vỉ x 10 viên, chai 500 viên;
 Đường uống</t>
  </si>
  <si>
    <t>Thuốc điều trị kí sinh trùng, chống nhiễm khuẩn</t>
  </si>
  <si>
    <t>Erythromycin stearat 500mg;
 Viên nén bao phim</t>
  </si>
  <si>
    <t>Hộp 10 vỉ x 10 viên;
 Đường uống</t>
  </si>
  <si>
    <t>Spiramycin
 Metronidazol</t>
  </si>
  <si>
    <t>Spiramycin 0.75M IU 
 Metronidazol 125mg
 Viên nén bao phim</t>
  </si>
  <si>
    <t>Hộp 02 vỉ x 10 viên;
 Đường uống</t>
  </si>
  <si>
    <t>Azithromycin 500mg;
 Viên</t>
  </si>
  <si>
    <t>Hộp 1 vỉ x 3 viên; 
 Đường uống</t>
  </si>
  <si>
    <t>Cephalotin sodium 
 Cephalotin bicarbonate</t>
  </si>
  <si>
    <t>Hộp 1 lọ; 
 Đường tiêm</t>
  </si>
  <si>
    <t>Amoxicilin trihydrat 500mg;
 Viên nang cứng</t>
  </si>
  <si>
    <t>Hộp 10 vỉ x 10 viên; 
 Đường uống</t>
  </si>
  <si>
    <t>Amoxicillin khan 875mg;
 Viên nén bao phim</t>
  </si>
  <si>
    <t>Hộp 2 vỉ x 7 viên; 
 Đường uống</t>
  </si>
  <si>
    <t>Azithromycin 500mg;
 Viên nang</t>
  </si>
  <si>
    <t>Cefixim 100mg;
 Viên nang</t>
  </si>
  <si>
    <t>Hộp 10 vỉ x 10 viên nang; 
 Đường uống</t>
  </si>
  <si>
    <t>Cefixim 200mg;
 Viên nang</t>
  </si>
  <si>
    <t>Hộp 10 lọ x 1g; 
 Đường tiêm</t>
  </si>
  <si>
    <t>Cefuroxim axetil 125mg;
 Thuốc cốm</t>
  </si>
  <si>
    <t>Hộp 10 gói x 4g; 
 Đường uống</t>
  </si>
  <si>
    <t>Cefaclor monohydrat 262,25mg; 
 Viên nang</t>
  </si>
  <si>
    <t>Hộp 1 vỉ x 12 viên nang; 
 Đường uống</t>
  </si>
  <si>
    <t>Cefalexin monohydrat 500mg; 
 Viên nang cứng</t>
  </si>
  <si>
    <t>Hộp 100 vỉ x 10 viên; 
 Đường uống</t>
  </si>
  <si>
    <t>Cefuroxime sodium 750mg; 
 Bột pha tiêm</t>
  </si>
  <si>
    <t>Cefixime 100mg;
 Thuốc bột</t>
  </si>
  <si>
    <t>Hộp 12 gói x 2g thuốc bột; 
 Đường uống</t>
  </si>
  <si>
    <t>Hộp 12 gói x 1,5g; 
 Đường uống</t>
  </si>
  <si>
    <t>Cefotaxime sodium 1g;
 Thuốc bột pha tiêm</t>
  </si>
  <si>
    <t>Cefotaxim natri 1g; 
 Thuốc bột pha tiêm</t>
  </si>
  <si>
    <t>Hộp 1 lọ + 1 ống nước cất pha tiêm 4ml; 
 Hộp 10 lọ; 
 Đường tiêm</t>
  </si>
  <si>
    <t>Ceftriaxone natri 1g;
 Thuốc bột pha tiêm</t>
  </si>
  <si>
    <t>Hộp 25 lọ; Đ
 ường tiêm</t>
  </si>
  <si>
    <t>Cefuroxim axetil 250mg; 
 Viên nén bao phim</t>
  </si>
  <si>
    <t>Hộp 1 túi x 1 vỉ x 10 viên; 
 Đường uống</t>
  </si>
  <si>
    <t>Cefuroxim natri 750mg; 
 Bột pha dung dịch tiêm bắp hoặc tĩnh mạch</t>
  </si>
  <si>
    <t>Hộp 5 lọ bột; 
 Đường tiêm</t>
  </si>
  <si>
    <t>Cefaclor monohydrat 500mg; 
 Viên nang cứng</t>
  </si>
  <si>
    <t>Hộp 2 vỉ x 10 viên; 
 Đường uống</t>
  </si>
  <si>
    <t>Cephalexin monohydrat 500mg; 
 Viên nang cứng</t>
  </si>
  <si>
    <t>Cephalexin monohydrat 500mg;
 Viên nang cứng (đỏ - vàng)</t>
  </si>
  <si>
    <t>Ciprofloxacin HCl 500mg;
 Viên nén bao phim</t>
  </si>
  <si>
    <t>Hộp 10 vỉ x 10 viên; hộp 50 vỉ x 10 viên; 
 Đường uống</t>
  </si>
  <si>
    <t>Clarithromycin 250mg;
 Viên nén bao phim</t>
  </si>
  <si>
    <t>500 mg; Viên nén bao phim</t>
  </si>
  <si>
    <t>Hộp 2 vỉ x 5 viên; Uống</t>
  </si>
  <si>
    <t>Clindamycin HCl</t>
  </si>
  <si>
    <t>600 mg/4ml; Bột đông khô pha tiêm</t>
  </si>
  <si>
    <t>hộp 1 lọ + 1 ống dung môi 4ml; Tiêm bắp hoặc tiêm tĩnh mạch</t>
  </si>
  <si>
    <t>Công ty cổ phần Dược-TTBYT Bình Định</t>
  </si>
  <si>
    <t>Sulfamethoxazole,
 Trimethoprim</t>
  </si>
  <si>
    <t>480 mg,80 mg; Viên nén</t>
  </si>
  <si>
    <t>hộp 1 vỉ x 20 viên; uống</t>
  </si>
  <si>
    <t>Công ty cổ phần dược phẩm Quảng Bình</t>
  </si>
  <si>
    <t>Amoxicillin (dưới dạng Amoxicillin trihydrate) 250mg/5ml; Acid clavulanic (dưới dạng Kali clavulanate) 62,5mg/5ml</t>
  </si>
  <si>
    <t>250mg/5ml ; Bột pha hỗn dịch</t>
  </si>
  <si>
    <t>Hộp 1 chai 7,5g bột để pha 60ml hỗn dịch; Uống</t>
  </si>
  <si>
    <t>Sandoz GmbH</t>
  </si>
  <si>
    <t>Áo</t>
  </si>
  <si>
    <t>Amoxicilin (dưới dạng Amoxicilin trihydrate) 500mg; Acid Clavulanic (dưới dạng Kali clavulanate) 125mg</t>
  </si>
  <si>
    <t>500mg/125mg; Viên nén bao phim</t>
  </si>
  <si>
    <t>Hộp 5 vỉ x 4 viên; Uống
 Hộp 5 vỉ x 4 viên</t>
  </si>
  <si>
    <t>Doxycyclin (dưới dạng Doxycyclin hyclat)</t>
  </si>
  <si>
    <t>100 mg; Viên nang cứng</t>
  </si>
  <si>
    <t>Hộp 10 vỉ x 10 viên; Uống</t>
  </si>
  <si>
    <t>Medochemie Ltd.</t>
  </si>
  <si>
    <t>Cyprus</t>
  </si>
  <si>
    <t>Cefadroxil (dưới dạng Cefadroxil monohydrat) 500mg</t>
  </si>
  <si>
    <t>500 mg; Viên nang cứng</t>
  </si>
  <si>
    <t>Trimethoprim 400 mg, sulfamethoxazol 2000 mg</t>
  </si>
  <si>
    <t>2000 mg + 400mg; Thuốc bột pha hỗn dịch uống</t>
  </si>
  <si>
    <t>Hộp 1 chai 20g pha 50ml hỗn dịch; Uống
 Hộp 1 chai 20g pha 50ml hỗn dịch</t>
  </si>
  <si>
    <t>Erythromycin stearate</t>
  </si>
  <si>
    <t>250mg; Viên nén bao phim</t>
  </si>
  <si>
    <t>Công ty cổ phần Hóa - Dược phẩm Mekophar</t>
  </si>
  <si>
    <t>Levofloxacin (dưới dạng Levofloxacin hemihydrat)</t>
  </si>
  <si>
    <t>750mg/ 150ml; Bột pha hỗn dịch uống</t>
  </si>
  <si>
    <t>Hộp 1 lọ 150ml; Uống</t>
  </si>
  <si>
    <t>Công ty cổ phần Dược phẩm TW1( Pharbaco)</t>
  </si>
  <si>
    <t>Hộp 10 ống x 2ml; Tiêm tĩnh mạch và tiêm bắp</t>
  </si>
  <si>
    <t>Công ty Dược &amp; trang thiết bị Y tế Bình Định (BIDIPHAR)</t>
  </si>
  <si>
    <t>Gentamicin sulfate</t>
  </si>
  <si>
    <t>80mg/2ml; Dung dịch tiêm</t>
  </si>
  <si>
    <t>Công ty cổ phần Dược phẩm Vĩnh Phúc (VINPHACO)</t>
  </si>
  <si>
    <t>Gentamicin (dưới dạng gentamicin sulfat)</t>
  </si>
  <si>
    <t>40mg/1ml; Dung dịch tiêm</t>
  </si>
  <si>
    <t>Hộp 10 ống x 1 ml; Tiêm tĩnh mạch hoặc tiêm bắp</t>
  </si>
  <si>
    <t>250 mg; Thuốc bột pha hỗn dịch uống</t>
  </si>
  <si>
    <t>Hộp 24 gói x 1,5g; Uống</t>
  </si>
  <si>
    <t>Công ty TNHH MTV Dược phẩm DHG</t>
  </si>
  <si>
    <t>125mg; Thuốc bột</t>
  </si>
  <si>
    <t>Hộp 12 gói x 3g thuốc bột; Uống</t>
  </si>
  <si>
    <t>Công ty cổ phần Dược Hậu Giang</t>
  </si>
  <si>
    <t>Amoxicillin
 Acid Clavulanic</t>
  </si>
  <si>
    <t>250 mg + 31,25 mg; Thuốc cốm pha hỗn dịch uống</t>
  </si>
  <si>
    <t>Hộp 24 gói x 1g; Uống</t>
  </si>
  <si>
    <t>Levofloxacin</t>
  </si>
  <si>
    <t>500mg/100ml; Dung dịch tiêm truyền</t>
  </si>
  <si>
    <t>Chai 100ml; hộp 1 chai 100ml; Tiêm truyền</t>
  </si>
  <si>
    <t>0,5%; Dung dịch nhỏ mắt</t>
  </si>
  <si>
    <t>Hộp 1 lọ 5ml; Thuốc nhỏ mắt</t>
  </si>
  <si>
    <t>cefixime</t>
  </si>
  <si>
    <t>250mg; Viên nang cứng</t>
  </si>
  <si>
    <t>Hộp 2 vỉ x 10 viên; Uống</t>
  </si>
  <si>
    <t>Công ty cổ phần tập đoàn Merap</t>
  </si>
  <si>
    <t>150mg; Viên nang cứng</t>
  </si>
  <si>
    <t>250mg; Viên nén</t>
  </si>
  <si>
    <t>Metronidazo</t>
  </si>
  <si>
    <t>500 mg; Dung dịch tiêm truyền</t>
  </si>
  <si>
    <t>Hộp 1 chai nhựa 100ml; Tiêm truyền</t>
  </si>
  <si>
    <t>Cefradin</t>
  </si>
  <si>
    <t>125mg/5ml; Bột pha hỗn dịch uống</t>
  </si>
  <si>
    <t>Hộp 1 lọ 60ml; Uống</t>
  </si>
  <si>
    <t>Công ty cổ phần Dược phẩm Minh Dân</t>
  </si>
  <si>
    <t>125mg/ 5ml; Hỗn dịch uống</t>
  </si>
  <si>
    <t>500 mg + 125 mg; Viên nén bao phim</t>
  </si>
  <si>
    <t>Hộp 1 túi x 2 vỉ x 7 viên; Uống</t>
  </si>
  <si>
    <t>Amoxicilin natri
Sulbactam natri</t>
  </si>
  <si>
    <t>1,0g Amoxcilin
0,5g Sulbactam
Bột pha tiêm</t>
  </si>
  <si>
    <t>Hộp 1 lọ
Đường tiêm</t>
  </si>
  <si>
    <t>Amoxiciline trihyrate
Clavulanate potassium</t>
  </si>
  <si>
    <t>200mg Amoxicilin
28,5mg Clavulanic acid
Viên nén phân tán</t>
  </si>
  <si>
    <t>Hộp 5 vỉ x 6 viên
Đường uống</t>
  </si>
  <si>
    <t>Micro Labs Ltd</t>
  </si>
  <si>
    <t>Cefpodoxim proxetil</t>
  </si>
  <si>
    <t>100mg Cefpodoxim
Viên nén bao phim</t>
  </si>
  <si>
    <t>Hộp 10 vỉ x 10 viên
Đường uống</t>
  </si>
  <si>
    <t>M/s Nectar Lifescience Limited</t>
  </si>
  <si>
    <t>Acid nalidixic</t>
  </si>
  <si>
    <t>500mg Acid nalidixic
Viên nén dài bao phim</t>
  </si>
  <si>
    <t>Công ty cổ phần dược phẩm Khánh Hòa</t>
  </si>
  <si>
    <t>Phenoxymethylpenicilin kali</t>
  </si>
  <si>
    <t>400.000 IU Penicilin
Viên nén</t>
  </si>
  <si>
    <t>Hộp 10 vỉ x 12 viên; Hộp 20 vỉ x 12 viên</t>
  </si>
  <si>
    <t>Công ty cổ phần Dược phẩm và sinh học Y tế</t>
  </si>
  <si>
    <t>Amoxicilin trihydrat
Sulbactam pivoxil</t>
  </si>
  <si>
    <t>875mg Amoxicilin
125mg Sulbactam
Viên nén bao phim</t>
  </si>
  <si>
    <t>Hộp 2 vỉ x 7 viên</t>
  </si>
  <si>
    <t>Công ty cổ phần dược phẩm Imexpharm</t>
  </si>
  <si>
    <t>Amoxicilin trihydrat
Kali clavulanic</t>
  </si>
  <si>
    <t>500mg Amoxicilin
62,5mg Acid clavulanic
Thuốc bột</t>
  </si>
  <si>
    <t>Hộp 12 gói x 1,5g
Đường uống</t>
  </si>
  <si>
    <t>Amoxicilin trihyrat
Cloxacilin Natri</t>
  </si>
  <si>
    <t>500mg Amoxicilin
500mg Cloxacilin
Viên nén bao phim</t>
  </si>
  <si>
    <t>Công ty cổ phần dược phẩm Hà Tây</t>
  </si>
  <si>
    <t>Amoxicilin trihydrat</t>
  </si>
  <si>
    <t>250mg Amoxicilin
Viên nang cứng</t>
  </si>
  <si>
    <t>Hộp 2 vỉ x 10 viên
Đường uống</t>
  </si>
  <si>
    <t>S.C. Antibiotice S.A</t>
  </si>
  <si>
    <t>Romania</t>
  </si>
  <si>
    <t>500mg Amoxicilin
Viên nang cứng</t>
  </si>
  <si>
    <t>Hộp 1 vỉ x 10 viên
Đường uống</t>
  </si>
  <si>
    <t>Cefaclor monohydrat</t>
  </si>
  <si>
    <t>250mg Cefaclor
Viên nang cứng</t>
  </si>
  <si>
    <t>Hộp 1 vỉ x 12 viên
Đường uống</t>
  </si>
  <si>
    <t>500mg Cefaclor
Viên nang cứng</t>
  </si>
  <si>
    <t>Ofloxacin</t>
  </si>
  <si>
    <t>200mg Ofloxacin
Viên nén bao phim</t>
  </si>
  <si>
    <t>Hợp 10 vỉ x 10 viên
Đường uống</t>
  </si>
  <si>
    <t>Remedica Ltd.</t>
  </si>
  <si>
    <t>Levofloxacin hemihydrat</t>
  </si>
  <si>
    <t>250mg Levofloxacin
Dung dịch tiêm truyền</t>
  </si>
  <si>
    <t>Họp 1 chai 50ml</t>
  </si>
  <si>
    <t>Sanofi- Aventis Deutshland GmbH</t>
  </si>
  <si>
    <t>Ceftriaxone natri</t>
  </si>
  <si>
    <t>1g Ceftriaxone
Bột pha dung dịch tiêm</t>
  </si>
  <si>
    <t>Hộp 5 lọ x 30ml
Đường tiêm</t>
  </si>
  <si>
    <t>Trimethoprim
Sulfamethoxazol</t>
  </si>
  <si>
    <t>400mg Trimethoprim
200mg Sulfamethoxazol
Bột thuốc pha hỗn dịch</t>
  </si>
  <si>
    <t>Hộp 1 chai 50ml chứa 20g bột thuốc pha hỗn dịch</t>
  </si>
  <si>
    <t>Công ty cổ phần dược- vật tu y tế Thanh Hóa</t>
  </si>
  <si>
    <t>500mg Tinidazol
Viên nén dài bao phim</t>
  </si>
  <si>
    <t>Công ty Liên doanh Meyer - BPC</t>
  </si>
  <si>
    <t>500mg Tinidazol
Viên nén bao phim</t>
  </si>
  <si>
    <t>Hộp 1 vỉ x 4 viên
Đường uống</t>
  </si>
  <si>
    <t>Sulfamethoxazol
Sulfamethoprim</t>
  </si>
  <si>
    <t>800mg Sulfamethoxazol
160mg Trimethoprim
Viên nén dài</t>
  </si>
  <si>
    <t>Hộp 10 vỉ x 10 viên, hộp 1 chai 100 viên
Đường uống</t>
  </si>
  <si>
    <t>500mg Amoxicilin
500mg Sulbactam
Viên nén dài bao phim</t>
  </si>
  <si>
    <t>Hộp 3 vỉ x 5 viên; Hợp 10 vỉ x 5 viên
Đường uống</t>
  </si>
  <si>
    <t>400mg Sulfamethoxazol
80mg Trimethoprim
Viên nén</t>
  </si>
  <si>
    <t>Hộp 1 vỉ x 20 viên; chai 100 viên; chai 500 viên
Đường uống</t>
  </si>
  <si>
    <t>Công ty cổ phần SPM</t>
  </si>
  <si>
    <t>1g Amoxicilin
0,5g Sulbactam 
Thuốc bột pha tiêm</t>
  </si>
  <si>
    <t>Hộp 1 lọ; Hộp 10 lọ; Hộp 1 lọ + 02 ống nước cất pha tiêm 5ml
Đường tiêm</t>
  </si>
  <si>
    <t>Công ty cổ phần dược phẩm VCP</t>
  </si>
  <si>
    <t>Oxytocin</t>
  </si>
  <si>
    <t>Mỗi ống 1ml chứa Oxytocin 5IU
Dung dịch tiêm</t>
  </si>
  <si>
    <t>Hộp 1 vỉ x 10 ống x 1ml; Hộp 5 vỉ x 10 ống x 1ml
Đường tiêm</t>
  </si>
  <si>
    <t>Công ty cổ phần dược phẩm Vĩnh Phúc</t>
  </si>
  <si>
    <t>Piperacilin natri
Tazobactam natri</t>
  </si>
  <si>
    <t>2g Piperacilin 
0,25g Tazobactam 
Thuốc bột pha tiêm</t>
  </si>
  <si>
    <t>Hộp 1 lọ; Hộp 1 lọ + 2 ống nước cất pha tiêm 5ml
Đường tiêm</t>
  </si>
  <si>
    <t>750IU Spiramycin
125mg Metronidazol
Viên nén bao phim</t>
  </si>
  <si>
    <t>250mg Cefuroxim
Viên nén bao phim</t>
  </si>
  <si>
    <t>Hộp 2 vỉ x 5 viên; hộp 1 vỉ, 2 vỉ, 3 vỉ, 10 vỉ, 20 vỉ x 10 viên
Đường uống</t>
  </si>
  <si>
    <t>Công ty xuất nhập khẩu y tế Domesco</t>
  </si>
  <si>
    <t>500mg Cefuroxim
Viên nén dài bao phim</t>
  </si>
  <si>
    <t>Hộp 2 vỉ x 5 viên
Đường uống</t>
  </si>
  <si>
    <t>"Thiamin mononitrat;
Pyridoxin hydroclorid
Cyanocobalamin "</t>
  </si>
  <si>
    <t>Thiamin mononitrat: 125mg
Pyridoxin hydroclorid: 125mg
Cyanocobalamin 125mcg</t>
  </si>
  <si>
    <t>Hộp 10 vỉ x 10 viên nén bao phim
Đường uống</t>
  </si>
  <si>
    <t>Chi nhánh công ty cổ phần dược phẩm Agimexpharm - Nhà máy sản xuất dược phẩm Agimexpharm</t>
  </si>
  <si>
    <t>Khoáng chất và vitamin</t>
  </si>
  <si>
    <t>Vitamin A (Retinol palmitat)</t>
  </si>
  <si>
    <t>5.000UI</t>
  </si>
  <si>
    <t>Hộp 10 vỉ x 20 viên nang 
Đường uống</t>
  </si>
  <si>
    <t xml:space="preserve">Công ty cổ phần hóa - Dược phẩm Mekophar </t>
  </si>
  <si>
    <t>Cholecalciferol</t>
  </si>
  <si>
    <t>150000IU</t>
  </si>
  <si>
    <t>Hộp 1 lọ 10ml 
Dung dịch uống</t>
  </si>
  <si>
    <t>Medana Pharma Spolka Akcyjna</t>
  </si>
  <si>
    <t>BA LAN</t>
  </si>
  <si>
    <t>Vitamin D3 (cholecalciferol)</t>
  </si>
  <si>
    <t>400IU/0,4ml</t>
  </si>
  <si>
    <t>Hộp 1 chai 12ml 
Dung dịch uống</t>
  </si>
  <si>
    <t xml:space="preserve">Công ty dược phẩm OPV </t>
  </si>
  <si>
    <t>Vitamin A(Retinol palmitat)
Vitamin D (Cholecalciferol)</t>
  </si>
  <si>
    <t>Vitamin A(Retinol palmitat): 5000 IU
 Vitamin D (Cholecalciferol): 400 IU</t>
  </si>
  <si>
    <t>Hộp 10 vỉ x 10 viên, 
Viên nang mềm, 
Đường uống</t>
  </si>
  <si>
    <t xml:space="preserve">Công ty cổ phần dược phẩm Bidiphar 1 </t>
  </si>
  <si>
    <t>Calci lactat gluconat 
Calci carbonat</t>
  </si>
  <si>
    <t>Calci lactat gluconat tương ứng Calci: 380 mg
Calci carbonat tương ứng Calci: 120 mg</t>
  </si>
  <si>
    <t>Hộp 1 tuýp x 10 viên; 
Viên nén sủi bọt; 
Đường uống</t>
  </si>
  <si>
    <t xml:space="preserve">Công ty Dược &amp; trang thiết bị Y tế Bình Định (BIDIPHAR) </t>
  </si>
  <si>
    <t> Calcium lactat gluconat; 
Calcium carbonat.</t>
  </si>
  <si>
    <t>Calcium lactat gluconat: 2940mg
Calcium carbonat: 300mg</t>
  </si>
  <si>
    <t>Hộp 1 tuýp 20 viên; 
Viên sủi; 
Đường uống</t>
  </si>
  <si>
    <t xml:space="preserve">Farma France </t>
  </si>
  <si>
    <t>Calci carbonat;
Cholecalciferol</t>
  </si>
  <si>
    <t>Calci carbonat: 750mg; 
Cholecalciferol: 100IU</t>
  </si>
  <si>
    <t>Hộp 20 vỉ x 5 viên; 
Viên nang mềm;
Đường uống</t>
  </si>
  <si>
    <t xml:space="preserve">Công ty cổ phần Dược phẩm Trà Vinh (TV PHARM) </t>
  </si>
  <si>
    <t>Calci lactat gluconat ;
 Calci carbonat</t>
  </si>
  <si>
    <t>Calci lactat gluconat: 2940 mg;
Calci carbonat: 300 mg</t>
  </si>
  <si>
    <t>Hộp 1 tuýp 20 viên; 
Viên nén sủi bọt;
Đường uống</t>
  </si>
  <si>
    <t>Công ty cổ phần Dược phẩm Cửu Long (PHARIMEXCO)</t>
  </si>
  <si>
    <t>Vitamin A; 
Vitamin D3</t>
  </si>
  <si>
    <t>Vitamin A: 5000 IU;
Vitamin D3: 400 IU</t>
  </si>
  <si>
    <t>Hộp 10 vỉ x 10 viên; 
Viên nang mềm; 
Đường uống</t>
  </si>
  <si>
    <t xml:space="preserve">Công ty cổ phần SPM </t>
  </si>
  <si>
    <t>Vitamin E</t>
  </si>
  <si>
    <t>400IU</t>
  </si>
  <si>
    <t> Hộp 10 vỉ x 10 viên; 
Viên nén; Uống</t>
  </si>
  <si>
    <t>Công ty dược trang thiết bị y tế Bình Định</t>
  </si>
  <si>
    <t>Calci carbonat </t>
  </si>
  <si>
    <t>650mg</t>
  </si>
  <si>
    <t>BĂNG LA ĐÉT</t>
  </si>
  <si>
    <t>Hộp 5 vỉ x 10 viên; Viên nén nhai; Uống</t>
  </si>
  <si>
    <t xml:space="preserve">Navana Pharm., Ltd </t>
  </si>
  <si>
    <t>Mecobalamine</t>
  </si>
  <si>
    <t>500mcg</t>
  </si>
  <si>
    <t>Hộp 10 ống 1 ml; 
Dung dịch tiêm</t>
  </si>
  <si>
    <t>Indus Pharm</t>
  </si>
  <si>
    <t>ẤN ĐỘ</t>
  </si>
  <si>
    <t>Vitamin B1, 
Vitamin B6, 
Vitamin B12</t>
  </si>
  <si>
    <t>Vitamin B1: 115 mg, 
Vitamin B6: 115 mg, 
Vitamin B12: 50 mcg</t>
  </si>
  <si>
    <t>Hộp 12 vỉ x 5 viên nang mềm, 
Đường uống</t>
  </si>
  <si>
    <t xml:space="preserve">Công ty TNHH SX-TM Dược phẩm NIC (NIC Pharma) </t>
  </si>
  <si>
    <t>Calcitriol</t>
  </si>
  <si>
    <t> 0,25 mcg</t>
  </si>
  <si>
    <t>Hộp 6 vỉ x 10 viên nang mềm,
Đường uống</t>
  </si>
  <si>
    <t xml:space="preserve">Công ty CP Dược phẩm Đạt Vi Phú (DAVIPHARM) </t>
  </si>
  <si>
    <t>Calci lactat </t>
  </si>
  <si>
    <t> 500 mg/10 ml</t>
  </si>
  <si>
    <t>50 ống x 10 ml; Dung dịch uống</t>
  </si>
  <si>
    <t xml:space="preserve">Công ty cổ phần Dược phẩm Phương Đông </t>
  </si>
  <si>
    <t>Vitamin B1; 
Vitamin C;
Vitamin B2; 
Vitamin A ; 
Vitamin PP ( B3 ); 
Calci gluconate;
Vitamin B6; 
Kẽm (Kẽm sulfat); 
Vitamin D3; 
Lysine</t>
  </si>
  <si>
    <t>Vitamin B1: 1 mg
Vitamin C: 20 mg 
Vitamin B2: 1 mg 
Vitamin A: 250 IU 
Vitamin PP ( B3 ): 7 mg 
Calci gluconate: 200 mg
Vitamin B6: 1 mg 
Kẽm (Kẽm sulfat): 5 mg 
Vitamin D3: 100 IU 
Lysine: 100 mg</t>
  </si>
  <si>
    <t>Hộp 50 gói x 2g, 
Gói cốm 
Đường uống</t>
  </si>
  <si>
    <t>Công ty cổ phần Dược phẩm Nam Hà</t>
  </si>
  <si>
    <t>Calci lactat gluconat; 
Calci carbonat</t>
  </si>
  <si>
    <t>Calci lactat gluconat (chứa 363,33mg ion calci) 2940mg; 
Calci carbonat (chứa 120,14mg ion calci) 300mg</t>
  </si>
  <si>
    <t>Hộp 1 tuýp 10 viên; 
Viên nén sủi bọt, 
Uống</t>
  </si>
  <si>
    <t>Vitamin B1 (Thiamin mononitrat),
 Vitamin B6 (Pyridoxin hydroclorid), 
Vitamin B12 (Cyanocobalamin)</t>
  </si>
  <si>
    <t>Vitamin B1 (Thiamin mononitrat) 250 mg, 
Vitamin B6 (Pyridoxin hydroclorid) 250 mg, 
Vitamin B12 (Cyanocobalamin) 1000 mcg</t>
  </si>
  <si>
    <t>Hộp 10 vỉ x 10 viên; 
Viên nén dài bao phim;
Đường uống.</t>
  </si>
  <si>
    <t>Calcium carbonate, 
Cholecalciferol</t>
  </si>
  <si>
    <t>Calcium carbonate: 750 mg, 
Cholecalciferol: 100 IU</t>
  </si>
  <si>
    <t>Hộp 20 vỉ x 5 viên; 
Viên nang mềm; Uống</t>
  </si>
  <si>
    <t xml:space="preserve">Công ty Liên Doanh Dược phẩm Mebiphar - Austrapharm </t>
  </si>
  <si>
    <t> 750 mg</t>
  </si>
  <si>
    <t>Lọ 30 viên nhai</t>
  </si>
  <si>
    <t xml:space="preserve">Công ty cổ phần Pymepharco </t>
  </si>
  <si>
    <t>rutin, 
vitamin C</t>
  </si>
  <si>
    <t>rutin: 500mg, 
vitamin C: 100mg</t>
  </si>
  <si>
    <t>Hộp 3 vỉ x 10 viên; 
Viên nén bao phim; Uống</t>
  </si>
  <si>
    <t xml:space="preserve">Công ty liên doanh BV Pharma </t>
  </si>
  <si>
    <t>400 UI</t>
  </si>
  <si>
    <t>Hộp 10 vỉ x 10 viên nang mềm; 
Đường uống</t>
  </si>
  <si>
    <t xml:space="preserve">Ampharco USA </t>
  </si>
  <si>
    <t>MỸ</t>
  </si>
  <si>
    <t>Retinol acetat</t>
  </si>
  <si>
    <t>5000 IU</t>
  </si>
  <si>
    <t>Hộp 10 vỉ x 10 viên;
Viên nang cứng; Uống</t>
  </si>
  <si>
    <t>Vitamin B12</t>
  </si>
  <si>
    <t> 1mg/ml</t>
  </si>
  <si>
    <t>Hộp 100 ống 1 ml; 
Dung dịch tiêm</t>
  </si>
  <si>
    <t xml:space="preserve">Công ty cổ phần dược phẩm Minh Dân </t>
  </si>
  <si>
    <t>Acid Ascorbic</t>
  </si>
  <si>
    <t>1000mg</t>
  </si>
  <si>
    <t>Hộp 1 tuýp x 10 viên sủi bọt; 
Đường uống</t>
  </si>
  <si>
    <t xml:space="preserve">Công ty cổ phần Dược phẩm OPC </t>
  </si>
  <si>
    <t>500mg</t>
  </si>
  <si>
    <t>Hộp 20 vỉ x 10 viên; 
Viên nang; Uống</t>
  </si>
  <si>
    <t>Hộp 10 vỉ x 10 viên bao film; 
Đường uống</t>
  </si>
  <si>
    <t>Công ty Dược Phẩm Quảng Bình</t>
  </si>
  <si>
    <t>Phytomenadion</t>
  </si>
  <si>
    <t>10 mg/1ml</t>
  </si>
  <si>
    <t>Hộp 10 ống x 1 ml; 
Dung dịch tiêm</t>
  </si>
  <si>
    <t>Thuốc tác dụng đối với máu</t>
  </si>
  <si>
    <t>Calci carbonat; 
Cholecalciferol (vitamin D3)</t>
  </si>
  <si>
    <t>Calci carbonat: 600mg;
Cholecalciferol (vitamin D3): 400 IU</t>
  </si>
  <si>
    <t>Hộp 1 lọ 12 viên; 
Viên nhai</t>
  </si>
  <si>
    <t xml:space="preserve">Công ty cổ phần Dược phẩm Cửu Long 
(PHARIMEXCO) </t>
  </si>
  <si>
    <t xml:space="preserve">Công ty cổ phần Dược phẩm Cửu Long
(PHARIMEXCO) </t>
  </si>
  <si>
    <t>Hộp 3 vỉ x 10, Viên nén uống</t>
  </si>
  <si>
    <t xml:space="preserve">Công ty cổ phần xuất nhập khẩu Y tế 
Domesco </t>
  </si>
  <si>
    <t xml:space="preserve">Beaufour Ipsen Industrie </t>
  </si>
  <si>
    <t>Tuýp 3 g, 15 g mỡ dùng ngoài 5%</t>
  </si>
  <si>
    <t>Tuýp 3 g, 15 g, Thuốc mỡ dùng ngoài 5%</t>
  </si>
  <si>
    <t xml:space="preserve">Công ty cổ phần xuất nhập khẩu Y tế
Domesco </t>
  </si>
  <si>
    <t xml:space="preserve">R.P Scherer GmbH &amp; Co. KG </t>
  </si>
  <si>
    <t xml:space="preserve">Công ty liên doanh Dược phẩm Sanofi-Synthelabo Việt Nam </t>
  </si>
  <si>
    <t xml:space="preserve">Chi nhánh công ty cổ phần dược phẩm Agimexpharm - Nhà máy sản xuất dược phẩm Agimexpharm </t>
  </si>
  <si>
    <t xml:space="preserve">Daewoong Pharm Co., Ltd </t>
  </si>
  <si>
    <t>HÀN QUỐC</t>
  </si>
  <si>
    <t xml:space="preserve">Sanofi Winthrop Industrie </t>
  </si>
  <si>
    <t xml:space="preserve">Công ty Dược &amp; trang thiết bị Y tế Bình Định
(BIDIPHAR) </t>
  </si>
  <si>
    <t xml:space="preserve">Công ty cổ phần dược phẩm Agimexpharm </t>
  </si>
  <si>
    <t xml:space="preserve">Xí nghiệp Hoá Dược </t>
  </si>
  <si>
    <t xml:space="preserve">Công ty cổ phần Dược DANAPHA </t>
  </si>
  <si>
    <t xml:space="preserve">Công ty TNHH Hasan-Dermapharm </t>
  </si>
  <si>
    <t xml:space="preserve">Unique Pharmaceuticals Laboratories (A Div. of J.B. Chemicals &amp; Pharmaceuticals Ltd.) </t>
  </si>
  <si>
    <t xml:space="preserve">Tianjin Tasly Pharm Co., Ltd </t>
  </si>
  <si>
    <t>TRUNG QUỐC</t>
  </si>
  <si>
    <t>Paracetamol 500 mg, Loratadin 5 mg, 
Dextromethorphan HBr 7.6 mg</t>
  </si>
  <si>
    <t>500mg, Viên nén</t>
  </si>
  <si>
    <t>Hộp 10 vỉ x 10 viên nén, viên nén uống</t>
  </si>
  <si>
    <t xml:space="preserve">Công ty Cổ phần Armephaco – Xí nghiệp Dược phẩm 120 </t>
  </si>
  <si>
    <t>Pipecuronium bromid</t>
  </si>
  <si>
    <t>4mg/2ml,Bột đông khô pha tiêm truyền</t>
  </si>
  <si>
    <t>Hộp 25 lọ x 2ml, tiêm</t>
  </si>
  <si>
    <t xml:space="preserve">Gedeon Richter., Ltd </t>
  </si>
  <si>
    <t>HUNG GA RY</t>
  </si>
  <si>
    <t>Thuốc giãn cơ và ức chế cholinesterase</t>
  </si>
  <si>
    <t>Acid acetylsalicylic</t>
  </si>
  <si>
    <t>80 mg, viên nén bao phim tan trong ruột</t>
  </si>
  <si>
    <t>Hộp 10 vỉ x 10 viên, Uống</t>
  </si>
  <si>
    <t>Công Ty TNHH United</t>
  </si>
  <si>
    <t>81mg, Viên nén bao phim tan trong ruột</t>
  </si>
  <si>
    <t>Công ty TV.Pharm</t>
  </si>
  <si>
    <t>0.25mg/1ml, Dung dịch thuốc tiêm</t>
  </si>
  <si>
    <t xml:space="preserve">Hộp 100 ống x 1ml, Tiêm
</t>
  </si>
  <si>
    <t>Thuốc cấp cứu và giải độc</t>
  </si>
  <si>
    <t xml:space="preserve">Cao Bạch quả 
</t>
  </si>
  <si>
    <t>60mg, Viên nén bao phim</t>
  </si>
  <si>
    <t>Hộp 2 vỉ x 15 viên, Uống</t>
  </si>
  <si>
    <t>Dược phẩm 3/2</t>
  </si>
  <si>
    <t>Thuốc có nguồn gốc Thảo dược, Động vật</t>
  </si>
  <si>
    <t>Simethicone, Alverine citrate</t>
  </si>
  <si>
    <t>300mg, Viên nang mềm</t>
  </si>
  <si>
    <t>Mega Lifesciences Ltd.</t>
  </si>
  <si>
    <t>Thái Lan</t>
  </si>
  <si>
    <t>Thuốc đường tiêu hoá</t>
  </si>
  <si>
    <t>Azithromycin (dưới dạng azithromycin dihydrate)</t>
  </si>
  <si>
    <t>200mg/5ml, Bột pha hỗn dịch uống</t>
  </si>
  <si>
    <t>Hộp 1 chai 15ml, Uống</t>
  </si>
  <si>
    <t>Renata Ltd.</t>
  </si>
  <si>
    <t>Bangladesh</t>
  </si>
  <si>
    <t>Kim tiền thảo, nhân trần, hoàng cầm, nghệ</t>
  </si>
  <si>
    <t>Viên bao phim</t>
  </si>
  <si>
    <t>Hộp 5 vỉ x 10 viên, Uống</t>
  </si>
  <si>
    <t>Danapha</t>
  </si>
  <si>
    <t>Lactobacillus acidophilus</t>
  </si>
  <si>
    <t>Thuốc bột uống</t>
  </si>
  <si>
    <t>Hộp 30 gói x 2 g, Uống</t>
  </si>
  <si>
    <t>Liên doanh Hasan-Dermapharm</t>
  </si>
  <si>
    <t>Thuốc đường tiêu hóa</t>
  </si>
  <si>
    <t>Paracetamol, Vitamin B1, Clorpheniramin maleat</t>
  </si>
  <si>
    <t>Hộp 10 gói, Uống</t>
  </si>
  <si>
    <t>Dược phẩm NIC</t>
  </si>
  <si>
    <t>Betahistine dihydrochloride</t>
  </si>
  <si>
    <t>16mg, Viên nén</t>
  </si>
  <si>
    <t>Hộp 3 vỉ x 20 viên, Uống</t>
  </si>
  <si>
    <t>Abbott Healthcare SAS</t>
  </si>
  <si>
    <t>Sắt (II) Sulfat khô, Acid Folic</t>
  </si>
  <si>
    <t>Hộp 3 vỉ x 10 viên, Uống</t>
  </si>
  <si>
    <t>Enalapril maleat</t>
  </si>
  <si>
    <t>10mg,Viên nén</t>
  </si>
  <si>
    <t>100 000 000 tế bào, Thuốc bột uống,</t>
  </si>
  <si>
    <t>Hộp 20 gói x 1g, Uống</t>
  </si>
  <si>
    <t>Acetylcystein</t>
  </si>
  <si>
    <t>200mg, Thuốc cốm</t>
  </si>
  <si>
    <t>Hộp 30 gói x 1g, Uống</t>
  </si>
  <si>
    <t>Bidiphar</t>
  </si>
  <si>
    <t>Thuốc tác dụng trên đường hô hấp</t>
  </si>
  <si>
    <t>Ofloxacin 0,3%</t>
  </si>
  <si>
    <t>5ml, Dung dịch thuốc nhỏ mắt</t>
  </si>
  <si>
    <t>Hộp 1 lọ x 5ml, Nhỏ mắt</t>
  </si>
  <si>
    <t>Cefadroxil monohydrate</t>
  </si>
  <si>
    <t>500mg, Viên nang cứng gelatin</t>
  </si>
  <si>
    <t>Hộp 1 vỉ x 12 viên, Uống</t>
  </si>
  <si>
    <t>Sandoz GmbH.</t>
  </si>
  <si>
    <t>Úc</t>
  </si>
  <si>
    <t>Perindopril tert Butylamin</t>
  </si>
  <si>
    <t>4mg, Viên nén không bao</t>
  </si>
  <si>
    <t>4mg, Chai nhựa chứa 56 viên, Uống</t>
  </si>
  <si>
    <t>Biodeal Laboratories Pvt. Ltd.</t>
  </si>
  <si>
    <t>Bột chứa vi khuẩn Bacillus Subtilis</t>
  </si>
  <si>
    <t>1.000.000 - 10.000.000 cfu, viên nang</t>
  </si>
  <si>
    <t>Hộp 2 vỉ x 10 viên nang, Uống</t>
  </si>
  <si>
    <t>Mekophar</t>
  </si>
  <si>
    <t> Thuốc đường tiêu hóa</t>
  </si>
  <si>
    <t>Pantoprazol, Domperidon maleat</t>
  </si>
  <si>
    <t>Viên nén bao phim tan trong ruột</t>
  </si>
  <si>
    <t>Tobramycin</t>
  </si>
  <si>
    <t>15mg/5m, Dung dịch nhỏ mắt</t>
  </si>
  <si>
    <t>Paracetamol, Codein phosphat</t>
  </si>
  <si>
    <t>Viên nén sủi</t>
  </si>
  <si>
    <t>Hộp 4 vỉ x 4 viên, Uống</t>
  </si>
  <si>
    <t>Nhôm hydroxid, magnesi hydroxid, simethicon</t>
  </si>
  <si>
    <t>Hỗn dịch uống</t>
  </si>
  <si>
    <t>Hộp 20 gói x 10ml, Uống</t>
  </si>
  <si>
    <t>BV Pharma</t>
  </si>
  <si>
    <t>Diệp hạ châu, bồ bồ, chi tử</t>
  </si>
  <si>
    <t>Viên nén bao đường</t>
  </si>
  <si>
    <t>Hộp 1 lọ x 60 viên, Uống</t>
  </si>
  <si>
    <t>Đông dược Phúc Hưng</t>
  </si>
  <si>
    <t>Cao đương qui, cao khô Ginkgo biloba</t>
  </si>
  <si>
    <t>Viên nang mềm</t>
  </si>
  <si>
    <t>Hộp 6 vỉ x 10 viên, Uống</t>
  </si>
  <si>
    <t>Cao đặc Atiso, Rau đắng đất, Bìm bìm biếc</t>
  </si>
  <si>
    <t>10 vỉ x 10 viên, Uống</t>
  </si>
  <si>
    <t>Traphaco</t>
  </si>
  <si>
    <t>Cao đặc Atiso, Biển súc, Bìm Bìm biếc</t>
  </si>
  <si>
    <t>Vật tư y tế Hải Dương</t>
  </si>
  <si>
    <t>Tobramycin sulfate</t>
  </si>
  <si>
    <t>3mg, Dung dịch thuốc nhỏ mắt</t>
  </si>
  <si>
    <t>Hộp 1 lọ 5ml, Nhỏ mắt</t>
  </si>
  <si>
    <t>Atco Laboratories Ltd.</t>
  </si>
  <si>
    <t>Pakistan</t>
  </si>
  <si>
    <t xml:space="preserve">Terbutaline Sulfate
</t>
  </si>
  <si>
    <t>0,5mg/ml, Dung dịch để pha và tiêm truyền</t>
  </si>
  <si>
    <t>Hộp 5 ống x 1ml, Tiêm truyền</t>
  </si>
  <si>
    <t>Cenexi SAS</t>
  </si>
  <si>
    <t>Bromhexin hydrochlorid</t>
  </si>
  <si>
    <t>8mg,Viên nén</t>
  </si>
  <si>
    <t>Hộp 1 vỉ x 20 viên, Uống</t>
  </si>
  <si>
    <t>Balkanpharma - Dupnitza AD</t>
  </si>
  <si>
    <t>Bulgaria</t>
  </si>
  <si>
    <t>Budesonide</t>
  </si>
  <si>
    <t>0,5mg/2ml, Dung dịch khí dung</t>
  </si>
  <si>
    <t>Hộp 4 dải x 5 nang x 2ml, Xịt mũi</t>
  </si>
  <si>
    <t>Cipla Ltd.</t>
  </si>
  <si>
    <t>Hocmon và các thuốc tác động vào hệ thống nội tiết</t>
  </si>
  <si>
    <t xml:space="preserve">Budesonide
</t>
  </si>
  <si>
    <t>Thuốc xịt mũi</t>
  </si>
  <si>
    <t>Lọ 7,5ml, Xịt mũi</t>
  </si>
  <si>
    <t>Hyoscine butylbromide</t>
  </si>
  <si>
    <t>Hyoscin butylbromid 20mg/ml - 20mg/ml</t>
  </si>
  <si>
    <t>Hộp 2 vỉ X 5 ống 1 ml
Dung dịch tiêm
Uống</t>
  </si>
  <si>
    <t>Boehringer Ingelheim Espana, S.A.</t>
  </si>
  <si>
    <t>Tây Ban Nha</t>
  </si>
  <si>
    <t>Trimetazidin hydroclorid</t>
  </si>
  <si>
    <t>Trimetazidin hydroclorid 35 mg</t>
  </si>
  <si>
    <t>Hộp 2 vỉ x 30 viên
Viên nén bao phim
Uống</t>
  </si>
  <si>
    <t>Công ty Roussel Việt Nam</t>
  </si>
  <si>
    <t>Sodium hyaluronate</t>
  </si>
  <si>
    <t>Sodium hyaluronate 5ml</t>
  </si>
  <si>
    <t>Hộp 1 lọ x 5ml
Dung dịch nhỏ mắt
Nhỏ mắt</t>
  </si>
  <si>
    <t>Dongkoo Pharm. Co., Ltd.</t>
  </si>
  <si>
    <t>Thuốc điều trị bệnh mắt, tai mũi họng</t>
  </si>
  <si>
    <t>Nabumeton</t>
  </si>
  <si>
    <t xml:space="preserve"> Nabumeton 500mg</t>
  </si>
  <si>
    <t>Hộp 6 vỉ x 10 viên
Viên nén bao phim
Uống</t>
  </si>
  <si>
    <t>Chi nhánh công ty cổ phần dược phẩm Agimexpharm- Nhà máy sản xuất dược phẩm Agimexpharm</t>
  </si>
  <si>
    <t xml:space="preserve">Thuốc giảm đau, hạ sốt, Nhóm chống viêm không Steroid, Thuốc điều trị Gút và các bệnh xương khớp </t>
  </si>
  <si>
    <t>Diclofenac natri</t>
  </si>
  <si>
    <t>Diclofenac natri 75mg</t>
  </si>
  <si>
    <t>Hộp 10 vỉ x 10 viên
Viên nén bao phim tác dụng kéo dài
Uống</t>
  </si>
  <si>
    <t>Thuốc giảm đau, hạ sốt, Nhóm chống viêm không Steroid, Thuốc điều trị Gút và các bệnh xương khớp</t>
  </si>
  <si>
    <t>Calci glubionat</t>
  </si>
  <si>
    <t>Calci glubionat (tương đương 45mg hoặc 1,12 mmol Calci) 687,5mg/5ml</t>
  </si>
  <si>
    <t>Hộp 10 ống x5ml
Dung dịch tiêm
Tiêm</t>
  </si>
  <si>
    <t>Calci gluconat</t>
  </si>
  <si>
    <t>Calci gluconate 10%</t>
  </si>
  <si>
    <t>Hộp 50 ống x 10 ml
Dung dịch tiêm
Tiêm</t>
  </si>
  <si>
    <t>Laboratoire Aguettant</t>
  </si>
  <si>
    <t xml:space="preserve">Acid tranexamic </t>
  </si>
  <si>
    <t>Acid tranexamic 250mg/5ml</t>
  </si>
  <si>
    <t>Hộp 2 vỉ x 5 ống x 5ml
Dung dịch tiêm
Tiêm</t>
  </si>
  <si>
    <t>Metronidazole
Chloramphenicol
Nystatin
Dexamethasone acetate</t>
  </si>
  <si>
    <t>Metronidazole 225mg
Chloramphenicol 100mg
Nystatin 75mg
Dexamethasone acetate 0,5mg</t>
  </si>
  <si>
    <t>Hộp 2 vỉ x 5 viên
Viên đặt âm đạo
Đặt âm đạo</t>
  </si>
  <si>
    <t>Ltd Farmaprim</t>
  </si>
  <si>
    <t>Moldova</t>
  </si>
  <si>
    <t>Thuốc điều trị ký sinh trùng, chống nhiễm khuẩn</t>
  </si>
  <si>
    <t>Vinpocetine</t>
  </si>
  <si>
    <t>Vinpocetine 5mg</t>
  </si>
  <si>
    <t>Hộp 2 vỉ x 25 viên
Viên nén
Uống</t>
  </si>
  <si>
    <t>Gedeon Richter Plc.</t>
  </si>
  <si>
    <t>Vinpocetine 10mg</t>
  </si>
  <si>
    <t>Hộp 2 vỉ x 15 viên
Viên nén
Uống</t>
  </si>
  <si>
    <t>Cao đinh lăng
Cao bạch quả</t>
  </si>
  <si>
    <t>Cao đinh lăng 300mg
Cao bạch quả 100mg</t>
  </si>
  <si>
    <t>Hộp 2 vỉ x 10 viên
Viên nang mềm
Uống</t>
  </si>
  <si>
    <t>Công ty cổ phần công nghệ cao Traphaco</t>
  </si>
  <si>
    <t>Paracetamol 150mg</t>
  </si>
  <si>
    <t>Hộp 20 gói x 1,5g
Thuốc bột uống
Uống</t>
  </si>
  <si>
    <t>Công ty TNHH một thành viên Dược Trung ương 3</t>
  </si>
  <si>
    <t>Cerebrolysin 215,2mg/ml</t>
  </si>
  <si>
    <t>Ebewe Pharma Ges.m.b.H.Nfg.KG</t>
  </si>
  <si>
    <t>Austria</t>
  </si>
  <si>
    <t>Hộp 5 ống x 10ml
Dung dịch tiêm 
Tiêm</t>
  </si>
  <si>
    <t>Cinnarizin 25mg</t>
  </si>
  <si>
    <t>Hộp 6 vỉ x 25 viên
Viên nén
Uống</t>
  </si>
  <si>
    <t>US Pharma, Ltd</t>
  </si>
  <si>
    <t>Mỹ</t>
  </si>
  <si>
    <t>Thuốc chống dị ứng và dùng trong các trường hợp quá mẫn</t>
  </si>
  <si>
    <t>Ciprofloxacin 15mg</t>
  </si>
  <si>
    <t>Hộp 1 chai 5ml
Thuốc nhỏ mắt, tai
Nhỏ mắt, tai</t>
  </si>
  <si>
    <t>Công ty cổ phần dược phẩm trung ương VIDIPHA</t>
  </si>
  <si>
    <t>Levocetirizin dihydrochlorid</t>
  </si>
  <si>
    <t>Levocetirizin dihydrochlorid 5mg</t>
  </si>
  <si>
    <t>Hộp 1 vỉ x 10 viên
Viên nén bao phim
Uống</t>
  </si>
  <si>
    <t>Công ty cổ phần dược phẩm Khánh Hoà</t>
  </si>
  <si>
    <t>Gliclazide</t>
  </si>
  <si>
    <t>Gliclazide 30mg</t>
  </si>
  <si>
    <t>Hộp 10 vỉ x 10 viên
Viên nén phóng thích kéo dài
Uống</t>
  </si>
  <si>
    <t>Công ty TNHH United International Pharma</t>
  </si>
  <si>
    <t>Clopheniramin</t>
  </si>
  <si>
    <t>Hộp 10 vỉ x 10 viên
Viên nén 
Uống</t>
  </si>
  <si>
    <t>Công ty TNHH dược phẩm USA - NIC (USA - NIC Pharma)</t>
  </si>
  <si>
    <t>Công ty cổ phần Dược phẩm 3/2</t>
  </si>
  <si>
    <t>Colchicin 1mg</t>
  </si>
  <si>
    <t>Hộp 1 vỉ x 20 viên
Viên nén
Uống</t>
  </si>
  <si>
    <t>Công ty cổ phần dược TW Mediplantex</t>
  </si>
  <si>
    <t>Amino acid
Glucose
Chất béo</t>
  </si>
  <si>
    <t>Amino acid 2,36g
Glucose 6,76g
Chất béo 3,54g</t>
  </si>
  <si>
    <t xml:space="preserve">Túi 3 ngăn 1440ml
Nhũ tương tiêm truyền tĩnh mạch ngoại vi
Tiêm </t>
  </si>
  <si>
    <t>Choongwae Corporation</t>
  </si>
  <si>
    <t>Dung dịch điều chỉnh nước, điện giải, cân bằng acid-base và các dung dịch tiêm truyền khác</t>
  </si>
  <si>
    <t xml:space="preserve">Amiodarone hydrochloride </t>
  </si>
  <si>
    <t>Amiodarone hydrochloride 200mg</t>
  </si>
  <si>
    <t>Hộp 3 vỉ x 10 viên
Viên nén
Uống</t>
  </si>
  <si>
    <t>Sanofi Winthrop Industrie</t>
  </si>
  <si>
    <t>Perindopril Arginine</t>
  </si>
  <si>
    <t>Perindopril Arginine 5mg</t>
  </si>
  <si>
    <t>Hộp 1 lọ 10viên
Viên nén bao phim
Uống</t>
  </si>
  <si>
    <t>Les Laboratoires Servier Industrie</t>
  </si>
  <si>
    <t>Nabumeton 500mg</t>
  </si>
  <si>
    <t>Công ty TNHH Dược phẩm Đạt Vi Phú</t>
  </si>
  <si>
    <t>Diosmin
Hesperidin</t>
  </si>
  <si>
    <t>Diosmin 450mg
Hesperidin 50mg</t>
  </si>
  <si>
    <t>Hộp 2 vỉ x 15 viên
Viên nén bao phim
Uống</t>
  </si>
  <si>
    <t>Bột bạch truật
Bột hoàng liên
Bột hoài sơn
Bột hoàng đằng
Bột mộc hương
Bột bạch linh
Bột sa nhân
Bột bạch thược
Bột trần bì</t>
  </si>
  <si>
    <t>Bột bạch truật 0.65g
Bột hoàng liên 0.54g
Bột hoài sơn 0.42g
Bột hoàng đằng 0.4g
Bột mộc hương 0.35g
Bột bạch linh 0.35g
Bột sa nhân 0.35g
Bột bạch thược 0.35g
Bột trần bì 0.25g</t>
  </si>
  <si>
    <t>Hộp 10 gói x 4g
Hoàn cứng
Uống</t>
  </si>
  <si>
    <t>Công ty TNHH Đông Dược Phúc Hưng</t>
  </si>
  <si>
    <t>Betamethason, Dexclorpheniramin</t>
  </si>
  <si>
    <t>Betamethason 3,75mg và Dexclorpheniramin maleat 30 mg
Dạng bào chế: Siro. Thể tích 75ml</t>
  </si>
  <si>
    <t>Hộp 1 lọ 75ml
Đường uống</t>
  </si>
  <si>
    <t>Công Ty Cổ Phần Dược Phẩm Trung Ương 3</t>
  </si>
  <si>
    <t>Thuốc chống dị ứng</t>
  </si>
  <si>
    <t>Fexofenadin hydroclorid</t>
  </si>
  <si>
    <t>Công ty cổ phần dược Danapha</t>
  </si>
  <si>
    <t>Allopurinol</t>
  </si>
  <si>
    <t>300mg
Dạng bào chế: Viên nén</t>
  </si>
  <si>
    <t>Teophylline-ethylenediamine</t>
  </si>
  <si>
    <t>240mg
Dạng bào chế: Thuốc tiêm</t>
  </si>
  <si>
    <t>Hộp 5 ống x 5ml
Đường tiêm</t>
  </si>
  <si>
    <t>Glimepirid</t>
  </si>
  <si>
    <t>2mg
Dạng bào chế: Viên nén</t>
  </si>
  <si>
    <t>Hộp 2 vỉ x 15 viên nén
Đường uống</t>
  </si>
  <si>
    <t>Hocmon, Nội tiết tố</t>
  </si>
  <si>
    <t>Betamethason dipropionat - Acid salicylic</t>
  </si>
  <si>
    <t>Betamethason dipropionat 9.6mg, Acid salicylic 0.45g
Dạng bào chế: Thuốc mỡ bôi da</t>
  </si>
  <si>
    <t>Hộp 1 tuýp 15g
Đường bôi ngoài da</t>
  </si>
  <si>
    <t>Công ty cổ phần TRAPHACO</t>
  </si>
  <si>
    <t>Thuốc điều trị bệnh da liễu</t>
  </si>
  <si>
    <t>Diclofenac</t>
  </si>
  <si>
    <t>50mg
Dạng bào chế: Viên nén</t>
  </si>
  <si>
    <t xml:space="preserve"> Thuốc giảm đau, hạ sốt, Nhóm chống viêm không Steroid, Thuốc điều trị Gút và các bệnh xương khớp</t>
  </si>
  <si>
    <t>75mg/3ml
Dạng bào chế: Dung dịch tiêm</t>
  </si>
  <si>
    <t>Hộp 1 vỉ x 10 ống 3ml
Đường tiêm</t>
  </si>
  <si>
    <t>Công ty Cổ phần Fresenius Kabi Bidiphar</t>
  </si>
  <si>
    <t xml:space="preserve">Neomycin (dưới dạng neomycin sulfate) - Gramicidin - fludrocortisone acetat
</t>
  </si>
  <si>
    <t xml:space="preserve">Neomycin (dưới dạng neomycin sulfate) 12500 IU - Gramicidin 125 IU - fludrocortisone acetat 5mg
Dạng bào chế: Hỗn dịch nhỏ mắt
</t>
  </si>
  <si>
    <t>Hộp 1 lọ 5ml
Đường nhỏ mắt</t>
  </si>
  <si>
    <t>Warsaw Pharmaceutical Works Polfa S.A.</t>
  </si>
  <si>
    <t>Thuốc dùng điều trị mắt, tai mũi họng</t>
  </si>
  <si>
    <t>Độc hoạt - Tang ký sinh - Phòng phong - Tần giao</t>
  </si>
  <si>
    <t>Độc hoạt 0,6g - Tang ký sinh 0,4g - Phòng phong 0,4g - Tần giao 0,4g
Dạng bào chế: Hoàn cứng</t>
  </si>
  <si>
    <t>Hộp 10 gói x 5g
Đường uống</t>
  </si>
  <si>
    <t>Digoxin</t>
  </si>
  <si>
    <t>250mg
Dạng bào chế: Viên nén</t>
  </si>
  <si>
    <t>Hộp 10 vỉ x 10 viên nén
Đường uống</t>
  </si>
  <si>
    <t>Xí nghiệp dược phẩm 120- Công ty Dược và TTBYT Quân Đội</t>
  </si>
  <si>
    <t>Diphenhydramin hydroclorid</t>
  </si>
  <si>
    <t>10mg/1ml
Dạng bào chế: Dung dịch tiêm</t>
  </si>
  <si>
    <t>Hộp 100 ống x 1 ml
Đường tiêm</t>
  </si>
  <si>
    <t>Công ty cổ phần dược phẩm Trung ương 2</t>
  </si>
  <si>
    <t>60mg
Dạng bào chế: Viên nén giải phóng kéo dài</t>
  </si>
  <si>
    <t>Hộp 2 vỉ x 15 viên
Đường uống</t>
  </si>
  <si>
    <t>Les Laboratoires Servier</t>
  </si>
  <si>
    <t>1mg
Dạng bào chế: Viên nén</t>
  </si>
  <si>
    <t>500mg
Dạng bào chế: Viên nang cứng</t>
  </si>
  <si>
    <t>Hộp 3 vỉ x 10 viên
Đường uống</t>
  </si>
  <si>
    <t>Dopamin HCl</t>
  </si>
  <si>
    <t>40mg/ml
Dạng bào chế: Dung dịch pha loãng để truyền tĩnh mạch</t>
  </si>
  <si>
    <t>Hộp 100 ống tiêm 5ml
Đường tiêm</t>
  </si>
  <si>
    <t>Rotexmedica GmbH Arzneimittelwerk</t>
  </si>
  <si>
    <t>1200mg
Dạng bào chế: Viên nén dài bao phim</t>
  </si>
  <si>
    <t>Công ty cổ phần sản xuất - thương mại Dược phẩm Đông Nam</t>
  </si>
  <si>
    <t>Valsartan</t>
  </si>
  <si>
    <t>80mg
Dạng bào chế: Viên nén bao phim</t>
  </si>
  <si>
    <t>Hộp 2 vỉ x 14 
Đường uống</t>
  </si>
  <si>
    <t>Propranolol hydrochlorid</t>
  </si>
  <si>
    <t>40mg
Dạng bào chế: Viên nén</t>
  </si>
  <si>
    <t>Hộp 1 chai 100 viên nén
Đường uống</t>
  </si>
  <si>
    <t>Trimetazidin dihydroclorid</t>
  </si>
  <si>
    <t>35mg
Dạng bào chế: Viên nén bao phim phóng thích chậm</t>
  </si>
  <si>
    <t>Hộp 6 vỉ x 10 viên
Đường uống</t>
  </si>
  <si>
    <t>Dạng bào chế: Viên bao đường</t>
  </si>
  <si>
    <t>Hộp 100 viên
Đường uống</t>
  </si>
  <si>
    <t>Lactulose</t>
  </si>
  <si>
    <t>10g
Dạng bào chế: Dung dịch uống</t>
  </si>
  <si>
    <t>Hộp 20 gói x 15 ml
Đường uống</t>
  </si>
  <si>
    <t>Abbott Biologicals B.V.</t>
  </si>
  <si>
    <t>Phần lan</t>
  </si>
  <si>
    <t>Dydrogesterone</t>
  </si>
  <si>
    <t>10mg
Dạng bào chế: Viên nén bao phim</t>
  </si>
  <si>
    <t>Hộp 1 vỉ x 20 viên
Đường uống</t>
  </si>
  <si>
    <t>Carbetocin</t>
  </si>
  <si>
    <t>100mcg/1ml
Dạng bào chế: Dung dịch tiêm tĩnh mạch</t>
  </si>
  <si>
    <t>Hộp 5 ống 1ml
Đường tiêm</t>
  </si>
  <si>
    <t>Ferring GmbH</t>
  </si>
  <si>
    <t>Thuốc có tác dụng thúc đẻ, cầm máu sau đẻ và chống đẻ non</t>
  </si>
  <si>
    <t>Enalapril maleate - Hydrochlorothiazide</t>
  </si>
  <si>
    <t>Enalapril maleate 10mg - Hydrochlorothiazide 25mg
Dạng bào chế: Viên nén</t>
  </si>
  <si>
    <t xml:space="preserve">Hộp 2 vỉ x 10 viên
Đường uống
</t>
  </si>
  <si>
    <t>Farmak JSC</t>
  </si>
  <si>
    <t>Ukraine</t>
  </si>
  <si>
    <t>Etoricoxib</t>
  </si>
  <si>
    <t>90mg
Dạng bào chế: Viên nén bao phim</t>
  </si>
  <si>
    <t>Gracure Pharmaceuticals Ltd.</t>
  </si>
  <si>
    <t>500mg
Dạng bào chế: Viên nén sủi bọt</t>
  </si>
  <si>
    <t>Hộp 4 vỉ x 4 viên
Đường uống</t>
  </si>
  <si>
    <t>UPSA SAS</t>
  </si>
  <si>
    <t>Sucralfat</t>
  </si>
  <si>
    <t>1000mg
Dạng bào chế: Cốm pha hỗn dịch uống</t>
  </si>
  <si>
    <t>Hộp 30 gói x 2 g
Đường uống</t>
  </si>
  <si>
    <t>Diclofenac Natri</t>
  </si>
  <si>
    <t>75mg
Dạng bào chế: Dung dịch tiêm</t>
  </si>
  <si>
    <t>Hộp 2 vỉ x 5 ống
Đường tiêm</t>
  </si>
  <si>
    <t>Cộng hoà Síp</t>
  </si>
  <si>
    <t>Hộp 10 vỉ x 10 viên; Đường uống</t>
  </si>
  <si>
    <t>Hộp 2 vỉ x 10 viên; Đường uống</t>
  </si>
  <si>
    <t>Esomeprazole </t>
  </si>
  <si>
    <t>20mg; viên nang</t>
  </si>
  <si>
    <t>Hộp 3 vỉ x 10 viên.
Đường uống</t>
  </si>
  <si>
    <t>20mg; viên nang cứng chứa vi hạt bao tan trong ruột</t>
  </si>
  <si>
    <t>Công ty liên doanh TNHH Stada-Việt Nam</t>
  </si>
  <si>
    <t>Acetylcystein 200mg</t>
  </si>
  <si>
    <t>200mg; cốm pha hỗn dịch uống</t>
  </si>
  <si>
    <t>Simeticone</t>
  </si>
  <si>
    <t>40mg; Viên nang mềm</t>
  </si>
  <si>
    <t>Catalent Germany Eberbach GmbH</t>
  </si>
  <si>
    <t xml:space="preserve">Amlodipine (dưới dạng Amlodipine besylate); Valsartan </t>
  </si>
  <si>
    <t>Amlodipine (dưới dạng Amlodipine besylate) 10mg; Valsartan 160mg; viên nén bao</t>
  </si>
  <si>
    <t>Siegfried Barbera, S.L.</t>
  </si>
  <si>
    <t>Ketoprofen 2,5g/100g gel</t>
  </si>
  <si>
    <t>30g; gel bôi ngoài da</t>
  </si>
  <si>
    <t>Hộp 1 tuýp 30g</t>
  </si>
  <si>
    <t>A. Menarini Manufacturing Logistic and Servicer s.r.l.</t>
  </si>
  <si>
    <t>Ý</t>
  </si>
  <si>
    <t>Fexofenadin Hydroclorid</t>
  </si>
  <si>
    <t>60mg; viên nén bao phim</t>
  </si>
  <si>
    <t>Sắt (III) (dưới dạng sắt protein succinylat 800 mg) 40mg</t>
  </si>
  <si>
    <t xml:space="preserve">40mg; Dung dịch uống	</t>
  </si>
  <si>
    <t>Italfarmaco S.A.</t>
  </si>
  <si>
    <t>Isofluran 99,9% kl/kl</t>
  </si>
  <si>
    <t>99,9% kl/kl; dược chất lỏng</t>
  </si>
  <si>
    <t>Aesica Queenborough Limited</t>
  </si>
  <si>
    <t>Vương quốc Anh</t>
  </si>
  <si>
    <t>Acid Fusidic 2% kl/kl; Betamethasone (dưới dạng valerate) 0,1% kl/kl</t>
  </si>
  <si>
    <t>Acid Fusidic 2% kl/kl; Betamethasone (dưới dạng valerate) 0,1% kl/kl; kem bôi da</t>
  </si>
  <si>
    <t>Leo Laboratories Limited</t>
  </si>
  <si>
    <t>Cộng hòa Ireland</t>
  </si>
  <si>
    <t xml:space="preserve">Sắt fumarat 170mg, acid Folic 0,85mg        </t>
  </si>
  <si>
    <t>Công ty cổ phần Dược phẩm Phương Đông</t>
  </si>
  <si>
    <t>Mebendazole</t>
  </si>
  <si>
    <t>200mg; viên nén nhai</t>
  </si>
  <si>
    <t xml:space="preserve"> Olic (Thailand) Limited</t>
  </si>
  <si>
    <t>Furosemide</t>
  </si>
  <si>
    <t>40mg; viên nén</t>
  </si>
  <si>
    <t>Hộp 10 vỉ x 30 viên; Đường uống</t>
  </si>
  <si>
    <t>Công ty CP hóa - dược phẩm Mekophar</t>
  </si>
  <si>
    <t xml:space="preserve">Thuốc lợi tiểu
</t>
  </si>
  <si>
    <t xml:space="preserve">Diacerein </t>
  </si>
  <si>
    <t>25mg; viên nén</t>
  </si>
  <si>
    <t>Hộp 3 vỉ, 5 vỉ x 10 viên; Đường uống</t>
  </si>
  <si>
    <t>Công ty cổ phần dược phẩm Nam Hà</t>
  </si>
  <si>
    <t xml:space="preserve">Cao khô lá bạch quả (chứa từ 22,0- 27,0% flavonoid toàn phần) </t>
  </si>
  <si>
    <t>40mg; Viên nén bao phim</t>
  </si>
  <si>
    <t>Hộp 3 vỉ x 10 viên; Đường uống</t>
  </si>
  <si>
    <t>Công ty cổ phần dược phẩm TV. Pharm</t>
  </si>
  <si>
    <t>Telmisartan</t>
  </si>
  <si>
    <t>80mg; Viên nén</t>
  </si>
  <si>
    <t>Công ty TNHH Dược phẩm Glomed</t>
  </si>
  <si>
    <t>Thuốc tim mạch</t>
  </si>
  <si>
    <t>Acarbose</t>
  </si>
  <si>
    <t>50mg; Viên nén</t>
  </si>
  <si>
    <t>Bayer Pharma AG</t>
  </si>
  <si>
    <t xml:space="preserve">Metformin hydrochlorid </t>
  </si>
  <si>
    <t>500mg; Viên nén bao phim</t>
  </si>
  <si>
    <t>Hộp 5 vỉ x 10 viên bao phim
Đường uống</t>
  </si>
  <si>
    <t>Công ty cổ phần xuất nhập khẩu Y tế Domesco</t>
  </si>
  <si>
    <t>850; Viên nén bao phim</t>
  </si>
  <si>
    <t>Hộp 1 vỉ, 4 vỉ x 5 viên (vỉ nhôm-PVC); Hộp 3 vỉ, 5 vỉ, 10 vỉ x 10 viên (vỉ nhôm-nhôm); Đường uống</t>
  </si>
  <si>
    <t>Glucose (dưới dạng Glucose monohydrat)</t>
  </si>
  <si>
    <t>Mỗi ống 5ml chứa: Glucose (dưới dạng Glucose monohydrat) 1,5g; dung dịch</t>
  </si>
  <si>
    <t xml:space="preserve">Công ty cổ phần dược phẩm Vĩnh Phúc </t>
  </si>
  <si>
    <t>Metformin hydroclorid</t>
  </si>
  <si>
    <t>500mg; viên nén bao phim</t>
  </si>
  <si>
    <t xml:space="preserve"> Chi nhánh công ty cổ phần dược phẩm trung ương Vidipha tại Bình Dương</t>
  </si>
  <si>
    <t>Gliclazid</t>
  </si>
  <si>
    <t xml:space="preserve"> 60 mg; Viên nén dài tác dụng kéo dài</t>
  </si>
  <si>
    <t>Hộp 2 vỉ x 30 viên; Đường uống</t>
  </si>
  <si>
    <t>Công ty TNHH Ha san - Dermapharm</t>
  </si>
  <si>
    <t>30mg; Viên nén giải phóng có kiểm soát</t>
  </si>
  <si>
    <t>Valpharma International S.p.a</t>
  </si>
  <si>
    <t>Calcium carbonate, Vitamin D3</t>
  </si>
  <si>
    <t>1250mg; viên nén nhai</t>
  </si>
  <si>
    <t>The Schazoo Pharmaceutical Laboratories (Pvt) Limited</t>
  </si>
  <si>
    <t>10mg; Viên nén bao phim giải phóng kéo dài</t>
  </si>
  <si>
    <t>Daewoong Pharm. Co., Ltd.</t>
  </si>
  <si>
    <t>Thuốc điều trị bệnh đường tiết niệu</t>
  </si>
  <si>
    <t xml:space="preserve">Dioctahedral smectite </t>
  </si>
  <si>
    <t>3g; hỗn dịch uống</t>
  </si>
  <si>
    <t xml:space="preserve">Thuốc đường tiêu hóa
</t>
  </si>
  <si>
    <t>Aluminium hydroxid gel
Magnesium hydroxid 30% paste
Simethicon 30% emusion</t>
  </si>
  <si>
    <t>Nhôm oxid 0,3922g, Magnesi hydroxid 0,6g, Simethicon 0,06g; Hỗn dịch uống</t>
  </si>
  <si>
    <t>Hộp 20 gói x 10 ml, hỗn dịch uống</t>
  </si>
  <si>
    <t>CT TNHH dược phẩm Shipoong
Daewoo Việt Nam</t>
  </si>
  <si>
    <t>Racecadotril</t>
  </si>
  <si>
    <t>10mg, thuốc bột uống</t>
  </si>
  <si>
    <t>Hộp 16 gói, thuốc bột uống</t>
  </si>
  <si>
    <t xml:space="preserve">Sophartex </t>
  </si>
  <si>
    <t xml:space="preserve"> Pháp</t>
  </si>
  <si>
    <t>Cao đinh lăng 
Cao bạch quả</t>
  </si>
  <si>
    <t xml:space="preserve">Cao đinh lăng 5mg, Cao bạch quả 150mg, Viên bao đường </t>
  </si>
  <si>
    <t>Hộp 1 vỉ x 20 viên, uống</t>
  </si>
  <si>
    <t xml:space="preserve">Traphaco 
</t>
  </si>
  <si>
    <t>Thuốc có nguồn gốc thảo dược</t>
  </si>
  <si>
    <t>Bột đương quy 108,3mg
Cao đặc các dược liệu
(tương đương Đương quy 391,7mg;
Sinh địa 400mg;
Xuyên khung 400mg;
Ngưu tất 300mg;
Ích mẫu 200mg;
Đan sâm 200mg): 175mg</t>
  </si>
  <si>
    <t>Hộp 1 lọ 60 viên, uống</t>
  </si>
  <si>
    <t xml:space="preserve"> Đông Dược Phúc Hưng </t>
  </si>
  <si>
    <t xml:space="preserve">Nhôm hydroxyd gel
Magnesi hydroxyd </t>
  </si>
  <si>
    <t>Nhôm hydroxyd gel 3030,3mg
Magnesi hydroxyd 800,4mg  
Viên nén bao phim</t>
  </si>
  <si>
    <t>Hộp 6 vỉ x 10 viên, uống</t>
  </si>
  <si>
    <t xml:space="preserve">DAVIPHARM </t>
  </si>
  <si>
    <t>Globulin kháng độc tố uốn ván 1500 UI
N-protein &lt;= 150 mg/ml
N tổng &lt;= 15g%
Merthiolate &lt;= 0,01g%
Sodium chloride 0,85- 0,9g%</t>
  </si>
  <si>
    <t>Hộp 2 vỉ x 10 ống, mỗi ống 1500 UI</t>
  </si>
  <si>
    <t>Hộp 2 vỉ x 20 ống, tiêm bắp</t>
  </si>
  <si>
    <t>CTCP Vacxin Việt Nam</t>
  </si>
  <si>
    <t>Huyết thanh và globulin miễn dịch</t>
  </si>
  <si>
    <t>Bột đông khô pha tiêm 100mg</t>
  </si>
  <si>
    <t>Hộp 1 lọ + 1 ống
dung môi pha tiêm 2ml,
đường tiêm</t>
  </si>
  <si>
    <t xml:space="preserve">
BIDAPHAR</t>
  </si>
  <si>
    <t>Hocmon và nội tiết tố</t>
  </si>
  <si>
    <t>Candesartan Cilexetil</t>
  </si>
  <si>
    <t>Viên nén 8mg</t>
  </si>
  <si>
    <t>Hộp 1 vỉ x 10 viên, uống</t>
  </si>
  <si>
    <t xml:space="preserve">Synmedic Laboratories </t>
  </si>
  <si>
    <t xml:space="preserve">Candesartan Cilexetil 
Hydrochlorothiazide </t>
  </si>
  <si>
    <t>Hộp 10 vỉ x 10 viên, uống</t>
  </si>
  <si>
    <t>Candesartan Cilexetil 16mg
Hydrochlorothiazide 12,5mg
Viên nén</t>
  </si>
  <si>
    <t>Isosorbid-5-mononitrat</t>
  </si>
  <si>
    <t>Viên nén tác dụng kéo dài 60mg</t>
  </si>
  <si>
    <t>Hộp 3-5-10 vỉ x10 viên, uống</t>
  </si>
  <si>
    <t>CTTNHH Hassan- Dermapharm VN</t>
  </si>
  <si>
    <t>Loperamide hydrochloride</t>
  </si>
  <si>
    <t>Viên nang 2mg</t>
  </si>
  <si>
    <t>Hộp 25 vỉ x 4 viên, uống</t>
  </si>
  <si>
    <t xml:space="preserve">Olic </t>
  </si>
  <si>
    <t>Insulin human</t>
  </si>
  <si>
    <t>Hỗn dịch tiêm 100IU/ml</t>
  </si>
  <si>
    <t>Hộp 1 lọ x 10ml, tiêm</t>
  </si>
  <si>
    <t xml:space="preserve">Novo Nordisk A.S  </t>
  </si>
  <si>
    <t>Đan Mạch</t>
  </si>
  <si>
    <t>Isoflurane</t>
  </si>
  <si>
    <t>Thuốc mê đường hô hấp100ml/100ml</t>
  </si>
  <si>
    <t>Hộp 1 chai 100m, đường hô hấp</t>
  </si>
  <si>
    <t>Piramal Critical Care, Inc</t>
  </si>
  <si>
    <t xml:space="preserve">Mỹ </t>
  </si>
  <si>
    <t>Cetirizin hydrochloride</t>
  </si>
  <si>
    <t>Viên nén 10mg</t>
  </si>
  <si>
    <t>CTDP Dược phẩm Khánh Hòa- Việt Nam</t>
  </si>
  <si>
    <t xml:space="preserve">Thuốc chống dị ứng </t>
  </si>
  <si>
    <t>Kali chloride</t>
  </si>
  <si>
    <t>Viên nang giải phóng chậm 600mg</t>
  </si>
  <si>
    <t>Hộp 1 lọ 50 viên, uống</t>
  </si>
  <si>
    <t xml:space="preserve">Egis Pharma Public, Ltd., Co
</t>
  </si>
  <si>
    <t>Vitamin và khoáng chất</t>
  </si>
  <si>
    <t>Viên nén bao phim 500mg</t>
  </si>
  <si>
    <t xml:space="preserve">Biomedica, spol.s.r.o </t>
  </si>
  <si>
    <t>CH Séc</t>
  </si>
  <si>
    <t>Viên nén bao tan trong ruột 40mg</t>
  </si>
  <si>
    <t>Hộp 5 vỉ x 10 viên, uống</t>
  </si>
  <si>
    <t>CT TNHH Dược phẩm Nam Tiến</t>
  </si>
  <si>
    <t>Thuốc bột 1000000000 CFU</t>
  </si>
  <si>
    <t>Hộp 10 gói thuốc bột, uống</t>
  </si>
  <si>
    <t>VIệt Nam</t>
  </si>
  <si>
    <t>Thuốc bột 108 CFU</t>
  </si>
  <si>
    <t>Lansoprazol</t>
  </si>
  <si>
    <t>Viên nang cứng 30mg</t>
  </si>
  <si>
    <t>Hộp 3 vỉ x 10 viên, uống</t>
  </si>
  <si>
    <t>CT Liên doanh TNHH Stada</t>
  </si>
  <si>
    <t>Omeprazol</t>
  </si>
  <si>
    <t>Viên nang bao tan trong ruột 20mg</t>
  </si>
  <si>
    <t>Lọ 100 viên, uống</t>
  </si>
  <si>
    <t xml:space="preserve">CTCP BV Pharma </t>
  </si>
  <si>
    <t>Thuốc phun mù 3,8 g</t>
  </si>
  <si>
    <t>Hộp 1 lọ 38 g, qua da</t>
  </si>
  <si>
    <t xml:space="preserve">Egis Pharmaceuticals Private Limited
Company </t>
  </si>
  <si>
    <t>HUNGGARY</t>
  </si>
  <si>
    <t>Dung dịch tiêm, mỗi ống 2ml chứa Lidocain hydroclorid 40mg</t>
  </si>
  <si>
    <t>Hộp 100 ống, tiêm</t>
  </si>
  <si>
    <t xml:space="preserve">CT TNHH MTV 120 Armephaco </t>
  </si>
  <si>
    <t>Dung dịch tiêm; 40mg/2ml</t>
  </si>
  <si>
    <t>Hộp 50 ống, hộp 100 ống x 2ml; tiêm dưới da, tiêm tĩnh mạch</t>
  </si>
  <si>
    <t>Losartan potassium</t>
  </si>
  <si>
    <t>Viên nén bao phim; 50 mg</t>
  </si>
  <si>
    <t>Hộp 3 vỉ x 10 viên; Uống</t>
  </si>
  <si>
    <t>Omeprazol; Domperidon</t>
  </si>
  <si>
    <t>Omeprazol (vi nang tan/ruột) 20mg; Domperidone (vi nang gp chậm) 30mg</t>
  </si>
  <si>
    <t>Hộp 10 vỉ x 10 Viên; Hộp 3 vỉ x 10 Viên; Uống</t>
  </si>
  <si>
    <t>Inventia Healthcare Private Ltd.</t>
  </si>
  <si>
    <t>Fenofibrate</t>
  </si>
  <si>
    <t>viên nang cứng; 200 mg</t>
  </si>
  <si>
    <t>Hộp 3 vỉ x 10 viên; Hộp 2 vỉ x 15 viên; Uống</t>
  </si>
  <si>
    <t>Recipharm Fontaine</t>
  </si>
  <si>
    <t>Medium-chain Triglicerides ; Soya-bean oil</t>
  </si>
  <si>
    <t>Nhũ tương tiêm truyền; 10,0g/100ml; 10,0g/100ml</t>
  </si>
  <si>
    <t>Hộp 10 chai thủy tinh x 100ml, Tiêm truyền tĩnh mạch</t>
  </si>
  <si>
    <t>Silymarin</t>
  </si>
  <si>
    <t>viên nang cứng, 140 mg</t>
  </si>
  <si>
    <t>Hộp 10 vỉ x 10 viên nang cứng; Uống</t>
  </si>
  <si>
    <t>Loratadin</t>
  </si>
  <si>
    <t>viên nén 10 mg</t>
  </si>
  <si>
    <t>Hộp 2 vỉ x 10 viên , Hộp 10 vỉ x 10 viên Uống</t>
  </si>
  <si>
    <t>Công ty TNHH LD Stada</t>
  </si>
  <si>
    <t>Losartan Kali</t>
  </si>
  <si>
    <t>Viên nén bao phim 50 mg</t>
  </si>
  <si>
    <t>Hộp to chứa 2 Hộp nhỏ x 1 vỉ x 14 Viên Uống</t>
  </si>
  <si>
    <t>Cadila Pharmaceuticals Ltd.</t>
  </si>
  <si>
    <t>Telmisartan Hydrochlorothiazid</t>
  </si>
  <si>
    <t>Viên nén</t>
  </si>
  <si>
    <t>Hộp 3 vỉ x 10 Viên Uống</t>
  </si>
  <si>
    <t>Micro Labs Limited</t>
  </si>
  <si>
    <t>Eperison hydrochlorid</t>
  </si>
  <si>
    <t>Viên nén bao phim 50mg</t>
  </si>
  <si>
    <t>Hộp 5 vỉ x 10 viên Uống</t>
  </si>
  <si>
    <t>Macleods Pharmaceuticals Ltd.</t>
  </si>
  <si>
    <t>Thuốc giãn cơ và tăng trương lực cơ</t>
  </si>
  <si>
    <t>Desloratadin</t>
  </si>
  <si>
    <t>Viên nén bao phim 5 mg</t>
  </si>
  <si>
    <t>Hộp 10 vỉ x 10 viên, hộp 3 vỉ x 10 viên Uống</t>
  </si>
  <si>
    <t>Công ty cổ phần dược phẩm SAVI (SAVIPHARM)</t>
  </si>
  <si>
    <t>Magnesi sulfat</t>
  </si>
  <si>
    <t>Dung dịch thuốc tiêm. 15%, 10ml</t>
  </si>
  <si>
    <t>hộp 6 ống Tiêm truyền tĩnh mạch</t>
  </si>
  <si>
    <t>CTCP Fresinius Kabi Bidiphar</t>
  </si>
  <si>
    <t>Dung dichj tiêm truyền</t>
  </si>
  <si>
    <t>Magnesi lactat dihydrat 470mg, pyridoxin hydroclorid 5mg</t>
  </si>
  <si>
    <t>viên nén bao phim</t>
  </si>
  <si>
    <t>Công ty cổ phần dược phẩm Bidiphar 1</t>
  </si>
  <si>
    <t>Glibenclamide</t>
  </si>
  <si>
    <t>Viên nang cứng 3,5mg</t>
  </si>
  <si>
    <t>Hộp 3 vỉ x 20 Viên Uống</t>
  </si>
  <si>
    <t>Menarini - von Heyden GmbH</t>
  </si>
  <si>
    <t>Thuốc hocmon và nội tiết tố</t>
  </si>
  <si>
    <t>Bupivacaine HCL</t>
  </si>
  <si>
    <t>Dung dịch tiêm tủy sống 5mg/ml</t>
  </si>
  <si>
    <t>Hộp 2 vỉ x 7 viên 2 vỉ x 10 viên tiêm tủy sống</t>
  </si>
  <si>
    <t>Cenexi</t>
  </si>
  <si>
    <t>Dexamethason Neomycin sulfat Polymyxin B sulfat</t>
  </si>
  <si>
    <t>Thuốc mỡ tra mắt</t>
  </si>
  <si>
    <t>Hộp 1 tuýp 3,5g</t>
  </si>
  <si>
    <t>SA Alcon-Couvreur NV</t>
  </si>
  <si>
    <t>Bỉ</t>
  </si>
  <si>
    <t>Thuốc dùng điều trị mắt</t>
  </si>
  <si>
    <t>Mecobalamin 0,5mg</t>
  </si>
  <si>
    <t>Viên nén 500 mg</t>
  </si>
  <si>
    <t>Hộp 10 vỉ x 10 viên nang Uống</t>
  </si>
  <si>
    <t>Thuốc hướng tâm thần</t>
  </si>
  <si>
    <t>Lidocaine HCl, Epinephrine Bitartrate</t>
  </si>
  <si>
    <t>Dung dịch tiêm</t>
  </si>
  <si>
    <t>Hộp 100 ống Tiêm ( không tiêm tĩnh mạch)</t>
  </si>
  <si>
    <t>Huons Co., Ltd.</t>
  </si>
  <si>
    <t>Nhôm phosphat gel</t>
  </si>
  <si>
    <t>gel 20% 12,38g/20g</t>
  </si>
  <si>
    <t>Hộp 20 gói x 20g Uống</t>
  </si>
  <si>
    <t>Công ty cổ phần dược phẩm Me Di Sun</t>
  </si>
  <si>
    <t>Ambroxol hydrochloride</t>
  </si>
  <si>
    <t>Viên nén 30mg</t>
  </si>
  <si>
    <t>Hộp 10 vỉ x 10 Viên Uống</t>
  </si>
  <si>
    <t>Cộng hoà Thổ Bắc Kibris</t>
  </si>
  <si>
    <t>Acyclovir 250mg</t>
  </si>
  <si>
    <t>Hộp 1 tuýp 5g Kem bôi da</t>
  </si>
  <si>
    <t>Công ty cổ phần dược Hậu Giang</t>
  </si>
  <si>
    <t>Thuốc trị ký sinh trùng, chống nhiễm khuẩn, kháng virus,kháng nấm</t>
  </si>
  <si>
    <t>Metronidazol 200mg, Cloramphenicol 80mg, Dexamethason acetate 0,5mg,Nystain 100.000iu</t>
  </si>
  <si>
    <t>Viên đặt âm đạo</t>
  </si>
  <si>
    <t>Hộp 1 vỉ x 10 viên Uống</t>
  </si>
  <si>
    <t>Công ty CP dươc phẩm 3/2</t>
  </si>
  <si>
    <t>L-Ornithin L-Aspartat 300mg</t>
  </si>
  <si>
    <t>Viên 0,5 mg</t>
  </si>
  <si>
    <t>Hộp 6 vỉ x 10 viên hộp 12 vỉ x 5 viên Uống</t>
  </si>
  <si>
    <t>Hộp 2 vỉ x 10 viên Uống</t>
  </si>
  <si>
    <t>Thuốc giảm đau, hạ sốt, Nhóm chống viêm không Steroid</t>
  </si>
  <si>
    <t>Viên nén bao phim</t>
  </si>
  <si>
    <t>Hộp 3 vỉ, 9 vỉ x 10 viên</t>
  </si>
  <si>
    <t>Meditop Pharmaceutical Ltd.</t>
  </si>
  <si>
    <t>Methylprednisolon</t>
  </si>
  <si>
    <t>Hộp 3 vỉ x 10 viên Uống</t>
  </si>
  <si>
    <t>Methylergonovine maleate</t>
  </si>
  <si>
    <t>Dung dịch tiêm 0,2mg/ml</t>
  </si>
  <si>
    <t>Hộp 10 ống x 1ml Tiêm bắp hoặc tiêm tĩnh mạch</t>
  </si>
  <si>
    <t>Metoclopamid HCl 10mg</t>
  </si>
  <si>
    <t>Dung dịch tiêm 10mg</t>
  </si>
  <si>
    <t>Hộp 2 vỉ x 6 ống x 2ml Tiêm bắp hoặc tiêm tĩnh mạch</t>
  </si>
  <si>
    <t>Metoclopramid hydroclorid 10mg/2ml</t>
  </si>
  <si>
    <t>Hộp 10 ống x 2ml Tiêm bắp hoặc tiêm tĩnh mạch</t>
  </si>
  <si>
    <t>Loxoprofen</t>
  </si>
  <si>
    <t>viên nén</t>
  </si>
  <si>
    <t>hộp 3 vỉ x 10 viên nén, uống</t>
  </si>
  <si>
    <t xml:space="preserve">HATAPHAR </t>
  </si>
  <si>
    <t>Flunarizin dihydrochlorid</t>
  </si>
  <si>
    <t>hộp 10 vỉ x 10 viên, uống</t>
  </si>
  <si>
    <t xml:space="preserve">MEDISUN </t>
  </si>
  <si>
    <t>Thuốc điều trị đau nửa đầu</t>
  </si>
  <si>
    <t>Attapulgit</t>
  </si>
  <si>
    <t>Thuốc bột pha hỗn dịch</t>
  </si>
  <si>
    <t>hộp 30 gói x 3,3g</t>
  </si>
  <si>
    <t>Mifepristone</t>
  </si>
  <si>
    <t>hộp 1 vỉ x 1 viên nén, uống</t>
  </si>
  <si>
    <t>Progesteron</t>
  </si>
  <si>
    <t>hộp 3 vỉ x 10 viên nang mềm, uống</t>
  </si>
  <si>
    <t>hộp 3 vỉ x 10 viên, uống</t>
  </si>
  <si>
    <t>Meloxicam 15mg/15ml</t>
  </si>
  <si>
    <t>Hộp 5 ống x 1,5ml</t>
  </si>
  <si>
    <t>Boehringer Ingelheim Espana S.A</t>
  </si>
  <si>
    <t>TÂY BAN NHA</t>
  </si>
  <si>
    <t>7,5mg, viên nén</t>
  </si>
  <si>
    <t>Pymepharco</t>
  </si>
  <si>
    <t>Các acid amin: L-Isoleucine, L-Leucine, L-Lysine acetate, L-Methionine, L-Phenylalanine, L-Threonine, L-Tryptophan, L-Valine, L-Alanine, L-Arginine, L-Aspartic acid, L-Histidine, L-Proline, L-Serine, L-Tyrosine, Glycine.</t>
  </si>
  <si>
    <t>200ml, dung dịch truyền tĩnh mạch</t>
  </si>
  <si>
    <t>túi PE, truyền tĩnh mạch</t>
  </si>
  <si>
    <t xml:space="preserve">Ajinomoto Pharma Co., Ltd </t>
  </si>
  <si>
    <t>Nhật Bản</t>
  </si>
  <si>
    <t>Domperidone</t>
  </si>
  <si>
    <t>30mg, hỗn dịch</t>
  </si>
  <si>
    <t>hộp 1 chai 30ml, uống</t>
  </si>
  <si>
    <t xml:space="preserve">Olic (Thailand)., Ltd </t>
  </si>
  <si>
    <t>10mg, viên nén</t>
  </si>
  <si>
    <t>Olic (Thailand) Limited</t>
  </si>
  <si>
    <t>Rebamipid</t>
  </si>
  <si>
    <t>100mg, viên nén</t>
  </si>
  <si>
    <t>Korea Otsuka Pharmaceutical. Co., Ltd.</t>
  </si>
  <si>
    <t>Metformin HCl, Glibenclamid</t>
  </si>
  <si>
    <t>500mg, viên nén dài bao phim</t>
  </si>
  <si>
    <t>hộp 6 vỉ x 10 viên, uống</t>
  </si>
  <si>
    <t xml:space="preserve">Công ty TNHH Đạt Vi Phú </t>
  </si>
  <si>
    <t>Tolperisone HCl</t>
  </si>
  <si>
    <t>50mg, viên nén bao phim</t>
  </si>
  <si>
    <t>hộp 2 vỉ x 15 viên, uống</t>
  </si>
  <si>
    <t xml:space="preserve">Meditop Pharma., Ltd </t>
  </si>
  <si>
    <t>Thuốc giãn cơ và ức chế cholinsterase</t>
  </si>
  <si>
    <t>Eperison HCl</t>
  </si>
  <si>
    <t>50mg, viên nén bao đường</t>
  </si>
  <si>
    <t xml:space="preserve">Bushu Pharmaceuticals Ltd. Misato Factory </t>
  </si>
  <si>
    <t>Isosorbid dinitrat</t>
  </si>
  <si>
    <t>S.C Arena Group S.A</t>
  </si>
  <si>
    <t>Naloxone HCl 2H2O,  Naloxone hydrochloride</t>
  </si>
  <si>
    <t>1ml, dung dịch thuốc tiêm</t>
  </si>
  <si>
    <t>hộp 10 ống 1ml, tiêm</t>
  </si>
  <si>
    <t xml:space="preserve">Rotexmedica GmbH Arzneimittelwerk </t>
  </si>
  <si>
    <t>10ml, dung dịch nhỏ mắt, mũi</t>
  </si>
  <si>
    <t>hộp 1 chai 10ml, nhỏ mắt mũi</t>
  </si>
  <si>
    <t xml:space="preserve">Công ty Cổ phần Dược DANAPHAR </t>
  </si>
  <si>
    <t>Levocetirizine</t>
  </si>
  <si>
    <t>5mg, viên nén bao phim</t>
  </si>
  <si>
    <t xml:space="preserve">Hanlim Pharm Co., Ltd </t>
  </si>
  <si>
    <t>Neostigmin bromid</t>
  </si>
  <si>
    <t>0,5mg/1ml. Dung dịch tiêm</t>
  </si>
  <si>
    <t>Metronidazole, Nystatin, Neomycin</t>
  </si>
  <si>
    <t>500mg, viên nén dặt âm đạo</t>
  </si>
  <si>
    <t>hộp 1 vỉ x 10 viên, đặt âm đạo</t>
  </si>
  <si>
    <t xml:space="preserve">Công ty cổ phẩn SPM </t>
  </si>
  <si>
    <t>Nifedipine</t>
  </si>
  <si>
    <t>20mg, viên nén phóng thích kéo dài</t>
  </si>
  <si>
    <t xml:space="preserve">Rottendorf Pharma GmbH </t>
  </si>
  <si>
    <t>Nitroglycerin</t>
  </si>
  <si>
    <t>2,6mg, viên nén giải phóng chậm</t>
  </si>
  <si>
    <t xml:space="preserve">Egis Pharma., Ltd </t>
  </si>
  <si>
    <t>Galantamin</t>
  </si>
  <si>
    <t>5mg/ml, dung dịch tiêm</t>
  </si>
  <si>
    <t xml:space="preserve">Sopharma PLC </t>
  </si>
  <si>
    <t>Drotaverin</t>
  </si>
  <si>
    <t>40mg, viên nén</t>
  </si>
  <si>
    <t xml:space="preserve">TIPHARCO </t>
  </si>
  <si>
    <t>Drotaverine hydroclorite</t>
  </si>
  <si>
    <t>40mg/20ml, Dung dịch tiêm</t>
  </si>
  <si>
    <t>Hộp 25 X ống 2ml, Tiêm</t>
  </si>
  <si>
    <t>Chinoin Pharmaceutical &amp; Chemical Works Co., Ltd</t>
  </si>
  <si>
    <t>CT dược phẩm SANOFI</t>
  </si>
  <si>
    <t>Nước cất pha tiêm</t>
  </si>
  <si>
    <t>5ml, Nước cất pha tiêm</t>
  </si>
  <si>
    <t>Hộp 50 ống x 5 ml, nước cất pha tiêm</t>
  </si>
  <si>
    <t>CT dược phẩm DANAPHA</t>
  </si>
  <si>
    <t>CT dược phẩm BÌNH ĐỊNH</t>
  </si>
  <si>
    <t>Nystatin 500.000UI</t>
  </si>
  <si>
    <t>500000 UI, viên bao đường</t>
  </si>
  <si>
    <t>Hộp 2 vỉ x 8 Viên bao đường, Uống</t>
  </si>
  <si>
    <t>MEKOPHAR-VN</t>
  </si>
  <si>
    <t>20mg, viên nang</t>
  </si>
  <si>
    <t>hộp 10 vỉ x 10 viên, Uống</t>
  </si>
  <si>
    <t>Cadila Pharmaceuticals Ltd</t>
  </si>
  <si>
    <t>Ambroxol HCL</t>
  </si>
  <si>
    <t>30mg/5ml, siro</t>
  </si>
  <si>
    <t>Hộp 1 lọ 100ml, Uống</t>
  </si>
  <si>
    <t>Gracure Pharmaceuticals Ltd</t>
  </si>
  <si>
    <t>Acid béo omega3 650mg, DHA 400mg, EPA 200mg</t>
  </si>
  <si>
    <t>viên nang mềm</t>
  </si>
  <si>
    <t>Lọ 80 viên; Uống</t>
  </si>
  <si>
    <t>CANADA</t>
  </si>
  <si>
    <t>Khác (TPCN)</t>
  </si>
  <si>
    <t>40mg, bột pha tiêm</t>
  </si>
  <si>
    <t>1 lọ 40mg, tiêm</t>
  </si>
  <si>
    <t>Laboractorios Normon S.A.</t>
  </si>
  <si>
    <t>NACl, Natri citrat dihydrrat, KCL, Glucose khan</t>
  </si>
  <si>
    <t>20,5g; Thuốc bột</t>
  </si>
  <si>
    <t>Hộp 100 gói x 20,5g, thuốc bột uống</t>
  </si>
  <si>
    <t>BIOPHARCO</t>
  </si>
  <si>
    <t>omeprazole 20mg</t>
  </si>
  <si>
    <t>Hộp 3 vỉ X 10 viên, uống</t>
  </si>
  <si>
    <t>CTDP CỬU LONG</t>
  </si>
  <si>
    <t>Hộp 10 vỉ X 10 viên, uống</t>
  </si>
  <si>
    <t>Hydrogen peroxide</t>
  </si>
  <si>
    <t>Lọ 60 ml, dung dịch</t>
  </si>
  <si>
    <t>Dung dịch, bôi ngoài da</t>
  </si>
  <si>
    <t>DOMESCO</t>
  </si>
  <si>
    <t>5UI/ml, Thuốc tiêm</t>
  </si>
  <si>
    <t>Hộp 10 ống X 1ml, dung dịch tiêm</t>
  </si>
  <si>
    <t>CT DANAPHA-VN</t>
  </si>
  <si>
    <t>10UI/ml, Thuốc tiêm</t>
  </si>
  <si>
    <t>Bột đẳng sâm, Hoàng kì, Bạch tinh, Táo nhân, Mộc hương, 
Đại táo, Bạch truật, Cam thảo, Viễn chí, Đương quy, Long nhãn</t>
  </si>
  <si>
    <t>9g, Viên hoàn mềm</t>
  </si>
  <si>
    <t>Hộp 10 hoàn mềm x 9g, uống</t>
  </si>
  <si>
    <t>CTTNHH liên doanh HASAN- DERMAPHARM</t>
  </si>
  <si>
    <t>Metformin</t>
  </si>
  <si>
    <t>1000mg, Viên nén giải phóng chậm</t>
  </si>
  <si>
    <t>Hộp 5 vỉ X 20 viên, uống</t>
  </si>
  <si>
    <t>500mg, Viên nén phóng thích chậm</t>
  </si>
  <si>
    <t>40mg, Viên nén bao phim tan trong ruột</t>
  </si>
  <si>
    <t>DOMESCO-VN</t>
  </si>
  <si>
    <t>Paracetamol 500mg</t>
  </si>
  <si>
    <t>500mg, Viên nén</t>
  </si>
  <si>
    <t>Paracetamol 325mg</t>
  </si>
  <si>
    <t>325mg, Viên nén</t>
  </si>
  <si>
    <t>Acetaminophen 500mg</t>
  </si>
  <si>
    <t>500mg, Viên nén bao phim</t>
  </si>
  <si>
    <t>PYMEPHARCO</t>
  </si>
  <si>
    <t>Acetylcistein</t>
  </si>
  <si>
    <t>200mg, Thuốc bột pha uống</t>
  </si>
  <si>
    <t>Hộp 20 gói X 3g; Uống</t>
  </si>
  <si>
    <t>Thuốc tác dộng trên đường hô hấp</t>
  </si>
  <si>
    <t>Albendzol 400mg</t>
  </si>
  <si>
    <t>400mg, Viên nén</t>
  </si>
  <si>
    <t>Hộp 1 vỉ x 1 viên,uống</t>
  </si>
  <si>
    <t>CTCP SPM-VN</t>
  </si>
  <si>
    <t>Thuốc trị ký sinh trùng, chống nhiễm khuẩn</t>
  </si>
  <si>
    <t>Pentoxifyllin 20mg/ml</t>
  </si>
  <si>
    <t>5ml, Dung dịch tiêm</t>
  </si>
  <si>
    <t>Hộp 10 ống X 5ml, Tiêm</t>
  </si>
  <si>
    <t>BUNGARI</t>
  </si>
  <si>
    <t>Pentoxifylin 100mg</t>
  </si>
  <si>
    <t>100mg, Viên nén bao phim</t>
  </si>
  <si>
    <t>Hộp 6 vỉ X 10 viên, uống</t>
  </si>
  <si>
    <t>Glimepiride 2mg, Metformin hydrochloride 500 mg</t>
  </si>
  <si>
    <t>Viên nén phóng thích chậm</t>
  </si>
  <si>
    <t>Hộp 1 vỉ x 20 viên,uống</t>
  </si>
  <si>
    <t>Glimepiride</t>
  </si>
  <si>
    <t>1mg, Viên nén</t>
  </si>
  <si>
    <t>Hộp 5 vỉ x 20 viên. Uống</t>
  </si>
  <si>
    <t>Inventia Healthcare Ltd.</t>
  </si>
  <si>
    <t>Glimepiride 2mg, Metformine Hydrochloride 500mg</t>
  </si>
  <si>
    <t>2mg, 500mg. Viên nén phóng thích chậm</t>
  </si>
  <si>
    <t>Perindopril erbumin</t>
  </si>
  <si>
    <t>4mg. Viên nén</t>
  </si>
  <si>
    <t>Hộp lớn x 10 hộp nhỏ x 1 vỉ x 10 viên. Uống</t>
  </si>
  <si>
    <t>Glenmark Pharmaceuticals Ltd.</t>
  </si>
  <si>
    <t>Bột mã tiền 150 mg, Hy thiêm 3000 mg, Ngũ gia bì chân chim 1500 mg</t>
  </si>
  <si>
    <t>150 mg, 3000 mg, 1500 mg. Viên hoàn cứng</t>
  </si>
  <si>
    <t>Hộp 15 gói x 3g. Uống</t>
  </si>
  <si>
    <t>Công ty Cổ phần Dược Vật tư y tế Hải Dương</t>
  </si>
  <si>
    <t>Aluminium phosphate</t>
  </si>
  <si>
    <t>20% - 11g. Hỗn dịch uống</t>
  </si>
  <si>
    <t>Hộp 20 gói x 20g. Uống</t>
  </si>
  <si>
    <t>Công ty Cổ phần Dược phẩm Bình Định</t>
  </si>
  <si>
    <t>20% - 12,38g. Hỗn dịch uống</t>
  </si>
  <si>
    <t>Hộp 26 gói x 20g. Uống</t>
  </si>
  <si>
    <t>Pharmatis</t>
  </si>
  <si>
    <t>800mg. Viên nén bao phim</t>
  </si>
  <si>
    <t>Hộp 5 vỉ x 10 viên. Uống</t>
  </si>
  <si>
    <t>Chi nhánh công ty TNHH SX-TM dược phẩm Thành Nam</t>
  </si>
  <si>
    <t>Hộp 1 lọ x 60 viên. Uống</t>
  </si>
  <si>
    <t>Egis Pharmaceuticals Public Ltd., Co</t>
  </si>
  <si>
    <t>400mg. Viên nén bao phim</t>
  </si>
  <si>
    <t>Hộp 1 lọ x 30 viên. Uống</t>
  </si>
  <si>
    <t>1g. Dung dịch tiêm</t>
  </si>
  <si>
    <t>Hộp 2 vỉ x 6 ống x 5ml. Tiêm truyền tĩnh mạch</t>
  </si>
  <si>
    <t>Công ty Cổ phần Fresenius Kabi Việt Nam</t>
  </si>
  <si>
    <t>Cilostazol</t>
  </si>
  <si>
    <t>50mg. Viên nén</t>
  </si>
  <si>
    <t>Hộp 10 vỉ x 10 viên. Uống</t>
  </si>
  <si>
    <t>Korea Otsuka Pharmaceutical Co., Ltd.</t>
  </si>
  <si>
    <t>Neomycin sulfat 35000IU, Polymyxin B sulfat 35000IU, Nystatin 100000IU</t>
  </si>
  <si>
    <t>35000IU, 35000IU, 100000IU. Viên nang mềm đặt âm đạo</t>
  </si>
  <si>
    <t>Hộp 2 vỉ x 6 viên. Đặt âm đạo</t>
  </si>
  <si>
    <t>Innothera Chouzy</t>
  </si>
  <si>
    <t>Povidon iod</t>
  </si>
  <si>
    <t>10% - 10g. Dung dịch dùng ngoài</t>
  </si>
  <si>
    <t>Hộp 01 lọ 100ml. Dùng ngoài</t>
  </si>
  <si>
    <t>Công ty cổ phần Dược Minh Hải</t>
  </si>
  <si>
    <t>Thuốc tẩy trùng và sát khuẩn</t>
  </si>
  <si>
    <t>Lidocaine
Dibucaine</t>
  </si>
  <si>
    <t xml:space="preserve">Gel 30g chứa 8% Lidocaine/0.8% Dibucaine </t>
  </si>
  <si>
    <t>Gel bôi 
Dùng tại chỗ</t>
  </si>
  <si>
    <t xml:space="preserve">Công ty Pascal </t>
  </si>
  <si>
    <t>Mỹ (USA)</t>
  </si>
  <si>
    <t>Viên nén 5mg</t>
  </si>
  <si>
    <t xml:space="preserve">Uống
Hộp 10 vỉ x 20 viên </t>
  </si>
  <si>
    <t>Công ty cổ phần Dược - vật tư Y tế Thanh Hoá</t>
  </si>
  <si>
    <t>Progesterone</t>
  </si>
  <si>
    <t>Viên nén 50mg</t>
  </si>
  <si>
    <t>Uống
Hộp 1 lọ 30 viên</t>
  </si>
  <si>
    <t>Công ty TNHH Dịch vụ thương mại DP Chánh Đức</t>
  </si>
  <si>
    <t>Uống 
Hộp 2 vỉ x 20 viên</t>
  </si>
  <si>
    <t>Propofol</t>
  </si>
  <si>
    <t>Dung dịch 1%</t>
  </si>
  <si>
    <t>Nhũ tương truyền tĩnh mạch
Hộp 1 lọ : 20ml</t>
  </si>
  <si>
    <t>Claris Lifesciences Limited</t>
  </si>
  <si>
    <t xml:space="preserve">Povidone – iodine </t>
  </si>
  <si>
    <t xml:space="preserve">Dung dịch dùng ngoài
Hộp 35 lọ x 20 ml; 
</t>
  </si>
  <si>
    <t>Công ty cổ phần Dược trung ương 3</t>
  </si>
  <si>
    <t>Dung dịch 30ml chứa Povidone – iodine 3g</t>
  </si>
  <si>
    <t xml:space="preserve">Cao đặc rễ đinh lăng
Cao khô lá bạch quả </t>
  </si>
  <si>
    <t>Viên nang mềm
Cao đặc rễ đinh lăng 300mg
Cao khô lá bạch quả 100mg</t>
  </si>
  <si>
    <t>Uống
Hộp 5 vỉ x 10 viên</t>
  </si>
  <si>
    <t>Công ty cổ phần Dược vật tư Y tế Hải Dương</t>
  </si>
  <si>
    <t>Thuốc khác</t>
  </si>
  <si>
    <t>Rabeprazol</t>
  </si>
  <si>
    <t>Viên bao phim tan trong ruột 
Rabeprazol natri 20mg.</t>
  </si>
  <si>
    <t xml:space="preserve">Uống
Hộp 3 vỉ x 10 viên </t>
  </si>
  <si>
    <t>Công ty cổ phần Dược phẩm trung ương VIDIPHA</t>
  </si>
  <si>
    <t xml:space="preserve">Glucosamin </t>
  </si>
  <si>
    <t>Viên nén 750mg</t>
  </si>
  <si>
    <t xml:space="preserve">Uống 
Hộp 6 vỉ x 10 viên </t>
  </si>
  <si>
    <t>Bezafibrate</t>
  </si>
  <si>
    <t>Viên nén bao phim 200mg</t>
  </si>
  <si>
    <t xml:space="preserve">Uống
Hộp 5 vỉ x 10 viên </t>
  </si>
  <si>
    <t xml:space="preserve">Berlin Chemie (Menarini Group) </t>
  </si>
  <si>
    <t xml:space="preserve">Flunarizin </t>
  </si>
  <si>
    <t>Uống 
Hộp 6 vỉ x 10 viên
Hộp 10 vỉ x 10 viên</t>
  </si>
  <si>
    <t>Công ty CP Dược phẩm Đạt Vi Phú (DAVIPHARM)</t>
  </si>
  <si>
    <t xml:space="preserve">Rosuvastatin </t>
  </si>
  <si>
    <t>Viên nén bao phim 10mg</t>
  </si>
  <si>
    <t>Uống 
Hộp 3 vỉ x 10 viên</t>
  </si>
  <si>
    <t xml:space="preserve">Thuốc tim mạch </t>
  </si>
  <si>
    <t>S-Amlodipine</t>
  </si>
  <si>
    <t>Uống
Hộp 3 vỉ x 10 viên</t>
  </si>
  <si>
    <t>MSN Laboratories Limited</t>
  </si>
  <si>
    <t>Viên nén 2,5mg</t>
  </si>
  <si>
    <t>Sắt, Vitamin B9</t>
  </si>
  <si>
    <t>Viên nén Fe 100mg/Acid Folic 500mcg.</t>
  </si>
  <si>
    <t>Salbutamol</t>
  </si>
  <si>
    <t>Viên nén 2mg</t>
  </si>
  <si>
    <t xml:space="preserve">Uống 
Hộp 10 vỉ x 10 viên
</t>
  </si>
  <si>
    <t>Laboratoires Ephac</t>
  </si>
  <si>
    <t>Campuchia</t>
  </si>
  <si>
    <t xml:space="preserve">Dung dịch 1500 </t>
  </si>
  <si>
    <t>Tiêm truyền
Hộp 20 ống (2 vỉ x 10 ống)</t>
  </si>
  <si>
    <t>Viện vắc xin và sinh phẩm y tế Nha Trang IVAC.</t>
  </si>
  <si>
    <t>Esomeprazole</t>
  </si>
  <si>
    <t>Uống 
Hộp 2 vỉ x 7 viên</t>
  </si>
  <si>
    <t>Công ty cổ phần dược phẩm SaVi</t>
  </si>
  <si>
    <t>Viên nén bao phim 850mg</t>
  </si>
  <si>
    <t xml:space="preserve">Ambroxol </t>
  </si>
  <si>
    <t xml:space="preserve">Viên nén sủi 30mg </t>
  </si>
  <si>
    <t>Uống
Hộp 3 vỉ xé x 10 viên</t>
  </si>
  <si>
    <t>Công ty cổ phần dược phẩm SAVI (Savipharm J.S.C).</t>
  </si>
  <si>
    <t xml:space="preserve">Diosmin 
Hesperidin </t>
  </si>
  <si>
    <t>Viên nén bao phim chứa 450mgDiosmin/50mgHesperidin</t>
  </si>
  <si>
    <t>Uống
Hộp 2 vỉ x 15 viên</t>
  </si>
  <si>
    <t>Thiamin nitrat 
Pyridoxin HCl 
Cyanocobalamin</t>
  </si>
  <si>
    <t>Viên nén bao phim 100mg vitamin B1/200mg vitamin B6/200mcg vitamin B12</t>
  </si>
  <si>
    <t>Công ty TNHH LD Stada-Việt Nam</t>
  </si>
  <si>
    <t>Betahistine</t>
  </si>
  <si>
    <t xml:space="preserve">Viên nén 80mg </t>
  </si>
  <si>
    <t>Uống 
Hộp 4 vỉ x 25 viên</t>
  </si>
  <si>
    <t>Viên nang mềm 10mg</t>
  </si>
  <si>
    <t>Uống
Hộp 10 vỉ x 10 viên</t>
  </si>
  <si>
    <t>Sulfadiazine Bạc</t>
  </si>
  <si>
    <t>20g Gel bôi 1%</t>
  </si>
  <si>
    <t>Dùng ngoài
Hộp 1 tuýp 20 g</t>
  </si>
  <si>
    <t>Satyam Pharmaceuticals &amp; Chemicals Pvt., Ltd.</t>
  </si>
  <si>
    <t>Dung dịch chứa 0,61g Aluminum hydroxide/0,8g magnesium hydroxide/0,08g Simethicone</t>
  </si>
  <si>
    <t>Uống 
Hộp 20 gói x 10ml</t>
  </si>
  <si>
    <t>Công ty Cổ phần Dược phẩm OPV</t>
  </si>
  <si>
    <t>Viên nén 500mg</t>
  </si>
  <si>
    <t>Uống 
Hộp 3 vỉ, 6 vỉ,</t>
  </si>
  <si>
    <t>Acetaminophen 250mg, Clorpheniramin</t>
  </si>
  <si>
    <t>Thuốc cốm</t>
  </si>
  <si>
    <t>Hộp 20 gói, uống</t>
  </si>
  <si>
    <t>thuốc giảm đau, hạ sốt, chống viêm không steroid, thuốc điều trị gút và bệnh xương khớp</t>
  </si>
  <si>
    <t>Amlodipine besylat</t>
  </si>
  <si>
    <t>2,5 mg, viên nén</t>
  </si>
  <si>
    <t>Hộp 3 vỉ x 10 viên nén, uống</t>
  </si>
  <si>
    <t>Công ty cổ phần Pymepharco Việt Nam</t>
  </si>
  <si>
    <t>Mỗi gói 3,67g chứa: Dioctahedral Smectite 3000g</t>
  </si>
  <si>
    <t>gói 3,67g, bột pha hỗn dịch uống</t>
  </si>
  <si>
    <t>Hộp 30 gói, uống</t>
  </si>
  <si>
    <t>Chi nhánh công ty cổ phần dược phẩm Agimexpharm</t>
  </si>
  <si>
    <t>Diosmectite</t>
  </si>
  <si>
    <t>3g, bột pha hỗn dịch uống</t>
  </si>
  <si>
    <t>Beaufour IPSEN industrie</t>
  </si>
  <si>
    <t>Methyl prednisolone</t>
  </si>
  <si>
    <t>Hộp 1 lọ thuốc bột+ 1 lọ dung môi pha tiêm</t>
  </si>
  <si>
    <t>Pfizer Thailand Ltd</t>
  </si>
  <si>
    <t>Hormon và các thuốc tác động vào hệ thống nội tiết</t>
  </si>
  <si>
    <t>Sorbitol</t>
  </si>
  <si>
    <t>5g, thuốc cốm</t>
  </si>
  <si>
    <t>Hộp 25 gói, uống</t>
  </si>
  <si>
    <t>Công ty cổ phần Dược phẩm Shinpoong Daewoon</t>
  </si>
  <si>
    <t>Itraconazole</t>
  </si>
  <si>
    <t>100mg, viên nang</t>
  </si>
  <si>
    <t>Hộp 1 vỉ x 4 viên, uống</t>
  </si>
  <si>
    <t>Janssen Cilag Ltd</t>
  </si>
  <si>
    <t>thuốc điều trị kí sinh trùng chống nhiễm khuẩn</t>
  </si>
  <si>
    <t>Omeprazole 20mg, Domperidon 10mg</t>
  </si>
  <si>
    <t>viên nang cứng</t>
  </si>
  <si>
    <t>Cinnarizine</t>
  </si>
  <si>
    <t>25mg, viên nén</t>
  </si>
  <si>
    <t>Hộp 2 vỉ x 25 viên, uống</t>
  </si>
  <si>
    <t>Gedeon Richter Ltd</t>
  </si>
  <si>
    <t>Irbesartan</t>
  </si>
  <si>
    <t>300mg, viên nén</t>
  </si>
  <si>
    <t>Hộp 5 vỉ x 10 viên , uống</t>
  </si>
  <si>
    <t>Sun Pharmaceutical Industries Ltd</t>
  </si>
  <si>
    <t>Mesalazin</t>
  </si>
  <si>
    <t>400mg, viên nén</t>
  </si>
  <si>
    <t>Cao khô trinh nữ hoàng cung</t>
  </si>
  <si>
    <t>Hộp 42 viên, uống</t>
  </si>
  <si>
    <t>Công ty cổ phần dược phẩm Danaphar</t>
  </si>
  <si>
    <t>Gelatin Tannat</t>
  </si>
  <si>
    <t>250mg thuốc bột</t>
  </si>
  <si>
    <t>Hộp 20 gói bột, uống</t>
  </si>
  <si>
    <t>Laboratorios Francisco Durban, S.A</t>
  </si>
  <si>
    <t>Acetyl leucine</t>
  </si>
  <si>
    <t>500mg/5 ml, viên</t>
  </si>
  <si>
    <t>Pierre Fabre Medicament production</t>
  </si>
  <si>
    <t>500mg/ 5ml, thuốc tiêm</t>
  </si>
  <si>
    <t>Hộp 5 ống x 5ml, tiêm tĩnh mạch</t>
  </si>
  <si>
    <t>Acetaminophen</t>
  </si>
  <si>
    <t>500mg, viên</t>
  </si>
  <si>
    <t>Hộp 2 vỉ x 8 viên nén, uống</t>
  </si>
  <si>
    <t>Thuốc giảm đau, hạ sốt, chống viêm không steroid, thuốc điều trị gut và các bệnh xương khớp</t>
  </si>
  <si>
    <t>120mg, viên nén dài</t>
  </si>
  <si>
    <t>Hộp 10 vỉ x 10 viên nén dài</t>
  </si>
  <si>
    <t>Vitamin E + B1+B2+ B6+PP</t>
  </si>
  <si>
    <t>Hộp 30 vỉ x 10 viên, uống</t>
  </si>
  <si>
    <t>Công ty cổ phần dược phẩm Phương Đông</t>
  </si>
  <si>
    <t>Telmisartan + Hydrochlorothiazide</t>
  </si>
  <si>
    <t>40mg +12.5 mg, viên nén</t>
  </si>
  <si>
    <t>Medisun Việt Nam</t>
  </si>
  <si>
    <t>Candesartan Cilexcetil</t>
  </si>
  <si>
    <t>8mg, viên nén</t>
  </si>
  <si>
    <t>Công ty cổ phần dược phẩm GLOMED Việt Nam</t>
  </si>
  <si>
    <t>5g, hoàn cứng</t>
  </si>
  <si>
    <t>Hộp 10 gói, uống</t>
  </si>
  <si>
    <t>Công ty Đông Dược Phúc Hưng</t>
  </si>
  <si>
    <t>Alimemazin</t>
  </si>
  <si>
    <t>Hộp 4 vỉ x 25 viên, uống</t>
  </si>
  <si>
    <t>Công ty cổ phần dược phẩm Khánh Hoà Việt Nam</t>
  </si>
  <si>
    <t>Thuốc tác động trên đường hô hấp</t>
  </si>
  <si>
    <t>Theophylin</t>
  </si>
  <si>
    <t>Công ty cổ phần dược phẩm TW1</t>
  </si>
  <si>
    <t>Thiocolchicoside</t>
  </si>
  <si>
    <t>4mg ,viên</t>
  </si>
  <si>
    <t>Công ty TNHH US Pharma USA - Việt Nam</t>
  </si>
  <si>
    <t>15mg/ 5ml, lọ thuốc nhỏ mũi</t>
  </si>
  <si>
    <t>Hộp 1 lọ 5ml, nhỏ mũi</t>
  </si>
  <si>
    <t>Công ty cổ phần dược phẩm 3/2 Việt Nam</t>
  </si>
  <si>
    <t>Thuốc trị kí sinh trùng, chống nhiễm khuẩn</t>
  </si>
  <si>
    <t>Tobramycin + Dexamethason</t>
  </si>
  <si>
    <t>15mg + 5 mg, lọ thuốc nhỏ mũi</t>
  </si>
  <si>
    <t>3mg +1 mg, lọ thuốc nhỏ mắt</t>
  </si>
  <si>
    <t>Alcon Mỹ</t>
  </si>
  <si>
    <t>Topiramate</t>
  </si>
  <si>
    <t>25 mg, viên nén</t>
  </si>
  <si>
    <t>Cilag Thuỵ Sĩ</t>
  </si>
  <si>
    <t>Thuỵ Sĩ</t>
  </si>
  <si>
    <t>Thuốc chống co giật, chống động kinh</t>
  </si>
  <si>
    <t>Cimethicone + Magnesi hydroxyd</t>
  </si>
  <si>
    <t>80 mg+ 800 mg+ 612 mg, gói</t>
  </si>
  <si>
    <t>Daewoog Hàn Quốc</t>
  </si>
  <si>
    <t>Metformin + Glibenglamid</t>
  </si>
  <si>
    <t>850 mg+ 5mg, viên nén dài bao phim</t>
  </si>
  <si>
    <t>Alpha lipoic acid</t>
  </si>
  <si>
    <t>100 mg, Viên nang mềm</t>
  </si>
  <si>
    <t>Hộp 5 vỉ x 6 viên, Uống</t>
  </si>
  <si>
    <t xml:space="preserve">Công ty cổ phần Dược phẩm Nam Hà </t>
  </si>
  <si>
    <t>Paracetamol + Tramadol</t>
  </si>
  <si>
    <t>325mg + 37,5mg, Viên nén</t>
  </si>
  <si>
    <t>Janssen (Bỉ)</t>
  </si>
  <si>
    <t>Sắt (II) Sulfat + Acid folic</t>
  </si>
  <si>
    <t>50mg + 0,5mg, Viên nén bao đường</t>
  </si>
  <si>
    <t>Hộp 3 vỉ x 10, Uống</t>
  </si>
  <si>
    <t>MEDIPLANTEX</t>
  </si>
  <si>
    <t>Acid Ursodeoxycholic </t>
  </si>
  <si>
    <t>300mg, Viên nén</t>
  </si>
  <si>
    <t>Daewoong</t>
  </si>
  <si>
    <t>Itraconazol</t>
  </si>
  <si>
    <t>100mg, Viên nang cứng</t>
  </si>
  <si>
    <t>Hộp 1 vỉ x 6 viên, Uống</t>
  </si>
  <si>
    <t>Isosorbide</t>
  </si>
  <si>
    <t>30mg, Viên nén bao phim phóng thích kéo dài</t>
  </si>
  <si>
    <t>Hộp 2 vỉ x 7 viên, Uống</t>
  </si>
  <si>
    <t>Trimetazidin </t>
  </si>
  <si>
    <t>20mg, Viên nén</t>
  </si>
  <si>
    <t>Hộp 2 vỉ x 30 viên, Uống</t>
  </si>
  <si>
    <t xml:space="preserve">Les Laboratoires Servier Industrie </t>
  </si>
  <si>
    <t>Sucralfate</t>
  </si>
  <si>
    <t>1g, Dạng cốm</t>
  </si>
  <si>
    <t>Hộp 50 gói, Uống</t>
  </si>
  <si>
    <t xml:space="preserve">KRKA D.D Novo Mesto </t>
  </si>
  <si>
    <t>SLOVENIA</t>
  </si>
  <si>
    <t>Hộp 6 vỉ x 5 ống, Hít qua máy khí dung</t>
  </si>
  <si>
    <t>ÚC</t>
  </si>
  <si>
    <t>Glaxo SmithKline Australia Pty, Ltd</t>
  </si>
  <si>
    <t>Cao khô Diệp Hạ Châu đắng, Nhân trần, Cỏ nhọ nồi, Râu bắp</t>
  </si>
  <si>
    <t>Cao khô Diệp Hạ Châu đắng 100mg, Nhân trần 130mg, Cỏ nhọ nồi 50mg, Râu bắp 50mg; 
Viên nén bao phim</t>
  </si>
  <si>
    <t>Hộp 3 vỉ x 10 viên, Đường uống</t>
  </si>
  <si>
    <t xml:space="preserve">Công ty cổ phần dược Danapha </t>
  </si>
  <si>
    <t>Cao đặc Diệp hạ châu, Nhân trần, Cỏ nhọ nồi</t>
  </si>
  <si>
    <t>Cao đặc Diệp hạ châu 100mg, Nhân trần 50mg, Cỏ nhọ nồi 50mg; 
Viên nén bao đường</t>
  </si>
  <si>
    <t>Hộp 3 vỉ x 15 viên; Đường uống</t>
  </si>
  <si>
    <t xml:space="preserve">Công ty cổ phần Dược phẩm TW3 </t>
  </si>
  <si>
    <t>Clotrimazol</t>
  </si>
  <si>
    <t>500mg; 
Viên đặt âm đạo</t>
  </si>
  <si>
    <t>Hộp 1 vỉ x 3 viên; 
Đặt âm đạo</t>
  </si>
  <si>
    <t xml:space="preserve">Bliss GVS Pharma Limited </t>
  </si>
  <si>
    <t>100mg, thuốc tiêm bột đông khô</t>
  </si>
  <si>
    <t>Hộp 1 lọ + 1 ống dung môi alcol benzylic 0,9% 2ml; 
Tiêm IM, IV hoặc truyền IV</t>
  </si>
  <si>
    <t xml:space="preserve">Công ty cổ phần Dược phẩm Vĩnh Phúc (VINPHACO) </t>
  </si>
  <si>
    <t>10mg/ml; 
Dung dịch tiêm</t>
  </si>
  <si>
    <t>Hộp 5 vỉ x 10 ống x 1ml; 
Đường uống</t>
  </si>
  <si>
    <t>Alpha chymotrypsin</t>
  </si>
  <si>
    <t>5000 đơn vị USP, Thuốc tiêm bột đông khô</t>
  </si>
  <si>
    <t>Hộp 5 lọ x 5 ống nước cất pha tiêm 1ml; 
Tiêm IM</t>
  </si>
  <si>
    <t>40mg; Viên nén</t>
  </si>
  <si>
    <t>Thuốc lợi tiểu</t>
  </si>
  <si>
    <t>Hộp 10 vỉ x 10 viên; 
Đường uống</t>
  </si>
  <si>
    <t>Telmisartan </t>
  </si>
  <si>
    <t>Hộp 3 vỉ x 10 viên; 
Đường uống</t>
  </si>
  <si>
    <t xml:space="preserve">Công ty Cổ phần BV Pharma </t>
  </si>
  <si>
    <t>Diclofenac Natri </t>
  </si>
  <si>
    <t>75mg/3ml; 
Dd thuốc tiêm</t>
  </si>
  <si>
    <t>Hộp 1 vỉ x 5 ống 3ml; 
Tiêm IM</t>
  </si>
  <si>
    <t>Lek Pharmaceutical D.D</t>
  </si>
  <si>
    <t>Hydroxyethyl Starch</t>
  </si>
  <si>
    <t>Trong 1000ml: Poly (O-2-hydroxyethyl) starch 60mg; Sodium chlorid 9g; 
Dd tiêm truyền</t>
  </si>
  <si>
    <t xml:space="preserve">Fresenius Kabi Deutschland GmbH </t>
  </si>
  <si>
    <t>Túi 500ml; Truyền IV</t>
  </si>
  <si>
    <t>Eperison HCl</t>
  </si>
  <si>
    <t>50mg, Viên nén bao phim</t>
  </si>
  <si>
    <t>Hộp 10 vỉ x 10 viên; 
Đường uống</t>
  </si>
  <si>
    <t>Alfuzosin HCl</t>
  </si>
  <si>
    <t> Alfuzosin HCl </t>
  </si>
  <si>
    <t>10mg, viên nén phóng thích kéo dài</t>
  </si>
  <si>
    <t>90mg, Viên nén bao phim</t>
  </si>
  <si>
    <t>Công ty dược phẩm OPV</t>
  </si>
  <si>
    <t>Losartan Kali; Hydroclorothiazid</t>
  </si>
  <si>
    <t>Losartan Kali 50mg; Hydroclorothiazid 12,5mg;Viên nén bao phim</t>
  </si>
  <si>
    <t xml:space="preserve">Công ty cổ phần dược phẩm GLOMED </t>
  </si>
  <si>
    <t>Bezafibrat</t>
  </si>
  <si>
    <t>200mg, viên nén bao phim</t>
  </si>
  <si>
    <t>Hộp 5 vỉ x 10 viên; 
Đường uống</t>
  </si>
  <si>
    <t>Medochemie., Ltd</t>
  </si>
  <si>
    <t>Cộng Hòa Síp (Cyprus)</t>
  </si>
  <si>
    <t>Amlodipin; Atorvastatin</t>
  </si>
  <si>
    <t>Amlodipin 5mg; Atorvastatin 10mg; 
Viên nén bao phim</t>
  </si>
  <si>
    <t>Spiramycin; Metronidazol</t>
  </si>
  <si>
    <t>Spiramycin 750.000 IU; Metronidazol 125mg, Viên nén bao phim</t>
  </si>
  <si>
    <t>Hộp 2 vỉ x 10 viên;
Đường uống</t>
  </si>
  <si>
    <t>Daflon (450 + 50)mg Servier</t>
  </si>
  <si>
    <t>Diamicron 60mg</t>
  </si>
  <si>
    <t>Ebitac 25 (10+25)mg/viên Farmak</t>
  </si>
  <si>
    <t>Furosemide Uống-40mg/viên Mekophar</t>
  </si>
  <si>
    <t>Hysart-H (16+12,5)mg India</t>
  </si>
  <si>
    <t>Lidocain 2% Dung dịch thuốc tiêm 2%</t>
  </si>
  <si>
    <t>Lipofundin 100 ml 20% B-braun</t>
  </si>
  <si>
    <t>Magnesium - B6 (5 +470)mg/viên Bidi</t>
  </si>
  <si>
    <t>Paracetamol ( Tatanol ) 500mg Pymep</t>
  </si>
  <si>
    <t xml:space="preserve">Precaine </t>
  </si>
  <si>
    <t>Theophylin 100mg Pharbaco</t>
  </si>
  <si>
    <t>Tyrozet forte 850/5 mg (850mg +5mg)</t>
  </si>
  <si>
    <t>N</t>
  </si>
  <si>
    <t>E</t>
  </si>
  <si>
    <t>V</t>
  </si>
  <si>
    <t xml:space="preserve">N </t>
  </si>
  <si>
    <t>(69000+76000)</t>
  </si>
  <si>
    <t>(482+535)</t>
  </si>
  <si>
    <t>(980+1100)</t>
  </si>
  <si>
    <t>(1020+815+815)</t>
  </si>
  <si>
    <t>1250+1300</t>
  </si>
  <si>
    <t>35799+39380</t>
  </si>
  <si>
    <t>Alpha - Thepharm</t>
  </si>
  <si>
    <t>630+400</t>
  </si>
  <si>
    <t>1050+1240</t>
  </si>
  <si>
    <t>460+490</t>
  </si>
  <si>
    <t>Dược phẩm Vĩnh Phúc</t>
  </si>
  <si>
    <t>Dược phẩm Bidiphar 1</t>
  </si>
  <si>
    <t>Bacillus subtilis</t>
  </si>
  <si>
    <t>3900+3675</t>
  </si>
  <si>
    <t>620+643</t>
  </si>
  <si>
    <t>Viên nang cứng</t>
  </si>
  <si>
    <t xml:space="preserve">Bromhexin Actavis 8mg  </t>
  </si>
  <si>
    <t>720+720</t>
  </si>
  <si>
    <t xml:space="preserve">Cavinton 5mg </t>
  </si>
  <si>
    <t xml:space="preserve">Cerebroslycin 10ml </t>
  </si>
  <si>
    <t>Clanzen 5mg</t>
  </si>
  <si>
    <t>(200 + 30 + 47)</t>
  </si>
  <si>
    <t>(5182 + 5650)</t>
  </si>
  <si>
    <t>61 mg
Dạng bào chế: Viên nén bao phim</t>
  </si>
  <si>
    <t>(1575+1840)</t>
  </si>
  <si>
    <t>(10610+10815)</t>
  </si>
  <si>
    <t>(19450+22970)</t>
  </si>
  <si>
    <t>(123.900+3.261)</t>
  </si>
  <si>
    <t xml:space="preserve">Medicaine injection 2% </t>
  </si>
  <si>
    <t>(2600 + 3780 + 4489)</t>
  </si>
  <si>
    <t>1210 + 1113</t>
  </si>
  <si>
    <t>1145 (1785, 3150)</t>
  </si>
  <si>
    <t>Nước cất 5ml  5ml Đà Nẵng</t>
  </si>
  <si>
    <t>Torrent Pharmaceuticals Ltd</t>
  </si>
  <si>
    <t>(1630 + 2050)</t>
  </si>
  <si>
    <t>(2135 + 2190)</t>
  </si>
  <si>
    <t>2,5mg/2,5ml; Dd khí dung</t>
  </si>
  <si>
    <t xml:space="preserve">Ống
</t>
  </si>
  <si>
    <t>(140 + 1554)</t>
  </si>
  <si>
    <t>(99995 + 110000)</t>
  </si>
  <si>
    <t>Hộp 4 vỉ x 10 viên; 
Đường uống</t>
  </si>
  <si>
    <t>(7500 + 15291)</t>
  </si>
  <si>
    <t>74,39</t>
  </si>
  <si>
    <t>Losartan Kali 50mg, hidrochlorothiazid</t>
  </si>
  <si>
    <t>1,1</t>
  </si>
  <si>
    <t>4,55</t>
  </si>
  <si>
    <t>20 mg + 5mg + 5mg + 5mg +7 mg, viên nang mềm</t>
  </si>
  <si>
    <t>75,18</t>
  </si>
  <si>
    <t>Cao thảo dược</t>
  </si>
  <si>
    <t>khác</t>
  </si>
  <si>
    <t>10,6</t>
  </si>
  <si>
    <t>3,2</t>
  </si>
  <si>
    <t>106465+106000+65500+106000</t>
  </si>
  <si>
    <t>7000+6825</t>
  </si>
  <si>
    <t>189000+142800</t>
  </si>
  <si>
    <t>1785+6500</t>
  </si>
  <si>
    <t>6720+7665</t>
  </si>
  <si>
    <t>180+189</t>
  </si>
  <si>
    <t>10500+11550</t>
  </si>
  <si>
    <t>3003+4200</t>
  </si>
  <si>
    <t>14490+16800</t>
  </si>
  <si>
    <t>(5000+7500+6500)</t>
  </si>
  <si>
    <t>(1386+1510)</t>
  </si>
  <si>
    <t>(47,495+47,500)</t>
  </si>
  <si>
    <t>(247+1325)</t>
  </si>
  <si>
    <t>(1,000+1,050)</t>
  </si>
  <si>
    <t>Metoclopramide</t>
  </si>
  <si>
    <t>( 155 + 231 )</t>
  </si>
  <si>
    <t>Công ty Cổ phần Dược phẩm SaVi</t>
  </si>
  <si>
    <t xml:space="preserve">Safeesem </t>
  </si>
  <si>
    <t xml:space="preserve">Salbutamol </t>
  </si>
  <si>
    <t xml:space="preserve">Serc </t>
  </si>
  <si>
    <t xml:space="preserve">Silvirin </t>
  </si>
  <si>
    <t>Aluminum hydroxide/Magnesium hydroxide/Simethiconec</t>
  </si>
  <si>
    <t>8499+8500</t>
  </si>
  <si>
    <t>Alpha chymotrypsin 21 microkatal</t>
  </si>
  <si>
    <t>Công ty cổ phần Pymephaco</t>
  </si>
  <si>
    <t>4200USP, viên nén</t>
  </si>
  <si>
    <t xml:space="preserve"> Glucosamin sulfat</t>
  </si>
  <si>
    <t>250mg; viên nang</t>
  </si>
  <si>
    <t>Hộp 10 vỉ x 10 viên nang; đường uống</t>
  </si>
  <si>
    <t>Công ty cổ phần dược phẩm Cửu Long - Việt Nam</t>
  </si>
  <si>
    <t>(99800n+ 99795)</t>
  </si>
  <si>
    <t>(3.950 + 12.480 )</t>
  </si>
  <si>
    <t>( 2340 + 4000 )</t>
  </si>
  <si>
    <t>( 3200 + 3100 )</t>
  </si>
  <si>
    <t>( 3.970 + 3.980 )</t>
  </si>
  <si>
    <t>( 42 + 61 )</t>
  </si>
  <si>
    <t>Globulin kháng độc tố uốn ván 1500 UI</t>
  </si>
  <si>
    <t>SaViDimin'</t>
  </si>
  <si>
    <t>Theostat L.P 100mg</t>
  </si>
  <si>
    <t>Elcocef Fort</t>
  </si>
  <si>
    <t>Arginin HCl</t>
  </si>
  <si>
    <t>500mg; viên nang cứng</t>
  </si>
  <si>
    <t>Hộp 10 vỉ x 10 viên; đường uống</t>
  </si>
  <si>
    <t>Công ty cổ phần dược-vật tư y tế Thanh Hoá</t>
  </si>
  <si>
    <t>Enap 5</t>
  </si>
  <si>
    <t>Enalapril maleate 5mg</t>
  </si>
  <si>
    <t>5mg; viên</t>
  </si>
  <si>
    <t>Hộp 2 vỉ x 10 Viên; đường uống</t>
  </si>
  <si>
    <t>KRKA, D.D., . Novo Mesto</t>
  </si>
  <si>
    <t>Slovenia</t>
  </si>
  <si>
    <t>Hộp 20 gói, 30 gói x 1 gam thuốc bột; đường uống</t>
  </si>
  <si>
    <t>Hộp 2 vỉ x 25 viên; đường uống</t>
  </si>
  <si>
    <t>Hộp 2 vỉ x 14 viên; đường uống</t>
  </si>
  <si>
    <t>Hộp 1 vỉ, 10 vỉ x 10 viên; Đường uống</t>
  </si>
  <si>
    <t>Hộp 10 lọ x 15ml; đường uống</t>
  </si>
  <si>
    <t>Lọ 250ml; dạng hít</t>
  </si>
  <si>
    <t>Hộp 1 tuýp 15g; bôi ngoài da</t>
  </si>
  <si>
    <t xml:space="preserve">hộp 2 vỉ, 3 vỉ, 6 vỉ, 10 vỉ, 25 vỉ, 50 vỉ x 10 viên, chai 30 viên, 60 viên, 100 viên, 200 viên, 500 viên nang mềm ; đường uống   </t>
  </si>
  <si>
    <t>Hộp 1 vỉ x 1 Viên ; Viên Nhai</t>
  </si>
  <si>
    <t>Hộp 10 vỉ x 10 viên nang cứng; đường uống</t>
  </si>
  <si>
    <t>Hộp 10 vỉ x 5 ống 5ml; đường tiêm</t>
  </si>
  <si>
    <t>Hộp 5 vỉ x 10 viên; hộp 1 chai 50 viên; đường uống</t>
  </si>
  <si>
    <t xml:space="preserve">Hộp 5 vỉ x 20 viên; đường uống </t>
  </si>
  <si>
    <t>Hộp 3 vỉ x 10 viên; nhai</t>
  </si>
  <si>
    <t>Hộp 3 vỉ x 10 viên; đường uống</t>
  </si>
  <si>
    <t>Hộp 20 gói x 20ml; đường uống</t>
  </si>
  <si>
    <t>500mg; viên nang</t>
  </si>
  <si>
    <t>Tên thuốc</t>
  </si>
  <si>
    <t>Tỷ lệ %</t>
  </si>
  <si>
    <t>ABC</t>
  </si>
  <si>
    <t>SỐ LƯỢNG</t>
  </si>
  <si>
    <t>Tổng tiền</t>
  </si>
  <si>
    <t xml:space="preserve">A </t>
  </si>
  <si>
    <t>B</t>
  </si>
  <si>
    <t>C</t>
  </si>
  <si>
    <t>% số lượng</t>
  </si>
  <si>
    <t>% tiền</t>
  </si>
  <si>
    <t>STT</t>
  </si>
  <si>
    <t>Số tiền</t>
  </si>
  <si>
    <t>Vitamin C 500mg 500mg/viên Quảng Bì</t>
  </si>
  <si>
    <t>40mg, thuốc bột pha tiêm</t>
  </si>
  <si>
    <t>% tích luỹ</t>
  </si>
  <si>
    <t>Philtelabit Tab</t>
  </si>
  <si>
    <t>Daewoo Pharm. Co., Ltd.</t>
  </si>
  <si>
    <t>Bromhexin 8</t>
  </si>
  <si>
    <t>Công ty cổ phần dược Vacopharm</t>
  </si>
  <si>
    <t>1000mg, Viên bao phim</t>
  </si>
  <si>
    <t>Vỉ 10 viên</t>
  </si>
  <si>
    <t>Nesmet</t>
  </si>
  <si>
    <t>Nestor Pharmaceuticlas Ltd.</t>
  </si>
  <si>
    <t>Mekocefal</t>
  </si>
  <si>
    <t>Hộp 1 vỉ x 10 viên; Uống</t>
  </si>
  <si>
    <t>Công ty cổ phần hoá - dược phẩm Mekophar</t>
  </si>
  <si>
    <t>100mg Cefpodoxim
Viên nang cứng</t>
  </si>
  <si>
    <t>Hộp 2 vỉ x 10 viên</t>
  </si>
  <si>
    <t>Syncom Formulations (India) Limited</t>
  </si>
  <si>
    <t>`</t>
  </si>
  <si>
    <t>Biohyel</t>
  </si>
  <si>
    <t>Myung-In Pharm. Co., Ltd.</t>
  </si>
  <si>
    <t>Fudnostra 5 mg</t>
  </si>
  <si>
    <t>Hộp 1 lọ 30 viên
Viên nén bao phim
Uống</t>
  </si>
  <si>
    <t>60 mg
Dạng bào chế: Viên nén bao phim</t>
  </si>
  <si>
    <t>Cancetil</t>
  </si>
  <si>
    <t>Công ty TNHH Dược phẩm Shinpoong Daewoo</t>
  </si>
  <si>
    <t>Medi-Domperidone</t>
  </si>
  <si>
    <t>Rebamipide </t>
  </si>
  <si>
    <t>Korea Otsuka Pharmaceutical Co., Ltd. - India</t>
  </si>
  <si>
    <t>Piracefti 800</t>
  </si>
  <si>
    <t>Lapoce</t>
  </si>
  <si>
    <t>Efroze Chemical Industries (Pvt) Ltd.</t>
  </si>
  <si>
    <t>Zostopain 90</t>
  </si>
  <si>
    <t>KINH PHÍ SỬ DỤNG THUỐC THEO ABC</t>
  </si>
  <si>
    <t>NHÓM</t>
  </si>
  <si>
    <t>Tổng số tiền 
(đơn vị 1000đ)</t>
  </si>
  <si>
    <t>Nhóm A</t>
  </si>
  <si>
    <t>Nhóm B</t>
  </si>
  <si>
    <t>Nhóm C</t>
  </si>
  <si>
    <t>Tổng số</t>
  </si>
  <si>
    <t>CƠ CẤU DANH MỤC THUỐC THEO PHÂN TÍCH VEN</t>
  </si>
  <si>
    <t>Nhóm V</t>
  </si>
  <si>
    <t>Nhóm E</t>
  </si>
  <si>
    <t>Nhóm N</t>
  </si>
  <si>
    <t xml:space="preserve">Tổng số tiền 
</t>
  </si>
  <si>
    <t>Tỷ lệ % (SL)</t>
  </si>
  <si>
    <t>Tỷ lệ % (Tiền)</t>
  </si>
  <si>
    <t>1.Nhận xét ABC/VEN</t>
  </si>
  <si>
    <r>
      <rPr>
        <b/>
        <sz val="12"/>
        <color theme="1"/>
        <rFont val="Times New Roman"/>
        <family val="1"/>
      </rPr>
      <t>Nhận xét:</t>
    </r>
    <r>
      <rPr>
        <sz val="12"/>
        <color theme="1"/>
        <rFont val="Times New Roman"/>
        <family val="1"/>
      </rPr>
      <t xml:space="preserve">
</t>
    </r>
  </si>
  <si>
    <t>Kinh phí sử dụng thuốc ở nhóm A chiếm nhiều nhất trong tổng kinh phí sử dụng thuốc  nhưng số khoản mục thấp nhất. Do đó, chúng tôi tiến hành phân tích cụ thể nhóm này về tác dụng dược lý, nguồn gốc xuất xứ nhằm xác định những thuốc trong nhóm A tập trung vào những nhóm nào, tỷ lệ sử dụng thuốc sản xuất trong nước và nhập ngoại để có hướng đề xuất sử dụng hợp lý nhằm giảm chi phí sử dụng nhưng vẫn đảm bảo hiệu quả trong điều trị : 
- Xác định được những nhóm có mức tiêu thụ thuốc cao nhất và chi phí nhiều nhất.
- Trên cơ sở thông tin về tình hình bệnh tật, xác định những vấn đề sử dụng thuốc bất hợp lý.
- Xác định những thuốc đã bị lạm dụng hoặc những thuốc mà mức tiêu thụ không mang tính đại diện cho những ca bệnh cụ thể.
- Giúp Hội đồng thuốc và điều trị lựa chọn những thuốc có chi phí hiệu quả cao nhất trong các nhóm và thuốc lựa chọn trong liệu pháp điều trị thay thế.</t>
  </si>
  <si>
    <t>Nhóm thuốc A: với ít loại thuốc, số lượng chiếm khoảng 16% nhưng giá trị thanh toán rất lớn đến gần 80%. Một số hạng mục tương đối nhỏ chiếm hầu hết giá trị tiêu thụ</t>
  </si>
  <si>
    <t>Nhóm thuốc B: số lượng chiếm tỷ lệ khoảng 20% và chiếm khoảng 15% giá tị thanh toán.</t>
  </si>
  <si>
    <t>Nhóm thuốc C: mặc dù số loại thuốc nhiều, số lượng chiếm khoảng 64% nhưng chỉ chiếm khoảng 5% tổng giá trị thanh toán.</t>
  </si>
  <si>
    <t>Đề xuất</t>
  </si>
  <si>
    <t>Xem xét các loại thuốc nhóm A: đề xuất lựa chọn thay thế các loại thuốc sử dụng nhiều nhưng chi phí thấp hơn sẵn có trong danh mục hay để đấu thầu</t>
  </si>
  <si>
    <t>Xem xét loại bỏ bớt nhóm C vì quá nhiều danh mục thuốc nhưng tỷ trọng kinh phí lại rất thấp gây khó khăn quản lý thuốc. Tuy nhiên, việc loại bỏ nhóm C cần phải kết hợp phân tích VEN vì có thể các thuốc trong nhóm này là thuốc thiết yếu không thể thiếu trong bệnh viện.</t>
  </si>
  <si>
    <t>Bệnh viện cần hạn chế nhóm N, bên cạnh đó cần nghiên cứu rà soát xem xét lại nhóm thuốc E có phải là nhóm N hay không để giảm số lượng thuốc ở nhóm E nếu thấy chúng không còn là thuốc thiết yếu đối với bệnh viện. 
Cần thiết lập ma trận phân tích ABC/VEN để rà soát xem xét lại các nhóm thuốc.</t>
  </si>
  <si>
    <t>2. Nhận xét nhóm AN</t>
  </si>
  <si>
    <t>Có 45 thuốc thuộc nhóm AN, chiếm số tiền quá lớn mà bệnh viện nhu cầu sử dụng ít. Những thuốc nằm trong danh sách nhóm AN là bất hợp lý, cần phải loại bỏ trong những lần sau</t>
  </si>
  <si>
    <t>Cefdoxim</t>
  </si>
  <si>
    <t>Necpod-100 giá 1 viên 4200đ có thể thay thế bằng Cefdoxim giá 2500đ/viên</t>
  </si>
  <si>
    <t>Coversyl 5mg giá 5100đ/viên có thể thay thế bằng Fudnostra 5 mg giá 3500đ/viên</t>
  </si>
  <si>
    <t>Motilium-M giá 1813đ/viên có thể thay thế bằng Medi-Domperidone giá 315đ/viên</t>
  </si>
  <si>
    <t>Regadrin B giá 4300đ/viên có thể thay thế bằng Lapoce giá 2800đ/viên</t>
  </si>
  <si>
    <t>3. Nhận xét nhóm E</t>
  </si>
  <si>
    <t>Bromhexin hydrochlorid 8mg</t>
  </si>
  <si>
    <r>
      <rPr>
        <b/>
        <sz val="12"/>
        <color theme="1"/>
        <rFont val="Times New Roman"/>
        <family val="1"/>
      </rPr>
      <t>Tổng kết:</t>
    </r>
    <r>
      <rPr>
        <sz val="12"/>
        <color theme="1"/>
        <rFont val="Times New Roman"/>
        <family val="1"/>
      </rPr>
      <t xml:space="preserve">
</t>
    </r>
  </si>
  <si>
    <t>Natri clorid 0,9%  0,9%/500ml Bidiphar</t>
  </si>
  <si>
    <t>  -  </t>
  </si>
  <si>
    <t>250mg</t>
  </si>
  <si>
    <t>Acid clavulanic (dưới dạng Kali clavulanat và Silicon dioxide 1:1) 31,25mg</t>
  </si>
  <si>
    <t>Amoxicilin 250 mg</t>
  </si>
  <si>
    <t>250mg Amoxicilin
Viênnang cứng (vàng bạc-cam bạc)</t>
  </si>
  <si>
    <t>Hộp 10 vỉ x 10 viên; hộp 1 chai 100 viên</t>
  </si>
  <si>
    <t>Neurocetam-800</t>
  </si>
  <si>
    <t>Nhóm thuốc V: chiếm số lượng 3,91% và tỷ trọng kinh phí 1,03%.</t>
  </si>
  <si>
    <t>Nhóm thuốc E: chiếm số lượng 53,54% và chi phí sử dụng thuốc tại bệnh viện 37,3180%.</t>
  </si>
  <si>
    <t>Nhóm thuốc N mặc dù là thuốc không cần thiết nhưng chiếm số lượng 42,53% và chi phí 61,64%.</t>
  </si>
  <si>
    <t>Qua đó cho thấy danh mục thuốc của Bệnh viện sử dụng về cơ bản đã phù hợp với mô hình bệnh tật và đáp ứng phần lớn được nhu cầu sử dụng thuốc phục vụ công tác khám chữa bệnh của bệnh viện trong năm.</t>
  </si>
  <si>
    <t>Remecilox 200 giá 2000/viên có thể thay thế bằng Philtelabit Tab giá 1000đ/viên</t>
  </si>
  <si>
    <t>Bromhexin Actavis 8mg giá 720đ/viên có thể thay thế bằng Bromhexin 8 giá 180đ/viên</t>
  </si>
  <si>
    <t>Panfor SR-1000 giá 2000đ/viên có thể thay thế bằng Metformin giá 1000đ/viên</t>
  </si>
  <si>
    <t>Siofor 500 giá 900đ/viên có thể thay thế bằng Nesmet giá 270đ/viên</t>
  </si>
  <si>
    <t>MEMORIL giá 2037đ/viên có thể thay thế bằng Neurocetam-800 giá 870đ/viên</t>
  </si>
  <si>
    <t>Praverix 250mg giá 1600đ/viên có thể thay thế bằng Amoxicilin 250 mg giá 620đ/viên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</si>
</sst>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5" formatCode="_(* #,##0_);_(* \(#,##0\);_(* &quot;-&quot;??_);_(@_)"/>
    <numFmt numFmtId="167" formatCode="0.0000"/>
  </numFmts>
  <fonts count="41">
    <font>
      <sz val="11"/>
      <color theme="1"/>
      <name val="Calibri"/>
      <family val="2"/>
      <scheme val="minor"/>
    </font>
    <font>
      <sz val="12"/>
      <color theme="1"/>
      <name val="Times New Roman"/>
      <family val="2"/>
    </font>
    <font>
      <sz val="9"/>
      <name val="Times New Roman"/>
      <family val="1"/>
    </font>
    <font>
      <b/>
      <sz val="14"/>
      <color indexed="8"/>
      <name val="Times New Roman"/>
      <family val="1"/>
    </font>
    <font>
      <sz val="12"/>
      <color indexed="8"/>
      <name val="Calibri"/>
      <family val="2"/>
    </font>
    <font>
      <sz val="14"/>
      <color theme="1"/>
      <name val="Times New Roman"/>
      <family val="2"/>
    </font>
    <font>
      <sz val="11"/>
      <color indexed="8"/>
      <name val="Calibri"/>
      <family val="2"/>
    </font>
    <font>
      <sz val="10"/>
      <color theme="1"/>
      <name val="Calibri"/>
      <family val="2"/>
      <scheme val="minor"/>
    </font>
    <font>
      <sz val="11"/>
      <color theme="1"/>
      <name val="Calibri"/>
      <family val="2"/>
      <scheme val="minor"/>
    </font>
    <font>
      <sz val="13"/>
      <color theme="1"/>
      <name val="Times New Roman"/>
      <family val="1"/>
    </font>
    <font>
      <sz val="12"/>
      <color theme="1"/>
      <name val="Calibri"/>
      <family val="2"/>
      <scheme val="minor"/>
    </font>
    <font>
      <sz val="14"/>
      <color theme="1"/>
      <name val="Calibri"/>
      <family val="2"/>
      <scheme val="minor"/>
    </font>
    <font>
      <sz val="14"/>
      <color theme="1"/>
      <name val="Times New Roman"/>
      <family val="1"/>
    </font>
    <font>
      <sz val="14"/>
      <color rgb="FF000000"/>
      <name val="Times New Roman"/>
      <family val="1"/>
    </font>
    <font>
      <sz val="14"/>
      <color rgb="FF000000"/>
      <name val="&quot;Times New Roman&quot;"/>
    </font>
    <font>
      <sz val="14"/>
      <color rgb="FF000000"/>
      <name val="Calibri"/>
      <family val="2"/>
      <scheme val="minor"/>
    </font>
    <font>
      <sz val="14"/>
      <color rgb="FFFF0000"/>
      <name val="Times New Roman"/>
      <family val="1"/>
    </font>
    <font>
      <b/>
      <sz val="14"/>
      <name val="Times New Roman"/>
      <family val="1"/>
    </font>
    <font>
      <b/>
      <sz val="13"/>
      <color rgb="FF000000"/>
      <name val="Times New Roman"/>
      <family val="1"/>
    </font>
    <font>
      <b/>
      <sz val="12"/>
      <color indexed="8"/>
      <name val="Times New Roman"/>
      <family val="1"/>
    </font>
    <font>
      <b/>
      <sz val="13"/>
      <color theme="1"/>
      <name val="Times New Roman"/>
      <family val="1"/>
    </font>
    <font>
      <sz val="12"/>
      <name val="Times New Roman"/>
      <family val="1"/>
    </font>
    <font>
      <sz val="12"/>
      <color theme="1"/>
      <name val="Times New Roman"/>
      <family val="1"/>
    </font>
    <font>
      <sz val="12"/>
      <color rgb="FF000000"/>
      <name val="Times New Roman"/>
      <family val="1"/>
    </font>
    <font>
      <sz val="12"/>
      <color rgb="FF1F1F1F"/>
      <name val="Times New Roman"/>
      <family val="1"/>
    </font>
    <font>
      <sz val="12"/>
      <color rgb="FF333333"/>
      <name val="Times New Roman"/>
      <family val="1"/>
    </font>
    <font>
      <u/>
      <sz val="11"/>
      <color theme="10"/>
      <name val="Calibri"/>
      <family val="2"/>
      <scheme val="minor"/>
    </font>
    <font>
      <b/>
      <sz val="12"/>
      <color rgb="FF000000"/>
      <name val="Times New Roman"/>
      <family val="1"/>
    </font>
    <font>
      <sz val="11"/>
      <color rgb="FF000000"/>
      <name val="Calibri"/>
      <family val="2"/>
      <scheme val="minor"/>
    </font>
    <font>
      <b/>
      <sz val="13"/>
      <color theme="1"/>
      <name val="Times New Roman"/>
      <family val="1"/>
    </font>
    <font>
      <sz val="11"/>
      <name val="Arial"/>
      <family val="2"/>
    </font>
    <font>
      <sz val="13"/>
      <color theme="1"/>
      <name val="Times New Roman"/>
      <family val="1"/>
    </font>
    <font>
      <sz val="13"/>
      <color rgb="FF000000"/>
      <name val="Times New Roman"/>
      <family val="1"/>
    </font>
    <font>
      <b/>
      <sz val="12"/>
      <name val="Times New Roman"/>
      <family val="1"/>
    </font>
    <font>
      <b/>
      <sz val="10"/>
      <color theme="1"/>
      <name val="Times New Roman"/>
      <family val="1"/>
    </font>
    <font>
      <b/>
      <sz val="11"/>
      <color theme="1"/>
      <name val="Times New Roman"/>
      <family val="1"/>
    </font>
    <font>
      <sz val="11"/>
      <color theme="1"/>
      <name val="Times New Roman"/>
      <family val="1"/>
    </font>
    <font>
      <b/>
      <sz val="12"/>
      <color theme="1"/>
      <name val="Times New Roman"/>
      <family val="1"/>
    </font>
    <font>
      <sz val="12"/>
      <name val="Arial"/>
      <family val="2"/>
    </font>
    <font>
      <i/>
      <sz val="12"/>
      <color theme="1"/>
      <name val="Times New Roman"/>
      <family val="1"/>
    </font>
    <font>
      <sz val="10"/>
      <color rgb="FF212529"/>
      <name val="Segoe UI"/>
      <family val="2"/>
    </font>
  </fonts>
  <fills count="18">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theme="0"/>
        <bgColor rgb="FFEBEBEB"/>
      </patternFill>
    </fill>
    <fill>
      <patternFill patternType="solid">
        <fgColor theme="0"/>
        <bgColor rgb="FF00FF00"/>
      </patternFill>
    </fill>
    <fill>
      <patternFill patternType="solid">
        <fgColor theme="0"/>
        <bgColor rgb="FFD9D9D9"/>
      </patternFill>
    </fill>
    <fill>
      <patternFill patternType="solid">
        <fgColor theme="0"/>
        <bgColor rgb="FF000000"/>
      </patternFill>
    </fill>
    <fill>
      <patternFill patternType="solid">
        <fgColor theme="6" tint="0.39997558519241921"/>
        <bgColor indexed="64"/>
      </patternFill>
    </fill>
    <fill>
      <patternFill patternType="solid">
        <fgColor theme="6" tint="0.39997558519241921"/>
        <bgColor rgb="FFFFFFFF"/>
      </patternFill>
    </fill>
    <fill>
      <patternFill patternType="solid">
        <fgColor theme="6" tint="0.39997558519241921"/>
        <bgColor rgb="FF000000"/>
      </patternFill>
    </fill>
    <fill>
      <patternFill patternType="solid">
        <fgColor rgb="FFFFFFFF"/>
        <bgColor rgb="FF000000"/>
      </patternFill>
    </fill>
    <fill>
      <patternFill patternType="solid">
        <fgColor rgb="FFFFFFFF"/>
        <bgColor rgb="FFFFFFFF"/>
      </patternFill>
    </fill>
    <fill>
      <patternFill patternType="solid">
        <fgColor rgb="FFC4D79B"/>
        <bgColor rgb="FF000000"/>
      </patternFill>
    </fill>
    <fill>
      <patternFill patternType="solid">
        <fgColor rgb="FFC4D79B"/>
        <bgColor rgb="FFFFFFFF"/>
      </patternFill>
    </fill>
    <fill>
      <patternFill patternType="solid">
        <fgColor theme="3" tint="0.59999389629810485"/>
        <bgColor indexed="64"/>
      </patternFill>
    </fill>
    <fill>
      <patternFill patternType="solid">
        <fgColor theme="5" tint="0.59999389629810485"/>
        <bgColor indexed="64"/>
      </patternFill>
    </fill>
    <fill>
      <patternFill patternType="solid">
        <fgColor theme="3" tint="0.59999389629810485"/>
        <bgColor rgb="FFFFFFFF"/>
      </patternFill>
    </fill>
  </fills>
  <borders count="30">
    <border>
      <left/>
      <right/>
      <top/>
      <bottom/>
      <diagonal/>
    </border>
    <border>
      <left/>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indexed="64"/>
      </left>
      <right style="thin">
        <color indexed="64"/>
      </right>
      <top/>
      <bottom/>
      <diagonal/>
    </border>
    <border>
      <left style="double">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rgb="FF000000"/>
      </bottom>
      <diagonal/>
    </border>
    <border>
      <left style="thin">
        <color indexed="64"/>
      </left>
      <right/>
      <top style="double">
        <color indexed="64"/>
      </top>
      <bottom style="thin">
        <color indexed="64"/>
      </bottom>
      <diagonal/>
    </border>
    <border>
      <left style="thin">
        <color indexed="64"/>
      </left>
      <right/>
      <top/>
      <bottom style="double">
        <color indexed="64"/>
      </bottom>
      <diagonal/>
    </border>
    <border>
      <left/>
      <right/>
      <top style="thin">
        <color indexed="64"/>
      </top>
      <bottom style="thin">
        <color indexed="64"/>
      </bottom>
      <diagonal/>
    </border>
  </borders>
  <cellStyleXfs count="9">
    <xf numFmtId="0" fontId="0" fillId="0" borderId="0"/>
    <xf numFmtId="0" fontId="1" fillId="0" borderId="0"/>
    <xf numFmtId="41" fontId="4" fillId="0" borderId="0" applyFont="0" applyFill="0" applyBorder="0" applyAlignment="0" applyProtection="0"/>
    <xf numFmtId="0" fontId="5" fillId="0" borderId="0" applyAlignment="0"/>
    <xf numFmtId="0" fontId="6" fillId="0" borderId="0"/>
    <xf numFmtId="0" fontId="1" fillId="0" borderId="0"/>
    <xf numFmtId="43" fontId="8" fillId="0" borderId="0" applyFont="0" applyFill="0" applyBorder="0" applyAlignment="0" applyProtection="0"/>
    <xf numFmtId="0" fontId="10" fillId="0" borderId="0"/>
    <xf numFmtId="0" fontId="26" fillId="0" borderId="0" applyNumberFormat="0" applyFill="0" applyBorder="0" applyAlignment="0" applyProtection="0"/>
  </cellStyleXfs>
  <cellXfs count="357">
    <xf numFmtId="0" fontId="0" fillId="0" borderId="0" xfId="0"/>
    <xf numFmtId="0" fontId="0" fillId="0" borderId="4" xfId="0" applyBorder="1"/>
    <xf numFmtId="0" fontId="0" fillId="0" borderId="4" xfId="0" applyBorder="1" applyAlignment="1">
      <alignment horizontal="center"/>
    </xf>
    <xf numFmtId="1" fontId="0" fillId="0" borderId="4" xfId="0" applyNumberFormat="1" applyBorder="1"/>
    <xf numFmtId="0" fontId="11" fillId="0" borderId="4" xfId="0" applyFont="1" applyBorder="1"/>
    <xf numFmtId="0" fontId="12" fillId="0" borderId="4" xfId="1" applyFont="1" applyBorder="1" applyAlignment="1">
      <alignment horizontal="left"/>
    </xf>
    <xf numFmtId="0" fontId="12" fillId="0" borderId="4" xfId="0" applyFont="1" applyBorder="1" applyAlignment="1">
      <alignment vertical="center" wrapText="1"/>
    </xf>
    <xf numFmtId="0" fontId="13" fillId="0" borderId="4" xfId="0" applyFont="1" applyBorder="1" applyAlignment="1">
      <alignment horizontal="left" vertical="center"/>
    </xf>
    <xf numFmtId="0" fontId="12" fillId="0" borderId="4" xfId="0" applyFont="1" applyBorder="1"/>
    <xf numFmtId="0" fontId="14" fillId="0" borderId="4" xfId="0" applyFont="1" applyBorder="1" applyAlignment="1">
      <alignment horizontal="left" vertical="center" wrapText="1"/>
    </xf>
    <xf numFmtId="0" fontId="13" fillId="0" borderId="4" xfId="0" applyFont="1" applyBorder="1" applyAlignment="1">
      <alignment horizontal="left" vertical="center" wrapText="1"/>
    </xf>
    <xf numFmtId="0" fontId="12" fillId="0" borderId="4" xfId="1" applyFont="1" applyBorder="1" applyAlignment="1">
      <alignment horizontal="left" wrapText="1"/>
    </xf>
    <xf numFmtId="0" fontId="11" fillId="0" borderId="4" xfId="0" applyFont="1" applyBorder="1" applyAlignment="1">
      <alignment wrapText="1"/>
    </xf>
    <xf numFmtId="0" fontId="15" fillId="0" borderId="4" xfId="0" applyFont="1" applyBorder="1" applyAlignment="1">
      <alignment vertical="center" wrapText="1"/>
    </xf>
    <xf numFmtId="0" fontId="16" fillId="0" borderId="4" xfId="1" applyFont="1" applyBorder="1" applyAlignment="1">
      <alignment horizontal="left"/>
    </xf>
    <xf numFmtId="0" fontId="19" fillId="2" borderId="4" xfId="1" applyFont="1" applyFill="1" applyBorder="1" applyAlignment="1">
      <alignment vertical="center" wrapText="1"/>
    </xf>
    <xf numFmtId="0" fontId="19" fillId="2" borderId="4" xfId="1" applyFont="1" applyFill="1" applyBorder="1" applyAlignment="1">
      <alignment horizontal="center" vertical="center" wrapText="1"/>
    </xf>
    <xf numFmtId="0" fontId="18" fillId="0" borderId="4" xfId="5" applyFont="1" applyBorder="1" applyAlignment="1">
      <alignment horizontal="center" vertical="center" wrapText="1"/>
    </xf>
    <xf numFmtId="0" fontId="21" fillId="2" borderId="4" xfId="0" applyFont="1" applyFill="1" applyBorder="1" applyAlignment="1">
      <alignment wrapText="1"/>
    </xf>
    <xf numFmtId="0" fontId="21" fillId="2" borderId="19" xfId="0" applyFont="1" applyFill="1" applyBorder="1" applyAlignment="1">
      <alignment wrapText="1"/>
    </xf>
    <xf numFmtId="0" fontId="22" fillId="2" borderId="4" xfId="0" applyFont="1" applyFill="1" applyBorder="1" applyAlignment="1">
      <alignment vertical="center" wrapText="1"/>
    </xf>
    <xf numFmtId="0" fontId="22" fillId="2" borderId="4" xfId="0" applyFont="1" applyFill="1" applyBorder="1" applyAlignment="1">
      <alignment horizontal="center" vertical="center"/>
    </xf>
    <xf numFmtId="1" fontId="21" fillId="2" borderId="4" xfId="0" applyNumberFormat="1" applyFont="1" applyFill="1" applyBorder="1" applyAlignment="1">
      <alignment vertical="center" wrapText="1"/>
    </xf>
    <xf numFmtId="0" fontId="21" fillId="2" borderId="19" xfId="0" applyFont="1" applyFill="1" applyBorder="1" applyAlignment="1">
      <alignment horizontal="center" vertical="center" wrapText="1"/>
    </xf>
    <xf numFmtId="0" fontId="0" fillId="0" borderId="4" xfId="0" applyBorder="1" applyAlignment="1">
      <alignment horizontal="center" vertical="center" wrapText="1"/>
    </xf>
    <xf numFmtId="0" fontId="22" fillId="2" borderId="4" xfId="0" applyFont="1" applyFill="1" applyBorder="1" applyAlignment="1">
      <alignment wrapText="1"/>
    </xf>
    <xf numFmtId="1" fontId="21" fillId="2" borderId="19" xfId="0" applyNumberFormat="1" applyFont="1" applyFill="1" applyBorder="1" applyAlignment="1">
      <alignment vertical="center" wrapText="1"/>
    </xf>
    <xf numFmtId="0" fontId="21" fillId="2" borderId="4" xfId="1" applyFont="1" applyFill="1" applyBorder="1" applyAlignment="1">
      <alignment horizontal="left"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2" fillId="2" borderId="4" xfId="1" applyFont="1" applyFill="1" applyBorder="1" applyAlignment="1">
      <alignment horizontal="center" vertical="center"/>
    </xf>
    <xf numFmtId="3" fontId="21" fillId="2" borderId="19" xfId="1" applyNumberFormat="1" applyFont="1" applyFill="1" applyBorder="1" applyAlignment="1">
      <alignment vertical="center" wrapText="1"/>
    </xf>
    <xf numFmtId="0" fontId="21" fillId="2" borderId="12" xfId="0" applyFont="1" applyFill="1" applyBorder="1" applyAlignment="1">
      <alignment horizontal="center" vertical="center" wrapText="1"/>
    </xf>
    <xf numFmtId="0" fontId="23" fillId="3" borderId="11" xfId="0" applyFont="1" applyFill="1" applyBorder="1" applyAlignment="1">
      <alignment horizontal="center" vertical="center" wrapText="1"/>
    </xf>
    <xf numFmtId="0" fontId="21" fillId="0" borderId="4" xfId="0" applyFont="1" applyBorder="1" applyAlignment="1">
      <alignment wrapText="1"/>
    </xf>
    <xf numFmtId="0" fontId="21" fillId="0" borderId="4" xfId="1" applyFont="1" applyBorder="1" applyAlignment="1">
      <alignment horizontal="left" wrapText="1"/>
    </xf>
    <xf numFmtId="0" fontId="23" fillId="3" borderId="4"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23" fillId="2" borderId="19" xfId="0" applyFont="1" applyFill="1" applyBorder="1" applyAlignment="1">
      <alignment horizontal="center" vertical="center" wrapText="1"/>
    </xf>
    <xf numFmtId="3" fontId="21" fillId="0" borderId="19" xfId="1" applyNumberFormat="1" applyFont="1" applyBorder="1" applyAlignment="1">
      <alignment vertical="center" wrapText="1"/>
    </xf>
    <xf numFmtId="0" fontId="21" fillId="0" borderId="19" xfId="0" applyFont="1" applyBorder="1" applyAlignment="1">
      <alignment horizontal="center" vertical="center" wrapText="1"/>
    </xf>
    <xf numFmtId="0" fontId="21" fillId="2" borderId="15" xfId="1" applyFont="1" applyFill="1" applyBorder="1" applyAlignment="1">
      <alignment horizontal="left" wrapText="1"/>
    </xf>
    <xf numFmtId="0" fontId="22" fillId="2" borderId="15" xfId="1" applyFont="1" applyFill="1" applyBorder="1" applyAlignment="1">
      <alignment horizontal="center" vertical="center"/>
    </xf>
    <xf numFmtId="0" fontId="21" fillId="3" borderId="21" xfId="0" applyFont="1" applyFill="1" applyBorder="1" applyAlignment="1">
      <alignment horizontal="center" vertical="center" wrapText="1"/>
    </xf>
    <xf numFmtId="0" fontId="21" fillId="3" borderId="12" xfId="0" applyFont="1" applyFill="1" applyBorder="1" applyAlignment="1">
      <alignment horizontal="center" vertical="center" wrapText="1"/>
    </xf>
    <xf numFmtId="0" fontId="22" fillId="3" borderId="11" xfId="0" applyFont="1" applyFill="1" applyBorder="1" applyAlignment="1">
      <alignment horizontal="center" vertical="center" wrapText="1"/>
    </xf>
    <xf numFmtId="0" fontId="22" fillId="3" borderId="12" xfId="0" applyFont="1" applyFill="1" applyBorder="1" applyAlignment="1">
      <alignment horizontal="center" vertical="center" wrapText="1"/>
    </xf>
    <xf numFmtId="0" fontId="23" fillId="3" borderId="11" xfId="0" applyFont="1" applyFill="1" applyBorder="1" applyAlignment="1">
      <alignment horizontal="left" vertical="center" wrapText="1"/>
    </xf>
    <xf numFmtId="0" fontId="22" fillId="2" borderId="11" xfId="0" applyFont="1" applyFill="1" applyBorder="1" applyAlignment="1">
      <alignment horizontal="left" vertical="center" wrapText="1"/>
    </xf>
    <xf numFmtId="0" fontId="22" fillId="2" borderId="12" xfId="0" applyFont="1" applyFill="1" applyBorder="1" applyAlignment="1">
      <alignment horizontal="left" vertical="center" wrapText="1"/>
    </xf>
    <xf numFmtId="3" fontId="22" fillId="2" borderId="4" xfId="1" applyNumberFormat="1" applyFont="1" applyFill="1" applyBorder="1" applyAlignment="1">
      <alignment horizontal="center" vertical="center"/>
    </xf>
    <xf numFmtId="0" fontId="21" fillId="2" borderId="4" xfId="1" applyFont="1" applyFill="1" applyBorder="1" applyAlignment="1">
      <alignment horizontal="left" vertical="top" wrapText="1"/>
    </xf>
    <xf numFmtId="0" fontId="23" fillId="2" borderId="11" xfId="0" applyFont="1" applyFill="1" applyBorder="1" applyAlignment="1">
      <alignment horizontal="left" vertical="center" wrapText="1"/>
    </xf>
    <xf numFmtId="0" fontId="21" fillId="2" borderId="19" xfId="0" applyFont="1" applyFill="1" applyBorder="1" applyAlignment="1">
      <alignment vertical="center" wrapText="1"/>
    </xf>
    <xf numFmtId="0" fontId="21" fillId="2" borderId="19" xfId="1" applyFont="1" applyFill="1" applyBorder="1" applyAlignment="1">
      <alignment horizontal="center" vertical="center" wrapText="1"/>
    </xf>
    <xf numFmtId="0" fontId="21" fillId="3" borderId="11" xfId="0" applyFont="1" applyFill="1" applyBorder="1" applyAlignment="1">
      <alignment horizontal="left" vertical="center" wrapText="1"/>
    </xf>
    <xf numFmtId="0" fontId="21" fillId="3" borderId="11" xfId="0" applyFont="1" applyFill="1" applyBorder="1" applyAlignment="1">
      <alignment horizontal="left" vertical="top" wrapText="1"/>
    </xf>
    <xf numFmtId="0" fontId="23" fillId="3" borderId="12" xfId="0" applyFont="1" applyFill="1" applyBorder="1" applyAlignment="1">
      <alignment horizontal="left" vertical="center" wrapText="1"/>
    </xf>
    <xf numFmtId="0" fontId="22" fillId="2" borderId="13" xfId="1" applyFont="1" applyFill="1" applyBorder="1" applyAlignment="1">
      <alignment horizontal="center" vertical="center"/>
    </xf>
    <xf numFmtId="0" fontId="22" fillId="2" borderId="4" xfId="1" applyFont="1" applyFill="1" applyBorder="1" applyAlignment="1">
      <alignment horizontal="left" wrapText="1"/>
    </xf>
    <xf numFmtId="0" fontId="22" fillId="2" borderId="4" xfId="1" applyFont="1" applyFill="1" applyBorder="1" applyAlignment="1">
      <alignment wrapText="1"/>
    </xf>
    <xf numFmtId="3" fontId="22" fillId="2" borderId="4" xfId="1" applyNumberFormat="1" applyFont="1" applyFill="1" applyBorder="1" applyAlignment="1">
      <alignment horizontal="center" wrapText="1"/>
    </xf>
    <xf numFmtId="0" fontId="21" fillId="2" borderId="4" xfId="1" applyFont="1" applyFill="1" applyBorder="1" applyAlignment="1">
      <alignment horizontal="center" vertical="center"/>
    </xf>
    <xf numFmtId="0" fontId="23" fillId="2" borderId="11" xfId="0" applyFont="1" applyFill="1" applyBorder="1" applyAlignment="1">
      <alignment vertical="center" wrapText="1"/>
    </xf>
    <xf numFmtId="0" fontId="23" fillId="3" borderId="11" xfId="0" applyFont="1" applyFill="1" applyBorder="1" applyAlignment="1">
      <alignment vertical="center" wrapText="1"/>
    </xf>
    <xf numFmtId="0" fontId="21" fillId="3" borderId="12" xfId="0" applyFont="1" applyFill="1" applyBorder="1" applyAlignment="1">
      <alignment vertical="center" wrapText="1"/>
    </xf>
    <xf numFmtId="0" fontId="21" fillId="3" borderId="12" xfId="0" applyFont="1" applyFill="1" applyBorder="1" applyAlignment="1">
      <alignment vertical="top" wrapText="1"/>
    </xf>
    <xf numFmtId="0" fontId="21" fillId="2" borderId="19" xfId="1" applyFont="1" applyFill="1" applyBorder="1" applyAlignment="1">
      <alignment horizontal="left" wrapText="1"/>
    </xf>
    <xf numFmtId="0" fontId="21" fillId="3" borderId="12" xfId="0" applyFont="1" applyFill="1" applyBorder="1" applyAlignment="1">
      <alignment horizontal="left" vertical="center" wrapText="1"/>
    </xf>
    <xf numFmtId="0" fontId="21" fillId="3" borderId="12" xfId="0" applyFont="1" applyFill="1" applyBorder="1" applyAlignment="1">
      <alignment horizontal="left" vertical="top" wrapText="1"/>
    </xf>
    <xf numFmtId="0" fontId="21" fillId="6" borderId="12" xfId="0" applyFont="1" applyFill="1" applyBorder="1" applyAlignment="1">
      <alignment horizontal="left" vertical="center" wrapText="1"/>
    </xf>
    <xf numFmtId="0" fontId="23" fillId="6" borderId="11" xfId="0" applyFont="1" applyFill="1" applyBorder="1" applyAlignment="1">
      <alignment horizontal="left" vertical="center" wrapText="1"/>
    </xf>
    <xf numFmtId="0" fontId="21" fillId="6" borderId="12" xfId="0" applyFont="1" applyFill="1" applyBorder="1" applyAlignment="1">
      <alignment horizontal="center" vertical="center" wrapText="1"/>
    </xf>
    <xf numFmtId="0" fontId="23" fillId="7" borderId="4" xfId="0" applyFont="1" applyFill="1" applyBorder="1" applyAlignment="1">
      <alignment horizontal="center" vertical="center"/>
    </xf>
    <xf numFmtId="0" fontId="23" fillId="7" borderId="15" xfId="0" applyFont="1" applyFill="1" applyBorder="1" applyAlignment="1">
      <alignment horizontal="center" vertical="center"/>
    </xf>
    <xf numFmtId="0" fontId="21" fillId="3" borderId="20" xfId="0" applyFont="1" applyFill="1" applyBorder="1" applyAlignment="1">
      <alignment horizontal="left" vertical="center" wrapText="1"/>
    </xf>
    <xf numFmtId="0" fontId="21" fillId="2" borderId="22" xfId="0" applyFont="1" applyFill="1" applyBorder="1" applyAlignment="1">
      <alignment vertical="center" wrapText="1"/>
    </xf>
    <xf numFmtId="0" fontId="21" fillId="2" borderId="22" xfId="1" applyFont="1" applyFill="1" applyBorder="1" applyAlignment="1">
      <alignment horizontal="center" vertical="center" wrapText="1"/>
    </xf>
    <xf numFmtId="0" fontId="21" fillId="2" borderId="4" xfId="0" applyFont="1" applyFill="1" applyBorder="1" applyAlignment="1">
      <alignment vertical="center" wrapText="1"/>
    </xf>
    <xf numFmtId="0" fontId="21" fillId="2" borderId="4" xfId="0" applyFont="1" applyFill="1" applyBorder="1" applyAlignment="1">
      <alignment vertical="top" wrapText="1"/>
    </xf>
    <xf numFmtId="0" fontId="21" fillId="0" borderId="4" xfId="0" applyFont="1" applyBorder="1" applyAlignment="1">
      <alignment vertical="center" wrapText="1"/>
    </xf>
    <xf numFmtId="0" fontId="22" fillId="2" borderId="4" xfId="0" applyFont="1" applyFill="1" applyBorder="1" applyAlignment="1">
      <alignment horizontal="center" vertical="center" wrapText="1"/>
    </xf>
    <xf numFmtId="0" fontId="20" fillId="0" borderId="4" xfId="5" applyFont="1" applyBorder="1" applyAlignment="1">
      <alignment horizontal="center" vertical="center" wrapText="1"/>
    </xf>
    <xf numFmtId="3" fontId="21" fillId="2" borderId="4" xfId="1" applyNumberFormat="1" applyFont="1" applyFill="1" applyBorder="1" applyAlignment="1">
      <alignmen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22" fillId="3" borderId="4" xfId="0" applyFont="1" applyFill="1" applyBorder="1" applyAlignment="1">
      <alignment horizontal="center" vertical="center" wrapText="1"/>
    </xf>
    <xf numFmtId="0" fontId="22" fillId="2" borderId="4" xfId="0" applyFont="1" applyFill="1" applyBorder="1" applyAlignment="1">
      <alignment horizontal="left" vertical="center" wrapText="1"/>
    </xf>
    <xf numFmtId="0" fontId="23" fillId="3" borderId="4" xfId="0" applyFont="1" applyFill="1" applyBorder="1" applyAlignment="1">
      <alignment horizontal="left" vertical="center" wrapText="1"/>
    </xf>
    <xf numFmtId="0" fontId="21" fillId="2" borderId="4" xfId="1" applyFont="1" applyFill="1" applyBorder="1" applyAlignment="1">
      <alignment horizontal="center" vertical="center" wrapText="1"/>
    </xf>
    <xf numFmtId="0" fontId="21" fillId="3" borderId="4" xfId="0" applyFont="1" applyFill="1" applyBorder="1" applyAlignment="1">
      <alignment horizontal="left" vertical="center" wrapText="1"/>
    </xf>
    <xf numFmtId="0" fontId="21" fillId="2" borderId="4" xfId="0" applyFont="1" applyFill="1" applyBorder="1" applyAlignment="1">
      <alignment horizontal="left" vertical="center" wrapText="1"/>
    </xf>
    <xf numFmtId="0" fontId="21" fillId="3" borderId="4" xfId="0" applyFont="1" applyFill="1" applyBorder="1" applyAlignment="1">
      <alignment horizontal="left" vertical="top" wrapText="1"/>
    </xf>
    <xf numFmtId="0" fontId="24" fillId="3" borderId="4" xfId="0" applyFont="1" applyFill="1" applyBorder="1" applyAlignment="1">
      <alignment horizontal="left" vertical="center" wrapText="1"/>
    </xf>
    <xf numFmtId="0" fontId="23" fillId="2" borderId="4" xfId="0" applyFont="1" applyFill="1" applyBorder="1" applyAlignment="1">
      <alignment horizontal="left" vertical="center" wrapText="1"/>
    </xf>
    <xf numFmtId="0" fontId="21" fillId="2" borderId="4" xfId="0" applyFont="1" applyFill="1" applyBorder="1" applyAlignment="1">
      <alignment horizontal="left" vertical="top" wrapText="1"/>
    </xf>
    <xf numFmtId="0" fontId="24" fillId="2" borderId="4" xfId="0" applyFont="1" applyFill="1" applyBorder="1" applyAlignment="1">
      <alignment horizontal="left" vertical="center" wrapText="1"/>
    </xf>
    <xf numFmtId="0" fontId="0" fillId="0" borderId="15" xfId="0" applyBorder="1"/>
    <xf numFmtId="0" fontId="21" fillId="2" borderId="15" xfId="0" applyFont="1" applyFill="1" applyBorder="1" applyAlignment="1">
      <alignment wrapText="1"/>
    </xf>
    <xf numFmtId="0" fontId="21" fillId="2" borderId="23" xfId="0" applyFont="1" applyFill="1" applyBorder="1" applyAlignment="1">
      <alignment horizontal="center" vertical="center" wrapText="1"/>
    </xf>
    <xf numFmtId="0" fontId="0" fillId="0" borderId="15" xfId="0" applyBorder="1" applyAlignment="1">
      <alignment horizontal="center" vertical="center" wrapText="1"/>
    </xf>
    <xf numFmtId="3" fontId="21" fillId="2" borderId="23" xfId="1" applyNumberFormat="1" applyFont="1" applyFill="1" applyBorder="1" applyAlignment="1">
      <alignment vertical="center" wrapText="1"/>
    </xf>
    <xf numFmtId="0" fontId="21" fillId="2" borderId="21" xfId="0" applyFont="1" applyFill="1" applyBorder="1" applyAlignment="1">
      <alignment horizontal="center" vertical="center" wrapText="1"/>
    </xf>
    <xf numFmtId="0" fontId="21" fillId="2" borderId="23" xfId="0" applyFont="1" applyFill="1" applyBorder="1" applyAlignment="1">
      <alignment vertical="center" wrapText="1"/>
    </xf>
    <xf numFmtId="0" fontId="21" fillId="3" borderId="14" xfId="0" applyFont="1" applyFill="1" applyBorder="1" applyAlignment="1">
      <alignment horizontal="left" vertical="center" wrapText="1"/>
    </xf>
    <xf numFmtId="0" fontId="23" fillId="3" borderId="14" xfId="0" applyFont="1" applyFill="1" applyBorder="1" applyAlignment="1">
      <alignment horizontal="left" vertical="center" wrapText="1"/>
    </xf>
    <xf numFmtId="0" fontId="22" fillId="2" borderId="14" xfId="0" applyFont="1" applyFill="1" applyBorder="1" applyAlignment="1">
      <alignment vertical="center" wrapText="1"/>
    </xf>
    <xf numFmtId="0" fontId="23" fillId="3" borderId="21" xfId="0" applyFont="1" applyFill="1" applyBorder="1" applyAlignment="1">
      <alignment horizontal="left" vertical="center" wrapText="1"/>
    </xf>
    <xf numFmtId="0" fontId="22" fillId="2" borderId="24" xfId="1" applyFont="1" applyFill="1" applyBorder="1" applyAlignment="1">
      <alignment horizontal="center" vertical="center"/>
    </xf>
    <xf numFmtId="0" fontId="21" fillId="2" borderId="23" xfId="1" applyFont="1" applyFill="1" applyBorder="1" applyAlignment="1">
      <alignment horizontal="left" wrapText="1"/>
    </xf>
    <xf numFmtId="0" fontId="21" fillId="3" borderId="4" xfId="0" applyFont="1" applyFill="1" applyBorder="1" applyAlignment="1">
      <alignment horizontal="left" wrapText="1"/>
    </xf>
    <xf numFmtId="0" fontId="22" fillId="3" borderId="4" xfId="0" applyFont="1" applyFill="1" applyBorder="1" applyAlignment="1">
      <alignment horizontal="left" vertical="center" wrapText="1"/>
    </xf>
    <xf numFmtId="0" fontId="21" fillId="3" borderId="4" xfId="0" applyFont="1" applyFill="1" applyBorder="1" applyAlignment="1">
      <alignment vertical="center" wrapText="1"/>
    </xf>
    <xf numFmtId="0" fontId="23" fillId="2" borderId="4" xfId="0" applyFont="1" applyFill="1" applyBorder="1" applyAlignment="1">
      <alignment vertical="center" wrapText="1"/>
    </xf>
    <xf numFmtId="0" fontId="23" fillId="3" borderId="4" xfId="0" applyFont="1" applyFill="1" applyBorder="1" applyAlignment="1">
      <alignment vertical="center" wrapText="1"/>
    </xf>
    <xf numFmtId="0" fontId="25" fillId="3" borderId="4" xfId="0" applyFont="1" applyFill="1" applyBorder="1" applyAlignment="1">
      <alignment vertical="center" wrapText="1"/>
    </xf>
    <xf numFmtId="0" fontId="22" fillId="5" borderId="4" xfId="0" applyFont="1" applyFill="1" applyBorder="1" applyAlignment="1">
      <alignment horizontal="left" vertical="center" wrapText="1"/>
    </xf>
    <xf numFmtId="0" fontId="23" fillId="5" borderId="4" xfId="0" applyFont="1" applyFill="1" applyBorder="1" applyAlignment="1">
      <alignment horizontal="left" vertical="center" wrapText="1"/>
    </xf>
    <xf numFmtId="0" fontId="21" fillId="5" borderId="4" xfId="0" applyFont="1" applyFill="1" applyBorder="1" applyAlignment="1">
      <alignment horizontal="center" vertical="center" wrapText="1"/>
    </xf>
    <xf numFmtId="3" fontId="21" fillId="0" borderId="4" xfId="1" applyNumberFormat="1" applyFont="1" applyBorder="1" applyAlignment="1">
      <alignment vertical="center" wrapText="1"/>
    </xf>
    <xf numFmtId="0" fontId="21" fillId="0" borderId="4" xfId="0" applyFont="1" applyBorder="1" applyAlignment="1">
      <alignment horizontal="center" vertical="center" wrapText="1"/>
    </xf>
    <xf numFmtId="0" fontId="21" fillId="3" borderId="4" xfId="0" applyFont="1" applyFill="1" applyBorder="1" applyAlignment="1">
      <alignment vertical="top" wrapText="1"/>
    </xf>
    <xf numFmtId="0" fontId="23" fillId="4" borderId="4" xfId="0" applyFont="1" applyFill="1" applyBorder="1" applyAlignment="1">
      <alignment vertical="center" wrapText="1"/>
    </xf>
    <xf numFmtId="0" fontId="21" fillId="6" borderId="4" xfId="0" applyFont="1" applyFill="1" applyBorder="1" applyAlignment="1">
      <alignment horizontal="left" vertical="center" wrapText="1"/>
    </xf>
    <xf numFmtId="0" fontId="23" fillId="6" borderId="4" xfId="0" applyFont="1" applyFill="1" applyBorder="1" applyAlignment="1">
      <alignment horizontal="left" vertical="center" wrapText="1"/>
    </xf>
    <xf numFmtId="0" fontId="21" fillId="6" borderId="4" xfId="0" applyFont="1" applyFill="1" applyBorder="1" applyAlignment="1">
      <alignment horizontal="center" vertical="center" wrapText="1"/>
    </xf>
    <xf numFmtId="0" fontId="21" fillId="0" borderId="4" xfId="1" applyFont="1" applyBorder="1" applyAlignment="1">
      <alignment horizontal="center" vertical="center" wrapText="1"/>
    </xf>
    <xf numFmtId="0" fontId="0" fillId="0" borderId="13" xfId="0" applyBorder="1"/>
    <xf numFmtId="1" fontId="11" fillId="0" borderId="4" xfId="0" applyNumberFormat="1" applyFont="1" applyBorder="1"/>
    <xf numFmtId="3" fontId="17" fillId="0" borderId="4" xfId="1" applyNumberFormat="1" applyFont="1" applyBorder="1"/>
    <xf numFmtId="0" fontId="21" fillId="8" borderId="4" xfId="0" applyFont="1" applyFill="1" applyBorder="1" applyAlignment="1">
      <alignment wrapText="1"/>
    </xf>
    <xf numFmtId="0" fontId="21" fillId="8" borderId="4" xfId="1" applyFont="1" applyFill="1" applyBorder="1" applyAlignment="1">
      <alignment horizontal="left" wrapText="1"/>
    </xf>
    <xf numFmtId="0" fontId="22" fillId="9" borderId="4" xfId="0" applyFont="1" applyFill="1" applyBorder="1" applyAlignment="1">
      <alignment horizontal="center" vertical="center" wrapText="1"/>
    </xf>
    <xf numFmtId="0" fontId="23" fillId="9" borderId="4" xfId="0" applyFont="1" applyFill="1" applyBorder="1" applyAlignment="1">
      <alignment horizontal="center" vertical="center" wrapText="1"/>
    </xf>
    <xf numFmtId="0" fontId="22" fillId="8" borderId="4" xfId="1" applyFont="1" applyFill="1" applyBorder="1" applyAlignment="1">
      <alignment horizontal="center" vertical="center"/>
    </xf>
    <xf numFmtId="3" fontId="21" fillId="8" borderId="4" xfId="1" applyNumberFormat="1" applyFont="1" applyFill="1" applyBorder="1" applyAlignment="1">
      <alignment vertical="center" wrapText="1"/>
    </xf>
    <xf numFmtId="0" fontId="21" fillId="9" borderId="4" xfId="0" applyFont="1" applyFill="1" applyBorder="1" applyAlignment="1">
      <alignment horizontal="center" vertical="center" wrapText="1"/>
    </xf>
    <xf numFmtId="0" fontId="0" fillId="8" borderId="4" xfId="0" applyFill="1" applyBorder="1" applyAlignment="1">
      <alignment horizontal="center" vertical="center" wrapText="1"/>
    </xf>
    <xf numFmtId="0" fontId="22" fillId="8" borderId="4" xfId="0" applyFont="1" applyFill="1" applyBorder="1" applyAlignment="1">
      <alignment wrapText="1"/>
    </xf>
    <xf numFmtId="0" fontId="21" fillId="9" borderId="4" xfId="0" applyFont="1" applyFill="1" applyBorder="1" applyAlignment="1">
      <alignment horizontal="left" vertical="center" wrapText="1"/>
    </xf>
    <xf numFmtId="0" fontId="23" fillId="9" borderId="4" xfId="0" applyFont="1" applyFill="1" applyBorder="1" applyAlignment="1">
      <alignment horizontal="left" vertical="center" wrapText="1"/>
    </xf>
    <xf numFmtId="0" fontId="21" fillId="8" borderId="4" xfId="0" applyFont="1" applyFill="1" applyBorder="1" applyAlignment="1">
      <alignment vertical="center" wrapText="1"/>
    </xf>
    <xf numFmtId="0" fontId="21" fillId="8" borderId="4" xfId="1" applyFont="1" applyFill="1" applyBorder="1" applyAlignment="1">
      <alignment horizontal="center" vertical="center" wrapText="1"/>
    </xf>
    <xf numFmtId="0" fontId="23" fillId="8" borderId="4" xfId="0" applyFont="1" applyFill="1" applyBorder="1" applyAlignment="1">
      <alignment horizontal="center" vertical="center" wrapText="1"/>
    </xf>
    <xf numFmtId="0" fontId="21" fillId="8" borderId="4" xfId="0" applyFont="1" applyFill="1" applyBorder="1" applyAlignment="1">
      <alignment horizontal="left" vertical="center" wrapText="1"/>
    </xf>
    <xf numFmtId="0" fontId="21" fillId="8" borderId="4" xfId="0" applyFont="1" applyFill="1" applyBorder="1" applyAlignment="1">
      <alignment horizontal="center" vertical="center" wrapText="1"/>
    </xf>
    <xf numFmtId="0" fontId="22" fillId="8" borderId="4" xfId="0" applyFont="1" applyFill="1" applyBorder="1" applyAlignment="1">
      <alignment horizontal="left" vertical="center" wrapText="1"/>
    </xf>
    <xf numFmtId="0" fontId="24" fillId="9" borderId="4" xfId="0" applyFont="1" applyFill="1" applyBorder="1" applyAlignment="1">
      <alignment horizontal="left" vertical="center" wrapText="1"/>
    </xf>
    <xf numFmtId="3" fontId="22" fillId="8" borderId="4" xfId="1" applyNumberFormat="1" applyFont="1" applyFill="1" applyBorder="1" applyAlignment="1">
      <alignment horizontal="center" vertical="center"/>
    </xf>
    <xf numFmtId="0" fontId="23" fillId="10" borderId="4" xfId="0" applyFont="1" applyFill="1" applyBorder="1" applyAlignment="1">
      <alignment horizontal="center" vertical="center"/>
    </xf>
    <xf numFmtId="0" fontId="18" fillId="0" borderId="4" xfId="0" applyFont="1" applyBorder="1" applyAlignment="1">
      <alignment horizontal="center" vertical="center" wrapText="1"/>
    </xf>
    <xf numFmtId="0" fontId="18" fillId="0" borderId="13" xfId="0" applyFont="1" applyBorder="1" applyAlignment="1">
      <alignment horizontal="center" vertical="center" wrapText="1"/>
    </xf>
    <xf numFmtId="0" fontId="27" fillId="11" borderId="13" xfId="0" applyFont="1" applyFill="1" applyBorder="1" applyAlignment="1">
      <alignment horizontal="center" vertical="center" wrapText="1"/>
    </xf>
    <xf numFmtId="0" fontId="27" fillId="11" borderId="13" xfId="0" applyFont="1" applyFill="1" applyBorder="1" applyAlignment="1">
      <alignment vertical="center" wrapText="1"/>
    </xf>
    <xf numFmtId="0" fontId="21" fillId="11" borderId="15" xfId="0" applyFont="1" applyFill="1" applyBorder="1" applyAlignment="1">
      <alignment wrapText="1"/>
    </xf>
    <xf numFmtId="0" fontId="21" fillId="11" borderId="24" xfId="0" applyFont="1" applyFill="1" applyBorder="1" applyAlignment="1">
      <alignment wrapText="1"/>
    </xf>
    <xf numFmtId="0" fontId="23" fillId="11" borderId="24" xfId="0" applyFont="1" applyFill="1" applyBorder="1" applyAlignment="1">
      <alignment vertical="center" wrapText="1"/>
    </xf>
    <xf numFmtId="0" fontId="23" fillId="11" borderId="24" xfId="0" applyFont="1" applyFill="1" applyBorder="1" applyAlignment="1">
      <alignment wrapText="1"/>
    </xf>
    <xf numFmtId="0" fontId="23" fillId="11" borderId="24" xfId="0" applyFont="1" applyFill="1" applyBorder="1" applyAlignment="1">
      <alignment horizontal="center" vertical="center"/>
    </xf>
    <xf numFmtId="1" fontId="21" fillId="11" borderId="24" xfId="0" applyNumberFormat="1" applyFont="1" applyFill="1" applyBorder="1" applyAlignment="1">
      <alignment vertical="center" wrapText="1"/>
    </xf>
    <xf numFmtId="0" fontId="21" fillId="11" borderId="24" xfId="0" applyFont="1" applyFill="1" applyBorder="1" applyAlignment="1">
      <alignment horizontal="center" vertical="center" wrapText="1"/>
    </xf>
    <xf numFmtId="0" fontId="28" fillId="0" borderId="24" xfId="0" applyFont="1" applyBorder="1" applyAlignment="1">
      <alignment horizontal="center" vertical="center" wrapText="1"/>
    </xf>
    <xf numFmtId="0" fontId="21" fillId="11" borderId="24" xfId="0" applyFont="1" applyFill="1" applyBorder="1" applyAlignment="1">
      <alignment horizontal="left" wrapText="1"/>
    </xf>
    <xf numFmtId="0" fontId="23" fillId="11" borderId="24" xfId="0" applyFont="1" applyFill="1" applyBorder="1" applyAlignment="1">
      <alignment horizontal="center" vertical="center" wrapText="1"/>
    </xf>
    <xf numFmtId="3" fontId="21" fillId="11" borderId="24" xfId="0" applyNumberFormat="1" applyFont="1" applyFill="1" applyBorder="1" applyAlignment="1">
      <alignment vertical="center" wrapText="1"/>
    </xf>
    <xf numFmtId="0" fontId="23" fillId="12" borderId="24" xfId="0" applyFont="1" applyFill="1" applyBorder="1" applyAlignment="1">
      <alignment horizontal="center" vertical="center" wrapText="1"/>
    </xf>
    <xf numFmtId="0" fontId="21" fillId="12" borderId="24" xfId="0" applyFont="1" applyFill="1" applyBorder="1" applyAlignment="1">
      <alignment horizontal="center" vertical="center" wrapText="1"/>
    </xf>
    <xf numFmtId="0" fontId="21" fillId="13" borderId="15" xfId="0" applyFont="1" applyFill="1" applyBorder="1" applyAlignment="1">
      <alignment wrapText="1"/>
    </xf>
    <xf numFmtId="0" fontId="21" fillId="13" borderId="24" xfId="0" applyFont="1" applyFill="1" applyBorder="1" applyAlignment="1">
      <alignment horizontal="left" wrapText="1"/>
    </xf>
    <xf numFmtId="0" fontId="23" fillId="14" borderId="24" xfId="0" applyFont="1" applyFill="1" applyBorder="1" applyAlignment="1">
      <alignment horizontal="center" vertical="center" wrapText="1"/>
    </xf>
    <xf numFmtId="0" fontId="23" fillId="13" borderId="24" xfId="0" applyFont="1" applyFill="1" applyBorder="1" applyAlignment="1">
      <alignment horizontal="center" vertical="center"/>
    </xf>
    <xf numFmtId="3" fontId="21" fillId="13" borderId="24" xfId="0" applyNumberFormat="1" applyFont="1" applyFill="1" applyBorder="1" applyAlignment="1">
      <alignment vertical="center" wrapText="1"/>
    </xf>
    <xf numFmtId="0" fontId="21" fillId="14" borderId="24" xfId="0" applyFont="1" applyFill="1" applyBorder="1" applyAlignment="1">
      <alignment horizontal="center" vertical="center" wrapText="1"/>
    </xf>
    <xf numFmtId="0" fontId="28" fillId="13" borderId="24" xfId="0" applyFont="1" applyFill="1" applyBorder="1" applyAlignment="1">
      <alignment horizontal="center" vertical="center" wrapText="1"/>
    </xf>
    <xf numFmtId="0" fontId="21" fillId="11" borderId="24" xfId="0" applyFont="1" applyFill="1" applyBorder="1" applyAlignment="1">
      <alignment vertical="center" wrapText="1"/>
    </xf>
    <xf numFmtId="3" fontId="23" fillId="11" borderId="24" xfId="0" applyNumberFormat="1" applyFont="1" applyFill="1" applyBorder="1" applyAlignment="1">
      <alignment horizontal="center" vertical="center"/>
    </xf>
    <xf numFmtId="0" fontId="21" fillId="13" borderId="24" xfId="0" applyFont="1" applyFill="1" applyBorder="1" applyAlignment="1">
      <alignment wrapText="1"/>
    </xf>
    <xf numFmtId="0" fontId="23" fillId="13" borderId="24" xfId="0" applyFont="1" applyFill="1" applyBorder="1" applyAlignment="1">
      <alignment wrapText="1"/>
    </xf>
    <xf numFmtId="0" fontId="21" fillId="12" borderId="24" xfId="0" applyFont="1" applyFill="1" applyBorder="1" applyAlignment="1">
      <alignment horizontal="left" vertical="center" wrapText="1"/>
    </xf>
    <xf numFmtId="0" fontId="23" fillId="12" borderId="24" xfId="0" applyFont="1" applyFill="1" applyBorder="1" applyAlignment="1">
      <alignment horizontal="left" vertical="center" wrapText="1"/>
    </xf>
    <xf numFmtId="0" fontId="21" fillId="12" borderId="24" xfId="0" applyFont="1" applyFill="1" applyBorder="1" applyAlignment="1">
      <alignment horizontal="left" vertical="top" wrapText="1"/>
    </xf>
    <xf numFmtId="0" fontId="21" fillId="12" borderId="24" xfId="0" applyFont="1" applyFill="1" applyBorder="1" applyAlignment="1">
      <alignment horizontal="left" wrapText="1"/>
    </xf>
    <xf numFmtId="0" fontId="23" fillId="11" borderId="24" xfId="0" applyFont="1" applyFill="1" applyBorder="1" applyAlignment="1">
      <alignment horizontal="left" vertical="center" wrapText="1"/>
    </xf>
    <xf numFmtId="0" fontId="24" fillId="12" borderId="24" xfId="0" applyFont="1" applyFill="1" applyBorder="1" applyAlignment="1">
      <alignment horizontal="left" vertical="center" wrapText="1"/>
    </xf>
    <xf numFmtId="0" fontId="21" fillId="14" borderId="24" xfId="0" applyFont="1" applyFill="1" applyBorder="1" applyAlignment="1">
      <alignment horizontal="left" vertical="center" wrapText="1"/>
    </xf>
    <xf numFmtId="0" fontId="23" fillId="14" borderId="24" xfId="0" applyFont="1" applyFill="1" applyBorder="1" applyAlignment="1">
      <alignment horizontal="left" vertical="center" wrapText="1"/>
    </xf>
    <xf numFmtId="0" fontId="21" fillId="13" borderId="24" xfId="0" applyFont="1" applyFill="1" applyBorder="1" applyAlignment="1">
      <alignment vertical="center" wrapText="1"/>
    </xf>
    <xf numFmtId="0" fontId="26" fillId="12" borderId="24" xfId="8" applyFill="1" applyBorder="1" applyAlignment="1">
      <alignment horizontal="left" vertical="center" wrapText="1"/>
    </xf>
    <xf numFmtId="0" fontId="23" fillId="13" borderId="24" xfId="0" applyFont="1" applyFill="1" applyBorder="1" applyAlignment="1">
      <alignment horizontal="left" vertical="center" wrapText="1"/>
    </xf>
    <xf numFmtId="0" fontId="21" fillId="13" borderId="24" xfId="0" applyFont="1" applyFill="1" applyBorder="1" applyAlignment="1">
      <alignment horizontal="center" vertical="center" wrapText="1"/>
    </xf>
    <xf numFmtId="0" fontId="21" fillId="2" borderId="4" xfId="0" applyFont="1" applyFill="1" applyBorder="1"/>
    <xf numFmtId="0" fontId="21" fillId="2" borderId="4" xfId="0" applyFont="1" applyFill="1" applyBorder="1" applyAlignment="1">
      <alignment horizontal="center"/>
    </xf>
    <xf numFmtId="0" fontId="21" fillId="2" borderId="4" xfId="0" applyFont="1" applyFill="1" applyBorder="1" applyAlignment="1">
      <alignment horizontal="right"/>
    </xf>
    <xf numFmtId="1" fontId="21" fillId="2" borderId="19" xfId="0" applyNumberFormat="1" applyFont="1" applyFill="1" applyBorder="1"/>
    <xf numFmtId="0" fontId="0" fillId="2" borderId="4" xfId="0" applyFill="1" applyBorder="1"/>
    <xf numFmtId="1" fontId="0" fillId="2" borderId="4" xfId="0" applyNumberFormat="1" applyFill="1" applyBorder="1"/>
    <xf numFmtId="0" fontId="0" fillId="2" borderId="3" xfId="0" applyFill="1" applyBorder="1"/>
    <xf numFmtId="0" fontId="21" fillId="2" borderId="19" xfId="0" applyFont="1" applyFill="1" applyBorder="1"/>
    <xf numFmtId="0" fontId="21" fillId="2" borderId="4" xfId="1" applyFont="1" applyFill="1" applyBorder="1" applyAlignment="1">
      <alignment horizontal="right"/>
    </xf>
    <xf numFmtId="3" fontId="21" fillId="2" borderId="4" xfId="1" applyNumberFormat="1" applyFont="1" applyFill="1" applyBorder="1" applyAlignment="1">
      <alignment horizontal="right"/>
    </xf>
    <xf numFmtId="0" fontId="21" fillId="3" borderId="4" xfId="0" applyFont="1" applyFill="1" applyBorder="1" applyAlignment="1">
      <alignment horizontal="center" wrapText="1"/>
    </xf>
    <xf numFmtId="0" fontId="21" fillId="2" borderId="4" xfId="0" applyFont="1" applyFill="1" applyBorder="1" applyAlignment="1">
      <alignment horizontal="center" vertical="center"/>
    </xf>
    <xf numFmtId="0" fontId="21" fillId="2" borderId="4" xfId="1" applyFont="1" applyFill="1" applyBorder="1" applyAlignment="1">
      <alignment horizontal="left"/>
    </xf>
    <xf numFmtId="0" fontId="21" fillId="3" borderId="11" xfId="0" applyFont="1" applyFill="1" applyBorder="1" applyAlignment="1">
      <alignment horizontal="center" vertical="center" wrapText="1"/>
    </xf>
    <xf numFmtId="0" fontId="21" fillId="2" borderId="11" xfId="0" applyFont="1" applyFill="1" applyBorder="1" applyAlignment="1">
      <alignment horizontal="center" wrapText="1"/>
    </xf>
    <xf numFmtId="0" fontId="21" fillId="15" borderId="4" xfId="0" applyFont="1" applyFill="1" applyBorder="1"/>
    <xf numFmtId="0" fontId="21" fillId="15" borderId="11" xfId="0" applyFont="1" applyFill="1" applyBorder="1" applyAlignment="1">
      <alignment horizontal="center"/>
    </xf>
    <xf numFmtId="0" fontId="21" fillId="15" borderId="4" xfId="0" applyFont="1" applyFill="1" applyBorder="1" applyAlignment="1">
      <alignment horizontal="right"/>
    </xf>
    <xf numFmtId="1" fontId="21" fillId="15" borderId="19" xfId="0" applyNumberFormat="1" applyFont="1" applyFill="1" applyBorder="1"/>
    <xf numFmtId="0" fontId="0" fillId="15" borderId="4" xfId="0" applyFill="1" applyBorder="1"/>
    <xf numFmtId="1" fontId="0" fillId="15" borderId="4" xfId="0" applyNumberFormat="1" applyFill="1" applyBorder="1"/>
    <xf numFmtId="0" fontId="21" fillId="2" borderId="11" xfId="0" applyFont="1" applyFill="1" applyBorder="1" applyAlignment="1">
      <alignment horizontal="center"/>
    </xf>
    <xf numFmtId="0" fontId="21" fillId="2" borderId="0" xfId="0" applyFont="1" applyFill="1" applyAlignment="1">
      <alignment horizontal="right"/>
    </xf>
    <xf numFmtId="0" fontId="21" fillId="2" borderId="11" xfId="0" applyFont="1" applyFill="1" applyBorder="1" applyAlignment="1">
      <alignment horizontal="center" vertical="center"/>
    </xf>
    <xf numFmtId="3" fontId="21" fillId="2" borderId="19" xfId="1" applyNumberFormat="1" applyFont="1" applyFill="1" applyBorder="1"/>
    <xf numFmtId="165" fontId="21" fillId="2" borderId="4" xfId="6" applyNumberFormat="1" applyFont="1" applyFill="1" applyBorder="1" applyAlignment="1">
      <alignment horizontal="right"/>
    </xf>
    <xf numFmtId="0" fontId="21" fillId="2" borderId="6" xfId="1" applyFont="1" applyFill="1" applyBorder="1" applyAlignment="1">
      <alignment horizontal="left"/>
    </xf>
    <xf numFmtId="3" fontId="21" fillId="2" borderId="6" xfId="1" applyNumberFormat="1" applyFont="1" applyFill="1" applyBorder="1" applyAlignment="1">
      <alignment horizontal="right"/>
    </xf>
    <xf numFmtId="0" fontId="21" fillId="2" borderId="15" xfId="1" applyFont="1" applyFill="1" applyBorder="1" applyAlignment="1">
      <alignment horizontal="left"/>
    </xf>
    <xf numFmtId="0" fontId="21" fillId="2" borderId="14" xfId="0" applyFont="1" applyFill="1" applyBorder="1" applyAlignment="1">
      <alignment horizontal="center" vertical="center"/>
    </xf>
    <xf numFmtId="3" fontId="21" fillId="2" borderId="15" xfId="1" applyNumberFormat="1" applyFont="1" applyFill="1" applyBorder="1" applyAlignment="1">
      <alignment horizontal="right"/>
    </xf>
    <xf numFmtId="0" fontId="21" fillId="0" borderId="4" xfId="0" applyFont="1" applyBorder="1"/>
    <xf numFmtId="0" fontId="21" fillId="0" borderId="4" xfId="1" applyFont="1" applyBorder="1" applyAlignment="1">
      <alignment horizontal="left"/>
    </xf>
    <xf numFmtId="0" fontId="21" fillId="0" borderId="11" xfId="0" applyFont="1" applyBorder="1" applyAlignment="1">
      <alignment horizontal="center" vertical="center" wrapText="1"/>
    </xf>
    <xf numFmtId="165" fontId="21" fillId="0" borderId="4" xfId="6" applyNumberFormat="1" applyFont="1" applyFill="1" applyBorder="1" applyAlignment="1">
      <alignment horizontal="right"/>
    </xf>
    <xf numFmtId="3" fontId="21" fillId="0" borderId="19" xfId="1" applyNumberFormat="1" applyFont="1" applyBorder="1"/>
    <xf numFmtId="3" fontId="21" fillId="2" borderId="0" xfId="1" applyNumberFormat="1" applyFont="1" applyFill="1" applyAlignment="1">
      <alignment horizontal="right"/>
    </xf>
    <xf numFmtId="0" fontId="21" fillId="2" borderId="11" xfId="0" applyFont="1" applyFill="1" applyBorder="1" applyAlignment="1">
      <alignment horizontal="center" vertical="center" wrapText="1"/>
    </xf>
    <xf numFmtId="0" fontId="21" fillId="2" borderId="11" xfId="0" applyFont="1" applyFill="1" applyBorder="1" applyAlignment="1">
      <alignment horizontal="center" vertical="top" wrapText="1"/>
    </xf>
    <xf numFmtId="3" fontId="21" fillId="2" borderId="4" xfId="1" applyNumberFormat="1" applyFont="1" applyFill="1" applyBorder="1" applyAlignment="1">
      <alignment horizontal="right" vertical="top"/>
    </xf>
    <xf numFmtId="3" fontId="21" fillId="2" borderId="19" xfId="1" applyNumberFormat="1" applyFont="1" applyFill="1" applyBorder="1" applyAlignment="1">
      <alignment vertical="top"/>
    </xf>
    <xf numFmtId="0" fontId="21" fillId="2" borderId="11" xfId="1" applyFont="1" applyFill="1" applyBorder="1" applyAlignment="1">
      <alignment horizontal="center"/>
    </xf>
    <xf numFmtId="0" fontId="0" fillId="2" borderId="4" xfId="0" applyFill="1" applyBorder="1" applyAlignment="1">
      <alignment vertical="top"/>
    </xf>
    <xf numFmtId="0" fontId="21" fillId="2" borderId="4" xfId="1" applyFont="1" applyFill="1" applyBorder="1" applyAlignment="1">
      <alignment horizontal="center"/>
    </xf>
    <xf numFmtId="0" fontId="21" fillId="3" borderId="4" xfId="0" applyFont="1" applyFill="1" applyBorder="1" applyAlignment="1">
      <alignment horizontal="center" vertical="top" wrapText="1"/>
    </xf>
    <xf numFmtId="0" fontId="21" fillId="2" borderId="4" xfId="1" applyFont="1" applyFill="1" applyBorder="1" applyAlignment="1">
      <alignment horizontal="right" vertical="top"/>
    </xf>
    <xf numFmtId="0" fontId="21" fillId="2" borderId="19" xfId="0" applyFont="1" applyFill="1" applyBorder="1" applyAlignment="1">
      <alignment vertical="top"/>
    </xf>
    <xf numFmtId="0" fontId="21" fillId="2" borderId="4" xfId="0" applyFont="1" applyFill="1" applyBorder="1" applyAlignment="1">
      <alignment horizontal="center" vertical="top" wrapText="1"/>
    </xf>
    <xf numFmtId="0" fontId="21" fillId="2" borderId="4" xfId="0" applyFont="1" applyFill="1" applyBorder="1" applyAlignment="1">
      <alignment horizontal="center" wrapText="1"/>
    </xf>
    <xf numFmtId="0" fontId="21" fillId="3" borderId="11" xfId="0" applyFont="1" applyFill="1" applyBorder="1" applyAlignment="1">
      <alignment vertical="top" wrapText="1"/>
    </xf>
    <xf numFmtId="0" fontId="21" fillId="2" borderId="11" xfId="0" applyFont="1" applyFill="1" applyBorder="1" applyAlignment="1">
      <alignment horizontal="center" vertical="top"/>
    </xf>
    <xf numFmtId="0" fontId="21" fillId="3" borderId="11" xfId="0" applyFont="1" applyFill="1" applyBorder="1" applyAlignment="1">
      <alignment vertical="center" wrapText="1"/>
    </xf>
    <xf numFmtId="0" fontId="21" fillId="3" borderId="11" xfId="0" applyFont="1" applyFill="1" applyBorder="1" applyAlignment="1">
      <alignment horizontal="center" vertical="center"/>
    </xf>
    <xf numFmtId="0" fontId="21" fillId="2" borderId="11" xfId="1" applyFont="1" applyFill="1" applyBorder="1" applyAlignment="1">
      <alignment horizontal="left"/>
    </xf>
    <xf numFmtId="0" fontId="21" fillId="5" borderId="11" xfId="0" applyFont="1" applyFill="1" applyBorder="1" applyAlignment="1">
      <alignment horizontal="center" vertical="center" wrapText="1"/>
    </xf>
    <xf numFmtId="0" fontId="21" fillId="3" borderId="6" xfId="0" applyFont="1" applyFill="1" applyBorder="1" applyAlignment="1">
      <alignment horizontal="center" vertical="center" wrapText="1"/>
    </xf>
    <xf numFmtId="0" fontId="21" fillId="6" borderId="11" xfId="0" applyFont="1" applyFill="1" applyBorder="1" applyAlignment="1">
      <alignment horizontal="left" vertical="center" wrapText="1"/>
    </xf>
    <xf numFmtId="0" fontId="21" fillId="3" borderId="11" xfId="0" applyFont="1" applyFill="1" applyBorder="1" applyAlignment="1">
      <alignment horizontal="left" vertical="center"/>
    </xf>
    <xf numFmtId="0" fontId="21" fillId="7" borderId="4" xfId="0" applyFont="1" applyFill="1" applyBorder="1" applyAlignment="1">
      <alignment horizontal="right"/>
    </xf>
    <xf numFmtId="3" fontId="21" fillId="2" borderId="4" xfId="0" applyNumberFormat="1" applyFont="1" applyFill="1" applyBorder="1" applyAlignment="1">
      <alignment horizontal="right" vertical="top" wrapText="1"/>
    </xf>
    <xf numFmtId="0" fontId="21" fillId="2" borderId="4" xfId="0" applyFont="1" applyFill="1" applyBorder="1" applyAlignment="1">
      <alignment horizontal="right" vertical="center" wrapText="1"/>
    </xf>
    <xf numFmtId="0" fontId="2" fillId="2" borderId="4" xfId="1" applyFont="1" applyFill="1" applyBorder="1"/>
    <xf numFmtId="3" fontId="2" fillId="2" borderId="4" xfId="1" applyNumberFormat="1" applyFont="1" applyFill="1" applyBorder="1"/>
    <xf numFmtId="0" fontId="21" fillId="2" borderId="11" xfId="0" applyFont="1" applyFill="1" applyBorder="1" applyAlignment="1">
      <alignment vertical="center" wrapText="1"/>
    </xf>
    <xf numFmtId="3" fontId="21" fillId="2" borderId="4" xfId="0" applyNumberFormat="1" applyFont="1" applyFill="1" applyBorder="1" applyAlignment="1">
      <alignment horizontal="right" vertical="center" wrapText="1"/>
    </xf>
    <xf numFmtId="0" fontId="21" fillId="2" borderId="11" xfId="0" applyFont="1" applyFill="1" applyBorder="1" applyAlignment="1">
      <alignment vertical="top" wrapText="1"/>
    </xf>
    <xf numFmtId="0" fontId="21" fillId="2" borderId="4" xfId="0" applyFont="1" applyFill="1" applyBorder="1" applyAlignment="1">
      <alignment horizontal="right" vertical="top" wrapText="1"/>
    </xf>
    <xf numFmtId="0" fontId="21" fillId="2" borderId="11" xfId="0" applyFont="1" applyFill="1" applyBorder="1" applyAlignment="1">
      <alignment wrapText="1"/>
    </xf>
    <xf numFmtId="0" fontId="21" fillId="2" borderId="17" xfId="0" applyFont="1" applyFill="1" applyBorder="1" applyAlignment="1">
      <alignment horizontal="center" vertical="center" wrapText="1"/>
    </xf>
    <xf numFmtId="0" fontId="21" fillId="15" borderId="11" xfId="0" applyFont="1" applyFill="1" applyBorder="1"/>
    <xf numFmtId="0" fontId="21" fillId="2" borderId="11" xfId="0" applyFont="1" applyFill="1" applyBorder="1"/>
    <xf numFmtId="0" fontId="21" fillId="3" borderId="14" xfId="0" applyFont="1" applyFill="1" applyBorder="1" applyAlignment="1">
      <alignment horizontal="center" vertical="center" wrapText="1"/>
    </xf>
    <xf numFmtId="0" fontId="21" fillId="2" borderId="11" xfId="0" applyFont="1" applyFill="1" applyBorder="1" applyAlignment="1">
      <alignment horizontal="left" vertical="center" wrapText="1"/>
    </xf>
    <xf numFmtId="0" fontId="21" fillId="2" borderId="0" xfId="1" applyFont="1" applyFill="1" applyAlignment="1">
      <alignment horizontal="right"/>
    </xf>
    <xf numFmtId="0" fontId="21" fillId="2" borderId="16" xfId="1" applyFont="1" applyFill="1" applyBorder="1" applyAlignment="1">
      <alignment horizontal="left" wrapText="1"/>
    </xf>
    <xf numFmtId="0" fontId="21" fillId="2" borderId="22" xfId="0" applyFont="1" applyFill="1" applyBorder="1"/>
    <xf numFmtId="0" fontId="21" fillId="2" borderId="4" xfId="0" applyFont="1" applyFill="1" applyBorder="1" applyAlignment="1">
      <alignment vertical="top"/>
    </xf>
    <xf numFmtId="0" fontId="21" fillId="2" borderId="4" xfId="0" applyFont="1" applyFill="1" applyBorder="1" applyAlignment="1">
      <alignment horizontal="center" vertical="top"/>
    </xf>
    <xf numFmtId="0" fontId="21" fillId="3" borderId="4" xfId="0" applyFont="1" applyFill="1" applyBorder="1" applyAlignment="1">
      <alignment horizontal="center" vertical="center"/>
    </xf>
    <xf numFmtId="0" fontId="21" fillId="3" borderId="4" xfId="0" applyFont="1" applyFill="1" applyBorder="1" applyAlignment="1">
      <alignment horizontal="left" vertical="center"/>
    </xf>
    <xf numFmtId="3" fontId="21" fillId="0" borderId="4" xfId="0" applyNumberFormat="1" applyFont="1" applyBorder="1" applyAlignment="1">
      <alignment horizontal="right" vertical="center" wrapText="1"/>
    </xf>
    <xf numFmtId="0" fontId="21" fillId="0" borderId="19" xfId="0" applyFont="1" applyBorder="1"/>
    <xf numFmtId="0" fontId="21" fillId="0" borderId="11" xfId="1" applyFont="1" applyBorder="1" applyAlignment="1">
      <alignment horizontal="center"/>
    </xf>
    <xf numFmtId="3" fontId="21" fillId="0" borderId="4" xfId="1" applyNumberFormat="1" applyFont="1" applyBorder="1" applyAlignment="1">
      <alignment horizontal="right"/>
    </xf>
    <xf numFmtId="0" fontId="21" fillId="2" borderId="0" xfId="1" applyFont="1" applyFill="1" applyAlignment="1">
      <alignment horizontal="center"/>
    </xf>
    <xf numFmtId="0" fontId="21" fillId="2" borderId="0" xfId="1" applyFont="1" applyFill="1"/>
    <xf numFmtId="0" fontId="21" fillId="2" borderId="1" xfId="1" applyFont="1" applyFill="1" applyBorder="1" applyAlignment="1">
      <alignment horizontal="right"/>
    </xf>
    <xf numFmtId="0" fontId="21" fillId="2" borderId="1" xfId="1" applyFont="1" applyFill="1" applyBorder="1" applyAlignment="1">
      <alignment horizontal="center"/>
    </xf>
    <xf numFmtId="0" fontId="0" fillId="2" borderId="0" xfId="0" applyFill="1"/>
    <xf numFmtId="1" fontId="0" fillId="2" borderId="0" xfId="0" applyNumberFormat="1" applyFill="1"/>
    <xf numFmtId="0" fontId="7" fillId="2" borderId="4" xfId="0" applyFont="1" applyFill="1" applyBorder="1"/>
    <xf numFmtId="0" fontId="34" fillId="16" borderId="4" xfId="0" applyFont="1" applyFill="1" applyBorder="1" applyAlignment="1">
      <alignment horizontal="center"/>
    </xf>
    <xf numFmtId="0" fontId="35" fillId="16" borderId="13" xfId="0" applyFont="1" applyFill="1" applyBorder="1" applyAlignment="1">
      <alignment horizontal="center"/>
    </xf>
    <xf numFmtId="0" fontId="36" fillId="16" borderId="4" xfId="0" applyFont="1" applyFill="1" applyBorder="1"/>
    <xf numFmtId="0" fontId="0" fillId="15" borderId="0" xfId="0" applyFill="1"/>
    <xf numFmtId="0" fontId="0" fillId="2" borderId="0" xfId="0" applyFill="1" applyAlignment="1">
      <alignment vertical="top"/>
    </xf>
    <xf numFmtId="3" fontId="33" fillId="2" borderId="0" xfId="1" applyNumberFormat="1" applyFont="1" applyFill="1"/>
    <xf numFmtId="3" fontId="33" fillId="2" borderId="0" xfId="1" applyNumberFormat="1" applyFont="1" applyFill="1" applyAlignment="1">
      <alignment horizontal="center"/>
    </xf>
    <xf numFmtId="3" fontId="33" fillId="2" borderId="0" xfId="1" applyNumberFormat="1" applyFont="1" applyFill="1" applyAlignment="1">
      <alignment horizontal="right"/>
    </xf>
    <xf numFmtId="0" fontId="29" fillId="15" borderId="11" xfId="0" applyFont="1" applyFill="1" applyBorder="1" applyAlignment="1">
      <alignment horizontal="center" vertical="center"/>
    </xf>
    <xf numFmtId="0" fontId="29" fillId="15" borderId="11" xfId="0" applyFont="1" applyFill="1" applyBorder="1" applyAlignment="1">
      <alignment horizontal="center" vertical="center" wrapText="1"/>
    </xf>
    <xf numFmtId="0" fontId="31" fillId="15" borderId="11" xfId="0" applyFont="1" applyFill="1" applyBorder="1" applyAlignment="1">
      <alignment horizontal="center" vertical="center"/>
    </xf>
    <xf numFmtId="1" fontId="31" fillId="15" borderId="11" xfId="0" applyNumberFormat="1" applyFont="1" applyFill="1" applyBorder="1"/>
    <xf numFmtId="167" fontId="31" fillId="15" borderId="11" xfId="0" applyNumberFormat="1" applyFont="1" applyFill="1" applyBorder="1"/>
    <xf numFmtId="3" fontId="32" fillId="17" borderId="11" xfId="0" applyNumberFormat="1" applyFont="1" applyFill="1" applyBorder="1" applyAlignment="1">
      <alignment horizontal="right"/>
    </xf>
    <xf numFmtId="0" fontId="37" fillId="0" borderId="0" xfId="0" applyFont="1"/>
    <xf numFmtId="0" fontId="22" fillId="0" borderId="0" xfId="0" applyFont="1"/>
    <xf numFmtId="0" fontId="37" fillId="0" borderId="0" xfId="0" applyFont="1" applyAlignment="1">
      <alignment horizontal="left"/>
    </xf>
    <xf numFmtId="0" fontId="9" fillId="0" borderId="0" xfId="0" applyFont="1"/>
    <xf numFmtId="0" fontId="37" fillId="0" borderId="11" xfId="0" applyFont="1" applyBorder="1" applyAlignment="1">
      <alignment horizontal="center" vertical="center"/>
    </xf>
    <xf numFmtId="0" fontId="37" fillId="0" borderId="11" xfId="0" applyFont="1" applyBorder="1" applyAlignment="1">
      <alignment horizontal="center" vertical="center" wrapText="1"/>
    </xf>
    <xf numFmtId="0" fontId="9" fillId="0" borderId="0" xfId="0" applyFont="1" applyAlignment="1">
      <alignment wrapText="1"/>
    </xf>
    <xf numFmtId="0" fontId="22" fillId="0" borderId="11" xfId="0" applyFont="1" applyBorder="1" applyAlignment="1">
      <alignment horizontal="center" vertical="center"/>
    </xf>
    <xf numFmtId="1" fontId="22" fillId="0" borderId="11" xfId="0" applyNumberFormat="1" applyFont="1" applyBorder="1"/>
    <xf numFmtId="167" fontId="22" fillId="0" borderId="11" xfId="0" applyNumberFormat="1" applyFont="1" applyBorder="1"/>
    <xf numFmtId="3" fontId="23" fillId="12" borderId="11" xfId="0" applyNumberFormat="1" applyFont="1" applyFill="1" applyBorder="1" applyAlignment="1">
      <alignment horizontal="right"/>
    </xf>
    <xf numFmtId="0" fontId="22" fillId="0" borderId="0" xfId="0" applyFont="1" applyAlignment="1">
      <alignment horizontal="center" vertical="center" wrapText="1"/>
    </xf>
    <xf numFmtId="0" fontId="0" fillId="0" borderId="0" xfId="0" applyAlignment="1">
      <alignment wrapText="1"/>
    </xf>
    <xf numFmtId="0" fontId="37" fillId="0" borderId="0" xfId="0" applyFont="1" applyAlignment="1">
      <alignment horizontal="center" vertical="center" wrapText="1"/>
    </xf>
    <xf numFmtId="0" fontId="9" fillId="0" borderId="0" xfId="0" applyFont="1" applyAlignment="1">
      <alignment vertical="top"/>
    </xf>
    <xf numFmtId="0" fontId="22" fillId="0" borderId="0" xfId="0" applyFont="1" applyAlignment="1">
      <alignment horizontal="center" vertical="top" wrapText="1"/>
    </xf>
    <xf numFmtId="0" fontId="37" fillId="0" borderId="0" xfId="0" applyFont="1" applyAlignment="1">
      <alignment horizontal="left" vertical="center" wrapText="1"/>
    </xf>
    <xf numFmtId="0" fontId="23" fillId="9" borderId="11" xfId="0" applyFont="1" applyFill="1" applyBorder="1" applyAlignment="1">
      <alignment horizontal="center" vertical="center" wrapText="1"/>
    </xf>
    <xf numFmtId="0" fontId="22" fillId="9" borderId="11" xfId="0" applyFont="1" applyFill="1" applyBorder="1" applyAlignment="1">
      <alignment horizontal="center" vertical="center" wrapText="1"/>
    </xf>
    <xf numFmtId="0" fontId="40" fillId="8" borderId="0" xfId="0" applyFont="1" applyFill="1"/>
    <xf numFmtId="0" fontId="22" fillId="9" borderId="12" xfId="0" applyFont="1" applyFill="1" applyBorder="1" applyAlignment="1">
      <alignment horizontal="center" vertical="center" wrapText="1"/>
    </xf>
    <xf numFmtId="0" fontId="22" fillId="3" borderId="18" xfId="0" applyFont="1" applyFill="1" applyBorder="1" applyAlignment="1">
      <alignment horizontal="center" vertical="center" wrapText="1"/>
    </xf>
    <xf numFmtId="0" fontId="22" fillId="3" borderId="0" xfId="0" applyFont="1" applyFill="1" applyBorder="1" applyAlignment="1">
      <alignment horizontal="center" vertical="center" wrapText="1"/>
    </xf>
    <xf numFmtId="3" fontId="21" fillId="2" borderId="22" xfId="1" applyNumberFormat="1" applyFont="1" applyFill="1" applyBorder="1" applyAlignment="1">
      <alignment vertical="center" wrapText="1"/>
    </xf>
    <xf numFmtId="0" fontId="21" fillId="3" borderId="20" xfId="0" applyFont="1" applyFill="1" applyBorder="1" applyAlignment="1">
      <alignment horizontal="center" vertical="center" wrapText="1"/>
    </xf>
    <xf numFmtId="0" fontId="0" fillId="0" borderId="6" xfId="0" applyBorder="1" applyAlignment="1">
      <alignment horizontal="center" vertical="center" wrapText="1"/>
    </xf>
    <xf numFmtId="0" fontId="21" fillId="9" borderId="12" xfId="0" applyFont="1" applyFill="1" applyBorder="1" applyAlignment="1">
      <alignment vertical="center" wrapText="1"/>
    </xf>
    <xf numFmtId="0" fontId="23" fillId="8" borderId="11" xfId="0" applyFont="1" applyFill="1" applyBorder="1" applyAlignment="1">
      <alignment vertical="center" wrapText="1"/>
    </xf>
    <xf numFmtId="0" fontId="23" fillId="9" borderId="11" xfId="0" applyFont="1" applyFill="1" applyBorder="1" applyAlignment="1">
      <alignment vertical="center" wrapText="1"/>
    </xf>
    <xf numFmtId="167" fontId="0" fillId="0" borderId="4" xfId="0" applyNumberFormat="1" applyBorder="1"/>
    <xf numFmtId="0" fontId="0" fillId="0" borderId="4" xfId="0" applyBorder="1" applyAlignment="1">
      <alignment horizontal="center"/>
    </xf>
    <xf numFmtId="0" fontId="3" fillId="0" borderId="4" xfId="1" applyFont="1" applyBorder="1" applyAlignment="1">
      <alignment horizontal="center" vertical="center" wrapText="1"/>
    </xf>
    <xf numFmtId="1" fontId="11" fillId="0" borderId="4" xfId="0" applyNumberFormat="1" applyFont="1" applyBorder="1" applyAlignment="1">
      <alignment horizontal="center"/>
    </xf>
    <xf numFmtId="0" fontId="29" fillId="15" borderId="26" xfId="0" applyFont="1" applyFill="1" applyBorder="1" applyAlignment="1">
      <alignment horizontal="center" wrapText="1"/>
    </xf>
    <xf numFmtId="0" fontId="30" fillId="15" borderId="26" xfId="0" applyFont="1" applyFill="1" applyBorder="1"/>
    <xf numFmtId="0" fontId="0" fillId="0" borderId="25" xfId="0" applyBorder="1" applyAlignment="1">
      <alignment horizontal="center"/>
    </xf>
    <xf numFmtId="0" fontId="0" fillId="0" borderId="24" xfId="0"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33" fillId="2" borderId="2" xfId="1" applyFont="1" applyFill="1" applyBorder="1" applyAlignment="1">
      <alignment horizontal="center" vertical="center" wrapText="1"/>
    </xf>
    <xf numFmtId="0" fontId="33" fillId="2" borderId="8" xfId="1" applyFont="1" applyFill="1" applyBorder="1" applyAlignment="1">
      <alignment horizontal="center" vertical="center" wrapText="1"/>
    </xf>
    <xf numFmtId="0" fontId="33" fillId="2" borderId="9" xfId="1" applyFont="1" applyFill="1" applyBorder="1" applyAlignment="1">
      <alignment horizontal="center" vertical="center" wrapText="1"/>
    </xf>
    <xf numFmtId="0" fontId="33" fillId="2" borderId="3" xfId="1" applyFont="1" applyFill="1" applyBorder="1" applyAlignment="1">
      <alignment horizontal="center" vertical="center" wrapText="1"/>
    </xf>
    <xf numFmtId="0" fontId="33" fillId="2" borderId="7" xfId="1" applyFont="1" applyFill="1" applyBorder="1" applyAlignment="1">
      <alignment horizontal="center" vertical="center" wrapText="1"/>
    </xf>
    <xf numFmtId="0" fontId="33" fillId="2" borderId="5" xfId="1" applyFont="1" applyFill="1" applyBorder="1" applyAlignment="1">
      <alignment horizontal="center" vertical="center" wrapText="1"/>
    </xf>
    <xf numFmtId="0" fontId="33" fillId="2" borderId="10" xfId="1" applyFont="1" applyFill="1" applyBorder="1" applyAlignment="1">
      <alignment horizontal="center" vertical="center" wrapText="1"/>
    </xf>
    <xf numFmtId="0" fontId="33" fillId="2" borderId="3" xfId="1" applyFont="1" applyFill="1" applyBorder="1" applyAlignment="1">
      <alignment horizontal="center"/>
    </xf>
    <xf numFmtId="0" fontId="33" fillId="2" borderId="27" xfId="1" applyFont="1" applyFill="1" applyBorder="1" applyAlignment="1">
      <alignment horizontal="center"/>
    </xf>
    <xf numFmtId="0" fontId="33" fillId="2" borderId="6" xfId="1" applyFont="1" applyFill="1" applyBorder="1" applyAlignment="1">
      <alignment horizontal="center" vertical="center" wrapText="1"/>
    </xf>
    <xf numFmtId="0" fontId="33" fillId="2" borderId="22" xfId="1" applyFont="1" applyFill="1" applyBorder="1" applyAlignment="1">
      <alignment horizontal="center" vertical="center" wrapText="1"/>
    </xf>
    <xf numFmtId="0" fontId="33" fillId="2" borderId="28" xfId="1" applyFont="1" applyFill="1" applyBorder="1" applyAlignment="1">
      <alignment horizontal="center" vertical="center" wrapText="1"/>
    </xf>
    <xf numFmtId="0" fontId="34" fillId="16" borderId="19" xfId="0" applyFont="1" applyFill="1" applyBorder="1" applyAlignment="1">
      <alignment horizontal="center"/>
    </xf>
    <xf numFmtId="0" fontId="34" fillId="16" borderId="29" xfId="0" applyFont="1" applyFill="1" applyBorder="1" applyAlignment="1">
      <alignment horizontal="center"/>
    </xf>
    <xf numFmtId="0" fontId="34" fillId="16" borderId="13" xfId="0" applyFont="1" applyFill="1" applyBorder="1" applyAlignment="1">
      <alignment horizontal="center"/>
    </xf>
    <xf numFmtId="0" fontId="36" fillId="0" borderId="0" xfId="0" applyFont="1" applyAlignment="1"/>
    <xf numFmtId="0" fontId="21" fillId="0" borderId="0" xfId="0" applyFont="1" applyFill="1" applyBorder="1" applyAlignment="1">
      <alignment wrapText="1"/>
    </xf>
    <xf numFmtId="0" fontId="22" fillId="0" borderId="0" xfId="0" applyFont="1" applyAlignment="1">
      <alignment horizontal="left" vertical="center" wrapText="1"/>
    </xf>
    <xf numFmtId="0" fontId="39" fillId="0" borderId="0" xfId="0" applyFont="1" applyAlignment="1">
      <alignment horizontal="left" wrapText="1"/>
    </xf>
    <xf numFmtId="0" fontId="37" fillId="0" borderId="26" xfId="0" applyFont="1" applyBorder="1" applyAlignment="1">
      <alignment horizontal="center" wrapText="1"/>
    </xf>
    <xf numFmtId="0" fontId="38" fillId="0" borderId="26" xfId="0" applyFont="1" applyBorder="1"/>
    <xf numFmtId="0" fontId="21" fillId="0" borderId="26" xfId="0" applyFont="1" applyBorder="1"/>
    <xf numFmtId="0" fontId="22" fillId="3" borderId="11" xfId="0" applyFont="1" applyFill="1" applyBorder="1" applyAlignment="1">
      <alignment horizontal="left" vertical="center" wrapText="1"/>
    </xf>
  </cellXfs>
  <cellStyles count="9">
    <cellStyle name="Comma" xfId="6" builtinId="3"/>
    <cellStyle name="Comma [0] 2 5" xfId="2"/>
    <cellStyle name="Hyperlink" xfId="8" builtinId="8"/>
    <cellStyle name="Normal" xfId="0" builtinId="0"/>
    <cellStyle name="Normal 19" xfId="3"/>
    <cellStyle name="Normal 2" xfId="5"/>
    <cellStyle name="Normal 2 2 2 4" xfId="4"/>
    <cellStyle name="Normal 3" xfId="1"/>
    <cellStyle name="Normal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ugbank.vn/tim-kiem?entity=congTySx&amp;search=Claris%20Lifesciences%20Limited" TargetMode="External"/><Relationship Id="rId13" Type="http://schemas.openxmlformats.org/officeDocument/2006/relationships/hyperlink" Target="https://drugbank.vn/tim-kiem?entity=congTySx&amp;search=C%C3%B4ng%20ty%20c%E1%BB%95%20ph%E1%BA%A7n%20d%C6%B0%E1%BB%A3c%20ph%E1%BA%A9m%20SaVi" TargetMode="External"/><Relationship Id="rId18" Type="http://schemas.openxmlformats.org/officeDocument/2006/relationships/hyperlink" Target="https://drugbank.vn/tim-kiem?entity=hoatChat&amp;search=Loratadin%20%20%20" TargetMode="External"/><Relationship Id="rId26" Type="http://schemas.openxmlformats.org/officeDocument/2006/relationships/hyperlink" Target="https://drugbank.vn/tim-kiem?entity=congTySx&amp;search=Glenmark%20Pharmaceuticals%20Ltd." TargetMode="External"/><Relationship Id="rId3" Type="http://schemas.openxmlformats.org/officeDocument/2006/relationships/hyperlink" Target="https://drugbank.vn/tim-kiem?entity=congTySx&amp;search=C%C3%B4ng%20ty%20c%E1%BB%95%20ph%E1%BA%A7n%20d%C6%B0%E1%BB%A3c%20ph%E1%BA%A9m%20C%E1%BB%ADu%20Long" TargetMode="External"/><Relationship Id="rId21" Type="http://schemas.openxmlformats.org/officeDocument/2006/relationships/hyperlink" Target="https://drugbank.vn/tim-kiem?entity=congTySx&amp;search=C%C3%B4ng%20ty%20C%E1%BB%95%20ph%E1%BA%A7n%20D%C6%B0%E1%BB%A3c%20ph%E1%BA%A9m%20OPV" TargetMode="External"/><Relationship Id="rId7" Type="http://schemas.openxmlformats.org/officeDocument/2006/relationships/hyperlink" Target="https://www.thuocbietduoc.com.vn/thuoc-goc-167/propofol.aspx" TargetMode="External"/><Relationship Id="rId12" Type="http://schemas.openxmlformats.org/officeDocument/2006/relationships/hyperlink" Target="https://drugbank.vn/tim-kiem?entity=congTySx&amp;search=C%C3%B4ng%20ty%20c%E1%BB%95%20ph%E1%BA%A7n%20d%C6%B0%E1%BB%A3c%20ph%E1%BA%A9m%20SaVi" TargetMode="External"/><Relationship Id="rId17" Type="http://schemas.openxmlformats.org/officeDocument/2006/relationships/hyperlink" Target="https://drugbank.vn/tim-kiem?entity=congTySx&amp;search=C%C3%B4ng%20ty%20TNHH%20LD%20Stada-Vi%E1%BB%87t%20Nam" TargetMode="External"/><Relationship Id="rId25" Type="http://schemas.openxmlformats.org/officeDocument/2006/relationships/hyperlink" Target="https://www.thuocbietduoc.com.vn/nhom-thuoc-13-12/thuoc-tim-mach.aspx" TargetMode="External"/><Relationship Id="rId2" Type="http://schemas.openxmlformats.org/officeDocument/2006/relationships/hyperlink" Target="https://drugbank.vn/tim-kiem?entity=congTySx&amp;search=C%C3%B4ng%20ty%20c%E1%BB%95%20ph%E1%BA%A7n%20d%C6%B0%E1%BB%A3c-v%E1%BA%ADt%20t%C6%B0%20y%20t%E1%BA%BF%20Thanh%20Ho%C3%A1" TargetMode="External"/><Relationship Id="rId16" Type="http://schemas.openxmlformats.org/officeDocument/2006/relationships/hyperlink" Target="https://drugbank.vn/tim-kiem?entity=congTySx&amp;search=C%C3%B4ng%20ty%20c%E1%BB%95%20ph%E1%BA%A7n%20d%C6%B0%E1%BB%A3c%20ph%E1%BA%A9m%20SaVi" TargetMode="External"/><Relationship Id="rId20" Type="http://schemas.openxmlformats.org/officeDocument/2006/relationships/hyperlink" Target="https://www.thuocbietduoc.com.vn/thuoc-goc-902/aluminum-hydroxide.aspx" TargetMode="External"/><Relationship Id="rId29" Type="http://schemas.openxmlformats.org/officeDocument/2006/relationships/hyperlink" Target="https://drugbank.vn/tim-kiem?entity=congTySx&amp;search=Satyam%20Pharmaceuticals%20%26%20Chemicals%20Pvt.,%20Ltd." TargetMode="External"/><Relationship Id="rId1" Type="http://schemas.openxmlformats.org/officeDocument/2006/relationships/hyperlink" Target="https://drugbank.vn/tim-kiem?entity=hoatChat&amp;search=Arginin%20HCl" TargetMode="External"/><Relationship Id="rId6" Type="http://schemas.openxmlformats.org/officeDocument/2006/relationships/hyperlink" Target="https://www.thuocbietduoc.com.vn/nhom-thuoc-7-6/dieu-tri-dau-nua-dau.aspx" TargetMode="External"/><Relationship Id="rId11" Type="http://schemas.openxmlformats.org/officeDocument/2006/relationships/hyperlink" Target="https://drugbank.vn/tim-kiem?entity=congTySx&amp;search=C%C3%B4ng%20ty%20c%E1%BB%95%20ph%E1%BA%A7n%20d%C6%B0%E1%BB%A3c%20ph%E1%BA%A9m%20trung%20%C6%B0%C6%A1ng%20VIDIPHA" TargetMode="External"/><Relationship Id="rId24" Type="http://schemas.openxmlformats.org/officeDocument/2006/relationships/hyperlink" Target="https://drugbank.vn/tim-kiem?entity=congTySx&amp;search=C%C3%B4ng%20ty%20c%E1%BB%95%20ph%E1%BA%A7n%20d%C6%B0%E1%BB%A3c%20trung%20%C6%B0%C6%A1ng%203" TargetMode="External"/><Relationship Id="rId5" Type="http://schemas.openxmlformats.org/officeDocument/2006/relationships/hyperlink" Target="https://www.thuocbietduoc.com.vn/nhom-thuoc-13-12/thuoc-tim-mach.aspx" TargetMode="External"/><Relationship Id="rId15" Type="http://schemas.openxmlformats.org/officeDocument/2006/relationships/hyperlink" Target="https://drugbank.vn/tim-kiem?entity=congTySx&amp;search=C%C3%B4ng%20ty%20c%E1%BB%95%20ph%E1%BA%A7n%20d%C6%B0%E1%BB%A3c%20ph%E1%BA%A9m%20SAVI%20(Savipharm%20J.S.C)." TargetMode="External"/><Relationship Id="rId23" Type="http://schemas.openxmlformats.org/officeDocument/2006/relationships/hyperlink" Target="https://drugbank.vn/tim-kiem?entity=congTySx&amp;search=Sanofi%20Winthrop%20Industrie" TargetMode="External"/><Relationship Id="rId28" Type="http://schemas.openxmlformats.org/officeDocument/2006/relationships/hyperlink" Target="https://drugbank.vn/tim-kiem?entity=congTySx&amp;search=Abbott%20Healthcare%20SAS" TargetMode="External"/><Relationship Id="rId10" Type="http://schemas.openxmlformats.org/officeDocument/2006/relationships/hyperlink" Target="https://nhathuocngocanh.com/hoat-chat/rabeprazol" TargetMode="External"/><Relationship Id="rId19" Type="http://schemas.openxmlformats.org/officeDocument/2006/relationships/hyperlink" Target="https://drugbank.vn/tim-kiem?entity=congTySx&amp;search=C%C3%B4ng%20ty%20c%E1%BB%95%20ph%E1%BA%A7n%20d%C6%B0%E1%BB%A3c%20ph%E1%BA%A9m%20H%C3%A0%20T%C3%A2y" TargetMode="External"/><Relationship Id="rId31" Type="http://schemas.openxmlformats.org/officeDocument/2006/relationships/hyperlink" Target="https://www.nhathuocankhang.com/hoat-chat/sat" TargetMode="External"/><Relationship Id="rId4" Type="http://schemas.openxmlformats.org/officeDocument/2006/relationships/hyperlink" Target="https://drugbank.vn/tim-kiem?entity=congTySx&amp;search=C%C3%B4ng%20ty%20c%E1%BB%95%20ph%E1%BA%A7n%20d%C6%B0%E1%BB%A3c%20ph%E1%BA%A9m%20C%E1%BB%ADu%20Long" TargetMode="External"/><Relationship Id="rId9" Type="http://schemas.openxmlformats.org/officeDocument/2006/relationships/hyperlink" Target="https://drugbank.vn/tim-kiem?entity=congTySx&amp;search=C%C3%B4ng%20ty%20c%E1%BB%95%20ph%E1%BA%A7n%20d%C6%B0%E1%BB%A3c%20v%E1%BA%ADt%20t%C6%B0%20y%20t%E1%BA%BF%20H%E1%BA%A3i%20D%C6%B0%C6%A1ng" TargetMode="External"/><Relationship Id="rId14" Type="http://schemas.openxmlformats.org/officeDocument/2006/relationships/hyperlink" Target="https://drugbank.vn/tim-kiem?entity=hoatChat&amp;search=Ambroxol%20HCl%20%20" TargetMode="External"/><Relationship Id="rId22" Type="http://schemas.openxmlformats.org/officeDocument/2006/relationships/hyperlink" Target="https://drugbank.vn/tim-kiem?entity=congTySx&amp;search=Menarini%20-%20von%20Heyden%20GmbH" TargetMode="External"/><Relationship Id="rId27" Type="http://schemas.openxmlformats.org/officeDocument/2006/relationships/hyperlink" Target="https://drugbank.vn/tim-kiem?entity=hoatChat&amp;search=Betahistine%20%20dihydrochloride%20" TargetMode="External"/><Relationship Id="rId30" Type="http://schemas.openxmlformats.org/officeDocument/2006/relationships/hyperlink" Target="https://drugbank.vn/tim-kiem?entity=congTySx&amp;search=C%C3%B4ng%20ty%20c%E1%BB%95%20ph%E1%BA%A7n%20d%C6%B0%E1%BB%A3c-v%E1%BA%ADt%20t%C6%B0%20y%20t%E1%BA%BF%20Thanh%20Ho%C3%A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ugbank.vn/tim-kiem?entity=congTySx&amp;search=Glenmark%20Pharmaceuticals%20Ltd." TargetMode="External"/><Relationship Id="rId2" Type="http://schemas.openxmlformats.org/officeDocument/2006/relationships/hyperlink" Target="https://www.thuocbietduoc.com.vn/nhom-thuoc-13-12/thuoc-tim-mach.aspx" TargetMode="External"/><Relationship Id="rId1" Type="http://schemas.openxmlformats.org/officeDocument/2006/relationships/hyperlink" Target="https://drugbank.vn/tim-kiem?entity=congTySx&amp;search=C%C3%B4ng%20ty%20c%E1%BB%95%20ph%E1%BA%A7n%20d%C6%B0%E1%BB%A3c%20v%E1%BA%ADt%20t%C6%B0%20y%20t%E1%BA%BF%20H%E1%BA%A3i%20D%C6%B0%C6%A1ng" TargetMode="External"/><Relationship Id="rId5" Type="http://schemas.openxmlformats.org/officeDocument/2006/relationships/hyperlink" Target="https://www.thuocbietduoc.com.vn/nhom-thuoc-13-12/thuoc-tim-mach.aspx" TargetMode="External"/><Relationship Id="rId4" Type="http://schemas.openxmlformats.org/officeDocument/2006/relationships/hyperlink" Target="https://www.nhathuocankhang.com/hoat-chat/sa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ugbank.vn/tim-kiem?entity=congTySx&amp;search=C%C3%B4ng%20ty%20TNHH%20LD%20Stada-Vi%E1%BB%87t%20Nam" TargetMode="External"/><Relationship Id="rId2" Type="http://schemas.openxmlformats.org/officeDocument/2006/relationships/hyperlink" Target="https://drugbank.vn/tim-kiem?entity=congTySx&amp;search=C%C3%B4ng%20ty%20c%E1%BB%95%20ph%E1%BA%A7n%20d%C6%B0%E1%BB%A3c%20ph%E1%BA%A9m%20SaVi" TargetMode="External"/><Relationship Id="rId1" Type="http://schemas.openxmlformats.org/officeDocument/2006/relationships/hyperlink" Target="https://www.thuocbietduoc.com.vn/nhom-thuoc-13-12/thuoc-tim-mach.aspx" TargetMode="External"/><Relationship Id="rId4" Type="http://schemas.openxmlformats.org/officeDocument/2006/relationships/hyperlink" Target="https://drugbank.vn/tim-kiem?entity=congTySx&amp;search=Menarini%20-%20von%20Heyden%20GmbH"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thuocbietduoc.com.vn/thuoc-goc-902/aluminum-hydroxide.aspx" TargetMode="External"/><Relationship Id="rId2" Type="http://schemas.openxmlformats.org/officeDocument/2006/relationships/hyperlink" Target="https://drugbank.vn/tim-kiem?entity=congTySx&amp;search=C%C3%B4ng%20ty%20c%E1%BB%95%20ph%E1%BA%A7n%20d%C6%B0%E1%BB%A3c%20ph%E1%BA%A9m%20SaVi" TargetMode="External"/><Relationship Id="rId1" Type="http://schemas.openxmlformats.org/officeDocument/2006/relationships/hyperlink" Target="https://drugbank.vn/tim-kiem?entity=congTySx&amp;search=C%C3%B4ng%20ty%20c%E1%BB%95%20ph%E1%BA%A7n%20d%C6%B0%E1%BB%A3c-v%E1%BA%ADt%20t%C6%B0%20y%20t%E1%BA%BF%20Thanh%20Ho%C3%A1" TargetMode="External"/><Relationship Id="rId5" Type="http://schemas.openxmlformats.org/officeDocument/2006/relationships/printerSettings" Target="../printerSettings/printerSettings1.bin"/><Relationship Id="rId4" Type="http://schemas.openxmlformats.org/officeDocument/2006/relationships/hyperlink" Target="https://drugbank.vn/tim-kiem?entity=congTySx&amp;search=C%C3%B4ng%20ty%20C%E1%BB%95%20ph%E1%BA%A7n%20D%C6%B0%E1%BB%A3c%20ph%E1%BA%A9m%20OP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7"/>
  <sheetViews>
    <sheetView topLeftCell="D1" zoomScale="80" zoomScaleNormal="80" workbookViewId="0">
      <selection activeCell="H275" sqref="H275"/>
    </sheetView>
  </sheetViews>
  <sheetFormatPr defaultColWidth="11.42578125" defaultRowHeight="15"/>
  <cols>
    <col min="2" max="2" width="28.7109375" customWidth="1"/>
    <col min="3" max="3" width="38.28515625" customWidth="1"/>
    <col min="4" max="4" width="44.140625" customWidth="1"/>
    <col min="5" max="5" width="36.42578125" customWidth="1"/>
    <col min="6" max="6" width="29.42578125" customWidth="1"/>
    <col min="7" max="7" width="18.42578125" customWidth="1"/>
    <col min="8" max="8" width="36.28515625" customWidth="1"/>
  </cols>
  <sheetData>
    <row r="1" spans="1:13" ht="33">
      <c r="A1" s="17" t="s">
        <v>2284</v>
      </c>
      <c r="B1" s="17" t="s">
        <v>2</v>
      </c>
      <c r="C1" s="16" t="s">
        <v>529</v>
      </c>
      <c r="D1" s="16" t="s">
        <v>530</v>
      </c>
      <c r="E1" s="16" t="s">
        <v>531</v>
      </c>
      <c r="F1" s="16" t="s">
        <v>532</v>
      </c>
      <c r="G1" s="16" t="s">
        <v>533</v>
      </c>
      <c r="H1" s="16" t="s">
        <v>534</v>
      </c>
      <c r="I1" s="16" t="s">
        <v>3</v>
      </c>
      <c r="J1" s="16" t="s">
        <v>4</v>
      </c>
      <c r="K1" s="17" t="s">
        <v>2285</v>
      </c>
      <c r="L1" s="82" t="s">
        <v>535</v>
      </c>
      <c r="M1" s="82" t="s">
        <v>2276</v>
      </c>
    </row>
    <row r="2" spans="1:13" ht="47.25">
      <c r="A2" s="18">
        <v>1</v>
      </c>
      <c r="B2" s="18" t="s">
        <v>11</v>
      </c>
      <c r="C2" s="20" t="s">
        <v>658</v>
      </c>
      <c r="D2" s="20" t="s">
        <v>662</v>
      </c>
      <c r="E2" s="20" t="s">
        <v>659</v>
      </c>
      <c r="F2" s="20" t="s">
        <v>660</v>
      </c>
      <c r="G2" s="20" t="s">
        <v>661</v>
      </c>
      <c r="H2" s="20" t="s">
        <v>612</v>
      </c>
      <c r="I2" s="21" t="s">
        <v>10</v>
      </c>
      <c r="J2" s="21" t="s">
        <v>2207</v>
      </c>
      <c r="K2" s="22">
        <v>7552.9049999999997</v>
      </c>
      <c r="L2" s="84" t="s">
        <v>2151</v>
      </c>
      <c r="M2" s="24" t="s">
        <v>2281</v>
      </c>
    </row>
    <row r="3" spans="1:13" ht="47.25">
      <c r="A3" s="18">
        <v>2</v>
      </c>
      <c r="B3" s="18" t="s">
        <v>12</v>
      </c>
      <c r="C3" s="20" t="s">
        <v>663</v>
      </c>
      <c r="D3" s="20" t="s">
        <v>664</v>
      </c>
      <c r="E3" s="20" t="s">
        <v>665</v>
      </c>
      <c r="F3" s="20" t="s">
        <v>666</v>
      </c>
      <c r="G3" s="20" t="s">
        <v>667</v>
      </c>
      <c r="H3" s="25" t="s">
        <v>612</v>
      </c>
      <c r="I3" s="21" t="s">
        <v>10</v>
      </c>
      <c r="J3" s="21">
        <v>115857</v>
      </c>
      <c r="K3" s="22">
        <v>21781.116000000002</v>
      </c>
      <c r="L3" s="84" t="s">
        <v>2152</v>
      </c>
      <c r="M3" s="24" t="s">
        <v>2280</v>
      </c>
    </row>
    <row r="4" spans="1:13" ht="47.25">
      <c r="A4" s="18">
        <v>3</v>
      </c>
      <c r="B4" s="18" t="s">
        <v>13</v>
      </c>
      <c r="C4" s="20" t="s">
        <v>668</v>
      </c>
      <c r="D4" s="20" t="s">
        <v>669</v>
      </c>
      <c r="E4" s="20" t="s">
        <v>659</v>
      </c>
      <c r="F4" s="20" t="s">
        <v>670</v>
      </c>
      <c r="G4" s="20" t="s">
        <v>596</v>
      </c>
      <c r="H4" s="25" t="s">
        <v>612</v>
      </c>
      <c r="I4" s="21" t="s">
        <v>10</v>
      </c>
      <c r="J4" s="21" t="s">
        <v>2208</v>
      </c>
      <c r="K4" s="22">
        <v>27657.35</v>
      </c>
      <c r="L4" s="84" t="s">
        <v>2152</v>
      </c>
      <c r="M4" s="24" t="s">
        <v>2280</v>
      </c>
    </row>
    <row r="5" spans="1:13" ht="47.25">
      <c r="A5" s="18">
        <v>4</v>
      </c>
      <c r="B5" s="18" t="s">
        <v>14</v>
      </c>
      <c r="C5" s="20" t="s">
        <v>671</v>
      </c>
      <c r="D5" s="20" t="s">
        <v>672</v>
      </c>
      <c r="E5" s="20" t="s">
        <v>659</v>
      </c>
      <c r="F5" s="20" t="s">
        <v>673</v>
      </c>
      <c r="G5" s="20" t="s">
        <v>661</v>
      </c>
      <c r="H5" s="25" t="s">
        <v>612</v>
      </c>
      <c r="I5" s="21" t="s">
        <v>10</v>
      </c>
      <c r="J5" s="21" t="s">
        <v>2209</v>
      </c>
      <c r="K5" s="22">
        <v>3175.2</v>
      </c>
      <c r="L5" s="84" t="s">
        <v>2151</v>
      </c>
      <c r="M5" s="24" t="s">
        <v>2281</v>
      </c>
    </row>
    <row r="6" spans="1:13" ht="47.25">
      <c r="A6" s="18">
        <v>5</v>
      </c>
      <c r="B6" s="18" t="s">
        <v>15</v>
      </c>
      <c r="C6" s="20" t="s">
        <v>671</v>
      </c>
      <c r="D6" s="20" t="s">
        <v>674</v>
      </c>
      <c r="E6" s="20" t="s">
        <v>675</v>
      </c>
      <c r="F6" s="20" t="s">
        <v>673</v>
      </c>
      <c r="G6" s="20" t="s">
        <v>661</v>
      </c>
      <c r="H6" s="25" t="s">
        <v>612</v>
      </c>
      <c r="I6" s="21" t="s">
        <v>10</v>
      </c>
      <c r="J6" s="21">
        <v>142800</v>
      </c>
      <c r="K6" s="22">
        <v>999</v>
      </c>
      <c r="L6" s="84" t="s">
        <v>2151</v>
      </c>
      <c r="M6" s="24" t="s">
        <v>2281</v>
      </c>
    </row>
    <row r="7" spans="1:13" ht="47.25">
      <c r="A7" s="18">
        <v>6</v>
      </c>
      <c r="B7" s="18" t="s">
        <v>16</v>
      </c>
      <c r="C7" s="20" t="s">
        <v>676</v>
      </c>
      <c r="D7" s="20" t="s">
        <v>677</v>
      </c>
      <c r="E7" s="20" t="s">
        <v>659</v>
      </c>
      <c r="F7" s="20" t="s">
        <v>678</v>
      </c>
      <c r="G7" s="20" t="s">
        <v>596</v>
      </c>
      <c r="H7" s="25" t="s">
        <v>612</v>
      </c>
      <c r="I7" s="21" t="s">
        <v>10</v>
      </c>
      <c r="J7" s="21">
        <v>31973</v>
      </c>
      <c r="K7" s="22">
        <v>127.892</v>
      </c>
      <c r="L7" s="84" t="s">
        <v>2152</v>
      </c>
      <c r="M7" s="24" t="s">
        <v>2281</v>
      </c>
    </row>
    <row r="8" spans="1:13" ht="47.25">
      <c r="A8" s="18">
        <v>7</v>
      </c>
      <c r="B8" s="18" t="s">
        <v>17</v>
      </c>
      <c r="C8" s="20" t="s">
        <v>679</v>
      </c>
      <c r="D8" s="20" t="s">
        <v>680</v>
      </c>
      <c r="E8" s="20" t="s">
        <v>681</v>
      </c>
      <c r="F8" s="20" t="s">
        <v>682</v>
      </c>
      <c r="G8" s="20" t="s">
        <v>596</v>
      </c>
      <c r="H8" s="25" t="s">
        <v>612</v>
      </c>
      <c r="I8" s="21" t="s">
        <v>9</v>
      </c>
      <c r="J8" s="21">
        <v>6700</v>
      </c>
      <c r="K8" s="22">
        <v>23644.3</v>
      </c>
      <c r="L8" s="84" t="s">
        <v>2152</v>
      </c>
      <c r="M8" s="24" t="s">
        <v>2280</v>
      </c>
    </row>
    <row r="9" spans="1:13" ht="47.25">
      <c r="A9" s="18">
        <v>8</v>
      </c>
      <c r="B9" s="18" t="s">
        <v>18</v>
      </c>
      <c r="C9" s="20" t="s">
        <v>679</v>
      </c>
      <c r="D9" s="20" t="s">
        <v>683</v>
      </c>
      <c r="E9" s="20" t="s">
        <v>659</v>
      </c>
      <c r="F9" s="20" t="s">
        <v>684</v>
      </c>
      <c r="G9" s="20" t="s">
        <v>685</v>
      </c>
      <c r="H9" s="25" t="s">
        <v>612</v>
      </c>
      <c r="I9" s="21" t="s">
        <v>10</v>
      </c>
      <c r="J9" s="21" t="s">
        <v>2210</v>
      </c>
      <c r="K9" s="22">
        <v>40457.334999999999</v>
      </c>
      <c r="L9" s="84" t="s">
        <v>2152</v>
      </c>
      <c r="M9" s="24" t="s">
        <v>2280</v>
      </c>
    </row>
    <row r="10" spans="1:13" ht="47.25">
      <c r="A10" s="18">
        <v>9</v>
      </c>
      <c r="B10" s="18" t="s">
        <v>19</v>
      </c>
      <c r="C10" s="20" t="s">
        <v>686</v>
      </c>
      <c r="D10" s="20" t="s">
        <v>687</v>
      </c>
      <c r="E10" s="20" t="s">
        <v>659</v>
      </c>
      <c r="F10" s="20" t="s">
        <v>678</v>
      </c>
      <c r="G10" s="20" t="s">
        <v>596</v>
      </c>
      <c r="H10" s="25" t="s">
        <v>612</v>
      </c>
      <c r="I10" s="21" t="s">
        <v>10</v>
      </c>
      <c r="J10" s="21">
        <v>6800</v>
      </c>
      <c r="K10" s="22">
        <v>134497.20000000001</v>
      </c>
      <c r="L10" s="84" t="s">
        <v>2152</v>
      </c>
      <c r="M10" s="24" t="s">
        <v>2279</v>
      </c>
    </row>
    <row r="11" spans="1:13" ht="31.5">
      <c r="A11" s="18">
        <v>10</v>
      </c>
      <c r="B11" s="18" t="s">
        <v>20</v>
      </c>
      <c r="C11" s="20" t="s">
        <v>688</v>
      </c>
      <c r="D11" s="20" t="s">
        <v>689</v>
      </c>
      <c r="E11" s="20" t="s">
        <v>690</v>
      </c>
      <c r="F11" s="20" t="s">
        <v>692</v>
      </c>
      <c r="G11" s="20" t="s">
        <v>661</v>
      </c>
      <c r="H11" s="25" t="s">
        <v>691</v>
      </c>
      <c r="I11" s="21" t="s">
        <v>21</v>
      </c>
      <c r="J11" s="21" t="s">
        <v>2211</v>
      </c>
      <c r="K11" s="22">
        <v>420.315</v>
      </c>
      <c r="L11" s="84" t="s">
        <v>2153</v>
      </c>
      <c r="M11" s="24" t="s">
        <v>2281</v>
      </c>
    </row>
    <row r="12" spans="1:13" ht="47.25">
      <c r="A12" s="18">
        <v>11</v>
      </c>
      <c r="B12" s="18" t="s">
        <v>22</v>
      </c>
      <c r="C12" s="20" t="s">
        <v>688</v>
      </c>
      <c r="D12" s="20" t="s">
        <v>693</v>
      </c>
      <c r="E12" s="20" t="s">
        <v>694</v>
      </c>
      <c r="F12" s="20" t="s">
        <v>695</v>
      </c>
      <c r="G12" s="20" t="s">
        <v>696</v>
      </c>
      <c r="H12" s="25" t="s">
        <v>691</v>
      </c>
      <c r="I12" s="21" t="s">
        <v>23</v>
      </c>
      <c r="J12" s="21" t="s">
        <v>2212</v>
      </c>
      <c r="K12" s="22">
        <v>1202.49</v>
      </c>
      <c r="L12" s="84" t="s">
        <v>2152</v>
      </c>
      <c r="M12" s="24" t="s">
        <v>2281</v>
      </c>
    </row>
    <row r="13" spans="1:13" ht="31.5">
      <c r="A13" s="18">
        <v>12</v>
      </c>
      <c r="B13" s="18" t="s">
        <v>24</v>
      </c>
      <c r="C13" s="20" t="s">
        <v>697</v>
      </c>
      <c r="D13" s="20" t="s">
        <v>698</v>
      </c>
      <c r="E13" s="20" t="s">
        <v>699</v>
      </c>
      <c r="F13" s="20" t="s">
        <v>700</v>
      </c>
      <c r="G13" s="20" t="s">
        <v>596</v>
      </c>
      <c r="H13" s="25" t="s">
        <v>610</v>
      </c>
      <c r="I13" s="21" t="s">
        <v>21</v>
      </c>
      <c r="J13" s="21">
        <v>3150</v>
      </c>
      <c r="K13" s="22">
        <v>4167.45</v>
      </c>
      <c r="L13" s="84" t="s">
        <v>2152</v>
      </c>
      <c r="M13" s="24" t="s">
        <v>2281</v>
      </c>
    </row>
    <row r="14" spans="1:13" ht="31.5">
      <c r="A14" s="18">
        <v>13</v>
      </c>
      <c r="B14" s="18" t="s">
        <v>25</v>
      </c>
      <c r="C14" s="20" t="s">
        <v>701</v>
      </c>
      <c r="D14" s="20" t="s">
        <v>702</v>
      </c>
      <c r="E14" s="20" t="s">
        <v>703</v>
      </c>
      <c r="F14" s="20" t="s">
        <v>704</v>
      </c>
      <c r="G14" s="20" t="s">
        <v>661</v>
      </c>
      <c r="H14" s="25" t="s">
        <v>705</v>
      </c>
      <c r="I14" s="21" t="s">
        <v>9</v>
      </c>
      <c r="J14" s="21">
        <v>39580</v>
      </c>
      <c r="K14" s="22">
        <v>237.48</v>
      </c>
      <c r="L14" s="84" t="s">
        <v>2152</v>
      </c>
      <c r="M14" s="24" t="s">
        <v>2281</v>
      </c>
    </row>
    <row r="15" spans="1:13" ht="15.75">
      <c r="A15" s="18">
        <v>14</v>
      </c>
      <c r="B15" s="18" t="s">
        <v>26</v>
      </c>
      <c r="C15" s="20" t="s">
        <v>688</v>
      </c>
      <c r="D15" s="20" t="s">
        <v>706</v>
      </c>
      <c r="E15" s="20" t="s">
        <v>694</v>
      </c>
      <c r="F15" s="20" t="s">
        <v>707</v>
      </c>
      <c r="G15" s="20" t="s">
        <v>708</v>
      </c>
      <c r="H15" s="25" t="s">
        <v>691</v>
      </c>
      <c r="I15" s="21" t="s">
        <v>23</v>
      </c>
      <c r="J15" s="21">
        <v>500</v>
      </c>
      <c r="K15" s="22">
        <v>776.5</v>
      </c>
      <c r="L15" s="84" t="s">
        <v>2152</v>
      </c>
      <c r="M15" s="24" t="s">
        <v>2281</v>
      </c>
    </row>
    <row r="16" spans="1:13" ht="31.5">
      <c r="A16" s="18">
        <v>15</v>
      </c>
      <c r="B16" s="18" t="s">
        <v>27</v>
      </c>
      <c r="C16" s="20" t="s">
        <v>709</v>
      </c>
      <c r="D16" s="20" t="s">
        <v>702</v>
      </c>
      <c r="E16" s="20" t="s">
        <v>710</v>
      </c>
      <c r="F16" s="20" t="s">
        <v>711</v>
      </c>
      <c r="G16" s="20" t="s">
        <v>712</v>
      </c>
      <c r="H16" s="25" t="s">
        <v>705</v>
      </c>
      <c r="I16" s="21" t="s">
        <v>21</v>
      </c>
      <c r="J16" s="21">
        <v>15142</v>
      </c>
      <c r="K16" s="22">
        <v>923.66200000000003</v>
      </c>
      <c r="L16" s="84" t="s">
        <v>2153</v>
      </c>
      <c r="M16" s="24" t="s">
        <v>2281</v>
      </c>
    </row>
    <row r="17" spans="1:13" ht="15.75">
      <c r="A17" s="18">
        <v>16</v>
      </c>
      <c r="B17" s="18" t="s">
        <v>28</v>
      </c>
      <c r="C17" s="20" t="s">
        <v>713</v>
      </c>
      <c r="D17" s="20" t="s">
        <v>714</v>
      </c>
      <c r="E17" s="20" t="s">
        <v>710</v>
      </c>
      <c r="F17" s="20" t="s">
        <v>715</v>
      </c>
      <c r="G17" s="20" t="s">
        <v>661</v>
      </c>
      <c r="H17" s="25" t="s">
        <v>705</v>
      </c>
      <c r="I17" s="21" t="s">
        <v>21</v>
      </c>
      <c r="J17" s="21" t="s">
        <v>2213</v>
      </c>
      <c r="K17" s="22">
        <v>5003.25</v>
      </c>
      <c r="L17" s="84" t="s">
        <v>2152</v>
      </c>
      <c r="M17" s="24" t="s">
        <v>2281</v>
      </c>
    </row>
    <row r="18" spans="1:13" ht="31.5">
      <c r="A18" s="18">
        <v>17</v>
      </c>
      <c r="B18" s="18" t="s">
        <v>29</v>
      </c>
      <c r="C18" s="20" t="s">
        <v>384</v>
      </c>
      <c r="D18" s="20" t="s">
        <v>716</v>
      </c>
      <c r="E18" s="20" t="s">
        <v>717</v>
      </c>
      <c r="F18" s="20" t="s">
        <v>718</v>
      </c>
      <c r="G18" s="20" t="s">
        <v>685</v>
      </c>
      <c r="H18" s="25" t="s">
        <v>719</v>
      </c>
      <c r="I18" s="21" t="s">
        <v>21</v>
      </c>
      <c r="J18" s="21">
        <v>24000</v>
      </c>
      <c r="K18" s="22">
        <v>1920</v>
      </c>
      <c r="L18" s="84" t="s">
        <v>2151</v>
      </c>
      <c r="M18" s="24" t="s">
        <v>2281</v>
      </c>
    </row>
    <row r="19" spans="1:13" ht="31.5">
      <c r="A19" s="18">
        <v>18</v>
      </c>
      <c r="B19" s="18" t="s">
        <v>30</v>
      </c>
      <c r="C19" s="20" t="s">
        <v>720</v>
      </c>
      <c r="D19" s="20" t="s">
        <v>721</v>
      </c>
      <c r="E19" s="20" t="s">
        <v>722</v>
      </c>
      <c r="F19" s="20" t="s">
        <v>723</v>
      </c>
      <c r="G19" s="20" t="s">
        <v>596</v>
      </c>
      <c r="H19" s="25" t="s">
        <v>705</v>
      </c>
      <c r="I19" s="21" t="s">
        <v>21</v>
      </c>
      <c r="J19" s="21" t="s">
        <v>2214</v>
      </c>
      <c r="K19" s="22">
        <v>117.096</v>
      </c>
      <c r="L19" s="84" t="s">
        <v>2153</v>
      </c>
      <c r="M19" s="24" t="s">
        <v>2281</v>
      </c>
    </row>
    <row r="20" spans="1:13" ht="15.75">
      <c r="A20" s="18">
        <v>19</v>
      </c>
      <c r="B20" s="18" t="s">
        <v>31</v>
      </c>
      <c r="C20" s="20" t="s">
        <v>724</v>
      </c>
      <c r="D20" s="20" t="s">
        <v>702</v>
      </c>
      <c r="E20" s="20" t="s">
        <v>710</v>
      </c>
      <c r="F20" s="20" t="s">
        <v>725</v>
      </c>
      <c r="G20" s="20" t="s">
        <v>661</v>
      </c>
      <c r="H20" s="25" t="s">
        <v>705</v>
      </c>
      <c r="I20" s="21" t="s">
        <v>21</v>
      </c>
      <c r="J20" s="21" t="s">
        <v>2215</v>
      </c>
      <c r="K20" s="22">
        <v>2182.1099999999997</v>
      </c>
      <c r="L20" s="84" t="s">
        <v>2153</v>
      </c>
      <c r="M20" s="24" t="s">
        <v>2281</v>
      </c>
    </row>
    <row r="21" spans="1:13" ht="63">
      <c r="A21" s="18">
        <v>20</v>
      </c>
      <c r="B21" s="27" t="s">
        <v>32</v>
      </c>
      <c r="C21" s="37" t="s">
        <v>726</v>
      </c>
      <c r="D21" s="37" t="s">
        <v>727</v>
      </c>
      <c r="E21" s="37" t="s">
        <v>728</v>
      </c>
      <c r="F21" s="37" t="s">
        <v>614</v>
      </c>
      <c r="G21" s="37" t="s">
        <v>596</v>
      </c>
      <c r="H21" s="37" t="s">
        <v>729</v>
      </c>
      <c r="I21" s="30" t="s">
        <v>23</v>
      </c>
      <c r="J21" s="30">
        <v>540</v>
      </c>
      <c r="K21" s="83">
        <v>2270.16</v>
      </c>
      <c r="L21" s="84" t="s">
        <v>2152</v>
      </c>
      <c r="M21" s="24" t="s">
        <v>2281</v>
      </c>
    </row>
    <row r="22" spans="1:13" ht="31.5">
      <c r="A22" s="18">
        <v>21</v>
      </c>
      <c r="B22" s="27" t="s">
        <v>33</v>
      </c>
      <c r="C22" s="37" t="s">
        <v>615</v>
      </c>
      <c r="D22" s="37" t="s">
        <v>730</v>
      </c>
      <c r="E22" s="37" t="s">
        <v>731</v>
      </c>
      <c r="F22" s="37" t="s">
        <v>616</v>
      </c>
      <c r="G22" s="37" t="s">
        <v>596</v>
      </c>
      <c r="H22" s="37" t="s">
        <v>729</v>
      </c>
      <c r="I22" s="30" t="s">
        <v>23</v>
      </c>
      <c r="J22" s="30">
        <v>1365</v>
      </c>
      <c r="K22" s="83">
        <v>2332.7849999999999</v>
      </c>
      <c r="L22" s="84" t="s">
        <v>2152</v>
      </c>
      <c r="M22" s="24" t="s">
        <v>2281</v>
      </c>
    </row>
    <row r="23" spans="1:13" ht="63">
      <c r="A23" s="18">
        <v>22</v>
      </c>
      <c r="B23" s="27" t="s">
        <v>34</v>
      </c>
      <c r="C23" s="37" t="s">
        <v>732</v>
      </c>
      <c r="D23" s="37" t="s">
        <v>733</v>
      </c>
      <c r="E23" s="37" t="s">
        <v>734</v>
      </c>
      <c r="F23" s="37" t="s">
        <v>614</v>
      </c>
      <c r="G23" s="37" t="s">
        <v>596</v>
      </c>
      <c r="H23" s="37" t="s">
        <v>729</v>
      </c>
      <c r="I23" s="30" t="s">
        <v>23</v>
      </c>
      <c r="J23" s="30">
        <v>793</v>
      </c>
      <c r="K23" s="83">
        <v>63.44</v>
      </c>
      <c r="L23" s="84" t="s">
        <v>2152</v>
      </c>
      <c r="M23" s="24" t="s">
        <v>2281</v>
      </c>
    </row>
    <row r="24" spans="1:13" ht="31.5">
      <c r="A24" s="18">
        <v>23</v>
      </c>
      <c r="B24" s="27" t="s">
        <v>35</v>
      </c>
      <c r="C24" s="37" t="s">
        <v>618</v>
      </c>
      <c r="D24" s="37" t="s">
        <v>735</v>
      </c>
      <c r="E24" s="37" t="s">
        <v>736</v>
      </c>
      <c r="F24" s="37" t="s">
        <v>616</v>
      </c>
      <c r="G24" s="37" t="s">
        <v>596</v>
      </c>
      <c r="H24" s="37" t="s">
        <v>729</v>
      </c>
      <c r="I24" s="30" t="s">
        <v>23</v>
      </c>
      <c r="J24" s="30">
        <v>3780</v>
      </c>
      <c r="K24" s="83">
        <v>1697.2199999999998</v>
      </c>
      <c r="L24" s="84" t="s">
        <v>2152</v>
      </c>
      <c r="M24" s="24" t="s">
        <v>2281</v>
      </c>
    </row>
    <row r="25" spans="1:13" ht="31.5">
      <c r="A25" s="18">
        <v>24</v>
      </c>
      <c r="B25" s="27" t="s">
        <v>36</v>
      </c>
      <c r="C25" s="37" t="s">
        <v>737</v>
      </c>
      <c r="D25" s="37" t="s">
        <v>619</v>
      </c>
      <c r="E25" s="37" t="s">
        <v>738</v>
      </c>
      <c r="F25" s="37" t="s">
        <v>620</v>
      </c>
      <c r="G25" s="37" t="s">
        <v>604</v>
      </c>
      <c r="H25" s="37" t="s">
        <v>729</v>
      </c>
      <c r="I25" s="30" t="s">
        <v>9</v>
      </c>
      <c r="J25" s="30" t="s">
        <v>2155</v>
      </c>
      <c r="K25" s="83">
        <v>1322868</v>
      </c>
      <c r="L25" s="84" t="s">
        <v>2151</v>
      </c>
      <c r="M25" s="24" t="s">
        <v>2279</v>
      </c>
    </row>
    <row r="26" spans="1:13" ht="31.5">
      <c r="A26" s="18">
        <v>25</v>
      </c>
      <c r="B26" s="27" t="s">
        <v>37</v>
      </c>
      <c r="C26" s="37" t="s">
        <v>621</v>
      </c>
      <c r="D26" s="37" t="s">
        <v>739</v>
      </c>
      <c r="E26" s="37" t="s">
        <v>740</v>
      </c>
      <c r="F26" s="37" t="s">
        <v>622</v>
      </c>
      <c r="G26" s="37" t="s">
        <v>596</v>
      </c>
      <c r="H26" s="37" t="s">
        <v>729</v>
      </c>
      <c r="I26" s="30" t="s">
        <v>23</v>
      </c>
      <c r="J26" s="30" t="s">
        <v>2156</v>
      </c>
      <c r="K26" s="83">
        <v>34420.991999999998</v>
      </c>
      <c r="L26" s="84" t="s">
        <v>2152</v>
      </c>
      <c r="M26" s="24" t="s">
        <v>2280</v>
      </c>
    </row>
    <row r="27" spans="1:13" ht="31.5">
      <c r="A27" s="18">
        <v>26</v>
      </c>
      <c r="B27" s="27" t="s">
        <v>38</v>
      </c>
      <c r="C27" s="37" t="s">
        <v>623</v>
      </c>
      <c r="D27" s="37" t="s">
        <v>741</v>
      </c>
      <c r="E27" s="37" t="s">
        <v>742</v>
      </c>
      <c r="F27" s="37" t="s">
        <v>624</v>
      </c>
      <c r="G27" s="37" t="s">
        <v>596</v>
      </c>
      <c r="H27" s="37" t="s">
        <v>729</v>
      </c>
      <c r="I27" s="30" t="s">
        <v>23</v>
      </c>
      <c r="J27" s="30">
        <v>6840</v>
      </c>
      <c r="K27" s="83">
        <v>135794.52000000002</v>
      </c>
      <c r="L27" s="84" t="s">
        <v>2152</v>
      </c>
      <c r="M27" s="24" t="s">
        <v>2279</v>
      </c>
    </row>
    <row r="28" spans="1:13" ht="47.25">
      <c r="A28" s="18">
        <v>27</v>
      </c>
      <c r="B28" s="27" t="s">
        <v>39</v>
      </c>
      <c r="C28" s="37" t="s">
        <v>618</v>
      </c>
      <c r="D28" s="37" t="s">
        <v>743</v>
      </c>
      <c r="E28" s="37" t="s">
        <v>736</v>
      </c>
      <c r="F28" s="37" t="s">
        <v>625</v>
      </c>
      <c r="G28" s="37" t="s">
        <v>596</v>
      </c>
      <c r="H28" s="37" t="s">
        <v>729</v>
      </c>
      <c r="I28" s="30" t="s">
        <v>23</v>
      </c>
      <c r="J28" s="30">
        <v>3108</v>
      </c>
      <c r="K28" s="83">
        <v>4512.8160000000007</v>
      </c>
      <c r="L28" s="84" t="s">
        <v>2152</v>
      </c>
      <c r="M28" s="24" t="s">
        <v>2281</v>
      </c>
    </row>
    <row r="29" spans="1:13" ht="47.25">
      <c r="A29" s="18">
        <v>28</v>
      </c>
      <c r="B29" s="27" t="s">
        <v>40</v>
      </c>
      <c r="C29" s="37" t="s">
        <v>626</v>
      </c>
      <c r="D29" s="37" t="s">
        <v>744</v>
      </c>
      <c r="E29" s="37" t="s">
        <v>745</v>
      </c>
      <c r="F29" s="37" t="s">
        <v>627</v>
      </c>
      <c r="G29" s="37" t="s">
        <v>596</v>
      </c>
      <c r="H29" s="37" t="s">
        <v>729</v>
      </c>
      <c r="I29" s="30" t="s">
        <v>23</v>
      </c>
      <c r="J29" s="30">
        <v>819</v>
      </c>
      <c r="K29" s="83">
        <v>832.923</v>
      </c>
      <c r="L29" s="84" t="s">
        <v>2152</v>
      </c>
      <c r="M29" s="24" t="s">
        <v>2281</v>
      </c>
    </row>
    <row r="30" spans="1:13" ht="47.25">
      <c r="A30" s="18">
        <v>29</v>
      </c>
      <c r="B30" s="27" t="s">
        <v>41</v>
      </c>
      <c r="C30" s="37" t="s">
        <v>626</v>
      </c>
      <c r="D30" s="37" t="s">
        <v>746</v>
      </c>
      <c r="E30" s="37" t="s">
        <v>745</v>
      </c>
      <c r="F30" s="37" t="s">
        <v>627</v>
      </c>
      <c r="G30" s="37" t="s">
        <v>596</v>
      </c>
      <c r="H30" s="37" t="s">
        <v>729</v>
      </c>
      <c r="I30" s="30" t="s">
        <v>23</v>
      </c>
      <c r="J30" s="30">
        <v>1218</v>
      </c>
      <c r="K30" s="83">
        <v>367697.14799999999</v>
      </c>
      <c r="L30" s="84" t="s">
        <v>2152</v>
      </c>
      <c r="M30" s="24" t="s">
        <v>2279</v>
      </c>
    </row>
    <row r="31" spans="1:13" ht="47.25">
      <c r="A31" s="18">
        <v>30</v>
      </c>
      <c r="B31" s="27" t="s">
        <v>42</v>
      </c>
      <c r="C31" s="37" t="s">
        <v>628</v>
      </c>
      <c r="D31" s="37" t="s">
        <v>619</v>
      </c>
      <c r="E31" s="37" t="s">
        <v>747</v>
      </c>
      <c r="F31" s="37" t="s">
        <v>627</v>
      </c>
      <c r="G31" s="37" t="s">
        <v>596</v>
      </c>
      <c r="H31" s="37" t="s">
        <v>729</v>
      </c>
      <c r="I31" s="30" t="s">
        <v>9</v>
      </c>
      <c r="J31" s="30">
        <v>11991</v>
      </c>
      <c r="K31" s="83">
        <v>875.34299999999996</v>
      </c>
      <c r="L31" s="84" t="s">
        <v>2151</v>
      </c>
      <c r="M31" s="24" t="s">
        <v>2281</v>
      </c>
    </row>
    <row r="32" spans="1:13" ht="47.25">
      <c r="A32" s="18">
        <v>31</v>
      </c>
      <c r="B32" s="27" t="s">
        <v>43</v>
      </c>
      <c r="C32" s="37" t="s">
        <v>629</v>
      </c>
      <c r="D32" s="37" t="s">
        <v>748</v>
      </c>
      <c r="E32" s="37" t="s">
        <v>749</v>
      </c>
      <c r="F32" s="37" t="s">
        <v>627</v>
      </c>
      <c r="G32" s="37" t="s">
        <v>596</v>
      </c>
      <c r="H32" s="37" t="s">
        <v>729</v>
      </c>
      <c r="I32" s="30" t="s">
        <v>44</v>
      </c>
      <c r="J32" s="30">
        <v>2289</v>
      </c>
      <c r="K32" s="83">
        <v>21420.462</v>
      </c>
      <c r="L32" s="84" t="s">
        <v>2152</v>
      </c>
      <c r="M32" s="24" t="s">
        <v>2280</v>
      </c>
    </row>
    <row r="33" spans="1:13" ht="31.5">
      <c r="A33" s="18">
        <v>32</v>
      </c>
      <c r="B33" s="27" t="s">
        <v>45</v>
      </c>
      <c r="C33" s="37" t="s">
        <v>630</v>
      </c>
      <c r="D33" s="37" t="s">
        <v>750</v>
      </c>
      <c r="E33" s="37" t="s">
        <v>751</v>
      </c>
      <c r="F33" s="37" t="s">
        <v>631</v>
      </c>
      <c r="G33" s="37" t="s">
        <v>596</v>
      </c>
      <c r="H33" s="37" t="s">
        <v>729</v>
      </c>
      <c r="I33" s="30" t="s">
        <v>23</v>
      </c>
      <c r="J33" s="30">
        <v>1554</v>
      </c>
      <c r="K33" s="83">
        <v>108921.414</v>
      </c>
      <c r="L33" s="84" t="s">
        <v>2151</v>
      </c>
      <c r="M33" s="24" t="s">
        <v>2279</v>
      </c>
    </row>
    <row r="34" spans="1:13" ht="31.5">
      <c r="A34" s="18">
        <v>33</v>
      </c>
      <c r="B34" s="27" t="s">
        <v>46</v>
      </c>
      <c r="C34" s="37" t="s">
        <v>632</v>
      </c>
      <c r="D34" s="37" t="s">
        <v>752</v>
      </c>
      <c r="E34" s="37" t="s">
        <v>753</v>
      </c>
      <c r="F34" s="37" t="s">
        <v>633</v>
      </c>
      <c r="G34" s="37" t="s">
        <v>652</v>
      </c>
      <c r="H34" s="37" t="s">
        <v>729</v>
      </c>
      <c r="I34" s="30" t="s">
        <v>23</v>
      </c>
      <c r="J34" s="30">
        <v>3448</v>
      </c>
      <c r="K34" s="83">
        <v>17240</v>
      </c>
      <c r="L34" s="84" t="s">
        <v>2152</v>
      </c>
      <c r="M34" s="24" t="s">
        <v>2280</v>
      </c>
    </row>
    <row r="35" spans="1:13" ht="31.5">
      <c r="A35" s="18">
        <v>34</v>
      </c>
      <c r="B35" s="27" t="s">
        <v>47</v>
      </c>
      <c r="C35" s="37" t="s">
        <v>634</v>
      </c>
      <c r="D35" s="37" t="s">
        <v>754</v>
      </c>
      <c r="E35" s="37" t="s">
        <v>738</v>
      </c>
      <c r="F35" s="37" t="s">
        <v>635</v>
      </c>
      <c r="G35" s="37" t="s">
        <v>604</v>
      </c>
      <c r="H35" s="37" t="s">
        <v>729</v>
      </c>
      <c r="I35" s="30" t="s">
        <v>9</v>
      </c>
      <c r="J35" s="30">
        <v>27500</v>
      </c>
      <c r="K35" s="83">
        <v>97350</v>
      </c>
      <c r="L35" s="84" t="s">
        <v>2152</v>
      </c>
      <c r="M35" s="24" t="s">
        <v>2279</v>
      </c>
    </row>
    <row r="36" spans="1:13" ht="47.25">
      <c r="A36" s="18">
        <v>35</v>
      </c>
      <c r="B36" s="27" t="s">
        <v>48</v>
      </c>
      <c r="C36" s="37" t="s">
        <v>636</v>
      </c>
      <c r="D36" s="37" t="s">
        <v>755</v>
      </c>
      <c r="E36" s="37" t="s">
        <v>756</v>
      </c>
      <c r="F36" s="37" t="s">
        <v>637</v>
      </c>
      <c r="G36" s="37" t="s">
        <v>596</v>
      </c>
      <c r="H36" s="37" t="s">
        <v>729</v>
      </c>
      <c r="I36" s="30" t="s">
        <v>44</v>
      </c>
      <c r="J36" s="30">
        <v>1226</v>
      </c>
      <c r="K36" s="83">
        <v>1848.808</v>
      </c>
      <c r="L36" s="84" t="s">
        <v>2152</v>
      </c>
      <c r="M36" s="24" t="s">
        <v>2281</v>
      </c>
    </row>
    <row r="37" spans="1:13" ht="31.5">
      <c r="A37" s="18">
        <v>36</v>
      </c>
      <c r="B37" s="27" t="s">
        <v>49</v>
      </c>
      <c r="C37" s="37" t="s">
        <v>636</v>
      </c>
      <c r="D37" s="37" t="s">
        <v>755</v>
      </c>
      <c r="E37" s="37" t="s">
        <v>757</v>
      </c>
      <c r="F37" s="37" t="s">
        <v>638</v>
      </c>
      <c r="G37" s="37" t="s">
        <v>596</v>
      </c>
      <c r="H37" s="37" t="s">
        <v>729</v>
      </c>
      <c r="I37" s="30" t="s">
        <v>44</v>
      </c>
      <c r="J37" s="30">
        <v>2420</v>
      </c>
      <c r="K37" s="83">
        <v>4840</v>
      </c>
      <c r="L37" s="84" t="s">
        <v>2152</v>
      </c>
      <c r="M37" s="24" t="s">
        <v>2281</v>
      </c>
    </row>
    <row r="38" spans="1:13" ht="31.5">
      <c r="A38" s="18">
        <v>37</v>
      </c>
      <c r="B38" s="27" t="s">
        <v>50</v>
      </c>
      <c r="C38" s="36" t="s">
        <v>639</v>
      </c>
      <c r="D38" s="37" t="s">
        <v>758</v>
      </c>
      <c r="E38" s="37" t="s">
        <v>747</v>
      </c>
      <c r="F38" s="37" t="s">
        <v>638</v>
      </c>
      <c r="G38" s="37" t="s">
        <v>596</v>
      </c>
      <c r="H38" s="37" t="s">
        <v>729</v>
      </c>
      <c r="I38" s="30" t="s">
        <v>9</v>
      </c>
      <c r="J38" s="30">
        <v>6190</v>
      </c>
      <c r="K38" s="83">
        <v>28133.55</v>
      </c>
      <c r="L38" s="84" t="s">
        <v>2152</v>
      </c>
      <c r="M38" s="24" t="s">
        <v>2280</v>
      </c>
    </row>
    <row r="39" spans="1:13" ht="63">
      <c r="A39" s="18">
        <v>38</v>
      </c>
      <c r="B39" s="27" t="s">
        <v>51</v>
      </c>
      <c r="C39" s="37" t="s">
        <v>639</v>
      </c>
      <c r="D39" s="37" t="s">
        <v>759</v>
      </c>
      <c r="E39" s="37" t="s">
        <v>760</v>
      </c>
      <c r="F39" s="37" t="s">
        <v>640</v>
      </c>
      <c r="G39" s="37" t="s">
        <v>596</v>
      </c>
      <c r="H39" s="37" t="s">
        <v>729</v>
      </c>
      <c r="I39" s="30" t="s">
        <v>9</v>
      </c>
      <c r="J39" s="30">
        <v>7287</v>
      </c>
      <c r="K39" s="83">
        <v>2470.2930000000001</v>
      </c>
      <c r="L39" s="84" t="s">
        <v>2152</v>
      </c>
      <c r="M39" s="24" t="s">
        <v>2281</v>
      </c>
    </row>
    <row r="40" spans="1:13" ht="31.5">
      <c r="A40" s="18">
        <v>39</v>
      </c>
      <c r="B40" s="27" t="s">
        <v>52</v>
      </c>
      <c r="C40" s="36" t="s">
        <v>641</v>
      </c>
      <c r="D40" s="37" t="s">
        <v>761</v>
      </c>
      <c r="E40" s="37" t="s">
        <v>762</v>
      </c>
      <c r="F40" s="37" t="s">
        <v>642</v>
      </c>
      <c r="G40" s="37" t="s">
        <v>603</v>
      </c>
      <c r="H40" s="37" t="s">
        <v>729</v>
      </c>
      <c r="I40" s="30" t="s">
        <v>9</v>
      </c>
      <c r="J40" s="30">
        <v>20000</v>
      </c>
      <c r="K40" s="83">
        <v>40300</v>
      </c>
      <c r="L40" s="84" t="s">
        <v>2152</v>
      </c>
      <c r="M40" s="24" t="s">
        <v>2280</v>
      </c>
    </row>
    <row r="41" spans="1:13" ht="31.5">
      <c r="A41" s="18">
        <v>40</v>
      </c>
      <c r="B41" s="27" t="s">
        <v>53</v>
      </c>
      <c r="C41" s="37" t="s">
        <v>643</v>
      </c>
      <c r="D41" s="37" t="s">
        <v>763</v>
      </c>
      <c r="E41" s="37" t="s">
        <v>764</v>
      </c>
      <c r="F41" s="37" t="s">
        <v>644</v>
      </c>
      <c r="G41" s="37" t="s">
        <v>596</v>
      </c>
      <c r="H41" s="37" t="s">
        <v>729</v>
      </c>
      <c r="I41" s="30" t="s">
        <v>23</v>
      </c>
      <c r="J41" s="30">
        <v>1398</v>
      </c>
      <c r="K41" s="83">
        <v>60987.75</v>
      </c>
      <c r="L41" s="84" t="s">
        <v>2152</v>
      </c>
      <c r="M41" s="24" t="s">
        <v>2280</v>
      </c>
    </row>
    <row r="42" spans="1:13" ht="31.5">
      <c r="A42" s="18">
        <v>41</v>
      </c>
      <c r="B42" s="27" t="s">
        <v>54</v>
      </c>
      <c r="C42" s="37" t="s">
        <v>643</v>
      </c>
      <c r="D42" s="37" t="s">
        <v>765</v>
      </c>
      <c r="E42" s="37" t="s">
        <v>766</v>
      </c>
      <c r="F42" s="37" t="s">
        <v>653</v>
      </c>
      <c r="G42" s="37" t="s">
        <v>654</v>
      </c>
      <c r="H42" s="37" t="s">
        <v>729</v>
      </c>
      <c r="I42" s="30" t="s">
        <v>9</v>
      </c>
      <c r="J42" s="30">
        <v>21898</v>
      </c>
      <c r="K42" s="83">
        <v>9000.0779999999995</v>
      </c>
      <c r="L42" s="84" t="s">
        <v>2152</v>
      </c>
      <c r="M42" s="24" t="s">
        <v>2281</v>
      </c>
    </row>
    <row r="43" spans="1:13" ht="31.5">
      <c r="A43" s="18">
        <v>42</v>
      </c>
      <c r="B43" s="27" t="s">
        <v>55</v>
      </c>
      <c r="C43" s="37" t="s">
        <v>645</v>
      </c>
      <c r="D43" s="37" t="s">
        <v>767</v>
      </c>
      <c r="E43" s="37" t="s">
        <v>768</v>
      </c>
      <c r="F43" s="37" t="s">
        <v>647</v>
      </c>
      <c r="G43" s="37" t="s">
        <v>596</v>
      </c>
      <c r="H43" s="37" t="s">
        <v>729</v>
      </c>
      <c r="I43" s="30" t="s">
        <v>23</v>
      </c>
      <c r="J43" s="30">
        <v>4760</v>
      </c>
      <c r="K43" s="83">
        <v>303540.44</v>
      </c>
      <c r="L43" s="84" t="s">
        <v>2151</v>
      </c>
      <c r="M43" s="24" t="s">
        <v>2279</v>
      </c>
    </row>
    <row r="44" spans="1:13" ht="31.5">
      <c r="A44" s="18">
        <v>43</v>
      </c>
      <c r="B44" s="27" t="s">
        <v>56</v>
      </c>
      <c r="C44" s="36" t="s">
        <v>648</v>
      </c>
      <c r="D44" s="37" t="s">
        <v>769</v>
      </c>
      <c r="E44" s="37" t="s">
        <v>740</v>
      </c>
      <c r="F44" s="37" t="s">
        <v>640</v>
      </c>
      <c r="G44" s="37" t="s">
        <v>596</v>
      </c>
      <c r="H44" s="37" t="s">
        <v>729</v>
      </c>
      <c r="I44" s="30" t="s">
        <v>23</v>
      </c>
      <c r="J44" s="30">
        <v>703</v>
      </c>
      <c r="K44" s="83">
        <v>698.07899999999995</v>
      </c>
      <c r="L44" s="84" t="s">
        <v>2152</v>
      </c>
      <c r="M44" s="24" t="s">
        <v>2281</v>
      </c>
    </row>
    <row r="45" spans="1:13" ht="31.5">
      <c r="A45" s="18">
        <v>44</v>
      </c>
      <c r="B45" s="27" t="s">
        <v>57</v>
      </c>
      <c r="C45" s="36" t="s">
        <v>648</v>
      </c>
      <c r="D45" s="37" t="s">
        <v>770</v>
      </c>
      <c r="E45" s="37" t="s">
        <v>731</v>
      </c>
      <c r="F45" s="37" t="s">
        <v>647</v>
      </c>
      <c r="G45" s="37" t="s">
        <v>596</v>
      </c>
      <c r="H45" s="37" t="s">
        <v>729</v>
      </c>
      <c r="I45" s="30" t="s">
        <v>23</v>
      </c>
      <c r="J45" s="30">
        <v>1120</v>
      </c>
      <c r="K45" s="83">
        <v>1737.12</v>
      </c>
      <c r="L45" s="84" t="s">
        <v>2152</v>
      </c>
      <c r="M45" s="24" t="s">
        <v>2281</v>
      </c>
    </row>
    <row r="46" spans="1:13" ht="47.25">
      <c r="A46" s="18">
        <v>45</v>
      </c>
      <c r="B46" s="27" t="s">
        <v>58</v>
      </c>
      <c r="C46" s="36" t="s">
        <v>649</v>
      </c>
      <c r="D46" s="37" t="s">
        <v>771</v>
      </c>
      <c r="E46" s="37" t="s">
        <v>772</v>
      </c>
      <c r="F46" s="37" t="s">
        <v>650</v>
      </c>
      <c r="G46" s="37" t="s">
        <v>596</v>
      </c>
      <c r="H46" s="37" t="s">
        <v>729</v>
      </c>
      <c r="I46" s="30" t="s">
        <v>23</v>
      </c>
      <c r="J46" s="30">
        <v>492</v>
      </c>
      <c r="K46" s="83">
        <v>184.99199999999999</v>
      </c>
      <c r="L46" s="84" t="s">
        <v>2152</v>
      </c>
      <c r="M46" s="24" t="s">
        <v>2281</v>
      </c>
    </row>
    <row r="47" spans="1:13" ht="31.5">
      <c r="A47" s="34">
        <v>46</v>
      </c>
      <c r="B47" s="35" t="s">
        <v>59</v>
      </c>
      <c r="C47" s="36" t="s">
        <v>651</v>
      </c>
      <c r="D47" s="37" t="s">
        <v>773</v>
      </c>
      <c r="E47" s="37" t="s">
        <v>655</v>
      </c>
      <c r="F47" s="37" t="s">
        <v>656</v>
      </c>
      <c r="G47" s="37" t="s">
        <v>596</v>
      </c>
      <c r="H47" s="37" t="s">
        <v>729</v>
      </c>
      <c r="I47" s="30" t="s">
        <v>23</v>
      </c>
      <c r="J47" s="30" t="s">
        <v>2217</v>
      </c>
      <c r="K47" s="119">
        <v>37372.475999999995</v>
      </c>
      <c r="L47" s="120" t="s">
        <v>2152</v>
      </c>
      <c r="M47" s="24" t="s">
        <v>2280</v>
      </c>
    </row>
    <row r="48" spans="1:13" ht="31.5">
      <c r="A48" s="18">
        <v>47</v>
      </c>
      <c r="B48" s="27" t="s">
        <v>60</v>
      </c>
      <c r="C48" s="36" t="s">
        <v>651</v>
      </c>
      <c r="D48" s="36" t="s">
        <v>774</v>
      </c>
      <c r="E48" s="36" t="s">
        <v>775</v>
      </c>
      <c r="F48" s="37" t="s">
        <v>657</v>
      </c>
      <c r="G48" s="37" t="s">
        <v>596</v>
      </c>
      <c r="H48" s="37" t="s">
        <v>729</v>
      </c>
      <c r="I48" s="30" t="s">
        <v>23</v>
      </c>
      <c r="J48" s="30">
        <v>2370</v>
      </c>
      <c r="K48" s="83">
        <v>1343.79</v>
      </c>
      <c r="L48" s="85" t="s">
        <v>2152</v>
      </c>
      <c r="M48" s="24" t="s">
        <v>2281</v>
      </c>
    </row>
    <row r="49" spans="1:13" ht="31.5">
      <c r="A49" s="18">
        <v>48</v>
      </c>
      <c r="B49" s="27" t="s">
        <v>61</v>
      </c>
      <c r="C49" s="36" t="s">
        <v>776</v>
      </c>
      <c r="D49" s="36" t="s">
        <v>777</v>
      </c>
      <c r="E49" s="36" t="s">
        <v>778</v>
      </c>
      <c r="F49" s="37" t="s">
        <v>779</v>
      </c>
      <c r="G49" s="37" t="s">
        <v>596</v>
      </c>
      <c r="H49" s="37" t="s">
        <v>729</v>
      </c>
      <c r="I49" s="30" t="s">
        <v>9</v>
      </c>
      <c r="J49" s="30">
        <v>39900</v>
      </c>
      <c r="K49" s="83">
        <v>18274.2</v>
      </c>
      <c r="L49" s="85" t="s">
        <v>2152</v>
      </c>
      <c r="M49" s="24" t="s">
        <v>2280</v>
      </c>
    </row>
    <row r="50" spans="1:13" ht="31.5">
      <c r="A50" s="18">
        <v>49</v>
      </c>
      <c r="B50" s="27" t="s">
        <v>62</v>
      </c>
      <c r="C50" s="36" t="s">
        <v>780</v>
      </c>
      <c r="D50" s="36" t="s">
        <v>781</v>
      </c>
      <c r="E50" s="36" t="s">
        <v>782</v>
      </c>
      <c r="F50" s="37" t="s">
        <v>783</v>
      </c>
      <c r="G50" s="37" t="s">
        <v>596</v>
      </c>
      <c r="H50" s="37" t="s">
        <v>729</v>
      </c>
      <c r="I50" s="30" t="s">
        <v>23</v>
      </c>
      <c r="J50" s="30">
        <v>225</v>
      </c>
      <c r="K50" s="83">
        <v>438.52499999999998</v>
      </c>
      <c r="L50" s="85" t="s">
        <v>2152</v>
      </c>
      <c r="M50" s="24" t="s">
        <v>2281</v>
      </c>
    </row>
    <row r="51" spans="1:13" ht="47.25">
      <c r="A51" s="18">
        <v>50</v>
      </c>
      <c r="B51" s="27" t="s">
        <v>63</v>
      </c>
      <c r="C51" s="36" t="s">
        <v>784</v>
      </c>
      <c r="D51" s="36" t="s">
        <v>785</v>
      </c>
      <c r="E51" s="36" t="s">
        <v>786</v>
      </c>
      <c r="F51" s="37" t="s">
        <v>787</v>
      </c>
      <c r="G51" s="37" t="s">
        <v>788</v>
      </c>
      <c r="H51" s="37" t="s">
        <v>729</v>
      </c>
      <c r="I51" s="30" t="s">
        <v>10</v>
      </c>
      <c r="J51" s="30">
        <v>78821</v>
      </c>
      <c r="K51" s="83">
        <v>45873.822</v>
      </c>
      <c r="L51" s="85" t="s">
        <v>2152</v>
      </c>
      <c r="M51" s="24" t="s">
        <v>2280</v>
      </c>
    </row>
    <row r="52" spans="1:13" ht="47.25">
      <c r="A52" s="18">
        <v>51</v>
      </c>
      <c r="B52" s="27" t="s">
        <v>64</v>
      </c>
      <c r="C52" s="36" t="s">
        <v>789</v>
      </c>
      <c r="D52" s="36" t="s">
        <v>790</v>
      </c>
      <c r="E52" s="36" t="s">
        <v>791</v>
      </c>
      <c r="F52" s="37" t="s">
        <v>787</v>
      </c>
      <c r="G52" s="37" t="s">
        <v>788</v>
      </c>
      <c r="H52" s="37" t="s">
        <v>729</v>
      </c>
      <c r="I52" s="30" t="s">
        <v>23</v>
      </c>
      <c r="J52" s="30">
        <v>6050</v>
      </c>
      <c r="K52" s="83">
        <v>35410.65</v>
      </c>
      <c r="L52" s="85" t="s">
        <v>2152</v>
      </c>
      <c r="M52" s="24" t="s">
        <v>2280</v>
      </c>
    </row>
    <row r="53" spans="1:13" ht="31.5">
      <c r="A53" s="18">
        <v>52</v>
      </c>
      <c r="B53" s="27" t="s">
        <v>65</v>
      </c>
      <c r="C53" s="36" t="s">
        <v>792</v>
      </c>
      <c r="D53" s="36" t="s">
        <v>793</v>
      </c>
      <c r="E53" s="36" t="s">
        <v>794</v>
      </c>
      <c r="F53" s="37" t="s">
        <v>795</v>
      </c>
      <c r="G53" s="37" t="s">
        <v>796</v>
      </c>
      <c r="H53" s="37" t="s">
        <v>729</v>
      </c>
      <c r="I53" s="30" t="s">
        <v>23</v>
      </c>
      <c r="J53" s="30">
        <v>1450</v>
      </c>
      <c r="K53" s="83">
        <v>1332.55</v>
      </c>
      <c r="L53" s="85" t="s">
        <v>2152</v>
      </c>
      <c r="M53" s="24" t="s">
        <v>2281</v>
      </c>
    </row>
    <row r="54" spans="1:13" ht="31.5">
      <c r="A54" s="18">
        <v>53</v>
      </c>
      <c r="B54" s="27" t="s">
        <v>66</v>
      </c>
      <c r="C54" s="36" t="s">
        <v>797</v>
      </c>
      <c r="D54" s="36" t="s">
        <v>798</v>
      </c>
      <c r="E54" s="36" t="s">
        <v>794</v>
      </c>
      <c r="F54" s="36" t="s">
        <v>647</v>
      </c>
      <c r="G54" s="36" t="s">
        <v>596</v>
      </c>
      <c r="H54" s="37" t="s">
        <v>729</v>
      </c>
      <c r="I54" s="30" t="s">
        <v>23</v>
      </c>
      <c r="J54" s="30">
        <v>2180</v>
      </c>
      <c r="K54" s="83">
        <v>109021.8</v>
      </c>
      <c r="L54" s="85" t="s">
        <v>2151</v>
      </c>
      <c r="M54" s="24" t="s">
        <v>2279</v>
      </c>
    </row>
    <row r="55" spans="1:13" ht="47.25">
      <c r="A55" s="18">
        <v>54</v>
      </c>
      <c r="B55" s="27" t="s">
        <v>67</v>
      </c>
      <c r="C55" s="36" t="s">
        <v>799</v>
      </c>
      <c r="D55" s="36" t="s">
        <v>800</v>
      </c>
      <c r="E55" s="36" t="s">
        <v>801</v>
      </c>
      <c r="F55" s="36" t="s">
        <v>601</v>
      </c>
      <c r="G55" s="36" t="s">
        <v>596</v>
      </c>
      <c r="H55" s="37" t="s">
        <v>729</v>
      </c>
      <c r="I55" s="30" t="s">
        <v>10</v>
      </c>
      <c r="J55" s="30">
        <v>23000</v>
      </c>
      <c r="K55" s="83">
        <v>1840</v>
      </c>
      <c r="L55" s="85" t="s">
        <v>2152</v>
      </c>
      <c r="M55" s="24" t="s">
        <v>2281</v>
      </c>
    </row>
    <row r="56" spans="1:13" ht="31.5">
      <c r="A56" s="18">
        <v>55</v>
      </c>
      <c r="B56" s="27" t="s">
        <v>68</v>
      </c>
      <c r="C56" s="36" t="s">
        <v>802</v>
      </c>
      <c r="D56" s="36" t="s">
        <v>803</v>
      </c>
      <c r="E56" s="36" t="s">
        <v>794</v>
      </c>
      <c r="F56" s="36" t="s">
        <v>804</v>
      </c>
      <c r="G56" s="36" t="s">
        <v>596</v>
      </c>
      <c r="H56" s="37" t="s">
        <v>729</v>
      </c>
      <c r="I56" s="30" t="s">
        <v>23</v>
      </c>
      <c r="J56" s="30">
        <v>855</v>
      </c>
      <c r="K56" s="83">
        <v>993.51</v>
      </c>
      <c r="L56" s="85" t="s">
        <v>2152</v>
      </c>
      <c r="M56" s="24" t="s">
        <v>2281</v>
      </c>
    </row>
    <row r="57" spans="1:13" ht="31.5">
      <c r="A57" s="18">
        <v>56</v>
      </c>
      <c r="B57" s="27" t="s">
        <v>69</v>
      </c>
      <c r="C57" s="36" t="s">
        <v>805</v>
      </c>
      <c r="D57" s="36" t="s">
        <v>806</v>
      </c>
      <c r="E57" s="36" t="s">
        <v>807</v>
      </c>
      <c r="F57" s="36" t="s">
        <v>808</v>
      </c>
      <c r="G57" s="36" t="s">
        <v>596</v>
      </c>
      <c r="H57" s="37" t="s">
        <v>729</v>
      </c>
      <c r="I57" s="30" t="s">
        <v>9</v>
      </c>
      <c r="J57" s="30">
        <v>172000</v>
      </c>
      <c r="K57" s="83">
        <v>8772</v>
      </c>
      <c r="L57" s="85" t="s">
        <v>2152</v>
      </c>
      <c r="M57" s="24" t="s">
        <v>2281</v>
      </c>
    </row>
    <row r="58" spans="1:13" ht="31.5">
      <c r="A58" s="18">
        <v>57</v>
      </c>
      <c r="B58" s="27" t="s">
        <v>70</v>
      </c>
      <c r="C58" s="36" t="s">
        <v>811</v>
      </c>
      <c r="D58" s="36" t="s">
        <v>812</v>
      </c>
      <c r="E58" s="36" t="s">
        <v>809</v>
      </c>
      <c r="F58" s="36" t="s">
        <v>813</v>
      </c>
      <c r="G58" s="36" t="s">
        <v>596</v>
      </c>
      <c r="H58" s="37" t="s">
        <v>729</v>
      </c>
      <c r="I58" s="30" t="s">
        <v>71</v>
      </c>
      <c r="J58" s="30" t="s">
        <v>2157</v>
      </c>
      <c r="K58" s="83">
        <v>24682.18</v>
      </c>
      <c r="L58" s="85" t="s">
        <v>2152</v>
      </c>
      <c r="M58" s="24" t="s">
        <v>2280</v>
      </c>
    </row>
    <row r="59" spans="1:13" ht="31.5">
      <c r="A59" s="18">
        <v>58</v>
      </c>
      <c r="B59" s="27" t="s">
        <v>72</v>
      </c>
      <c r="C59" s="36" t="s">
        <v>814</v>
      </c>
      <c r="D59" s="36" t="s">
        <v>815</v>
      </c>
      <c r="E59" s="36" t="s">
        <v>816</v>
      </c>
      <c r="F59" s="36" t="s">
        <v>678</v>
      </c>
      <c r="G59" s="36" t="s">
        <v>596</v>
      </c>
      <c r="H59" s="37" t="s">
        <v>729</v>
      </c>
      <c r="I59" s="30" t="s">
        <v>71</v>
      </c>
      <c r="J59" s="30">
        <v>987</v>
      </c>
      <c r="K59" s="83">
        <v>3163.335</v>
      </c>
      <c r="L59" s="85" t="s">
        <v>2152</v>
      </c>
      <c r="M59" s="24" t="s">
        <v>2281</v>
      </c>
    </row>
    <row r="60" spans="1:13" ht="31.5">
      <c r="A60" s="18">
        <v>59</v>
      </c>
      <c r="B60" s="27" t="s">
        <v>73</v>
      </c>
      <c r="C60" s="36" t="s">
        <v>621</v>
      </c>
      <c r="D60" s="36" t="s">
        <v>817</v>
      </c>
      <c r="E60" s="36" t="s">
        <v>818</v>
      </c>
      <c r="F60" s="36" t="s">
        <v>819</v>
      </c>
      <c r="G60" s="36" t="s">
        <v>596</v>
      </c>
      <c r="H60" s="37" t="s">
        <v>729</v>
      </c>
      <c r="I60" s="30" t="s">
        <v>44</v>
      </c>
      <c r="J60" s="30">
        <v>650</v>
      </c>
      <c r="K60" s="83">
        <v>658.45</v>
      </c>
      <c r="L60" s="85" t="s">
        <v>2152</v>
      </c>
      <c r="M60" s="24" t="s">
        <v>2281</v>
      </c>
    </row>
    <row r="61" spans="1:13" ht="31.5">
      <c r="A61" s="18">
        <v>60</v>
      </c>
      <c r="B61" s="27" t="s">
        <v>74</v>
      </c>
      <c r="C61" s="36" t="s">
        <v>645</v>
      </c>
      <c r="D61" s="36" t="s">
        <v>820</v>
      </c>
      <c r="E61" s="36" t="s">
        <v>821</v>
      </c>
      <c r="F61" s="36" t="s">
        <v>822</v>
      </c>
      <c r="G61" s="36" t="s">
        <v>596</v>
      </c>
      <c r="H61" s="37" t="s">
        <v>729</v>
      </c>
      <c r="I61" s="30" t="s">
        <v>44</v>
      </c>
      <c r="J61" s="30">
        <v>1250</v>
      </c>
      <c r="K61" s="83">
        <v>1230</v>
      </c>
      <c r="L61" s="85" t="s">
        <v>2151</v>
      </c>
      <c r="M61" s="24" t="s">
        <v>2281</v>
      </c>
    </row>
    <row r="62" spans="1:13" ht="31.5">
      <c r="A62" s="18">
        <v>61</v>
      </c>
      <c r="B62" s="27" t="s">
        <v>75</v>
      </c>
      <c r="C62" s="36" t="s">
        <v>823</v>
      </c>
      <c r="D62" s="36" t="s">
        <v>824</v>
      </c>
      <c r="E62" s="36" t="s">
        <v>825</v>
      </c>
      <c r="F62" s="36" t="s">
        <v>819</v>
      </c>
      <c r="G62" s="36" t="s">
        <v>596</v>
      </c>
      <c r="H62" s="37" t="s">
        <v>729</v>
      </c>
      <c r="I62" s="30" t="s">
        <v>44</v>
      </c>
      <c r="J62" s="30">
        <v>4000</v>
      </c>
      <c r="K62" s="83">
        <v>150620</v>
      </c>
      <c r="L62" s="85" t="s">
        <v>2152</v>
      </c>
      <c r="M62" s="24" t="s">
        <v>2279</v>
      </c>
    </row>
    <row r="63" spans="1:13" ht="31.5">
      <c r="A63" s="18">
        <v>62</v>
      </c>
      <c r="B63" s="27" t="s">
        <v>76</v>
      </c>
      <c r="C63" s="36" t="s">
        <v>826</v>
      </c>
      <c r="D63" s="36" t="s">
        <v>827</v>
      </c>
      <c r="E63" s="36" t="s">
        <v>828</v>
      </c>
      <c r="F63" s="36" t="s">
        <v>678</v>
      </c>
      <c r="G63" s="36" t="s">
        <v>596</v>
      </c>
      <c r="H63" s="37" t="s">
        <v>729</v>
      </c>
      <c r="I63" s="30" t="s">
        <v>10</v>
      </c>
      <c r="J63" s="30">
        <v>47250</v>
      </c>
      <c r="K63" s="83">
        <v>1795.5</v>
      </c>
      <c r="L63" s="85" t="s">
        <v>2152</v>
      </c>
      <c r="M63" s="24" t="s">
        <v>2281</v>
      </c>
    </row>
    <row r="64" spans="1:13" ht="31.5">
      <c r="A64" s="18">
        <v>63</v>
      </c>
      <c r="B64" s="27" t="s">
        <v>77</v>
      </c>
      <c r="C64" s="36" t="s">
        <v>826</v>
      </c>
      <c r="D64" s="36" t="s">
        <v>829</v>
      </c>
      <c r="E64" s="36" t="s">
        <v>830</v>
      </c>
      <c r="F64" s="36" t="s">
        <v>647</v>
      </c>
      <c r="G64" s="36" t="s">
        <v>596</v>
      </c>
      <c r="H64" s="37" t="s">
        <v>729</v>
      </c>
      <c r="I64" s="30" t="s">
        <v>9</v>
      </c>
      <c r="J64" s="30">
        <v>26000</v>
      </c>
      <c r="K64" s="83">
        <v>17316</v>
      </c>
      <c r="L64" s="85" t="s">
        <v>2152</v>
      </c>
      <c r="M64" s="24" t="s">
        <v>2280</v>
      </c>
    </row>
    <row r="65" spans="1:13" ht="31.5">
      <c r="A65" s="18">
        <v>64</v>
      </c>
      <c r="B65" s="27" t="s">
        <v>78</v>
      </c>
      <c r="C65" s="36" t="s">
        <v>831</v>
      </c>
      <c r="D65" s="36" t="s">
        <v>832</v>
      </c>
      <c r="E65" s="36" t="s">
        <v>833</v>
      </c>
      <c r="F65" s="36" t="s">
        <v>834</v>
      </c>
      <c r="G65" s="36" t="s">
        <v>596</v>
      </c>
      <c r="H65" s="37" t="s">
        <v>729</v>
      </c>
      <c r="I65" s="30" t="s">
        <v>23</v>
      </c>
      <c r="J65" s="30">
        <v>12500</v>
      </c>
      <c r="K65" s="83">
        <v>84725</v>
      </c>
      <c r="L65" s="85" t="s">
        <v>2152</v>
      </c>
      <c r="M65" s="24" t="s">
        <v>2279</v>
      </c>
    </row>
    <row r="66" spans="1:13" ht="31.5">
      <c r="A66" s="18">
        <v>65</v>
      </c>
      <c r="B66" s="27" t="s">
        <v>79</v>
      </c>
      <c r="C66" s="36" t="s">
        <v>831</v>
      </c>
      <c r="D66" s="36" t="s">
        <v>835</v>
      </c>
      <c r="E66" s="36" t="s">
        <v>833</v>
      </c>
      <c r="F66" s="36" t="s">
        <v>834</v>
      </c>
      <c r="G66" s="36" t="s">
        <v>596</v>
      </c>
      <c r="H66" s="37" t="s">
        <v>729</v>
      </c>
      <c r="I66" s="30" t="s">
        <v>23</v>
      </c>
      <c r="J66" s="21" t="s">
        <v>2216</v>
      </c>
      <c r="K66" s="83">
        <v>139813</v>
      </c>
      <c r="L66" s="85" t="s">
        <v>2152</v>
      </c>
      <c r="M66" s="24" t="s">
        <v>2279</v>
      </c>
    </row>
    <row r="67" spans="1:13" ht="31.5">
      <c r="A67" s="18">
        <v>66</v>
      </c>
      <c r="B67" s="27" t="s">
        <v>80</v>
      </c>
      <c r="C67" s="36" t="s">
        <v>80</v>
      </c>
      <c r="D67" s="36" t="s">
        <v>836</v>
      </c>
      <c r="E67" s="36" t="s">
        <v>794</v>
      </c>
      <c r="F67" s="36" t="s">
        <v>822</v>
      </c>
      <c r="G67" s="36" t="s">
        <v>596</v>
      </c>
      <c r="H67" s="37" t="s">
        <v>729</v>
      </c>
      <c r="I67" s="30" t="s">
        <v>23</v>
      </c>
      <c r="J67" s="30">
        <v>120</v>
      </c>
      <c r="K67" s="83">
        <v>6482.64</v>
      </c>
      <c r="L67" s="85" t="s">
        <v>2152</v>
      </c>
      <c r="M67" s="24" t="s">
        <v>2281</v>
      </c>
    </row>
    <row r="68" spans="1:13" ht="31.5">
      <c r="A68" s="18">
        <v>67</v>
      </c>
      <c r="B68" s="27" t="s">
        <v>81</v>
      </c>
      <c r="C68" s="36" t="s">
        <v>837</v>
      </c>
      <c r="D68" s="36" t="s">
        <v>838</v>
      </c>
      <c r="E68" s="36" t="s">
        <v>839</v>
      </c>
      <c r="F68" s="36" t="s">
        <v>678</v>
      </c>
      <c r="G68" s="36" t="s">
        <v>596</v>
      </c>
      <c r="H68" s="37" t="s">
        <v>729</v>
      </c>
      <c r="I68" s="30" t="s">
        <v>9</v>
      </c>
      <c r="J68" s="30">
        <v>8700</v>
      </c>
      <c r="K68" s="83">
        <v>5446.2000000000007</v>
      </c>
      <c r="L68" s="85" t="s">
        <v>2152</v>
      </c>
      <c r="M68" s="24" t="s">
        <v>2281</v>
      </c>
    </row>
    <row r="69" spans="1:13" ht="31.5">
      <c r="A69" s="18">
        <v>68</v>
      </c>
      <c r="B69" s="27" t="s">
        <v>82</v>
      </c>
      <c r="C69" s="36" t="s">
        <v>840</v>
      </c>
      <c r="D69" s="36" t="s">
        <v>841</v>
      </c>
      <c r="E69" s="37" t="s">
        <v>842</v>
      </c>
      <c r="F69" s="36" t="s">
        <v>843</v>
      </c>
      <c r="G69" s="36" t="s">
        <v>596</v>
      </c>
      <c r="H69" s="37" t="s">
        <v>729</v>
      </c>
      <c r="I69" s="30" t="s">
        <v>9</v>
      </c>
      <c r="J69" s="30">
        <v>40320</v>
      </c>
      <c r="K69" s="83">
        <v>8064</v>
      </c>
      <c r="L69" s="85" t="s">
        <v>2151</v>
      </c>
      <c r="M69" s="24" t="s">
        <v>2281</v>
      </c>
    </row>
    <row r="70" spans="1:13" ht="31.5">
      <c r="A70" s="18">
        <v>69</v>
      </c>
      <c r="B70" s="27" t="s">
        <v>83</v>
      </c>
      <c r="C70" s="36" t="s">
        <v>634</v>
      </c>
      <c r="D70" s="36" t="s">
        <v>844</v>
      </c>
      <c r="E70" s="36" t="s">
        <v>842</v>
      </c>
      <c r="F70" s="36" t="s">
        <v>597</v>
      </c>
      <c r="G70" s="36" t="s">
        <v>596</v>
      </c>
      <c r="H70" s="37" t="s">
        <v>729</v>
      </c>
      <c r="I70" s="30" t="s">
        <v>9</v>
      </c>
      <c r="J70" s="30">
        <v>38620</v>
      </c>
      <c r="K70" s="83">
        <v>3900.62</v>
      </c>
      <c r="L70" s="85" t="s">
        <v>2152</v>
      </c>
      <c r="M70" s="24" t="s">
        <v>2281</v>
      </c>
    </row>
    <row r="71" spans="1:13" ht="31.5">
      <c r="A71" s="18">
        <v>70</v>
      </c>
      <c r="B71" s="27" t="s">
        <v>84</v>
      </c>
      <c r="C71" s="36" t="s">
        <v>823</v>
      </c>
      <c r="D71" s="36" t="s">
        <v>845</v>
      </c>
      <c r="E71" s="36" t="s">
        <v>846</v>
      </c>
      <c r="F71" s="36" t="s">
        <v>597</v>
      </c>
      <c r="G71" s="36" t="s">
        <v>596</v>
      </c>
      <c r="H71" s="37" t="s">
        <v>729</v>
      </c>
      <c r="I71" s="30" t="s">
        <v>23</v>
      </c>
      <c r="J71" s="30">
        <v>2079</v>
      </c>
      <c r="K71" s="83">
        <v>37274.391000000003</v>
      </c>
      <c r="L71" s="85" t="s">
        <v>2152</v>
      </c>
      <c r="M71" s="24" t="s">
        <v>2280</v>
      </c>
    </row>
    <row r="72" spans="1:13" ht="47.25">
      <c r="A72" s="18">
        <v>71</v>
      </c>
      <c r="B72" s="27" t="s">
        <v>85</v>
      </c>
      <c r="C72" s="86" t="s">
        <v>847</v>
      </c>
      <c r="D72" s="86" t="s">
        <v>848</v>
      </c>
      <c r="E72" s="86" t="s">
        <v>849</v>
      </c>
      <c r="F72" s="86" t="s">
        <v>597</v>
      </c>
      <c r="G72" s="36" t="s">
        <v>596</v>
      </c>
      <c r="H72" s="86" t="s">
        <v>729</v>
      </c>
      <c r="I72" s="30" t="s">
        <v>9</v>
      </c>
      <c r="J72" s="30">
        <v>41000</v>
      </c>
      <c r="K72" s="83">
        <v>16564</v>
      </c>
      <c r="L72" s="85" t="s">
        <v>2151</v>
      </c>
      <c r="M72" s="24" t="s">
        <v>2280</v>
      </c>
    </row>
    <row r="73" spans="1:13" ht="47.25">
      <c r="A73" s="18">
        <v>72</v>
      </c>
      <c r="B73" s="27" t="s">
        <v>86</v>
      </c>
      <c r="C73" s="86" t="s">
        <v>850</v>
      </c>
      <c r="D73" s="86" t="s">
        <v>851</v>
      </c>
      <c r="E73" s="86" t="s">
        <v>852</v>
      </c>
      <c r="F73" s="86" t="s">
        <v>853</v>
      </c>
      <c r="G73" s="36" t="s">
        <v>604</v>
      </c>
      <c r="H73" s="86" t="s">
        <v>729</v>
      </c>
      <c r="I73" s="30" t="s">
        <v>23</v>
      </c>
      <c r="J73" s="30">
        <v>3500</v>
      </c>
      <c r="K73" s="83">
        <v>385861</v>
      </c>
      <c r="L73" s="85" t="s">
        <v>2152</v>
      </c>
      <c r="M73" s="24" t="s">
        <v>2279</v>
      </c>
    </row>
    <row r="74" spans="1:13" ht="31.5">
      <c r="A74" s="18">
        <v>73</v>
      </c>
      <c r="B74" s="27" t="s">
        <v>87</v>
      </c>
      <c r="C74" s="86" t="s">
        <v>854</v>
      </c>
      <c r="D74" s="86" t="s">
        <v>855</v>
      </c>
      <c r="E74" s="86" t="s">
        <v>856</v>
      </c>
      <c r="F74" s="86" t="s">
        <v>857</v>
      </c>
      <c r="G74" s="36" t="s">
        <v>604</v>
      </c>
      <c r="H74" s="86" t="s">
        <v>729</v>
      </c>
      <c r="I74" s="30" t="s">
        <v>23</v>
      </c>
      <c r="J74" s="30">
        <v>4200</v>
      </c>
      <c r="K74" s="83">
        <v>1826181</v>
      </c>
      <c r="L74" s="85" t="s">
        <v>2151</v>
      </c>
      <c r="M74" s="24" t="s">
        <v>2279</v>
      </c>
    </row>
    <row r="75" spans="1:13" ht="31.5">
      <c r="A75" s="18">
        <v>74</v>
      </c>
      <c r="B75" s="27" t="s">
        <v>88</v>
      </c>
      <c r="C75" s="86" t="s">
        <v>858</v>
      </c>
      <c r="D75" s="86" t="s">
        <v>859</v>
      </c>
      <c r="E75" s="86" t="s">
        <v>856</v>
      </c>
      <c r="F75" s="86" t="s">
        <v>860</v>
      </c>
      <c r="G75" s="36" t="s">
        <v>596</v>
      </c>
      <c r="H75" s="86" t="s">
        <v>729</v>
      </c>
      <c r="I75" s="30" t="s">
        <v>23</v>
      </c>
      <c r="J75" s="30" t="s">
        <v>2158</v>
      </c>
      <c r="K75" s="83">
        <v>40950.120000000003</v>
      </c>
      <c r="L75" s="85" t="s">
        <v>2151</v>
      </c>
      <c r="M75" s="24" t="s">
        <v>2280</v>
      </c>
    </row>
    <row r="76" spans="1:13" ht="31.5">
      <c r="A76" s="18">
        <v>75</v>
      </c>
      <c r="B76" s="27" t="s">
        <v>89</v>
      </c>
      <c r="C76" s="86" t="s">
        <v>861</v>
      </c>
      <c r="D76" s="86" t="s">
        <v>862</v>
      </c>
      <c r="E76" s="86" t="s">
        <v>863</v>
      </c>
      <c r="F76" s="86" t="s">
        <v>864</v>
      </c>
      <c r="G76" s="36" t="s">
        <v>596</v>
      </c>
      <c r="H76" s="86" t="s">
        <v>729</v>
      </c>
      <c r="I76" s="30" t="s">
        <v>23</v>
      </c>
      <c r="J76" s="30">
        <v>258</v>
      </c>
      <c r="K76" s="83">
        <v>19539.629999999997</v>
      </c>
      <c r="L76" s="85" t="s">
        <v>2152</v>
      </c>
      <c r="M76" s="24" t="s">
        <v>2280</v>
      </c>
    </row>
    <row r="77" spans="1:13" ht="47.25">
      <c r="A77" s="18">
        <v>76</v>
      </c>
      <c r="B77" s="27" t="s">
        <v>90</v>
      </c>
      <c r="C77" s="86" t="s">
        <v>865</v>
      </c>
      <c r="D77" s="86" t="s">
        <v>866</v>
      </c>
      <c r="E77" s="86" t="s">
        <v>867</v>
      </c>
      <c r="F77" s="86" t="s">
        <v>868</v>
      </c>
      <c r="G77" s="36" t="s">
        <v>596</v>
      </c>
      <c r="H77" s="86" t="s">
        <v>729</v>
      </c>
      <c r="I77" s="30" t="s">
        <v>23</v>
      </c>
      <c r="J77" s="30">
        <v>2</v>
      </c>
      <c r="K77" s="83">
        <v>110722.59999999999</v>
      </c>
      <c r="L77" s="85" t="s">
        <v>2151</v>
      </c>
      <c r="M77" s="24" t="s">
        <v>2279</v>
      </c>
    </row>
    <row r="78" spans="1:13" ht="47.25">
      <c r="A78" s="18">
        <v>77</v>
      </c>
      <c r="B78" s="27" t="s">
        <v>91</v>
      </c>
      <c r="C78" s="86" t="s">
        <v>869</v>
      </c>
      <c r="D78" s="86" t="s">
        <v>870</v>
      </c>
      <c r="E78" s="86" t="s">
        <v>871</v>
      </c>
      <c r="F78" s="86" t="s">
        <v>868</v>
      </c>
      <c r="G78" s="36" t="s">
        <v>596</v>
      </c>
      <c r="H78" s="86" t="s">
        <v>729</v>
      </c>
      <c r="I78" s="30" t="s">
        <v>44</v>
      </c>
      <c r="J78" s="30">
        <v>5397</v>
      </c>
      <c r="K78" s="83">
        <v>37131.360000000001</v>
      </c>
      <c r="L78" s="85" t="s">
        <v>2152</v>
      </c>
      <c r="M78" s="24" t="s">
        <v>2280</v>
      </c>
    </row>
    <row r="79" spans="1:13" ht="47.25">
      <c r="A79" s="18">
        <v>78</v>
      </c>
      <c r="B79" s="27" t="s">
        <v>92</v>
      </c>
      <c r="C79" s="86" t="s">
        <v>872</v>
      </c>
      <c r="D79" s="86" t="s">
        <v>873</v>
      </c>
      <c r="E79" s="86" t="s">
        <v>856</v>
      </c>
      <c r="F79" s="86" t="s">
        <v>874</v>
      </c>
      <c r="G79" s="36" t="s">
        <v>596</v>
      </c>
      <c r="H79" s="86" t="s">
        <v>729</v>
      </c>
      <c r="I79" s="30" t="s">
        <v>23</v>
      </c>
      <c r="J79" s="30">
        <v>2620</v>
      </c>
      <c r="K79" s="83">
        <v>56345.72</v>
      </c>
      <c r="L79" s="85" t="s">
        <v>2151</v>
      </c>
      <c r="M79" s="24" t="s">
        <v>2280</v>
      </c>
    </row>
    <row r="80" spans="1:13" ht="31.5">
      <c r="A80" s="18">
        <v>79</v>
      </c>
      <c r="B80" s="27" t="s">
        <v>93</v>
      </c>
      <c r="C80" s="86" t="s">
        <v>875</v>
      </c>
      <c r="D80" s="86" t="s">
        <v>876</v>
      </c>
      <c r="E80" s="86" t="s">
        <v>877</v>
      </c>
      <c r="F80" s="86" t="s">
        <v>878</v>
      </c>
      <c r="G80" s="36" t="s">
        <v>879</v>
      </c>
      <c r="H80" s="86" t="s">
        <v>729</v>
      </c>
      <c r="I80" s="30" t="s">
        <v>23</v>
      </c>
      <c r="J80" s="30">
        <v>1600</v>
      </c>
      <c r="K80" s="83">
        <v>22158.400000000001</v>
      </c>
      <c r="L80" s="85" t="s">
        <v>2152</v>
      </c>
      <c r="M80" s="24" t="s">
        <v>2280</v>
      </c>
    </row>
    <row r="81" spans="1:13" ht="31.5">
      <c r="A81" s="18">
        <v>80</v>
      </c>
      <c r="B81" s="27" t="s">
        <v>94</v>
      </c>
      <c r="C81" s="86" t="s">
        <v>875</v>
      </c>
      <c r="D81" s="86" t="s">
        <v>880</v>
      </c>
      <c r="E81" s="86" t="s">
        <v>881</v>
      </c>
      <c r="F81" s="86" t="s">
        <v>878</v>
      </c>
      <c r="G81" s="36" t="s">
        <v>879</v>
      </c>
      <c r="H81" s="86" t="s">
        <v>729</v>
      </c>
      <c r="I81" s="30" t="s">
        <v>23</v>
      </c>
      <c r="J81" s="30">
        <v>1980</v>
      </c>
      <c r="K81" s="83">
        <v>10731.6</v>
      </c>
      <c r="L81" s="85" t="s">
        <v>2152</v>
      </c>
      <c r="M81" s="24" t="s">
        <v>2281</v>
      </c>
    </row>
    <row r="82" spans="1:13" ht="31.5">
      <c r="A82" s="18">
        <v>81</v>
      </c>
      <c r="B82" s="27" t="s">
        <v>95</v>
      </c>
      <c r="C82" s="86" t="s">
        <v>882</v>
      </c>
      <c r="D82" s="86" t="s">
        <v>883</v>
      </c>
      <c r="E82" s="86" t="s">
        <v>884</v>
      </c>
      <c r="F82" s="86" t="s">
        <v>647</v>
      </c>
      <c r="G82" s="36" t="s">
        <v>596</v>
      </c>
      <c r="H82" s="86" t="s">
        <v>729</v>
      </c>
      <c r="I82" s="30" t="s">
        <v>23</v>
      </c>
      <c r="J82" s="30">
        <v>4600</v>
      </c>
      <c r="K82" s="83">
        <v>210900.8</v>
      </c>
      <c r="L82" s="85" t="s">
        <v>2151</v>
      </c>
      <c r="M82" s="24" t="s">
        <v>2279</v>
      </c>
    </row>
    <row r="83" spans="1:13" ht="31.5">
      <c r="A83" s="18">
        <v>82</v>
      </c>
      <c r="B83" s="27" t="s">
        <v>96</v>
      </c>
      <c r="C83" s="86" t="s">
        <v>882</v>
      </c>
      <c r="D83" s="86" t="s">
        <v>885</v>
      </c>
      <c r="E83" s="86" t="s">
        <v>884</v>
      </c>
      <c r="F83" s="86" t="s">
        <v>647</v>
      </c>
      <c r="G83" s="36" t="s">
        <v>596</v>
      </c>
      <c r="H83" s="86" t="s">
        <v>729</v>
      </c>
      <c r="I83" s="30" t="s">
        <v>23</v>
      </c>
      <c r="J83" s="30">
        <v>8200</v>
      </c>
      <c r="K83" s="83">
        <v>40836</v>
      </c>
      <c r="L83" s="85" t="s">
        <v>2151</v>
      </c>
      <c r="M83" s="24" t="s">
        <v>2280</v>
      </c>
    </row>
    <row r="84" spans="1:13" ht="31.5">
      <c r="A84" s="18">
        <v>83</v>
      </c>
      <c r="B84" s="27" t="s">
        <v>97</v>
      </c>
      <c r="C84" s="86" t="s">
        <v>886</v>
      </c>
      <c r="D84" s="86" t="s">
        <v>887</v>
      </c>
      <c r="E84" s="86" t="s">
        <v>888</v>
      </c>
      <c r="F84" s="86" t="s">
        <v>889</v>
      </c>
      <c r="G84" s="36" t="s">
        <v>796</v>
      </c>
      <c r="H84" s="86" t="s">
        <v>729</v>
      </c>
      <c r="I84" s="30" t="s">
        <v>23</v>
      </c>
      <c r="J84" s="30">
        <v>2355</v>
      </c>
      <c r="K84" s="83">
        <v>75451.845000000001</v>
      </c>
      <c r="L84" s="85" t="s">
        <v>2152</v>
      </c>
      <c r="M84" s="24" t="s">
        <v>2279</v>
      </c>
    </row>
    <row r="85" spans="1:13" ht="31.5">
      <c r="A85" s="18">
        <v>84</v>
      </c>
      <c r="B85" s="27" t="s">
        <v>98</v>
      </c>
      <c r="C85" s="86" t="s">
        <v>890</v>
      </c>
      <c r="D85" s="86" t="s">
        <v>891</v>
      </c>
      <c r="E85" s="86" t="s">
        <v>892</v>
      </c>
      <c r="F85" s="86" t="s">
        <v>893</v>
      </c>
      <c r="G85" s="36" t="s">
        <v>661</v>
      </c>
      <c r="H85" s="86" t="s">
        <v>729</v>
      </c>
      <c r="I85" s="30" t="s">
        <v>9</v>
      </c>
      <c r="J85" s="30">
        <v>122500</v>
      </c>
      <c r="K85" s="83">
        <v>1102.5</v>
      </c>
      <c r="L85" s="85" t="s">
        <v>2152</v>
      </c>
      <c r="M85" s="24" t="s">
        <v>2281</v>
      </c>
    </row>
    <row r="86" spans="1:13" ht="31.5">
      <c r="A86" s="18">
        <v>85</v>
      </c>
      <c r="B86" s="27" t="s">
        <v>99</v>
      </c>
      <c r="C86" s="86" t="s">
        <v>894</v>
      </c>
      <c r="D86" s="86" t="s">
        <v>895</v>
      </c>
      <c r="E86" s="86" t="s">
        <v>896</v>
      </c>
      <c r="F86" s="86" t="s">
        <v>653</v>
      </c>
      <c r="G86" s="36" t="s">
        <v>654</v>
      </c>
      <c r="H86" s="86" t="s">
        <v>729</v>
      </c>
      <c r="I86" s="30" t="s">
        <v>9</v>
      </c>
      <c r="J86" s="30">
        <v>32000</v>
      </c>
      <c r="K86" s="83">
        <v>42592</v>
      </c>
      <c r="L86" s="85" t="s">
        <v>2152</v>
      </c>
      <c r="M86" s="24" t="s">
        <v>2280</v>
      </c>
    </row>
    <row r="87" spans="1:13" ht="47.25">
      <c r="A87" s="18">
        <v>86</v>
      </c>
      <c r="B87" s="27" t="s">
        <v>100</v>
      </c>
      <c r="C87" s="86" t="s">
        <v>897</v>
      </c>
      <c r="D87" s="86" t="s">
        <v>898</v>
      </c>
      <c r="E87" s="86" t="s">
        <v>899</v>
      </c>
      <c r="F87" s="86" t="s">
        <v>900</v>
      </c>
      <c r="G87" s="36" t="s">
        <v>596</v>
      </c>
      <c r="H87" s="86" t="s">
        <v>729</v>
      </c>
      <c r="I87" s="30" t="s">
        <v>10</v>
      </c>
      <c r="J87" s="30">
        <v>23000</v>
      </c>
      <c r="K87" s="83">
        <v>4554</v>
      </c>
      <c r="L87" s="85" t="s">
        <v>2151</v>
      </c>
      <c r="M87" s="24" t="s">
        <v>2281</v>
      </c>
    </row>
    <row r="88" spans="1:13" ht="31.5">
      <c r="A88" s="18">
        <v>87</v>
      </c>
      <c r="B88" s="27" t="s">
        <v>101</v>
      </c>
      <c r="C88" s="86" t="s">
        <v>101</v>
      </c>
      <c r="D88" s="86" t="s">
        <v>901</v>
      </c>
      <c r="E88" s="86" t="s">
        <v>856</v>
      </c>
      <c r="F88" s="86" t="s">
        <v>902</v>
      </c>
      <c r="G88" s="36" t="s">
        <v>596</v>
      </c>
      <c r="H88" s="86" t="s">
        <v>729</v>
      </c>
      <c r="I88" s="30" t="s">
        <v>23</v>
      </c>
      <c r="J88" s="30">
        <v>418</v>
      </c>
      <c r="K88" s="83">
        <v>1655.6979999999999</v>
      </c>
      <c r="L88" s="85" t="s">
        <v>2151</v>
      </c>
      <c r="M88" s="24" t="s">
        <v>2281</v>
      </c>
    </row>
    <row r="89" spans="1:13" ht="31.5">
      <c r="A89" s="18">
        <v>88</v>
      </c>
      <c r="B89" s="27" t="s">
        <v>102</v>
      </c>
      <c r="C89" s="86" t="s">
        <v>101</v>
      </c>
      <c r="D89" s="86" t="s">
        <v>903</v>
      </c>
      <c r="E89" s="86" t="s">
        <v>904</v>
      </c>
      <c r="F89" s="86" t="s">
        <v>656</v>
      </c>
      <c r="G89" s="36" t="s">
        <v>596</v>
      </c>
      <c r="H89" s="86" t="s">
        <v>729</v>
      </c>
      <c r="I89" s="30" t="s">
        <v>23</v>
      </c>
      <c r="J89" s="30">
        <v>655</v>
      </c>
      <c r="K89" s="83">
        <v>3538.31</v>
      </c>
      <c r="L89" s="85" t="s">
        <v>2151</v>
      </c>
      <c r="M89" s="24" t="s">
        <v>2281</v>
      </c>
    </row>
    <row r="90" spans="1:13" ht="47.25">
      <c r="A90" s="18">
        <v>89</v>
      </c>
      <c r="B90" s="27" t="s">
        <v>103</v>
      </c>
      <c r="C90" s="86" t="s">
        <v>905</v>
      </c>
      <c r="D90" s="86" t="s">
        <v>906</v>
      </c>
      <c r="E90" s="86" t="s">
        <v>907</v>
      </c>
      <c r="F90" s="86" t="s">
        <v>657</v>
      </c>
      <c r="G90" s="36" t="s">
        <v>596</v>
      </c>
      <c r="H90" s="86" t="s">
        <v>729</v>
      </c>
      <c r="I90" s="30" t="s">
        <v>23</v>
      </c>
      <c r="J90" s="30">
        <v>497</v>
      </c>
      <c r="K90" s="83">
        <v>2037.7</v>
      </c>
      <c r="L90" s="85" t="s">
        <v>2152</v>
      </c>
      <c r="M90" s="24" t="s">
        <v>2281</v>
      </c>
    </row>
    <row r="91" spans="1:13" ht="47.25">
      <c r="A91" s="18">
        <v>90</v>
      </c>
      <c r="B91" s="27" t="s">
        <v>104</v>
      </c>
      <c r="C91" s="86" t="s">
        <v>865</v>
      </c>
      <c r="D91" s="86" t="s">
        <v>908</v>
      </c>
      <c r="E91" s="86" t="s">
        <v>909</v>
      </c>
      <c r="F91" s="86" t="s">
        <v>874</v>
      </c>
      <c r="G91" s="36" t="s">
        <v>596</v>
      </c>
      <c r="H91" s="86" t="s">
        <v>729</v>
      </c>
      <c r="I91" s="30" t="s">
        <v>23</v>
      </c>
      <c r="J91" s="30">
        <v>8900</v>
      </c>
      <c r="K91" s="83">
        <v>23593.9</v>
      </c>
      <c r="L91" s="85" t="s">
        <v>2151</v>
      </c>
      <c r="M91" s="24" t="s">
        <v>2280</v>
      </c>
    </row>
    <row r="92" spans="1:13" ht="47.25">
      <c r="A92" s="18">
        <v>91</v>
      </c>
      <c r="B92" s="27" t="s">
        <v>105</v>
      </c>
      <c r="C92" s="86" t="s">
        <v>905</v>
      </c>
      <c r="D92" s="86" t="s">
        <v>910</v>
      </c>
      <c r="E92" s="86" t="s">
        <v>911</v>
      </c>
      <c r="F92" s="86" t="s">
        <v>912</v>
      </c>
      <c r="G92" s="36" t="s">
        <v>596</v>
      </c>
      <c r="H92" s="86" t="s">
        <v>729</v>
      </c>
      <c r="I92" s="30" t="s">
        <v>23</v>
      </c>
      <c r="J92" s="30">
        <v>200</v>
      </c>
      <c r="K92" s="83">
        <v>2204.1999999999998</v>
      </c>
      <c r="L92" s="85" t="s">
        <v>2152</v>
      </c>
      <c r="M92" s="24" t="s">
        <v>2281</v>
      </c>
    </row>
    <row r="93" spans="1:13" ht="47.25">
      <c r="A93" s="18">
        <v>92</v>
      </c>
      <c r="B93" s="27" t="s">
        <v>106</v>
      </c>
      <c r="C93" s="86" t="s">
        <v>847</v>
      </c>
      <c r="D93" s="86" t="s">
        <v>913</v>
      </c>
      <c r="E93" s="86" t="s">
        <v>914</v>
      </c>
      <c r="F93" s="86" t="s">
        <v>915</v>
      </c>
      <c r="G93" s="36" t="s">
        <v>596</v>
      </c>
      <c r="H93" s="86" t="s">
        <v>729</v>
      </c>
      <c r="I93" s="30" t="s">
        <v>9</v>
      </c>
      <c r="J93" s="30">
        <v>46000</v>
      </c>
      <c r="K93" s="83">
        <v>28474</v>
      </c>
      <c r="L93" s="85" t="s">
        <v>2151</v>
      </c>
      <c r="M93" s="24" t="s">
        <v>2280</v>
      </c>
    </row>
    <row r="94" spans="1:13" ht="47.25">
      <c r="A94" s="18">
        <v>93</v>
      </c>
      <c r="B94" s="27" t="s">
        <v>107</v>
      </c>
      <c r="C94" s="86" t="s">
        <v>916</v>
      </c>
      <c r="D94" s="86" t="s">
        <v>917</v>
      </c>
      <c r="E94" s="86" t="s">
        <v>918</v>
      </c>
      <c r="F94" s="86" t="s">
        <v>919</v>
      </c>
      <c r="G94" s="36" t="s">
        <v>596</v>
      </c>
      <c r="H94" s="86" t="s">
        <v>729</v>
      </c>
      <c r="I94" s="30" t="s">
        <v>71</v>
      </c>
      <c r="J94" s="30">
        <v>3680</v>
      </c>
      <c r="K94" s="83">
        <v>220.8</v>
      </c>
      <c r="L94" s="85" t="s">
        <v>2151</v>
      </c>
      <c r="M94" s="24" t="s">
        <v>2281</v>
      </c>
    </row>
    <row r="95" spans="1:13" ht="47.25">
      <c r="A95" s="18">
        <v>94</v>
      </c>
      <c r="B95" s="27" t="s">
        <v>108</v>
      </c>
      <c r="C95" s="86" t="s">
        <v>920</v>
      </c>
      <c r="D95" s="86" t="s">
        <v>921</v>
      </c>
      <c r="E95" s="86" t="s">
        <v>922</v>
      </c>
      <c r="F95" s="86" t="s">
        <v>915</v>
      </c>
      <c r="G95" s="36" t="s">
        <v>596</v>
      </c>
      <c r="H95" s="86" t="s">
        <v>729</v>
      </c>
      <c r="I95" s="30" t="s">
        <v>9</v>
      </c>
      <c r="J95" s="30">
        <v>75000</v>
      </c>
      <c r="K95" s="83">
        <v>150</v>
      </c>
      <c r="L95" s="85" t="s">
        <v>2151</v>
      </c>
      <c r="M95" s="24" t="s">
        <v>2281</v>
      </c>
    </row>
    <row r="96" spans="1:13" ht="47.25">
      <c r="A96" s="18">
        <v>95</v>
      </c>
      <c r="B96" s="27" t="s">
        <v>109</v>
      </c>
      <c r="C96" s="86" t="s">
        <v>617</v>
      </c>
      <c r="D96" s="86" t="s">
        <v>923</v>
      </c>
      <c r="E96" s="86" t="s">
        <v>877</v>
      </c>
      <c r="F96" s="86" t="s">
        <v>819</v>
      </c>
      <c r="G96" s="36" t="s">
        <v>596</v>
      </c>
      <c r="H96" s="86" t="s">
        <v>729</v>
      </c>
      <c r="I96" s="30" t="s">
        <v>23</v>
      </c>
      <c r="J96" s="30">
        <v>794</v>
      </c>
      <c r="K96" s="83">
        <v>82.576000000000008</v>
      </c>
      <c r="L96" s="85" t="s">
        <v>2151</v>
      </c>
      <c r="M96" s="24" t="s">
        <v>2281</v>
      </c>
    </row>
    <row r="97" spans="1:13" ht="47.25">
      <c r="A97" s="18">
        <v>96</v>
      </c>
      <c r="B97" s="27" t="s">
        <v>110</v>
      </c>
      <c r="C97" s="86" t="s">
        <v>629</v>
      </c>
      <c r="D97" s="86" t="s">
        <v>924</v>
      </c>
      <c r="E97" s="86" t="s">
        <v>925</v>
      </c>
      <c r="F97" s="86" t="s">
        <v>926</v>
      </c>
      <c r="G97" s="36" t="s">
        <v>596</v>
      </c>
      <c r="H97" s="86" t="s">
        <v>729</v>
      </c>
      <c r="I97" s="30" t="s">
        <v>23</v>
      </c>
      <c r="J97" s="30">
        <v>1389</v>
      </c>
      <c r="K97" s="83">
        <v>15580.413</v>
      </c>
      <c r="L97" s="85" t="s">
        <v>2152</v>
      </c>
      <c r="M97" s="24" t="s">
        <v>2280</v>
      </c>
    </row>
    <row r="98" spans="1:13" ht="31.5">
      <c r="A98" s="18">
        <v>97</v>
      </c>
      <c r="B98" s="27" t="s">
        <v>111</v>
      </c>
      <c r="C98" s="86" t="s">
        <v>629</v>
      </c>
      <c r="D98" s="86" t="s">
        <v>927</v>
      </c>
      <c r="E98" s="86" t="s">
        <v>928</v>
      </c>
      <c r="F98" s="86" t="s">
        <v>926</v>
      </c>
      <c r="G98" s="36" t="s">
        <v>596</v>
      </c>
      <c r="H98" s="86" t="s">
        <v>729</v>
      </c>
      <c r="I98" s="30" t="s">
        <v>23</v>
      </c>
      <c r="J98" s="30">
        <v>2450</v>
      </c>
      <c r="K98" s="83">
        <v>33621.35</v>
      </c>
      <c r="L98" s="85" t="s">
        <v>2152</v>
      </c>
      <c r="M98" s="24" t="s">
        <v>2280</v>
      </c>
    </row>
    <row r="99" spans="1:13" ht="63">
      <c r="A99" s="18">
        <v>98</v>
      </c>
      <c r="B99" s="27" t="s">
        <v>112</v>
      </c>
      <c r="C99" s="88" t="s">
        <v>929</v>
      </c>
      <c r="D99" s="87" t="s">
        <v>930</v>
      </c>
      <c r="E99" s="87" t="s">
        <v>931</v>
      </c>
      <c r="F99" s="111" t="s">
        <v>932</v>
      </c>
      <c r="G99" s="88" t="s">
        <v>599</v>
      </c>
      <c r="H99" s="87" t="s">
        <v>933</v>
      </c>
      <c r="I99" s="30" t="s">
        <v>23</v>
      </c>
      <c r="J99" s="50">
        <v>378</v>
      </c>
      <c r="K99" s="83">
        <v>2915.5140000000001</v>
      </c>
      <c r="L99" s="84" t="s">
        <v>2152</v>
      </c>
      <c r="M99" s="24" t="s">
        <v>2281</v>
      </c>
    </row>
    <row r="100" spans="1:13" ht="31.5">
      <c r="A100" s="18">
        <v>99</v>
      </c>
      <c r="B100" s="27" t="s">
        <v>113</v>
      </c>
      <c r="C100" s="87" t="s">
        <v>934</v>
      </c>
      <c r="D100" s="87" t="s">
        <v>935</v>
      </c>
      <c r="E100" s="87" t="s">
        <v>936</v>
      </c>
      <c r="F100" s="87" t="s">
        <v>937</v>
      </c>
      <c r="G100" s="88" t="s">
        <v>599</v>
      </c>
      <c r="H100" s="87" t="s">
        <v>933</v>
      </c>
      <c r="I100" s="30" t="s">
        <v>23</v>
      </c>
      <c r="J100" s="50">
        <v>239</v>
      </c>
      <c r="K100" s="83">
        <v>36613.843999999997</v>
      </c>
      <c r="L100" s="84" t="s">
        <v>2152</v>
      </c>
      <c r="M100" s="24" t="s">
        <v>2280</v>
      </c>
    </row>
    <row r="101" spans="1:13" ht="31.5">
      <c r="A101" s="18">
        <v>100</v>
      </c>
      <c r="B101" s="27" t="s">
        <v>114</v>
      </c>
      <c r="C101" s="87" t="s">
        <v>938</v>
      </c>
      <c r="D101" s="87" t="s">
        <v>939</v>
      </c>
      <c r="E101" s="87" t="s">
        <v>940</v>
      </c>
      <c r="F101" s="87" t="s">
        <v>941</v>
      </c>
      <c r="G101" s="88" t="s">
        <v>942</v>
      </c>
      <c r="H101" s="87" t="s">
        <v>933</v>
      </c>
      <c r="I101" s="30" t="s">
        <v>9</v>
      </c>
      <c r="J101" s="50">
        <v>59500</v>
      </c>
      <c r="K101" s="83">
        <v>188317.5</v>
      </c>
      <c r="L101" s="84" t="s">
        <v>2151</v>
      </c>
      <c r="M101" s="24" t="s">
        <v>2279</v>
      </c>
    </row>
    <row r="102" spans="1:13" ht="31.5">
      <c r="A102" s="18">
        <v>101</v>
      </c>
      <c r="B102" s="27" t="s">
        <v>115</v>
      </c>
      <c r="C102" s="87" t="s">
        <v>943</v>
      </c>
      <c r="D102" s="87" t="s">
        <v>944</v>
      </c>
      <c r="E102" s="87" t="s">
        <v>945</v>
      </c>
      <c r="F102" s="87" t="s">
        <v>946</v>
      </c>
      <c r="G102" s="88" t="s">
        <v>599</v>
      </c>
      <c r="H102" s="87" t="s">
        <v>933</v>
      </c>
      <c r="I102" s="30" t="s">
        <v>10</v>
      </c>
      <c r="J102" s="50">
        <v>39500</v>
      </c>
      <c r="K102" s="83">
        <v>58855</v>
      </c>
      <c r="L102" s="84" t="s">
        <v>2151</v>
      </c>
      <c r="M102" s="24" t="s">
        <v>2280</v>
      </c>
    </row>
    <row r="103" spans="1:13" ht="47.25">
      <c r="A103" s="18">
        <v>102</v>
      </c>
      <c r="B103" s="27" t="s">
        <v>116</v>
      </c>
      <c r="C103" s="87" t="s">
        <v>947</v>
      </c>
      <c r="D103" s="87" t="s">
        <v>948</v>
      </c>
      <c r="E103" s="87" t="s">
        <v>949</v>
      </c>
      <c r="F103" s="87" t="s">
        <v>950</v>
      </c>
      <c r="G103" s="88" t="s">
        <v>599</v>
      </c>
      <c r="H103" s="87" t="s">
        <v>933</v>
      </c>
      <c r="I103" s="30" t="s">
        <v>23</v>
      </c>
      <c r="J103" s="50">
        <v>210</v>
      </c>
      <c r="K103" s="83">
        <v>6.93</v>
      </c>
      <c r="L103" s="84" t="s">
        <v>2152</v>
      </c>
      <c r="M103" s="24" t="s">
        <v>2281</v>
      </c>
    </row>
    <row r="104" spans="1:13" ht="47.25">
      <c r="A104" s="18">
        <v>103</v>
      </c>
      <c r="B104" s="27" t="s">
        <v>117</v>
      </c>
      <c r="C104" s="87" t="s">
        <v>951</v>
      </c>
      <c r="D104" s="87" t="s">
        <v>952</v>
      </c>
      <c r="E104" s="87" t="s">
        <v>953</v>
      </c>
      <c r="F104" s="87" t="s">
        <v>954</v>
      </c>
      <c r="G104" s="88" t="s">
        <v>599</v>
      </c>
      <c r="H104" s="87" t="s">
        <v>933</v>
      </c>
      <c r="I104" s="30" t="s">
        <v>23</v>
      </c>
      <c r="J104" s="50">
        <v>2793</v>
      </c>
      <c r="K104" s="83">
        <v>13990.137000000001</v>
      </c>
      <c r="L104" s="84" t="s">
        <v>2152</v>
      </c>
      <c r="M104" s="24" t="s">
        <v>2281</v>
      </c>
    </row>
    <row r="105" spans="1:13" ht="47.25">
      <c r="A105" s="18">
        <v>104</v>
      </c>
      <c r="B105" s="51" t="s">
        <v>118</v>
      </c>
      <c r="C105" s="87" t="s">
        <v>955</v>
      </c>
      <c r="D105" s="87" t="s">
        <v>956</v>
      </c>
      <c r="E105" s="87" t="s">
        <v>957</v>
      </c>
      <c r="F105" s="87" t="s">
        <v>958</v>
      </c>
      <c r="G105" s="88" t="s">
        <v>598</v>
      </c>
      <c r="H105" s="87" t="s">
        <v>933</v>
      </c>
      <c r="I105" s="30" t="s">
        <v>23</v>
      </c>
      <c r="J105" s="50">
        <v>3755</v>
      </c>
      <c r="K105" s="83">
        <v>15.02</v>
      </c>
      <c r="L105" s="84" t="s">
        <v>2151</v>
      </c>
      <c r="M105" s="24" t="s">
        <v>2281</v>
      </c>
    </row>
    <row r="106" spans="1:13" ht="47.25">
      <c r="A106" s="18">
        <v>105</v>
      </c>
      <c r="B106" s="27" t="s">
        <v>119</v>
      </c>
      <c r="C106" s="87" t="s">
        <v>959</v>
      </c>
      <c r="D106" s="87" t="s">
        <v>960</v>
      </c>
      <c r="E106" s="87" t="s">
        <v>961</v>
      </c>
      <c r="F106" s="87" t="s">
        <v>962</v>
      </c>
      <c r="G106" s="88" t="s">
        <v>599</v>
      </c>
      <c r="H106" s="87" t="s">
        <v>933</v>
      </c>
      <c r="I106" s="30" t="s">
        <v>23</v>
      </c>
      <c r="J106" s="50">
        <v>700</v>
      </c>
      <c r="K106" s="83">
        <v>112147</v>
      </c>
      <c r="L106" s="84" t="s">
        <v>2151</v>
      </c>
      <c r="M106" s="24" t="s">
        <v>2279</v>
      </c>
    </row>
    <row r="107" spans="1:13" ht="47.25">
      <c r="A107" s="18">
        <v>106</v>
      </c>
      <c r="B107" s="27" t="s">
        <v>120</v>
      </c>
      <c r="C107" s="87" t="s">
        <v>963</v>
      </c>
      <c r="D107" s="87" t="s">
        <v>964</v>
      </c>
      <c r="E107" s="87" t="s">
        <v>965</v>
      </c>
      <c r="F107" s="111" t="s">
        <v>966</v>
      </c>
      <c r="G107" s="88" t="s">
        <v>599</v>
      </c>
      <c r="H107" s="87" t="s">
        <v>933</v>
      </c>
      <c r="I107" s="30" t="s">
        <v>23</v>
      </c>
      <c r="J107" s="50">
        <v>1195</v>
      </c>
      <c r="K107" s="83">
        <v>2498.7449999999999</v>
      </c>
      <c r="L107" s="84" t="s">
        <v>2151</v>
      </c>
      <c r="M107" s="24" t="s">
        <v>2281</v>
      </c>
    </row>
    <row r="108" spans="1:13" ht="47.25">
      <c r="A108" s="18">
        <v>107</v>
      </c>
      <c r="B108" s="27" t="s">
        <v>121</v>
      </c>
      <c r="C108" s="87" t="s">
        <v>967</v>
      </c>
      <c r="D108" s="87" t="s">
        <v>968</v>
      </c>
      <c r="E108" s="87" t="s">
        <v>969</v>
      </c>
      <c r="F108" s="87" t="s">
        <v>970</v>
      </c>
      <c r="G108" s="88" t="s">
        <v>599</v>
      </c>
      <c r="H108" s="87" t="s">
        <v>933</v>
      </c>
      <c r="I108" s="30" t="s">
        <v>23</v>
      </c>
      <c r="J108" s="50">
        <v>182</v>
      </c>
      <c r="K108" s="83">
        <v>2546.1799999999998</v>
      </c>
      <c r="L108" s="84" t="s">
        <v>2152</v>
      </c>
      <c r="M108" s="24" t="s">
        <v>2281</v>
      </c>
    </row>
    <row r="109" spans="1:13" ht="31.5">
      <c r="A109" s="18">
        <v>108</v>
      </c>
      <c r="B109" s="27" t="s">
        <v>122</v>
      </c>
      <c r="C109" s="87" t="s">
        <v>971</v>
      </c>
      <c r="D109" s="87" t="s">
        <v>972</v>
      </c>
      <c r="E109" s="87" t="s">
        <v>973</v>
      </c>
      <c r="F109" s="87" t="s">
        <v>974</v>
      </c>
      <c r="G109" s="88" t="s">
        <v>599</v>
      </c>
      <c r="H109" s="87" t="s">
        <v>933</v>
      </c>
      <c r="I109" s="30" t="s">
        <v>23</v>
      </c>
      <c r="J109" s="50">
        <v>609</v>
      </c>
      <c r="K109" s="83">
        <v>15.225</v>
      </c>
      <c r="L109" s="84" t="s">
        <v>2151</v>
      </c>
      <c r="M109" s="24" t="s">
        <v>2281</v>
      </c>
    </row>
    <row r="110" spans="1:13" ht="15.75">
      <c r="A110" s="18">
        <v>109</v>
      </c>
      <c r="B110" s="27" t="s">
        <v>123</v>
      </c>
      <c r="C110" s="87" t="s">
        <v>975</v>
      </c>
      <c r="D110" s="87" t="s">
        <v>976</v>
      </c>
      <c r="E110" s="87" t="s">
        <v>978</v>
      </c>
      <c r="F110" s="87" t="s">
        <v>979</v>
      </c>
      <c r="G110" s="88" t="s">
        <v>977</v>
      </c>
      <c r="H110" s="87" t="s">
        <v>933</v>
      </c>
      <c r="I110" s="30" t="s">
        <v>23</v>
      </c>
      <c r="J110" s="50">
        <v>3900</v>
      </c>
      <c r="K110" s="83">
        <v>233379</v>
      </c>
      <c r="L110" s="84" t="s">
        <v>2151</v>
      </c>
      <c r="M110" s="24" t="s">
        <v>2279</v>
      </c>
    </row>
    <row r="111" spans="1:13" ht="31.5">
      <c r="A111" s="18">
        <v>110</v>
      </c>
      <c r="B111" s="27" t="s">
        <v>124</v>
      </c>
      <c r="C111" s="87" t="s">
        <v>980</v>
      </c>
      <c r="D111" s="87" t="s">
        <v>981</v>
      </c>
      <c r="E111" s="87" t="s">
        <v>982</v>
      </c>
      <c r="F111" s="87" t="s">
        <v>983</v>
      </c>
      <c r="G111" s="88" t="s">
        <v>984</v>
      </c>
      <c r="H111" s="87" t="s">
        <v>933</v>
      </c>
      <c r="I111" s="30" t="s">
        <v>21</v>
      </c>
      <c r="J111" s="50">
        <v>9000</v>
      </c>
      <c r="K111" s="83">
        <v>43722</v>
      </c>
      <c r="L111" s="84" t="s">
        <v>2151</v>
      </c>
      <c r="M111" s="24" t="s">
        <v>2280</v>
      </c>
    </row>
    <row r="112" spans="1:13" ht="47.25">
      <c r="A112" s="18">
        <v>111</v>
      </c>
      <c r="B112" s="27" t="s">
        <v>125</v>
      </c>
      <c r="C112" s="87" t="s">
        <v>985</v>
      </c>
      <c r="D112" s="87" t="s">
        <v>986</v>
      </c>
      <c r="E112" s="87" t="s">
        <v>987</v>
      </c>
      <c r="F112" s="87" t="s">
        <v>988</v>
      </c>
      <c r="G112" s="88" t="s">
        <v>599</v>
      </c>
      <c r="H112" s="87" t="s">
        <v>933</v>
      </c>
      <c r="I112" s="30" t="s">
        <v>23</v>
      </c>
      <c r="J112" s="50">
        <v>960</v>
      </c>
      <c r="K112" s="83">
        <v>4815.3599999999997</v>
      </c>
      <c r="L112" s="84" t="s">
        <v>2152</v>
      </c>
      <c r="M112" s="24" t="s">
        <v>2281</v>
      </c>
    </row>
    <row r="113" spans="1:13" ht="31.5">
      <c r="A113" s="18">
        <v>112</v>
      </c>
      <c r="B113" s="27" t="s">
        <v>126</v>
      </c>
      <c r="C113" s="87" t="s">
        <v>989</v>
      </c>
      <c r="D113" s="87" t="s">
        <v>990</v>
      </c>
      <c r="E113" s="87" t="s">
        <v>991</v>
      </c>
      <c r="F113" s="87" t="s">
        <v>992</v>
      </c>
      <c r="G113" s="88" t="s">
        <v>599</v>
      </c>
      <c r="H113" s="87" t="s">
        <v>933</v>
      </c>
      <c r="I113" s="30" t="s">
        <v>23</v>
      </c>
      <c r="J113" s="50">
        <v>429</v>
      </c>
      <c r="K113" s="83">
        <v>14592.005999999999</v>
      </c>
      <c r="L113" s="84" t="s">
        <v>2151</v>
      </c>
      <c r="M113" s="24" t="s">
        <v>2281</v>
      </c>
    </row>
    <row r="114" spans="1:13" ht="31.5">
      <c r="A114" s="18">
        <v>113</v>
      </c>
      <c r="B114" s="27" t="s">
        <v>127</v>
      </c>
      <c r="C114" s="87" t="s">
        <v>993</v>
      </c>
      <c r="D114" s="87" t="s">
        <v>994</v>
      </c>
      <c r="E114" s="87" t="s">
        <v>995</v>
      </c>
      <c r="F114" s="111" t="s">
        <v>996</v>
      </c>
      <c r="G114" s="88" t="s">
        <v>599</v>
      </c>
      <c r="H114" s="87" t="s">
        <v>933</v>
      </c>
      <c r="I114" s="30" t="s">
        <v>71</v>
      </c>
      <c r="J114" s="50">
        <v>3900</v>
      </c>
      <c r="K114" s="83">
        <v>11719.5</v>
      </c>
      <c r="L114" s="84" t="s">
        <v>2151</v>
      </c>
      <c r="M114" s="24" t="s">
        <v>2281</v>
      </c>
    </row>
    <row r="115" spans="1:13" ht="157.5">
      <c r="A115" s="18">
        <v>114</v>
      </c>
      <c r="B115" s="27" t="s">
        <v>128</v>
      </c>
      <c r="C115" s="87" t="s">
        <v>997</v>
      </c>
      <c r="D115" s="87" t="s">
        <v>998</v>
      </c>
      <c r="E115" s="87" t="s">
        <v>999</v>
      </c>
      <c r="F115" s="87" t="s">
        <v>1000</v>
      </c>
      <c r="G115" s="88" t="s">
        <v>599</v>
      </c>
      <c r="H115" s="87" t="s">
        <v>933</v>
      </c>
      <c r="I115" s="30" t="s">
        <v>44</v>
      </c>
      <c r="J115" s="50">
        <v>3150</v>
      </c>
      <c r="K115" s="83">
        <v>425.25</v>
      </c>
      <c r="L115" s="84" t="s">
        <v>2152</v>
      </c>
      <c r="M115" s="24" t="s">
        <v>2281</v>
      </c>
    </row>
    <row r="116" spans="1:13" ht="63">
      <c r="A116" s="18">
        <v>115</v>
      </c>
      <c r="B116" s="27" t="s">
        <v>129</v>
      </c>
      <c r="C116" s="87" t="s">
        <v>1001</v>
      </c>
      <c r="D116" s="87" t="s">
        <v>1002</v>
      </c>
      <c r="E116" s="87" t="s">
        <v>1003</v>
      </c>
      <c r="F116" s="87" t="s">
        <v>970</v>
      </c>
      <c r="G116" s="88" t="s">
        <v>599</v>
      </c>
      <c r="H116" s="87" t="s">
        <v>933</v>
      </c>
      <c r="I116" s="30" t="s">
        <v>23</v>
      </c>
      <c r="J116" s="50">
        <v>1500</v>
      </c>
      <c r="K116" s="83">
        <v>1500</v>
      </c>
      <c r="L116" s="84" t="s">
        <v>2151</v>
      </c>
      <c r="M116" s="24" t="s">
        <v>2281</v>
      </c>
    </row>
    <row r="117" spans="1:13" ht="47.25">
      <c r="A117" s="18">
        <v>116</v>
      </c>
      <c r="B117" s="27" t="s">
        <v>130</v>
      </c>
      <c r="C117" s="87" t="s">
        <v>1004</v>
      </c>
      <c r="D117" s="87" t="s">
        <v>1005</v>
      </c>
      <c r="E117" s="87" t="s">
        <v>1006</v>
      </c>
      <c r="F117" s="87" t="s">
        <v>954</v>
      </c>
      <c r="G117" s="88" t="s">
        <v>599</v>
      </c>
      <c r="H117" s="87" t="s">
        <v>933</v>
      </c>
      <c r="I117" s="30" t="s">
        <v>23</v>
      </c>
      <c r="J117" s="50">
        <v>882</v>
      </c>
      <c r="K117" s="83">
        <v>34148.394</v>
      </c>
      <c r="L117" s="84" t="s">
        <v>2152</v>
      </c>
      <c r="M117" s="24" t="s">
        <v>2280</v>
      </c>
    </row>
    <row r="118" spans="1:13" ht="31.5">
      <c r="A118" s="18">
        <v>117</v>
      </c>
      <c r="B118" s="27" t="s">
        <v>131</v>
      </c>
      <c r="C118" s="87" t="s">
        <v>1007</v>
      </c>
      <c r="D118" s="87" t="s">
        <v>1008</v>
      </c>
      <c r="E118" s="87" t="s">
        <v>1009</v>
      </c>
      <c r="F118" s="87" t="s">
        <v>1010</v>
      </c>
      <c r="G118" s="88" t="s">
        <v>599</v>
      </c>
      <c r="H118" s="87" t="s">
        <v>933</v>
      </c>
      <c r="I118" s="30" t="s">
        <v>23</v>
      </c>
      <c r="J118" s="50">
        <v>945</v>
      </c>
      <c r="K118" s="83">
        <v>54445.23</v>
      </c>
      <c r="L118" s="84" t="s">
        <v>2151</v>
      </c>
      <c r="M118" s="24" t="s">
        <v>2280</v>
      </c>
    </row>
    <row r="119" spans="1:13" ht="15.75">
      <c r="A119" s="18">
        <v>118</v>
      </c>
      <c r="B119" s="27" t="s">
        <v>132</v>
      </c>
      <c r="C119" s="87" t="s">
        <v>975</v>
      </c>
      <c r="D119" s="87" t="s">
        <v>1011</v>
      </c>
      <c r="E119" s="87" t="s">
        <v>1012</v>
      </c>
      <c r="F119" s="87" t="s">
        <v>1013</v>
      </c>
      <c r="G119" s="88" t="s">
        <v>599</v>
      </c>
      <c r="H119" s="87" t="s">
        <v>933</v>
      </c>
      <c r="I119" s="30" t="s">
        <v>23</v>
      </c>
      <c r="J119" s="50">
        <v>1400</v>
      </c>
      <c r="K119" s="83">
        <v>36773.800000000003</v>
      </c>
      <c r="L119" s="84" t="s">
        <v>2151</v>
      </c>
      <c r="M119" s="24" t="s">
        <v>2280</v>
      </c>
    </row>
    <row r="120" spans="1:13" ht="31.5">
      <c r="A120" s="18">
        <v>119</v>
      </c>
      <c r="B120" s="27" t="s">
        <v>133</v>
      </c>
      <c r="C120" s="87" t="s">
        <v>1014</v>
      </c>
      <c r="D120" s="87" t="s">
        <v>1015</v>
      </c>
      <c r="E120" s="87" t="s">
        <v>1016</v>
      </c>
      <c r="F120" s="87" t="s">
        <v>1017</v>
      </c>
      <c r="G120" s="88" t="s">
        <v>599</v>
      </c>
      <c r="H120" s="87" t="s">
        <v>933</v>
      </c>
      <c r="I120" s="30" t="s">
        <v>23</v>
      </c>
      <c r="J120" s="50">
        <v>2500</v>
      </c>
      <c r="K120" s="83">
        <v>2475</v>
      </c>
      <c r="L120" s="84" t="s">
        <v>2152</v>
      </c>
      <c r="M120" s="24" t="s">
        <v>2281</v>
      </c>
    </row>
    <row r="121" spans="1:13" ht="31.5">
      <c r="A121" s="18">
        <v>120</v>
      </c>
      <c r="B121" s="27" t="s">
        <v>134</v>
      </c>
      <c r="C121" s="87" t="s">
        <v>971</v>
      </c>
      <c r="D121" s="87" t="s">
        <v>1018</v>
      </c>
      <c r="E121" s="87" t="s">
        <v>1019</v>
      </c>
      <c r="F121" s="87" t="s">
        <v>1020</v>
      </c>
      <c r="G121" s="88" t="s">
        <v>1021</v>
      </c>
      <c r="H121" s="87" t="s">
        <v>933</v>
      </c>
      <c r="I121" s="30" t="s">
        <v>23</v>
      </c>
      <c r="J121" s="50">
        <v>532</v>
      </c>
      <c r="K121" s="83">
        <v>43073.38</v>
      </c>
      <c r="L121" s="84" t="s">
        <v>2151</v>
      </c>
      <c r="M121" s="24" t="s">
        <v>2280</v>
      </c>
    </row>
    <row r="122" spans="1:13" ht="31.5">
      <c r="A122" s="18">
        <v>121</v>
      </c>
      <c r="B122" s="51" t="s">
        <v>135</v>
      </c>
      <c r="C122" s="87" t="s">
        <v>1022</v>
      </c>
      <c r="D122" s="87" t="s">
        <v>1023</v>
      </c>
      <c r="E122" s="87" t="s">
        <v>1024</v>
      </c>
      <c r="F122" s="87" t="s">
        <v>937</v>
      </c>
      <c r="G122" s="88" t="s">
        <v>599</v>
      </c>
      <c r="H122" s="87" t="s">
        <v>933</v>
      </c>
      <c r="I122" s="30" t="s">
        <v>23</v>
      </c>
      <c r="J122" s="50">
        <v>239</v>
      </c>
      <c r="K122" s="83">
        <v>5522.3339999999998</v>
      </c>
      <c r="L122" s="84" t="s">
        <v>2152</v>
      </c>
      <c r="M122" s="24" t="s">
        <v>2281</v>
      </c>
    </row>
    <row r="123" spans="1:13" ht="31.5">
      <c r="A123" s="18">
        <v>122</v>
      </c>
      <c r="B123" s="27" t="s">
        <v>136</v>
      </c>
      <c r="C123" s="87" t="s">
        <v>1025</v>
      </c>
      <c r="D123" s="87" t="s">
        <v>1026</v>
      </c>
      <c r="E123" s="87" t="s">
        <v>1027</v>
      </c>
      <c r="F123" s="87" t="s">
        <v>1028</v>
      </c>
      <c r="G123" s="88" t="s">
        <v>599</v>
      </c>
      <c r="H123" s="87" t="s">
        <v>933</v>
      </c>
      <c r="I123" s="30" t="s">
        <v>71</v>
      </c>
      <c r="J123" s="50">
        <v>544</v>
      </c>
      <c r="K123" s="83">
        <v>1005.312</v>
      </c>
      <c r="L123" s="84" t="s">
        <v>2151</v>
      </c>
      <c r="M123" s="24" t="s">
        <v>2281</v>
      </c>
    </row>
    <row r="124" spans="1:13" ht="31.5">
      <c r="A124" s="18">
        <v>123</v>
      </c>
      <c r="B124" s="27" t="s">
        <v>137</v>
      </c>
      <c r="C124" s="87" t="s">
        <v>1029</v>
      </c>
      <c r="D124" s="87" t="s">
        <v>1030</v>
      </c>
      <c r="E124" s="87" t="s">
        <v>1031</v>
      </c>
      <c r="F124" s="87" t="s">
        <v>1032</v>
      </c>
      <c r="G124" s="88" t="s">
        <v>599</v>
      </c>
      <c r="H124" s="87" t="s">
        <v>933</v>
      </c>
      <c r="I124" s="30" t="s">
        <v>138</v>
      </c>
      <c r="J124" s="50">
        <v>18900</v>
      </c>
      <c r="K124" s="83">
        <v>378</v>
      </c>
      <c r="L124" s="84" t="s">
        <v>2151</v>
      </c>
      <c r="M124" s="24" t="s">
        <v>2281</v>
      </c>
    </row>
    <row r="125" spans="1:13" ht="31.5">
      <c r="A125" s="18">
        <v>124</v>
      </c>
      <c r="B125" s="27" t="s">
        <v>139</v>
      </c>
      <c r="C125" s="87" t="s">
        <v>1029</v>
      </c>
      <c r="D125" s="87" t="s">
        <v>1033</v>
      </c>
      <c r="E125" s="87" t="s">
        <v>1034</v>
      </c>
      <c r="F125" s="87" t="s">
        <v>937</v>
      </c>
      <c r="G125" s="88" t="s">
        <v>599</v>
      </c>
      <c r="H125" s="87" t="s">
        <v>933</v>
      </c>
      <c r="I125" s="30" t="s">
        <v>23</v>
      </c>
      <c r="J125" s="50">
        <v>139</v>
      </c>
      <c r="K125" s="83">
        <v>25.576000000000001</v>
      </c>
      <c r="L125" s="84" t="s">
        <v>2152</v>
      </c>
      <c r="M125" s="24" t="s">
        <v>2281</v>
      </c>
    </row>
    <row r="126" spans="1:13" ht="31.5">
      <c r="A126" s="18">
        <v>125</v>
      </c>
      <c r="B126" s="27" t="s">
        <v>2286</v>
      </c>
      <c r="C126" s="87" t="s">
        <v>1029</v>
      </c>
      <c r="D126" s="87" t="s">
        <v>1033</v>
      </c>
      <c r="E126" s="87" t="s">
        <v>1035</v>
      </c>
      <c r="F126" s="87" t="s">
        <v>1036</v>
      </c>
      <c r="G126" s="88" t="s">
        <v>599</v>
      </c>
      <c r="H126" s="87" t="s">
        <v>933</v>
      </c>
      <c r="I126" s="30" t="s">
        <v>23</v>
      </c>
      <c r="J126" s="50">
        <v>139</v>
      </c>
      <c r="K126" s="83">
        <v>10941.663</v>
      </c>
      <c r="L126" s="84" t="s">
        <v>2152</v>
      </c>
      <c r="M126" s="24" t="s">
        <v>2281</v>
      </c>
    </row>
    <row r="127" spans="1:13" ht="31.5">
      <c r="A127" s="18">
        <v>126</v>
      </c>
      <c r="B127" s="51" t="s">
        <v>141</v>
      </c>
      <c r="C127" s="87" t="s">
        <v>1037</v>
      </c>
      <c r="D127" s="87" t="s">
        <v>1038</v>
      </c>
      <c r="E127" s="87" t="s">
        <v>1039</v>
      </c>
      <c r="F127" s="87" t="s">
        <v>597</v>
      </c>
      <c r="G127" s="88" t="s">
        <v>599</v>
      </c>
      <c r="H127" s="87" t="s">
        <v>1040</v>
      </c>
      <c r="I127" s="30" t="s">
        <v>71</v>
      </c>
      <c r="J127" s="50">
        <v>2798</v>
      </c>
      <c r="K127" s="83">
        <v>391.72</v>
      </c>
      <c r="L127" s="84" t="s">
        <v>2152</v>
      </c>
      <c r="M127" s="24" t="s">
        <v>2281</v>
      </c>
    </row>
    <row r="128" spans="1:13" ht="31.5">
      <c r="A128" s="18">
        <v>127</v>
      </c>
      <c r="B128" s="27" t="s">
        <v>142</v>
      </c>
      <c r="C128" s="87" t="s">
        <v>1041</v>
      </c>
      <c r="D128" s="94" t="s">
        <v>1042</v>
      </c>
      <c r="E128" s="87" t="s">
        <v>1043</v>
      </c>
      <c r="F128" s="87" t="s">
        <v>1013</v>
      </c>
      <c r="G128" s="88" t="s">
        <v>599</v>
      </c>
      <c r="H128" s="87" t="s">
        <v>933</v>
      </c>
      <c r="I128" s="30" t="s">
        <v>23</v>
      </c>
      <c r="J128" s="50">
        <v>2050</v>
      </c>
      <c r="K128" s="83">
        <v>14675.95</v>
      </c>
      <c r="L128" s="84" t="s">
        <v>2151</v>
      </c>
      <c r="M128" s="24" t="s">
        <v>2281</v>
      </c>
    </row>
    <row r="129" spans="1:13" ht="47.25">
      <c r="A129" s="18">
        <v>128</v>
      </c>
      <c r="B129" s="18" t="s">
        <v>143</v>
      </c>
      <c r="C129" s="25" t="s">
        <v>372</v>
      </c>
      <c r="D129" s="25" t="s">
        <v>536</v>
      </c>
      <c r="E129" s="25" t="s">
        <v>537</v>
      </c>
      <c r="F129" s="25" t="s">
        <v>1044</v>
      </c>
      <c r="G129" s="25" t="s">
        <v>599</v>
      </c>
      <c r="H129" s="25" t="s">
        <v>605</v>
      </c>
      <c r="I129" s="21" t="s">
        <v>44</v>
      </c>
      <c r="J129" s="21">
        <v>421</v>
      </c>
      <c r="K129" s="78">
        <v>1981.2260000000001</v>
      </c>
      <c r="L129" s="84" t="s">
        <v>2152</v>
      </c>
      <c r="M129" s="24" t="s">
        <v>2281</v>
      </c>
    </row>
    <row r="130" spans="1:13" ht="47.25">
      <c r="A130" s="18">
        <v>129</v>
      </c>
      <c r="B130" s="18" t="s">
        <v>144</v>
      </c>
      <c r="C130" s="25" t="s">
        <v>538</v>
      </c>
      <c r="D130" s="25" t="s">
        <v>539</v>
      </c>
      <c r="E130" s="25" t="s">
        <v>540</v>
      </c>
      <c r="F130" s="25" t="s">
        <v>1045</v>
      </c>
      <c r="G130" s="25" t="s">
        <v>599</v>
      </c>
      <c r="H130" s="25" t="s">
        <v>605</v>
      </c>
      <c r="I130" s="21" t="s">
        <v>23</v>
      </c>
      <c r="J130" s="21">
        <v>595</v>
      </c>
      <c r="K130" s="78">
        <v>26554.254999999997</v>
      </c>
      <c r="L130" s="84" t="s">
        <v>2151</v>
      </c>
      <c r="M130" s="24" t="s">
        <v>2280</v>
      </c>
    </row>
    <row r="131" spans="1:13" ht="47.25">
      <c r="A131" s="18">
        <v>130</v>
      </c>
      <c r="B131" s="18" t="s">
        <v>145</v>
      </c>
      <c r="C131" s="25" t="s">
        <v>541</v>
      </c>
      <c r="D131" s="25" t="s">
        <v>542</v>
      </c>
      <c r="E131" s="25" t="s">
        <v>1046</v>
      </c>
      <c r="F131" s="25" t="s">
        <v>1047</v>
      </c>
      <c r="G131" s="25" t="s">
        <v>599</v>
      </c>
      <c r="H131" s="25" t="s">
        <v>606</v>
      </c>
      <c r="I131" s="21" t="s">
        <v>23</v>
      </c>
      <c r="J131" s="21">
        <v>376</v>
      </c>
      <c r="K131" s="78">
        <v>5200.8320000000003</v>
      </c>
      <c r="L131" s="84" t="s">
        <v>2152</v>
      </c>
      <c r="M131" s="24" t="s">
        <v>2281</v>
      </c>
    </row>
    <row r="132" spans="1:13" ht="31.5">
      <c r="A132" s="18">
        <v>131</v>
      </c>
      <c r="B132" s="18" t="s">
        <v>146</v>
      </c>
      <c r="C132" s="25" t="s">
        <v>543</v>
      </c>
      <c r="D132" s="25" t="s">
        <v>544</v>
      </c>
      <c r="E132" s="25" t="s">
        <v>545</v>
      </c>
      <c r="F132" s="25" t="s">
        <v>1048</v>
      </c>
      <c r="G132" s="25" t="s">
        <v>598</v>
      </c>
      <c r="H132" s="25" t="s">
        <v>607</v>
      </c>
      <c r="I132" s="21" t="s">
        <v>44</v>
      </c>
      <c r="J132" s="21">
        <v>3157</v>
      </c>
      <c r="K132" s="78">
        <v>7103.25</v>
      </c>
      <c r="L132" s="84" t="s">
        <v>2151</v>
      </c>
      <c r="M132" s="24" t="s">
        <v>2281</v>
      </c>
    </row>
    <row r="133" spans="1:13" ht="47.25">
      <c r="A133" s="18">
        <v>132</v>
      </c>
      <c r="B133" s="18" t="s">
        <v>147</v>
      </c>
      <c r="C133" s="25" t="s">
        <v>541</v>
      </c>
      <c r="D133" s="25" t="s">
        <v>1049</v>
      </c>
      <c r="E133" s="25" t="s">
        <v>1050</v>
      </c>
      <c r="F133" s="25" t="s">
        <v>1051</v>
      </c>
      <c r="G133" s="25" t="s">
        <v>599</v>
      </c>
      <c r="H133" s="25" t="s">
        <v>608</v>
      </c>
      <c r="I133" s="21" t="s">
        <v>148</v>
      </c>
      <c r="J133" s="21">
        <v>6750</v>
      </c>
      <c r="K133" s="78">
        <v>209.25</v>
      </c>
      <c r="L133" s="84" t="s">
        <v>2152</v>
      </c>
      <c r="M133" s="24" t="s">
        <v>2281</v>
      </c>
    </row>
    <row r="134" spans="1:13" ht="15.75">
      <c r="A134" s="18">
        <v>133</v>
      </c>
      <c r="B134" s="18" t="s">
        <v>149</v>
      </c>
      <c r="C134" s="25" t="s">
        <v>546</v>
      </c>
      <c r="D134" s="25" t="s">
        <v>547</v>
      </c>
      <c r="E134" s="25" t="s">
        <v>548</v>
      </c>
      <c r="F134" s="25" t="s">
        <v>1052</v>
      </c>
      <c r="G134" s="25" t="s">
        <v>600</v>
      </c>
      <c r="H134" s="25" t="s">
        <v>609</v>
      </c>
      <c r="I134" s="21" t="s">
        <v>23</v>
      </c>
      <c r="J134" s="21">
        <v>2253</v>
      </c>
      <c r="K134" s="78">
        <v>583.52700000000004</v>
      </c>
      <c r="L134" s="84" t="s">
        <v>2152</v>
      </c>
      <c r="M134" s="24" t="s">
        <v>2281</v>
      </c>
    </row>
    <row r="135" spans="1:13" ht="15.75">
      <c r="A135" s="18">
        <v>134</v>
      </c>
      <c r="B135" s="18" t="s">
        <v>150</v>
      </c>
      <c r="C135" s="25" t="s">
        <v>546</v>
      </c>
      <c r="D135" s="25" t="s">
        <v>549</v>
      </c>
      <c r="E135" s="25" t="s">
        <v>550</v>
      </c>
      <c r="F135" s="25" t="s">
        <v>1052</v>
      </c>
      <c r="G135" s="25" t="s">
        <v>600</v>
      </c>
      <c r="H135" s="25" t="s">
        <v>609</v>
      </c>
      <c r="I135" s="21" t="s">
        <v>23</v>
      </c>
      <c r="J135" s="21">
        <v>9454</v>
      </c>
      <c r="K135" s="78">
        <v>14842.779999999999</v>
      </c>
      <c r="L135" s="84" t="s">
        <v>2152</v>
      </c>
      <c r="M135" s="24" t="s">
        <v>2281</v>
      </c>
    </row>
    <row r="136" spans="1:13" ht="31.5">
      <c r="A136" s="18">
        <v>135</v>
      </c>
      <c r="B136" s="18" t="s">
        <v>151</v>
      </c>
      <c r="C136" s="25" t="s">
        <v>151</v>
      </c>
      <c r="D136" s="25" t="s">
        <v>551</v>
      </c>
      <c r="E136" s="25" t="s">
        <v>552</v>
      </c>
      <c r="F136" s="25" t="s">
        <v>601</v>
      </c>
      <c r="G136" s="25" t="s">
        <v>599</v>
      </c>
      <c r="H136" s="25" t="s">
        <v>610</v>
      </c>
      <c r="I136" s="21" t="s">
        <v>71</v>
      </c>
      <c r="J136" s="21">
        <v>2050</v>
      </c>
      <c r="K136" s="78">
        <v>688.8</v>
      </c>
      <c r="L136" s="84" t="s">
        <v>2153</v>
      </c>
      <c r="M136" s="24" t="s">
        <v>2281</v>
      </c>
    </row>
    <row r="137" spans="1:13" ht="31.5">
      <c r="A137" s="18">
        <v>136</v>
      </c>
      <c r="B137" s="18" t="s">
        <v>152</v>
      </c>
      <c r="C137" s="25" t="s">
        <v>553</v>
      </c>
      <c r="D137" s="25" t="s">
        <v>554</v>
      </c>
      <c r="E137" s="25" t="s">
        <v>555</v>
      </c>
      <c r="F137" s="25" t="s">
        <v>1053</v>
      </c>
      <c r="G137" s="25" t="s">
        <v>599</v>
      </c>
      <c r="H137" s="25" t="s">
        <v>611</v>
      </c>
      <c r="I137" s="21" t="s">
        <v>23</v>
      </c>
      <c r="J137" s="21" t="s">
        <v>2159</v>
      </c>
      <c r="K137" s="78">
        <v>1843.15</v>
      </c>
      <c r="L137" s="84" t="s">
        <v>2152</v>
      </c>
      <c r="M137" s="24" t="s">
        <v>2281</v>
      </c>
    </row>
    <row r="138" spans="1:13" ht="63">
      <c r="A138" s="18">
        <v>137</v>
      </c>
      <c r="B138" s="18" t="s">
        <v>153</v>
      </c>
      <c r="C138" s="25" t="s">
        <v>556</v>
      </c>
      <c r="D138" s="25" t="s">
        <v>557</v>
      </c>
      <c r="E138" s="25" t="s">
        <v>558</v>
      </c>
      <c r="F138" s="25" t="s">
        <v>1054</v>
      </c>
      <c r="G138" s="25" t="s">
        <v>599</v>
      </c>
      <c r="H138" s="25" t="s">
        <v>605</v>
      </c>
      <c r="I138" s="21" t="s">
        <v>23</v>
      </c>
      <c r="J138" s="21">
        <v>2100</v>
      </c>
      <c r="K138" s="78">
        <v>108876.6</v>
      </c>
      <c r="L138" s="84" t="s">
        <v>2151</v>
      </c>
      <c r="M138" s="24" t="s">
        <v>2279</v>
      </c>
    </row>
    <row r="139" spans="1:13" ht="47.25">
      <c r="A139" s="18">
        <v>138</v>
      </c>
      <c r="B139" s="18" t="s">
        <v>154</v>
      </c>
      <c r="C139" s="25" t="s">
        <v>559</v>
      </c>
      <c r="D139" s="25" t="s">
        <v>560</v>
      </c>
      <c r="E139" s="25" t="s">
        <v>561</v>
      </c>
      <c r="F139" s="25" t="s">
        <v>562</v>
      </c>
      <c r="G139" s="25" t="s">
        <v>599</v>
      </c>
      <c r="H139" s="25" t="s">
        <v>605</v>
      </c>
      <c r="I139" s="21" t="s">
        <v>23</v>
      </c>
      <c r="J139" s="21">
        <v>273</v>
      </c>
      <c r="K139" s="78">
        <v>3745.0140000000001</v>
      </c>
      <c r="L139" s="84" t="s">
        <v>2151</v>
      </c>
      <c r="M139" s="24" t="s">
        <v>2281</v>
      </c>
    </row>
    <row r="140" spans="1:13" ht="31.5">
      <c r="A140" s="18">
        <v>139</v>
      </c>
      <c r="B140" s="18" t="s">
        <v>155</v>
      </c>
      <c r="C140" s="25" t="s">
        <v>563</v>
      </c>
      <c r="D140" s="25" t="s">
        <v>564</v>
      </c>
      <c r="E140" s="25" t="s">
        <v>565</v>
      </c>
      <c r="F140" s="25" t="s">
        <v>1055</v>
      </c>
      <c r="G140" s="25" t="s">
        <v>1056</v>
      </c>
      <c r="H140" s="25" t="s">
        <v>607</v>
      </c>
      <c r="I140" s="21" t="s">
        <v>23</v>
      </c>
      <c r="J140" s="21" t="s">
        <v>2229</v>
      </c>
      <c r="K140" s="78">
        <v>373080.14</v>
      </c>
      <c r="L140" s="84" t="s">
        <v>2151</v>
      </c>
      <c r="M140" s="24" t="s">
        <v>2279</v>
      </c>
    </row>
    <row r="141" spans="1:13" ht="15.75">
      <c r="A141" s="18">
        <v>140</v>
      </c>
      <c r="B141" s="18" t="s">
        <v>156</v>
      </c>
      <c r="C141" s="25" t="s">
        <v>566</v>
      </c>
      <c r="D141" s="25" t="s">
        <v>567</v>
      </c>
      <c r="E141" s="25" t="s">
        <v>568</v>
      </c>
      <c r="F141" s="25" t="s">
        <v>1057</v>
      </c>
      <c r="G141" s="25" t="s">
        <v>598</v>
      </c>
      <c r="H141" s="25" t="s">
        <v>611</v>
      </c>
      <c r="I141" s="21" t="s">
        <v>9</v>
      </c>
      <c r="J141" s="21" t="s">
        <v>2160</v>
      </c>
      <c r="K141" s="78">
        <v>332.93400000000003</v>
      </c>
      <c r="L141" s="84" t="s">
        <v>2152</v>
      </c>
      <c r="M141" s="24" t="s">
        <v>2281</v>
      </c>
    </row>
    <row r="142" spans="1:13" ht="63">
      <c r="A142" s="18">
        <v>141</v>
      </c>
      <c r="B142" s="18" t="s">
        <v>157</v>
      </c>
      <c r="C142" s="25" t="s">
        <v>556</v>
      </c>
      <c r="D142" s="25" t="s">
        <v>557</v>
      </c>
      <c r="E142" s="25" t="s">
        <v>558</v>
      </c>
      <c r="F142" s="25" t="s">
        <v>1054</v>
      </c>
      <c r="G142" s="25" t="s">
        <v>599</v>
      </c>
      <c r="H142" s="25" t="s">
        <v>605</v>
      </c>
      <c r="I142" s="21" t="s">
        <v>23</v>
      </c>
      <c r="J142" s="21">
        <v>378</v>
      </c>
      <c r="K142" s="78">
        <v>442.26</v>
      </c>
      <c r="L142" s="84" t="s">
        <v>2151</v>
      </c>
      <c r="M142" s="24" t="s">
        <v>2281</v>
      </c>
    </row>
    <row r="143" spans="1:13" ht="47.25">
      <c r="A143" s="18">
        <v>142</v>
      </c>
      <c r="B143" s="18" t="s">
        <v>2161</v>
      </c>
      <c r="C143" s="25" t="s">
        <v>559</v>
      </c>
      <c r="D143" s="25" t="s">
        <v>560</v>
      </c>
      <c r="E143" s="25" t="s">
        <v>561</v>
      </c>
      <c r="F143" s="25" t="s">
        <v>562</v>
      </c>
      <c r="G143" s="25" t="s">
        <v>599</v>
      </c>
      <c r="H143" s="25" t="s">
        <v>605</v>
      </c>
      <c r="I143" s="21" t="s">
        <v>23</v>
      </c>
      <c r="J143" s="21">
        <v>175</v>
      </c>
      <c r="K143" s="78">
        <v>132473.77500000002</v>
      </c>
      <c r="L143" s="84" t="s">
        <v>2151</v>
      </c>
      <c r="M143" s="24" t="s">
        <v>2279</v>
      </c>
    </row>
    <row r="144" spans="1:13" ht="47.25">
      <c r="A144" s="18">
        <v>143</v>
      </c>
      <c r="B144" s="18" t="s">
        <v>158</v>
      </c>
      <c r="C144" s="25" t="s">
        <v>2230</v>
      </c>
      <c r="D144" s="25" t="s">
        <v>2232</v>
      </c>
      <c r="E144" s="25" t="s">
        <v>694</v>
      </c>
      <c r="F144" s="25" t="s">
        <v>2231</v>
      </c>
      <c r="G144" s="25" t="s">
        <v>599</v>
      </c>
      <c r="H144" s="25" t="s">
        <v>605</v>
      </c>
      <c r="I144" s="21" t="s">
        <v>23</v>
      </c>
      <c r="J144" s="21">
        <v>980</v>
      </c>
      <c r="K144" s="78">
        <v>87132.78</v>
      </c>
      <c r="L144" s="84" t="s">
        <v>2151</v>
      </c>
      <c r="M144" s="24" t="s">
        <v>2279</v>
      </c>
    </row>
    <row r="145" spans="1:13" ht="47.25">
      <c r="A145" s="18">
        <v>144</v>
      </c>
      <c r="B145" s="18" t="s">
        <v>159</v>
      </c>
      <c r="C145" s="25" t="s">
        <v>569</v>
      </c>
      <c r="D145" s="25" t="s">
        <v>570</v>
      </c>
      <c r="E145" s="25" t="s">
        <v>571</v>
      </c>
      <c r="F145" s="25" t="s">
        <v>1058</v>
      </c>
      <c r="G145" s="25" t="s">
        <v>599</v>
      </c>
      <c r="H145" s="25" t="s">
        <v>605</v>
      </c>
      <c r="I145" s="21" t="s">
        <v>71</v>
      </c>
      <c r="J145" s="21">
        <v>5985</v>
      </c>
      <c r="K145" s="78">
        <v>442.89</v>
      </c>
      <c r="L145" s="84" t="s">
        <v>2152</v>
      </c>
      <c r="M145" s="24" t="s">
        <v>2281</v>
      </c>
    </row>
    <row r="146" spans="1:13" ht="47.25">
      <c r="A146" s="18">
        <v>145</v>
      </c>
      <c r="B146" s="18" t="s">
        <v>160</v>
      </c>
      <c r="C146" s="25" t="s">
        <v>572</v>
      </c>
      <c r="D146" s="25" t="s">
        <v>573</v>
      </c>
      <c r="E146" s="25" t="s">
        <v>574</v>
      </c>
      <c r="F146" s="25" t="s">
        <v>1058</v>
      </c>
      <c r="G146" s="25" t="s">
        <v>599</v>
      </c>
      <c r="H146" s="25" t="s">
        <v>605</v>
      </c>
      <c r="I146" s="21" t="s">
        <v>71</v>
      </c>
      <c r="J146" s="21">
        <v>38997</v>
      </c>
      <c r="K146" s="78">
        <v>350.97300000000001</v>
      </c>
      <c r="L146" s="84" t="s">
        <v>2151</v>
      </c>
      <c r="M146" s="24" t="s">
        <v>2281</v>
      </c>
    </row>
    <row r="147" spans="1:13" ht="94.5">
      <c r="A147" s="18">
        <v>146</v>
      </c>
      <c r="B147" s="18" t="s">
        <v>161</v>
      </c>
      <c r="C147" s="25" t="s">
        <v>575</v>
      </c>
      <c r="D147" s="25" t="s">
        <v>576</v>
      </c>
      <c r="E147" s="25" t="s">
        <v>577</v>
      </c>
      <c r="F147" s="25" t="s">
        <v>1059</v>
      </c>
      <c r="G147" s="25" t="s">
        <v>599</v>
      </c>
      <c r="H147" s="25" t="s">
        <v>607</v>
      </c>
      <c r="I147" s="21" t="s">
        <v>44</v>
      </c>
      <c r="J147" s="21">
        <v>3045</v>
      </c>
      <c r="K147" s="78">
        <v>6090</v>
      </c>
      <c r="L147" s="84" t="s">
        <v>2152</v>
      </c>
      <c r="M147" s="24" t="s">
        <v>2281</v>
      </c>
    </row>
    <row r="148" spans="1:13" ht="47.25">
      <c r="A148" s="18">
        <v>147</v>
      </c>
      <c r="B148" s="18" t="s">
        <v>162</v>
      </c>
      <c r="C148" s="25" t="s">
        <v>578</v>
      </c>
      <c r="D148" s="25" t="s">
        <v>579</v>
      </c>
      <c r="E148" s="25" t="s">
        <v>580</v>
      </c>
      <c r="F148" s="25" t="s">
        <v>1060</v>
      </c>
      <c r="G148" s="25" t="s">
        <v>599</v>
      </c>
      <c r="H148" s="25" t="s">
        <v>612</v>
      </c>
      <c r="I148" s="21" t="s">
        <v>44</v>
      </c>
      <c r="J148" s="21">
        <v>2800</v>
      </c>
      <c r="K148" s="78">
        <v>2800</v>
      </c>
      <c r="L148" s="84" t="s">
        <v>2152</v>
      </c>
      <c r="M148" s="24" t="s">
        <v>2281</v>
      </c>
    </row>
    <row r="149" spans="1:13" ht="31.5">
      <c r="A149" s="18">
        <v>148</v>
      </c>
      <c r="B149" s="18" t="s">
        <v>163</v>
      </c>
      <c r="C149" s="25" t="s">
        <v>581</v>
      </c>
      <c r="D149" s="25" t="s">
        <v>582</v>
      </c>
      <c r="E149" s="25" t="s">
        <v>583</v>
      </c>
      <c r="F149" s="25" t="s">
        <v>1061</v>
      </c>
      <c r="G149" s="25" t="s">
        <v>599</v>
      </c>
      <c r="H149" s="25" t="s">
        <v>607</v>
      </c>
      <c r="I149" s="21" t="s">
        <v>23</v>
      </c>
      <c r="J149" s="21">
        <v>110</v>
      </c>
      <c r="K149" s="78">
        <v>3570.71</v>
      </c>
      <c r="L149" s="84" t="s">
        <v>2152</v>
      </c>
      <c r="M149" s="24" t="s">
        <v>2281</v>
      </c>
    </row>
    <row r="150" spans="1:13" ht="47.25">
      <c r="A150" s="18">
        <v>149</v>
      </c>
      <c r="B150" s="18" t="s">
        <v>164</v>
      </c>
      <c r="C150" s="25" t="s">
        <v>584</v>
      </c>
      <c r="D150" s="25" t="s">
        <v>585</v>
      </c>
      <c r="E150" s="25" t="s">
        <v>586</v>
      </c>
      <c r="F150" s="25" t="s">
        <v>1062</v>
      </c>
      <c r="G150" s="25" t="s">
        <v>599</v>
      </c>
      <c r="H150" s="25" t="s">
        <v>609</v>
      </c>
      <c r="I150" s="21" t="s">
        <v>23</v>
      </c>
      <c r="J150" s="21" t="s">
        <v>2162</v>
      </c>
      <c r="K150" s="78">
        <v>3956.5</v>
      </c>
      <c r="L150" s="84" t="s">
        <v>2152</v>
      </c>
      <c r="M150" s="24" t="s">
        <v>2281</v>
      </c>
    </row>
    <row r="151" spans="1:13" ht="63">
      <c r="A151" s="18">
        <v>150</v>
      </c>
      <c r="B151" s="18" t="s">
        <v>165</v>
      </c>
      <c r="C151" s="25" t="s">
        <v>587</v>
      </c>
      <c r="D151" s="25" t="s">
        <v>588</v>
      </c>
      <c r="E151" s="25" t="s">
        <v>589</v>
      </c>
      <c r="F151" s="25" t="s">
        <v>1063</v>
      </c>
      <c r="G151" s="25" t="s">
        <v>984</v>
      </c>
      <c r="H151" s="25" t="s">
        <v>609</v>
      </c>
      <c r="I151" s="21" t="s">
        <v>23</v>
      </c>
      <c r="J151" s="21">
        <v>290</v>
      </c>
      <c r="K151" s="78">
        <v>67230.41</v>
      </c>
      <c r="L151" s="84" t="s">
        <v>2152</v>
      </c>
      <c r="M151" s="24" t="s">
        <v>2279</v>
      </c>
    </row>
    <row r="152" spans="1:13" ht="31.5">
      <c r="A152" s="18">
        <v>151</v>
      </c>
      <c r="B152" s="18" t="s">
        <v>166</v>
      </c>
      <c r="C152" s="25" t="s">
        <v>590</v>
      </c>
      <c r="D152" s="25" t="s">
        <v>591</v>
      </c>
      <c r="E152" s="25" t="s">
        <v>592</v>
      </c>
      <c r="F152" s="25" t="s">
        <v>1061</v>
      </c>
      <c r="G152" s="25" t="s">
        <v>599</v>
      </c>
      <c r="H152" s="25" t="s">
        <v>613</v>
      </c>
      <c r="I152" s="21"/>
      <c r="J152" s="21" t="s">
        <v>2163</v>
      </c>
      <c r="K152" s="78">
        <v>56.79</v>
      </c>
      <c r="L152" s="84" t="s">
        <v>2151</v>
      </c>
      <c r="M152" s="24" t="s">
        <v>2281</v>
      </c>
    </row>
    <row r="153" spans="1:13" ht="31.5">
      <c r="A153" s="18">
        <v>152</v>
      </c>
      <c r="B153" s="18" t="s">
        <v>167</v>
      </c>
      <c r="C153" s="25" t="s">
        <v>593</v>
      </c>
      <c r="D153" s="25" t="s">
        <v>594</v>
      </c>
      <c r="E153" s="25" t="s">
        <v>595</v>
      </c>
      <c r="F153" s="25" t="s">
        <v>1064</v>
      </c>
      <c r="G153" s="25" t="s">
        <v>1065</v>
      </c>
      <c r="H153" s="25" t="s">
        <v>5</v>
      </c>
      <c r="I153" s="21"/>
      <c r="J153" s="21" t="s">
        <v>2164</v>
      </c>
      <c r="K153" s="78">
        <v>101422.8</v>
      </c>
      <c r="L153" s="84" t="s">
        <v>2151</v>
      </c>
      <c r="M153" s="24" t="s">
        <v>2279</v>
      </c>
    </row>
    <row r="154" spans="1:13" ht="47.25">
      <c r="A154" s="18">
        <v>153</v>
      </c>
      <c r="B154" s="18" t="s">
        <v>168</v>
      </c>
      <c r="C154" s="25" t="s">
        <v>1066</v>
      </c>
      <c r="D154" s="25" t="s">
        <v>1067</v>
      </c>
      <c r="E154" s="25" t="s">
        <v>1068</v>
      </c>
      <c r="F154" s="25" t="s">
        <v>1069</v>
      </c>
      <c r="G154" s="25" t="s">
        <v>599</v>
      </c>
      <c r="H154" s="25" t="s">
        <v>605</v>
      </c>
      <c r="I154" s="21" t="s">
        <v>23</v>
      </c>
      <c r="J154" s="21">
        <v>990</v>
      </c>
      <c r="K154" s="78">
        <v>990</v>
      </c>
      <c r="L154" s="84" t="s">
        <v>2152</v>
      </c>
      <c r="M154" s="24" t="s">
        <v>2281</v>
      </c>
    </row>
    <row r="155" spans="1:13" ht="15.75">
      <c r="A155" s="18">
        <v>154</v>
      </c>
      <c r="B155" s="18" t="s">
        <v>169</v>
      </c>
      <c r="C155" s="25" t="s">
        <v>1070</v>
      </c>
      <c r="D155" s="25" t="s">
        <v>1071</v>
      </c>
      <c r="E155" s="25" t="s">
        <v>1072</v>
      </c>
      <c r="F155" s="25" t="s">
        <v>1073</v>
      </c>
      <c r="G155" s="25" t="s">
        <v>1074</v>
      </c>
      <c r="H155" s="25" t="s">
        <v>1075</v>
      </c>
      <c r="I155" s="21" t="s">
        <v>9</v>
      </c>
      <c r="J155" s="21">
        <v>31710</v>
      </c>
      <c r="K155" s="78">
        <v>443.94</v>
      </c>
      <c r="L155" s="84" t="s">
        <v>2151</v>
      </c>
      <c r="M155" s="24" t="s">
        <v>2281</v>
      </c>
    </row>
    <row r="156" spans="1:13" ht="15.75">
      <c r="A156" s="18">
        <v>155</v>
      </c>
      <c r="B156" s="27" t="s">
        <v>170</v>
      </c>
      <c r="C156" s="20" t="s">
        <v>1076</v>
      </c>
      <c r="D156" s="20" t="s">
        <v>1077</v>
      </c>
      <c r="E156" s="20" t="s">
        <v>1078</v>
      </c>
      <c r="F156" s="20" t="s">
        <v>1079</v>
      </c>
      <c r="G156" s="20" t="s">
        <v>596</v>
      </c>
      <c r="H156" s="20" t="s">
        <v>719</v>
      </c>
      <c r="I156" s="30" t="s">
        <v>23</v>
      </c>
      <c r="J156" s="50">
        <v>491</v>
      </c>
      <c r="K156" s="78">
        <v>544.51900000000001</v>
      </c>
      <c r="L156" s="89" t="s">
        <v>2152</v>
      </c>
      <c r="M156" s="24" t="s">
        <v>2281</v>
      </c>
    </row>
    <row r="157" spans="1:13" ht="15.75">
      <c r="A157" s="18">
        <v>156</v>
      </c>
      <c r="B157" s="27" t="s">
        <v>171</v>
      </c>
      <c r="C157" s="20" t="s">
        <v>1076</v>
      </c>
      <c r="D157" s="20" t="s">
        <v>1080</v>
      </c>
      <c r="E157" s="20" t="s">
        <v>1078</v>
      </c>
      <c r="F157" s="20" t="s">
        <v>1081</v>
      </c>
      <c r="G157" s="20" t="s">
        <v>596</v>
      </c>
      <c r="H157" s="20" t="s">
        <v>719</v>
      </c>
      <c r="I157" s="30" t="s">
        <v>23</v>
      </c>
      <c r="J157" s="50">
        <v>89</v>
      </c>
      <c r="K157" s="78">
        <v>380.38600000000002</v>
      </c>
      <c r="L157" s="89" t="s">
        <v>2152</v>
      </c>
      <c r="M157" s="24" t="s">
        <v>2281</v>
      </c>
    </row>
    <row r="158" spans="1:13" ht="31.5">
      <c r="A158" s="18">
        <v>157</v>
      </c>
      <c r="B158" s="27" t="s">
        <v>172</v>
      </c>
      <c r="C158" s="20" t="s">
        <v>172</v>
      </c>
      <c r="D158" s="20" t="s">
        <v>1082</v>
      </c>
      <c r="E158" s="20" t="s">
        <v>1083</v>
      </c>
      <c r="F158" s="20" t="s">
        <v>2165</v>
      </c>
      <c r="G158" s="20" t="s">
        <v>596</v>
      </c>
      <c r="H158" s="20" t="s">
        <v>1084</v>
      </c>
      <c r="I158" s="30" t="s">
        <v>21</v>
      </c>
      <c r="J158" s="50">
        <v>525</v>
      </c>
      <c r="K158" s="78">
        <v>930.82500000000005</v>
      </c>
      <c r="L158" s="89" t="s">
        <v>2152</v>
      </c>
      <c r="M158" s="24" t="s">
        <v>2281</v>
      </c>
    </row>
    <row r="159" spans="1:13" ht="31.5">
      <c r="A159" s="18">
        <v>158</v>
      </c>
      <c r="B159" s="27" t="s">
        <v>173</v>
      </c>
      <c r="C159" s="20" t="s">
        <v>1085</v>
      </c>
      <c r="D159" s="20" t="s">
        <v>1086</v>
      </c>
      <c r="E159" s="20" t="s">
        <v>1087</v>
      </c>
      <c r="F159" s="20" t="s">
        <v>1088</v>
      </c>
      <c r="G159" s="20" t="s">
        <v>596</v>
      </c>
      <c r="H159" s="20" t="s">
        <v>1089</v>
      </c>
      <c r="I159" s="30" t="s">
        <v>23</v>
      </c>
      <c r="J159" s="50">
        <v>987</v>
      </c>
      <c r="K159" s="78">
        <v>1949.325</v>
      </c>
      <c r="L159" s="89" t="s">
        <v>2152</v>
      </c>
      <c r="M159" s="24" t="s">
        <v>2281</v>
      </c>
    </row>
    <row r="160" spans="1:13" ht="15.75">
      <c r="A160" s="18">
        <v>159</v>
      </c>
      <c r="B160" s="27" t="s">
        <v>174</v>
      </c>
      <c r="C160" s="20" t="s">
        <v>1090</v>
      </c>
      <c r="D160" s="20" t="s">
        <v>1091</v>
      </c>
      <c r="E160" s="20" t="s">
        <v>1078</v>
      </c>
      <c r="F160" s="20" t="s">
        <v>1092</v>
      </c>
      <c r="G160" s="20" t="s">
        <v>1093</v>
      </c>
      <c r="H160" s="20" t="s">
        <v>1094</v>
      </c>
      <c r="I160" s="30" t="s">
        <v>23</v>
      </c>
      <c r="J160" s="50">
        <v>2500</v>
      </c>
      <c r="K160" s="78">
        <v>500</v>
      </c>
      <c r="L160" s="89" t="s">
        <v>2151</v>
      </c>
      <c r="M160" s="24" t="s">
        <v>2281</v>
      </c>
    </row>
    <row r="161" spans="1:13" ht="31.5">
      <c r="A161" s="18">
        <v>160</v>
      </c>
      <c r="B161" s="27" t="s">
        <v>175</v>
      </c>
      <c r="C161" s="20" t="s">
        <v>1095</v>
      </c>
      <c r="D161" s="20" t="s">
        <v>1096</v>
      </c>
      <c r="E161" s="20" t="s">
        <v>1097</v>
      </c>
      <c r="F161" s="20" t="s">
        <v>1098</v>
      </c>
      <c r="G161" s="20" t="s">
        <v>1099</v>
      </c>
      <c r="H161" s="20" t="s">
        <v>1094</v>
      </c>
      <c r="I161" s="30" t="s">
        <v>10</v>
      </c>
      <c r="J161" s="50">
        <v>70900</v>
      </c>
      <c r="K161" s="78">
        <v>15456.199999999999</v>
      </c>
      <c r="L161" s="89" t="s">
        <v>2152</v>
      </c>
      <c r="M161" s="24" t="s">
        <v>2280</v>
      </c>
    </row>
    <row r="162" spans="1:13" ht="15.75">
      <c r="A162" s="18">
        <v>161</v>
      </c>
      <c r="B162" s="27" t="s">
        <v>176</v>
      </c>
      <c r="C162" s="20" t="s">
        <v>1100</v>
      </c>
      <c r="D162" s="20" t="s">
        <v>1101</v>
      </c>
      <c r="E162" s="20" t="s">
        <v>1102</v>
      </c>
      <c r="F162" s="20" t="s">
        <v>1103</v>
      </c>
      <c r="G162" s="20" t="s">
        <v>596</v>
      </c>
      <c r="H162" s="20" t="s">
        <v>5</v>
      </c>
      <c r="I162" s="30" t="s">
        <v>23</v>
      </c>
      <c r="J162" s="50">
        <v>1050</v>
      </c>
      <c r="K162" s="78">
        <v>258914.25</v>
      </c>
      <c r="L162" s="89" t="s">
        <v>2151</v>
      </c>
      <c r="M162" s="24" t="s">
        <v>2279</v>
      </c>
    </row>
    <row r="163" spans="1:13" ht="15.75">
      <c r="A163" s="18">
        <v>162</v>
      </c>
      <c r="B163" s="27" t="s">
        <v>177</v>
      </c>
      <c r="C163" s="20" t="s">
        <v>1104</v>
      </c>
      <c r="D163" s="20" t="s">
        <v>1105</v>
      </c>
      <c r="E163" s="20" t="s">
        <v>1106</v>
      </c>
      <c r="F163" s="20" t="s">
        <v>1107</v>
      </c>
      <c r="G163" s="20" t="s">
        <v>596</v>
      </c>
      <c r="H163" s="20" t="s">
        <v>1108</v>
      </c>
      <c r="I163" s="30" t="s">
        <v>44</v>
      </c>
      <c r="J163" s="50">
        <v>2499</v>
      </c>
      <c r="K163" s="78">
        <v>11890.242</v>
      </c>
      <c r="L163" s="89" t="s">
        <v>2151</v>
      </c>
      <c r="M163" s="24" t="s">
        <v>2281</v>
      </c>
    </row>
    <row r="164" spans="1:13" ht="47.25">
      <c r="A164" s="18">
        <v>163</v>
      </c>
      <c r="B164" s="27" t="s">
        <v>178</v>
      </c>
      <c r="C164" s="20" t="s">
        <v>1109</v>
      </c>
      <c r="D164" s="20" t="s">
        <v>1105</v>
      </c>
      <c r="E164" s="20" t="s">
        <v>1110</v>
      </c>
      <c r="F164" s="20" t="s">
        <v>1111</v>
      </c>
      <c r="G164" s="20" t="s">
        <v>596</v>
      </c>
      <c r="H164" s="20" t="s">
        <v>605</v>
      </c>
      <c r="I164" s="30" t="s">
        <v>23</v>
      </c>
      <c r="J164" s="50">
        <v>70</v>
      </c>
      <c r="K164" s="78">
        <v>3273.9700000000003</v>
      </c>
      <c r="L164" s="89" t="s">
        <v>2152</v>
      </c>
      <c r="M164" s="24" t="s">
        <v>2281</v>
      </c>
    </row>
    <row r="165" spans="1:13" ht="15.75">
      <c r="A165" s="18">
        <v>164</v>
      </c>
      <c r="B165" s="27" t="s">
        <v>179</v>
      </c>
      <c r="C165" s="20" t="s">
        <v>1112</v>
      </c>
      <c r="D165" s="20" t="s">
        <v>1113</v>
      </c>
      <c r="E165" s="20" t="s">
        <v>1114</v>
      </c>
      <c r="F165" s="20" t="s">
        <v>1115</v>
      </c>
      <c r="G165" s="20" t="s">
        <v>603</v>
      </c>
      <c r="H165" s="20" t="s">
        <v>691</v>
      </c>
      <c r="I165" s="30" t="s">
        <v>23</v>
      </c>
      <c r="J165" s="50">
        <v>2860</v>
      </c>
      <c r="K165" s="78">
        <v>2745.6</v>
      </c>
      <c r="L165" s="89" t="s">
        <v>2151</v>
      </c>
      <c r="M165" s="24" t="s">
        <v>2281</v>
      </c>
    </row>
    <row r="166" spans="1:13" ht="15.75">
      <c r="A166" s="18">
        <v>165</v>
      </c>
      <c r="B166" s="27" t="s">
        <v>180</v>
      </c>
      <c r="C166" s="20" t="s">
        <v>1116</v>
      </c>
      <c r="D166" s="20" t="s">
        <v>1101</v>
      </c>
      <c r="E166" s="20" t="s">
        <v>1117</v>
      </c>
      <c r="F166" s="20" t="s">
        <v>2166</v>
      </c>
      <c r="G166" s="20" t="s">
        <v>596</v>
      </c>
      <c r="H166" s="20" t="s">
        <v>933</v>
      </c>
      <c r="I166" s="30" t="s">
        <v>23</v>
      </c>
      <c r="J166" s="50">
        <v>588</v>
      </c>
      <c r="K166" s="78">
        <v>20294.232</v>
      </c>
      <c r="L166" s="89" t="s">
        <v>2152</v>
      </c>
      <c r="M166" s="24" t="s">
        <v>2280</v>
      </c>
    </row>
    <row r="167" spans="1:13" ht="15.75">
      <c r="A167" s="18">
        <v>166</v>
      </c>
      <c r="B167" s="27" t="s">
        <v>181</v>
      </c>
      <c r="C167" s="20" t="s">
        <v>1118</v>
      </c>
      <c r="D167" s="20" t="s">
        <v>1119</v>
      </c>
      <c r="E167" s="20" t="s">
        <v>1078</v>
      </c>
      <c r="F167" s="20" t="s">
        <v>2166</v>
      </c>
      <c r="G167" s="20" t="s">
        <v>596</v>
      </c>
      <c r="H167" s="20" t="s">
        <v>719</v>
      </c>
      <c r="I167" s="30" t="s">
        <v>23</v>
      </c>
      <c r="J167" s="50">
        <v>378</v>
      </c>
      <c r="K167" s="78">
        <v>6.8040000000000003</v>
      </c>
      <c r="L167" s="89" t="s">
        <v>2152</v>
      </c>
      <c r="M167" s="24" t="s">
        <v>2281</v>
      </c>
    </row>
    <row r="168" spans="1:13" ht="15.75">
      <c r="A168" s="18">
        <v>167</v>
      </c>
      <c r="B168" s="27" t="s">
        <v>182</v>
      </c>
      <c r="C168" s="20" t="s">
        <v>2167</v>
      </c>
      <c r="D168" s="20" t="s">
        <v>1120</v>
      </c>
      <c r="E168" s="20" t="s">
        <v>1121</v>
      </c>
      <c r="F168" s="20" t="s">
        <v>2166</v>
      </c>
      <c r="G168" s="20" t="s">
        <v>596</v>
      </c>
      <c r="H168" s="20" t="s">
        <v>1108</v>
      </c>
      <c r="I168" s="30" t="s">
        <v>44</v>
      </c>
      <c r="J168" s="50">
        <v>399</v>
      </c>
      <c r="K168" s="78">
        <v>4030.299</v>
      </c>
      <c r="L168" s="89" t="s">
        <v>2151</v>
      </c>
      <c r="M168" s="24" t="s">
        <v>2281</v>
      </c>
    </row>
    <row r="169" spans="1:13" ht="15.75">
      <c r="A169" s="18">
        <v>168</v>
      </c>
      <c r="B169" s="27" t="s">
        <v>183</v>
      </c>
      <c r="C169" s="20" t="s">
        <v>1122</v>
      </c>
      <c r="D169" s="20" t="s">
        <v>1123</v>
      </c>
      <c r="E169" s="20" t="s">
        <v>1124</v>
      </c>
      <c r="F169" s="20" t="s">
        <v>1125</v>
      </c>
      <c r="G169" s="20" t="s">
        <v>596</v>
      </c>
      <c r="H169" s="20" t="s">
        <v>1126</v>
      </c>
      <c r="I169" s="30" t="s">
        <v>44</v>
      </c>
      <c r="J169" s="50">
        <v>620</v>
      </c>
      <c r="K169" s="78">
        <v>13447.18</v>
      </c>
      <c r="L169" s="89" t="s">
        <v>2152</v>
      </c>
      <c r="M169" s="24" t="s">
        <v>2281</v>
      </c>
    </row>
    <row r="170" spans="1:13" ht="31.5">
      <c r="A170" s="18">
        <v>169</v>
      </c>
      <c r="B170" s="27" t="s">
        <v>184</v>
      </c>
      <c r="C170" s="20" t="s">
        <v>1127</v>
      </c>
      <c r="D170" s="20" t="s">
        <v>1128</v>
      </c>
      <c r="E170" s="20" t="s">
        <v>1129</v>
      </c>
      <c r="F170" s="20" t="s">
        <v>2166</v>
      </c>
      <c r="G170" s="20" t="s">
        <v>596</v>
      </c>
      <c r="H170" s="20" t="s">
        <v>729</v>
      </c>
      <c r="I170" s="30" t="s">
        <v>9</v>
      </c>
      <c r="J170" s="50">
        <v>4095</v>
      </c>
      <c r="K170" s="78">
        <v>26191.62</v>
      </c>
      <c r="L170" s="89" t="s">
        <v>2151</v>
      </c>
      <c r="M170" s="24" t="s">
        <v>2280</v>
      </c>
    </row>
    <row r="171" spans="1:13" ht="31.5">
      <c r="A171" s="18">
        <v>170</v>
      </c>
      <c r="B171" s="27" t="s">
        <v>185</v>
      </c>
      <c r="C171" s="20" t="s">
        <v>1130</v>
      </c>
      <c r="D171" s="20" t="s">
        <v>1131</v>
      </c>
      <c r="E171" s="20" t="s">
        <v>1132</v>
      </c>
      <c r="F171" s="20" t="s">
        <v>1133</v>
      </c>
      <c r="G171" s="20" t="s">
        <v>1134</v>
      </c>
      <c r="H171" s="20" t="s">
        <v>729</v>
      </c>
      <c r="I171" s="30" t="s">
        <v>23</v>
      </c>
      <c r="J171" s="50">
        <v>2881</v>
      </c>
      <c r="K171" s="78">
        <v>1382.88</v>
      </c>
      <c r="L171" s="89" t="s">
        <v>2151</v>
      </c>
      <c r="M171" s="24" t="s">
        <v>2281</v>
      </c>
    </row>
    <row r="172" spans="1:13" ht="15.75">
      <c r="A172" s="18">
        <v>171</v>
      </c>
      <c r="B172" s="27" t="s">
        <v>186</v>
      </c>
      <c r="C172" s="20" t="s">
        <v>1135</v>
      </c>
      <c r="D172" s="20" t="s">
        <v>1136</v>
      </c>
      <c r="E172" s="20" t="s">
        <v>1137</v>
      </c>
      <c r="F172" s="20" t="s">
        <v>1138</v>
      </c>
      <c r="G172" s="20" t="s">
        <v>604</v>
      </c>
      <c r="H172" s="20" t="s">
        <v>719</v>
      </c>
      <c r="I172" s="30" t="s">
        <v>23</v>
      </c>
      <c r="J172" s="50">
        <v>855</v>
      </c>
      <c r="K172" s="78">
        <v>16410.870000000003</v>
      </c>
      <c r="L172" s="89" t="s">
        <v>2151</v>
      </c>
      <c r="M172" s="24" t="s">
        <v>2280</v>
      </c>
    </row>
    <row r="173" spans="1:13" ht="15.75">
      <c r="A173" s="18">
        <v>172</v>
      </c>
      <c r="B173" s="27" t="s">
        <v>187</v>
      </c>
      <c r="C173" s="20" t="s">
        <v>1139</v>
      </c>
      <c r="D173" s="20" t="s">
        <v>1140</v>
      </c>
      <c r="E173" s="20" t="s">
        <v>1141</v>
      </c>
      <c r="F173" s="20" t="s">
        <v>1142</v>
      </c>
      <c r="G173" s="20" t="s">
        <v>596</v>
      </c>
      <c r="H173" s="20" t="s">
        <v>1143</v>
      </c>
      <c r="I173" s="30" t="s">
        <v>44</v>
      </c>
      <c r="J173" s="50">
        <v>840</v>
      </c>
      <c r="K173" s="78">
        <v>25.2</v>
      </c>
      <c r="L173" s="89" t="s">
        <v>2151</v>
      </c>
      <c r="M173" s="24" t="s">
        <v>2281</v>
      </c>
    </row>
    <row r="174" spans="1:13" ht="15.75">
      <c r="A174" s="18">
        <v>173</v>
      </c>
      <c r="B174" s="27" t="s">
        <v>188</v>
      </c>
      <c r="C174" s="20" t="s">
        <v>1144</v>
      </c>
      <c r="D174" s="20" t="s">
        <v>1145</v>
      </c>
      <c r="E174" s="20" t="s">
        <v>1117</v>
      </c>
      <c r="F174" s="20" t="s">
        <v>912</v>
      </c>
      <c r="G174" s="20" t="s">
        <v>596</v>
      </c>
      <c r="H174" s="20" t="s">
        <v>1143</v>
      </c>
      <c r="I174" s="30" t="s">
        <v>23</v>
      </c>
      <c r="J174" s="50">
        <v>5400</v>
      </c>
      <c r="K174" s="78">
        <v>99786.6</v>
      </c>
      <c r="L174" s="89" t="s">
        <v>2152</v>
      </c>
      <c r="M174" s="24" t="s">
        <v>2279</v>
      </c>
    </row>
    <row r="175" spans="1:13" ht="31.5">
      <c r="A175" s="18">
        <v>174</v>
      </c>
      <c r="B175" s="27" t="s">
        <v>189</v>
      </c>
      <c r="C175" s="20" t="s">
        <v>1146</v>
      </c>
      <c r="D175" s="20" t="s">
        <v>1147</v>
      </c>
      <c r="E175" s="20" t="s">
        <v>1129</v>
      </c>
      <c r="F175" s="20" t="s">
        <v>1125</v>
      </c>
      <c r="G175" s="20" t="s">
        <v>596</v>
      </c>
      <c r="H175" s="20" t="s">
        <v>729</v>
      </c>
      <c r="I175" s="30" t="s">
        <v>9</v>
      </c>
      <c r="J175" s="50">
        <v>5985</v>
      </c>
      <c r="K175" s="78">
        <v>790.02</v>
      </c>
      <c r="L175" s="89" t="s">
        <v>2152</v>
      </c>
      <c r="M175" s="24" t="s">
        <v>2281</v>
      </c>
    </row>
    <row r="176" spans="1:13" ht="47.25">
      <c r="A176" s="18">
        <v>175</v>
      </c>
      <c r="B176" s="27" t="s">
        <v>190</v>
      </c>
      <c r="C176" s="20" t="s">
        <v>1148</v>
      </c>
      <c r="D176" s="20" t="s">
        <v>1149</v>
      </c>
      <c r="E176" s="20" t="s">
        <v>1150</v>
      </c>
      <c r="F176" s="20" t="s">
        <v>1125</v>
      </c>
      <c r="G176" s="20" t="s">
        <v>596</v>
      </c>
      <c r="H176" s="20" t="s">
        <v>605</v>
      </c>
      <c r="I176" s="30" t="s">
        <v>23</v>
      </c>
      <c r="J176" s="50">
        <v>903</v>
      </c>
      <c r="K176" s="78">
        <v>1024.905</v>
      </c>
      <c r="L176" s="89" t="s">
        <v>2152</v>
      </c>
      <c r="M176" s="24" t="s">
        <v>2281</v>
      </c>
    </row>
    <row r="177" spans="1:13" ht="31.5">
      <c r="A177" s="18">
        <v>176</v>
      </c>
      <c r="B177" s="18" t="s">
        <v>191</v>
      </c>
      <c r="C177" s="25" t="s">
        <v>1151</v>
      </c>
      <c r="D177" s="25" t="s">
        <v>1152</v>
      </c>
      <c r="E177" s="25" t="s">
        <v>1153</v>
      </c>
      <c r="F177" s="25" t="s">
        <v>1154</v>
      </c>
      <c r="G177" s="25" t="s">
        <v>596</v>
      </c>
      <c r="H177" s="25" t="s">
        <v>1108</v>
      </c>
      <c r="I177" s="21" t="s">
        <v>44</v>
      </c>
      <c r="J177" s="21" t="s">
        <v>2168</v>
      </c>
      <c r="K177" s="78">
        <v>649321.94999999995</v>
      </c>
      <c r="L177" s="84" t="s">
        <v>2152</v>
      </c>
      <c r="M177" s="24" t="s">
        <v>2279</v>
      </c>
    </row>
    <row r="178" spans="1:13" ht="15.75">
      <c r="A178" s="18">
        <v>177</v>
      </c>
      <c r="B178" s="27" t="s">
        <v>192</v>
      </c>
      <c r="C178" s="20" t="s">
        <v>1155</v>
      </c>
      <c r="D178" s="20" t="s">
        <v>1156</v>
      </c>
      <c r="E178" s="20" t="s">
        <v>1157</v>
      </c>
      <c r="F178" s="20" t="s">
        <v>1158</v>
      </c>
      <c r="G178" s="20" t="s">
        <v>596</v>
      </c>
      <c r="H178" s="20" t="s">
        <v>5</v>
      </c>
      <c r="I178" s="30" t="s">
        <v>23</v>
      </c>
      <c r="J178" s="50">
        <v>445</v>
      </c>
      <c r="K178" s="78">
        <v>50970.3</v>
      </c>
      <c r="L178" s="89" t="s">
        <v>2151</v>
      </c>
      <c r="M178" s="24" t="s">
        <v>2280</v>
      </c>
    </row>
    <row r="179" spans="1:13" ht="15.75">
      <c r="A179" s="18">
        <v>178</v>
      </c>
      <c r="B179" s="27" t="s">
        <v>193</v>
      </c>
      <c r="C179" s="20" t="s">
        <v>1159</v>
      </c>
      <c r="D179" s="20" t="s">
        <v>1160</v>
      </c>
      <c r="E179" s="20" t="s">
        <v>1161</v>
      </c>
      <c r="F179" s="20" t="s">
        <v>1125</v>
      </c>
      <c r="G179" s="20" t="s">
        <v>596</v>
      </c>
      <c r="H179" s="20" t="s">
        <v>5</v>
      </c>
      <c r="I179" s="30" t="s">
        <v>23</v>
      </c>
      <c r="J179" s="50">
        <v>1701</v>
      </c>
      <c r="K179" s="78">
        <v>16941.96</v>
      </c>
      <c r="L179" s="89" t="s">
        <v>2152</v>
      </c>
      <c r="M179" s="24" t="s">
        <v>2280</v>
      </c>
    </row>
    <row r="180" spans="1:13" ht="31.5">
      <c r="A180" s="18">
        <v>179</v>
      </c>
      <c r="B180" s="18" t="s">
        <v>194</v>
      </c>
      <c r="C180" s="25" t="s">
        <v>1162</v>
      </c>
      <c r="D180" s="25" t="s">
        <v>1160</v>
      </c>
      <c r="E180" s="25" t="s">
        <v>1163</v>
      </c>
      <c r="F180" s="25" t="s">
        <v>1164</v>
      </c>
      <c r="G180" s="25" t="s">
        <v>596</v>
      </c>
      <c r="H180" s="25" t="s">
        <v>5</v>
      </c>
      <c r="I180" s="21" t="s">
        <v>23</v>
      </c>
      <c r="J180" s="21" t="s">
        <v>2169</v>
      </c>
      <c r="K180" s="78">
        <v>282651.88199999998</v>
      </c>
      <c r="L180" s="84" t="s">
        <v>2151</v>
      </c>
      <c r="M180" s="24" t="s">
        <v>2279</v>
      </c>
    </row>
    <row r="181" spans="1:13" ht="15.75">
      <c r="A181" s="18">
        <v>180</v>
      </c>
      <c r="B181" s="27" t="s">
        <v>195</v>
      </c>
      <c r="C181" s="20" t="s">
        <v>1165</v>
      </c>
      <c r="D181" s="20" t="s">
        <v>2170</v>
      </c>
      <c r="E181" s="20" t="s">
        <v>1163</v>
      </c>
      <c r="F181" s="20" t="s">
        <v>1166</v>
      </c>
      <c r="G181" s="20" t="s">
        <v>596</v>
      </c>
      <c r="H181" s="20" t="s">
        <v>5</v>
      </c>
      <c r="I181" s="30" t="s">
        <v>23</v>
      </c>
      <c r="J181" s="50">
        <v>756</v>
      </c>
      <c r="K181" s="78">
        <v>4532.9760000000006</v>
      </c>
      <c r="L181" s="89" t="s">
        <v>2152</v>
      </c>
      <c r="M181" s="24" t="s">
        <v>2281</v>
      </c>
    </row>
    <row r="182" spans="1:13" ht="31.5">
      <c r="A182" s="18">
        <v>181</v>
      </c>
      <c r="B182" s="27" t="s">
        <v>196</v>
      </c>
      <c r="C182" s="20" t="s">
        <v>1167</v>
      </c>
      <c r="D182" s="20" t="s">
        <v>1168</v>
      </c>
      <c r="E182" s="20" t="s">
        <v>1169</v>
      </c>
      <c r="F182" s="20" t="s">
        <v>1170</v>
      </c>
      <c r="G182" s="20" t="s">
        <v>1171</v>
      </c>
      <c r="H182" s="20" t="s">
        <v>729</v>
      </c>
      <c r="I182" s="30" t="s">
        <v>9</v>
      </c>
      <c r="J182" s="50">
        <v>17000</v>
      </c>
      <c r="K182" s="78">
        <v>6800</v>
      </c>
      <c r="L182" s="89" t="s">
        <v>2152</v>
      </c>
      <c r="M182" s="24" t="s">
        <v>2281</v>
      </c>
    </row>
    <row r="183" spans="1:13" ht="31.5">
      <c r="A183" s="18">
        <v>182</v>
      </c>
      <c r="B183" s="27" t="s">
        <v>197</v>
      </c>
      <c r="C183" s="20" t="s">
        <v>1172</v>
      </c>
      <c r="D183" s="20" t="s">
        <v>1173</v>
      </c>
      <c r="E183" s="20" t="s">
        <v>1174</v>
      </c>
      <c r="F183" s="20" t="s">
        <v>1175</v>
      </c>
      <c r="G183" s="20" t="s">
        <v>603</v>
      </c>
      <c r="H183" s="20" t="s">
        <v>1126</v>
      </c>
      <c r="I183" s="30" t="s">
        <v>21</v>
      </c>
      <c r="J183" s="50">
        <v>11990</v>
      </c>
      <c r="K183" s="78">
        <v>18992.16</v>
      </c>
      <c r="L183" s="89" t="s">
        <v>2152</v>
      </c>
      <c r="M183" s="24" t="s">
        <v>2280</v>
      </c>
    </row>
    <row r="184" spans="1:13" ht="15.75">
      <c r="A184" s="18">
        <v>183</v>
      </c>
      <c r="B184" s="18" t="s">
        <v>2171</v>
      </c>
      <c r="C184" s="25" t="s">
        <v>1176</v>
      </c>
      <c r="D184" s="25" t="s">
        <v>1177</v>
      </c>
      <c r="E184" s="25" t="s">
        <v>1178</v>
      </c>
      <c r="F184" s="25" t="s">
        <v>1179</v>
      </c>
      <c r="G184" s="25" t="s">
        <v>1180</v>
      </c>
      <c r="H184" s="25" t="s">
        <v>1126</v>
      </c>
      <c r="I184" s="21" t="s">
        <v>23</v>
      </c>
      <c r="J184" s="21" t="s">
        <v>2172</v>
      </c>
      <c r="K184" s="78">
        <v>79447.679999999993</v>
      </c>
      <c r="L184" s="84" t="s">
        <v>2152</v>
      </c>
      <c r="M184" s="24" t="s">
        <v>2279</v>
      </c>
    </row>
    <row r="185" spans="1:13" ht="31.5">
      <c r="A185" s="18">
        <v>184</v>
      </c>
      <c r="B185" s="27" t="s">
        <v>198</v>
      </c>
      <c r="C185" s="20" t="s">
        <v>1181</v>
      </c>
      <c r="D185" s="20" t="s">
        <v>1182</v>
      </c>
      <c r="E185" s="20" t="s">
        <v>1183</v>
      </c>
      <c r="F185" s="20" t="s">
        <v>1184</v>
      </c>
      <c r="G185" s="20" t="s">
        <v>604</v>
      </c>
      <c r="H185" s="20" t="s">
        <v>1185</v>
      </c>
      <c r="I185" s="30" t="s">
        <v>71</v>
      </c>
      <c r="J185" s="50">
        <v>9900</v>
      </c>
      <c r="K185" s="78">
        <v>11800.8</v>
      </c>
      <c r="L185" s="89" t="s">
        <v>2152</v>
      </c>
      <c r="M185" s="24" t="s">
        <v>2281</v>
      </c>
    </row>
    <row r="186" spans="1:13" ht="31.5">
      <c r="A186" s="18">
        <v>185</v>
      </c>
      <c r="B186" s="27" t="s">
        <v>199</v>
      </c>
      <c r="C186" s="20" t="s">
        <v>1186</v>
      </c>
      <c r="D186" s="20" t="s">
        <v>1187</v>
      </c>
      <c r="E186" s="20" t="s">
        <v>1188</v>
      </c>
      <c r="F186" s="20" t="s">
        <v>1184</v>
      </c>
      <c r="G186" s="20" t="s">
        <v>604</v>
      </c>
      <c r="H186" s="20" t="s">
        <v>1185</v>
      </c>
      <c r="I186" s="30" t="s">
        <v>9</v>
      </c>
      <c r="J186" s="50">
        <v>125000</v>
      </c>
      <c r="K186" s="78">
        <v>1000</v>
      </c>
      <c r="L186" s="89" t="s">
        <v>2152</v>
      </c>
      <c r="M186" s="24" t="s">
        <v>2281</v>
      </c>
    </row>
    <row r="187" spans="1:13" ht="47.25">
      <c r="A187" s="18">
        <v>186</v>
      </c>
      <c r="B187" s="90" t="s">
        <v>200</v>
      </c>
      <c r="C187" s="88" t="s">
        <v>1189</v>
      </c>
      <c r="D187" s="88" t="s">
        <v>1190</v>
      </c>
      <c r="E187" s="88" t="s">
        <v>1191</v>
      </c>
      <c r="F187" s="88" t="s">
        <v>1192</v>
      </c>
      <c r="G187" s="88" t="s">
        <v>1193</v>
      </c>
      <c r="H187" s="88" t="s">
        <v>1108</v>
      </c>
      <c r="I187" s="30" t="s">
        <v>21</v>
      </c>
      <c r="J187" s="30">
        <v>8376</v>
      </c>
      <c r="K187" s="78">
        <v>8200.1040000000012</v>
      </c>
      <c r="L187" s="85" t="s">
        <v>2153</v>
      </c>
      <c r="M187" s="24" t="s">
        <v>2281</v>
      </c>
    </row>
    <row r="188" spans="1:13" ht="47.25">
      <c r="A188" s="18">
        <v>187</v>
      </c>
      <c r="B188" s="90" t="s">
        <v>201</v>
      </c>
      <c r="C188" s="88" t="s">
        <v>1194</v>
      </c>
      <c r="D188" s="88" t="s">
        <v>1195</v>
      </c>
      <c r="E188" s="88" t="s">
        <v>1196</v>
      </c>
      <c r="F188" s="88" t="s">
        <v>1197</v>
      </c>
      <c r="G188" s="88" t="s">
        <v>596</v>
      </c>
      <c r="H188" s="88" t="s">
        <v>719</v>
      </c>
      <c r="I188" s="30" t="s">
        <v>23</v>
      </c>
      <c r="J188" s="30">
        <v>425</v>
      </c>
      <c r="K188" s="78">
        <v>25333.825000000001</v>
      </c>
      <c r="L188" s="85" t="s">
        <v>2151</v>
      </c>
      <c r="M188" s="24" t="s">
        <v>2280</v>
      </c>
    </row>
    <row r="189" spans="1:13" ht="47.25">
      <c r="A189" s="18">
        <v>188</v>
      </c>
      <c r="B189" s="90" t="s">
        <v>202</v>
      </c>
      <c r="C189" s="88" t="s">
        <v>1198</v>
      </c>
      <c r="D189" s="88" t="s">
        <v>1199</v>
      </c>
      <c r="E189" s="88" t="s">
        <v>1200</v>
      </c>
      <c r="F189" s="88" t="s">
        <v>1201</v>
      </c>
      <c r="G189" s="88" t="s">
        <v>602</v>
      </c>
      <c r="H189" s="88" t="s">
        <v>1202</v>
      </c>
      <c r="I189" s="30" t="s">
        <v>9</v>
      </c>
      <c r="J189" s="30">
        <v>28000</v>
      </c>
      <c r="K189" s="78">
        <v>122276</v>
      </c>
      <c r="L189" s="85" t="s">
        <v>2151</v>
      </c>
      <c r="M189" s="24" t="s">
        <v>2279</v>
      </c>
    </row>
    <row r="190" spans="1:13" ht="63">
      <c r="A190" s="18">
        <v>189</v>
      </c>
      <c r="B190" s="90" t="s">
        <v>203</v>
      </c>
      <c r="C190" s="88" t="s">
        <v>1203</v>
      </c>
      <c r="D190" s="88" t="s">
        <v>1204</v>
      </c>
      <c r="E190" s="88" t="s">
        <v>1205</v>
      </c>
      <c r="F190" s="88" t="s">
        <v>1206</v>
      </c>
      <c r="G190" s="88" t="s">
        <v>596</v>
      </c>
      <c r="H190" s="88" t="s">
        <v>1207</v>
      </c>
      <c r="I190" s="30" t="s">
        <v>23</v>
      </c>
      <c r="J190" s="30">
        <v>3150</v>
      </c>
      <c r="K190" s="78">
        <v>17211.600000000002</v>
      </c>
      <c r="L190" s="85" t="s">
        <v>2151</v>
      </c>
      <c r="M190" s="24" t="s">
        <v>2280</v>
      </c>
    </row>
    <row r="191" spans="1:13" ht="47.25">
      <c r="A191" s="18">
        <v>190</v>
      </c>
      <c r="B191" s="90" t="s">
        <v>204</v>
      </c>
      <c r="C191" s="88" t="s">
        <v>1208</v>
      </c>
      <c r="D191" s="88" t="s">
        <v>1209</v>
      </c>
      <c r="E191" s="88" t="s">
        <v>1210</v>
      </c>
      <c r="F191" s="88" t="s">
        <v>647</v>
      </c>
      <c r="G191" s="88" t="s">
        <v>596</v>
      </c>
      <c r="H191" s="88" t="s">
        <v>1211</v>
      </c>
      <c r="I191" s="30" t="s">
        <v>23</v>
      </c>
      <c r="J191" s="30">
        <v>900</v>
      </c>
      <c r="K191" s="78">
        <v>55.8</v>
      </c>
      <c r="L191" s="85" t="s">
        <v>2152</v>
      </c>
      <c r="M191" s="24" t="s">
        <v>2281</v>
      </c>
    </row>
    <row r="192" spans="1:13" ht="47.25">
      <c r="A192" s="18">
        <v>191</v>
      </c>
      <c r="B192" s="90" t="s">
        <v>205</v>
      </c>
      <c r="C192" s="88" t="s">
        <v>1212</v>
      </c>
      <c r="D192" s="88" t="s">
        <v>1213</v>
      </c>
      <c r="E192" s="88" t="s">
        <v>1214</v>
      </c>
      <c r="F192" s="88" t="s">
        <v>678</v>
      </c>
      <c r="G192" s="88" t="s">
        <v>596</v>
      </c>
      <c r="H192" s="88" t="s">
        <v>933</v>
      </c>
      <c r="I192" s="30" t="s">
        <v>21</v>
      </c>
      <c r="J192" s="30">
        <v>4830</v>
      </c>
      <c r="K192" s="78">
        <v>405.71999999999997</v>
      </c>
      <c r="L192" s="85" t="s">
        <v>2151</v>
      </c>
      <c r="M192" s="24" t="s">
        <v>2281</v>
      </c>
    </row>
    <row r="193" spans="1:13" ht="47.25">
      <c r="A193" s="18">
        <v>192</v>
      </c>
      <c r="B193" s="92" t="s">
        <v>206</v>
      </c>
      <c r="C193" s="88" t="s">
        <v>1215</v>
      </c>
      <c r="D193" s="88" t="s">
        <v>1216</v>
      </c>
      <c r="E193" s="88" t="s">
        <v>1217</v>
      </c>
      <c r="F193" s="88" t="s">
        <v>1218</v>
      </c>
      <c r="G193" s="88" t="s">
        <v>603</v>
      </c>
      <c r="H193" s="88" t="s">
        <v>610</v>
      </c>
      <c r="I193" s="30" t="s">
        <v>71</v>
      </c>
      <c r="J193" s="30">
        <v>13860</v>
      </c>
      <c r="K193" s="78">
        <v>457.38</v>
      </c>
      <c r="L193" s="85" t="s">
        <v>2152</v>
      </c>
      <c r="M193" s="24" t="s">
        <v>2281</v>
      </c>
    </row>
    <row r="194" spans="1:13" ht="47.25">
      <c r="A194" s="18">
        <v>193</v>
      </c>
      <c r="B194" s="90" t="s">
        <v>207</v>
      </c>
      <c r="C194" s="88" t="s">
        <v>1219</v>
      </c>
      <c r="D194" s="88" t="s">
        <v>1220</v>
      </c>
      <c r="E194" s="88" t="s">
        <v>1221</v>
      </c>
      <c r="F194" s="88" t="s">
        <v>919</v>
      </c>
      <c r="G194" s="88" t="s">
        <v>596</v>
      </c>
      <c r="H194" s="88" t="s">
        <v>1040</v>
      </c>
      <c r="I194" s="30" t="s">
        <v>21</v>
      </c>
      <c r="J194" s="30">
        <v>3780</v>
      </c>
      <c r="K194" s="78">
        <v>22.68</v>
      </c>
      <c r="L194" s="85" t="s">
        <v>2152</v>
      </c>
      <c r="M194" s="24" t="s">
        <v>2281</v>
      </c>
    </row>
    <row r="195" spans="1:13" ht="63">
      <c r="A195" s="18">
        <v>194</v>
      </c>
      <c r="B195" s="90" t="s">
        <v>208</v>
      </c>
      <c r="C195" s="88" t="s">
        <v>1222</v>
      </c>
      <c r="D195" s="88" t="s">
        <v>1223</v>
      </c>
      <c r="E195" s="88" t="s">
        <v>1224</v>
      </c>
      <c r="F195" s="88" t="s">
        <v>1225</v>
      </c>
      <c r="G195" s="88" t="s">
        <v>1226</v>
      </c>
      <c r="H195" s="88" t="s">
        <v>1227</v>
      </c>
      <c r="I195" s="30" t="s">
        <v>23</v>
      </c>
      <c r="J195" s="30">
        <v>24000</v>
      </c>
      <c r="K195" s="78">
        <v>96</v>
      </c>
      <c r="L195" s="85" t="s">
        <v>2151</v>
      </c>
      <c r="M195" s="24" t="s">
        <v>2281</v>
      </c>
    </row>
    <row r="196" spans="1:13" ht="47.25">
      <c r="A196" s="18">
        <v>195</v>
      </c>
      <c r="B196" s="90" t="s">
        <v>2173</v>
      </c>
      <c r="C196" s="88" t="s">
        <v>1228</v>
      </c>
      <c r="D196" s="88" t="s">
        <v>1229</v>
      </c>
      <c r="E196" s="88" t="s">
        <v>1230</v>
      </c>
      <c r="F196" s="88" t="s">
        <v>1231</v>
      </c>
      <c r="G196" s="88" t="s">
        <v>708</v>
      </c>
      <c r="H196" s="88" t="s">
        <v>691</v>
      </c>
      <c r="I196" s="30" t="s">
        <v>23</v>
      </c>
      <c r="J196" s="30">
        <v>2730</v>
      </c>
      <c r="K196" s="78">
        <v>577475</v>
      </c>
      <c r="L196" s="85" t="s">
        <v>2151</v>
      </c>
      <c r="M196" s="24" t="s">
        <v>2279</v>
      </c>
    </row>
    <row r="197" spans="1:13" ht="47.25">
      <c r="A197" s="18">
        <v>196</v>
      </c>
      <c r="B197" s="90" t="s">
        <v>209</v>
      </c>
      <c r="C197" s="88" t="s">
        <v>1228</v>
      </c>
      <c r="D197" s="88" t="s">
        <v>1232</v>
      </c>
      <c r="E197" s="88" t="s">
        <v>1233</v>
      </c>
      <c r="F197" s="88" t="s">
        <v>1231</v>
      </c>
      <c r="G197" s="88" t="s">
        <v>708</v>
      </c>
      <c r="H197" s="88" t="s">
        <v>691</v>
      </c>
      <c r="I197" s="30" t="s">
        <v>23</v>
      </c>
      <c r="J197" s="30">
        <v>4515</v>
      </c>
      <c r="K197" s="78">
        <v>2221.38</v>
      </c>
      <c r="L197" s="85" t="s">
        <v>2151</v>
      </c>
      <c r="M197" s="24" t="s">
        <v>2281</v>
      </c>
    </row>
    <row r="198" spans="1:13" ht="47.25">
      <c r="A198" s="18">
        <v>197</v>
      </c>
      <c r="B198" s="90" t="s">
        <v>210</v>
      </c>
      <c r="C198" s="88" t="s">
        <v>1234</v>
      </c>
      <c r="D198" s="88" t="s">
        <v>1235</v>
      </c>
      <c r="E198" s="88" t="s">
        <v>1236</v>
      </c>
      <c r="F198" s="88" t="s">
        <v>1237</v>
      </c>
      <c r="G198" s="88" t="s">
        <v>596</v>
      </c>
      <c r="H198" s="88" t="s">
        <v>691</v>
      </c>
      <c r="I198" s="30" t="s">
        <v>23</v>
      </c>
      <c r="J198" s="30">
        <v>3150</v>
      </c>
      <c r="K198" s="78">
        <v>63579.6</v>
      </c>
      <c r="L198" s="85" t="s">
        <v>2152</v>
      </c>
      <c r="M198" s="24" t="s">
        <v>2279</v>
      </c>
    </row>
    <row r="199" spans="1:13" ht="47.25">
      <c r="A199" s="18">
        <v>198</v>
      </c>
      <c r="B199" s="90" t="s">
        <v>211</v>
      </c>
      <c r="C199" s="88" t="s">
        <v>372</v>
      </c>
      <c r="D199" s="88" t="s">
        <v>1238</v>
      </c>
      <c r="E199" s="88" t="s">
        <v>1239</v>
      </c>
      <c r="F199" s="88" t="s">
        <v>1240</v>
      </c>
      <c r="G199" s="88" t="s">
        <v>596</v>
      </c>
      <c r="H199" s="88" t="s">
        <v>1211</v>
      </c>
      <c r="I199" s="30" t="s">
        <v>44</v>
      </c>
      <c r="J199" s="30">
        <v>470</v>
      </c>
      <c r="K199" s="78">
        <v>11820.03</v>
      </c>
      <c r="L199" s="85" t="s">
        <v>2151</v>
      </c>
      <c r="M199" s="24" t="s">
        <v>2281</v>
      </c>
    </row>
    <row r="200" spans="1:13" ht="47.25">
      <c r="A200" s="18">
        <v>199</v>
      </c>
      <c r="B200" s="90" t="s">
        <v>2174</v>
      </c>
      <c r="C200" s="20" t="s">
        <v>212</v>
      </c>
      <c r="D200" s="88" t="s">
        <v>1241</v>
      </c>
      <c r="E200" s="88" t="s">
        <v>1244</v>
      </c>
      <c r="F200" s="88" t="s">
        <v>1242</v>
      </c>
      <c r="G200" s="88" t="s">
        <v>1243</v>
      </c>
      <c r="H200" s="88" t="s">
        <v>691</v>
      </c>
      <c r="I200" s="30" t="s">
        <v>71</v>
      </c>
      <c r="J200" s="30" t="s">
        <v>2237</v>
      </c>
      <c r="K200" s="78">
        <v>10279.285</v>
      </c>
      <c r="L200" s="85" t="s">
        <v>2151</v>
      </c>
      <c r="M200" s="24" t="s">
        <v>2281</v>
      </c>
    </row>
    <row r="201" spans="1:13" ht="47.25">
      <c r="A201" s="18">
        <v>200</v>
      </c>
      <c r="B201" s="90" t="s">
        <v>213</v>
      </c>
      <c r="C201" s="88" t="s">
        <v>213</v>
      </c>
      <c r="D201" s="88" t="s">
        <v>1245</v>
      </c>
      <c r="E201" s="88" t="s">
        <v>1246</v>
      </c>
      <c r="F201" s="88" t="s">
        <v>1247</v>
      </c>
      <c r="G201" s="88" t="s">
        <v>1248</v>
      </c>
      <c r="H201" s="88" t="s">
        <v>1249</v>
      </c>
      <c r="I201" s="30" t="s">
        <v>23</v>
      </c>
      <c r="J201" s="30">
        <v>53</v>
      </c>
      <c r="K201" s="78">
        <v>343.54599999999999</v>
      </c>
      <c r="L201" s="85" t="s">
        <v>2151</v>
      </c>
      <c r="M201" s="24" t="s">
        <v>2281</v>
      </c>
    </row>
    <row r="202" spans="1:13" ht="47.25">
      <c r="A202" s="18">
        <v>201</v>
      </c>
      <c r="B202" s="90" t="s">
        <v>214</v>
      </c>
      <c r="C202" s="88" t="s">
        <v>649</v>
      </c>
      <c r="D202" s="88" t="s">
        <v>1250</v>
      </c>
      <c r="E202" s="88" t="s">
        <v>1251</v>
      </c>
      <c r="F202" s="88" t="s">
        <v>1252</v>
      </c>
      <c r="G202" s="88" t="s">
        <v>596</v>
      </c>
      <c r="H202" s="88" t="s">
        <v>1202</v>
      </c>
      <c r="I202" s="30" t="s">
        <v>9</v>
      </c>
      <c r="J202" s="30">
        <v>2709</v>
      </c>
      <c r="K202" s="78">
        <v>325.08</v>
      </c>
      <c r="L202" s="85" t="s">
        <v>2152</v>
      </c>
      <c r="M202" s="24" t="s">
        <v>2281</v>
      </c>
    </row>
    <row r="203" spans="1:13" ht="47.25">
      <c r="A203" s="18">
        <v>202</v>
      </c>
      <c r="B203" s="90" t="s">
        <v>2175</v>
      </c>
      <c r="C203" s="88" t="s">
        <v>1253</v>
      </c>
      <c r="D203" s="88" t="s">
        <v>1254</v>
      </c>
      <c r="E203" s="88" t="s">
        <v>1255</v>
      </c>
      <c r="F203" s="88" t="s">
        <v>1256</v>
      </c>
      <c r="G203" s="88" t="s">
        <v>596</v>
      </c>
      <c r="H203" s="88" t="s">
        <v>1249</v>
      </c>
      <c r="I203" s="30" t="s">
        <v>23</v>
      </c>
      <c r="J203" s="30">
        <v>310</v>
      </c>
      <c r="K203" s="78">
        <v>1142.67</v>
      </c>
      <c r="L203" s="85" t="s">
        <v>2151</v>
      </c>
      <c r="M203" s="24" t="s">
        <v>2281</v>
      </c>
    </row>
    <row r="204" spans="1:13" ht="47.25">
      <c r="A204" s="18">
        <v>203</v>
      </c>
      <c r="B204" s="90" t="s">
        <v>215</v>
      </c>
      <c r="C204" s="88" t="s">
        <v>1257</v>
      </c>
      <c r="D204" s="88" t="s">
        <v>1258</v>
      </c>
      <c r="E204" s="88" t="s">
        <v>1259</v>
      </c>
      <c r="F204" s="88" t="s">
        <v>1260</v>
      </c>
      <c r="G204" s="88" t="s">
        <v>596</v>
      </c>
      <c r="H204" s="88" t="s">
        <v>1185</v>
      </c>
      <c r="I204" s="30" t="s">
        <v>23</v>
      </c>
      <c r="J204" s="30">
        <v>544</v>
      </c>
      <c r="K204" s="78">
        <v>78307.168000000005</v>
      </c>
      <c r="L204" s="85" t="s">
        <v>2152</v>
      </c>
      <c r="M204" s="24" t="s">
        <v>2279</v>
      </c>
    </row>
    <row r="205" spans="1:13" ht="47.25">
      <c r="A205" s="18">
        <v>204</v>
      </c>
      <c r="B205" s="90" t="s">
        <v>216</v>
      </c>
      <c r="C205" s="88" t="s">
        <v>1261</v>
      </c>
      <c r="D205" s="88" t="s">
        <v>216</v>
      </c>
      <c r="E205" s="88" t="s">
        <v>1262</v>
      </c>
      <c r="F205" s="88" t="s">
        <v>1263</v>
      </c>
      <c r="G205" s="88" t="s">
        <v>596</v>
      </c>
      <c r="H205" s="88" t="s">
        <v>1249</v>
      </c>
      <c r="I205" s="30" t="s">
        <v>23</v>
      </c>
      <c r="J205" s="30" t="s">
        <v>2176</v>
      </c>
      <c r="K205" s="78">
        <v>2748.933</v>
      </c>
      <c r="L205" s="85" t="s">
        <v>2151</v>
      </c>
      <c r="M205" s="24" t="s">
        <v>2281</v>
      </c>
    </row>
    <row r="206" spans="1:13" ht="47.25">
      <c r="A206" s="18">
        <v>205</v>
      </c>
      <c r="B206" s="90" t="s">
        <v>217</v>
      </c>
      <c r="C206" s="88" t="s">
        <v>217</v>
      </c>
      <c r="D206" s="88" t="s">
        <v>1265</v>
      </c>
      <c r="E206" s="88" t="s">
        <v>1266</v>
      </c>
      <c r="F206" s="88" t="s">
        <v>1267</v>
      </c>
      <c r="G206" s="88" t="s">
        <v>596</v>
      </c>
      <c r="H206" s="88" t="s">
        <v>1207</v>
      </c>
      <c r="I206" s="30" t="s">
        <v>23</v>
      </c>
      <c r="J206" s="30">
        <v>250</v>
      </c>
      <c r="K206" s="78">
        <v>1969.75</v>
      </c>
      <c r="L206" s="85" t="s">
        <v>2153</v>
      </c>
      <c r="M206" s="24" t="s">
        <v>2281</v>
      </c>
    </row>
    <row r="207" spans="1:13" ht="63">
      <c r="A207" s="18">
        <v>206</v>
      </c>
      <c r="B207" s="90" t="s">
        <v>218</v>
      </c>
      <c r="C207" s="88" t="s">
        <v>1268</v>
      </c>
      <c r="D207" s="88" t="s">
        <v>1269</v>
      </c>
      <c r="E207" s="88" t="s">
        <v>1270</v>
      </c>
      <c r="F207" s="88" t="s">
        <v>1271</v>
      </c>
      <c r="G207" s="88" t="s">
        <v>602</v>
      </c>
      <c r="H207" s="88" t="s">
        <v>1272</v>
      </c>
      <c r="I207" s="30" t="s">
        <v>219</v>
      </c>
      <c r="J207" s="30">
        <v>500000</v>
      </c>
      <c r="K207" s="78">
        <v>1500</v>
      </c>
      <c r="L207" s="85" t="s">
        <v>2151</v>
      </c>
      <c r="M207" s="24" t="s">
        <v>2281</v>
      </c>
    </row>
    <row r="208" spans="1:13" ht="47.25">
      <c r="A208" s="18">
        <v>207</v>
      </c>
      <c r="B208" s="90" t="s">
        <v>220</v>
      </c>
      <c r="C208" s="88" t="s">
        <v>1273</v>
      </c>
      <c r="D208" s="88" t="s">
        <v>1274</v>
      </c>
      <c r="E208" s="88" t="s">
        <v>1275</v>
      </c>
      <c r="F208" s="88" t="s">
        <v>1276</v>
      </c>
      <c r="G208" s="88" t="s">
        <v>603</v>
      </c>
      <c r="H208" s="88" t="s">
        <v>719</v>
      </c>
      <c r="I208" s="30" t="s">
        <v>23</v>
      </c>
      <c r="J208" s="30">
        <v>6750</v>
      </c>
      <c r="K208" s="78">
        <v>2173.5</v>
      </c>
      <c r="L208" s="85" t="s">
        <v>2152</v>
      </c>
      <c r="M208" s="24" t="s">
        <v>2281</v>
      </c>
    </row>
    <row r="209" spans="1:13" ht="47.25">
      <c r="A209" s="18">
        <v>208</v>
      </c>
      <c r="B209" s="90" t="s">
        <v>221</v>
      </c>
      <c r="C209" s="88" t="s">
        <v>1277</v>
      </c>
      <c r="D209" s="88" t="s">
        <v>1278</v>
      </c>
      <c r="E209" s="88" t="s">
        <v>1279</v>
      </c>
      <c r="F209" s="88" t="s">
        <v>1280</v>
      </c>
      <c r="G209" s="88" t="s">
        <v>603</v>
      </c>
      <c r="H209" s="88" t="s">
        <v>719</v>
      </c>
      <c r="I209" s="30" t="s">
        <v>23</v>
      </c>
      <c r="J209" s="30" t="s">
        <v>2177</v>
      </c>
      <c r="K209" s="78">
        <v>155990.14599999998</v>
      </c>
      <c r="L209" s="85" t="s">
        <v>2151</v>
      </c>
      <c r="M209" s="24" t="s">
        <v>2279</v>
      </c>
    </row>
    <row r="210" spans="1:13" ht="47.25">
      <c r="A210" s="18">
        <v>209</v>
      </c>
      <c r="B210" s="90" t="s">
        <v>222</v>
      </c>
      <c r="C210" s="88" t="s">
        <v>1203</v>
      </c>
      <c r="D210" s="88" t="s">
        <v>1281</v>
      </c>
      <c r="E210" s="88" t="s">
        <v>1205</v>
      </c>
      <c r="F210" s="88" t="s">
        <v>1282</v>
      </c>
      <c r="G210" s="88" t="s">
        <v>596</v>
      </c>
      <c r="H210" s="88" t="s">
        <v>1211</v>
      </c>
      <c r="I210" s="30" t="s">
        <v>23</v>
      </c>
      <c r="J210" s="30">
        <v>1490</v>
      </c>
      <c r="K210" s="78">
        <v>11689.05</v>
      </c>
      <c r="L210" s="85" t="s">
        <v>2151</v>
      </c>
      <c r="M210" s="24" t="s">
        <v>2281</v>
      </c>
    </row>
    <row r="211" spans="1:13" ht="47.25">
      <c r="A211" s="18">
        <v>210</v>
      </c>
      <c r="B211" s="92" t="s">
        <v>2139</v>
      </c>
      <c r="C211" s="88" t="s">
        <v>1283</v>
      </c>
      <c r="D211" s="88" t="s">
        <v>1284</v>
      </c>
      <c r="E211" s="88" t="s">
        <v>1285</v>
      </c>
      <c r="F211" s="88" t="s">
        <v>1280</v>
      </c>
      <c r="G211" s="88" t="s">
        <v>603</v>
      </c>
      <c r="H211" s="88" t="s">
        <v>1108</v>
      </c>
      <c r="I211" s="30" t="s">
        <v>23</v>
      </c>
      <c r="J211" s="30">
        <v>3258</v>
      </c>
      <c r="K211" s="78">
        <v>93589.308000000005</v>
      </c>
      <c r="L211" s="85" t="s">
        <v>2152</v>
      </c>
      <c r="M211" s="24" t="s">
        <v>2279</v>
      </c>
    </row>
    <row r="212" spans="1:13" ht="141.75">
      <c r="A212" s="18">
        <v>211</v>
      </c>
      <c r="B212" s="90" t="s">
        <v>223</v>
      </c>
      <c r="C212" s="88" t="s">
        <v>1286</v>
      </c>
      <c r="D212" s="88" t="s">
        <v>1287</v>
      </c>
      <c r="E212" s="88" t="s">
        <v>1288</v>
      </c>
      <c r="F212" s="88" t="s">
        <v>1289</v>
      </c>
      <c r="G212" s="88" t="s">
        <v>596</v>
      </c>
      <c r="H212" s="88" t="s">
        <v>5</v>
      </c>
      <c r="I212" s="30" t="s">
        <v>44</v>
      </c>
      <c r="J212" s="30">
        <v>3650</v>
      </c>
      <c r="K212" s="78">
        <v>7300</v>
      </c>
      <c r="L212" s="85" t="s">
        <v>2152</v>
      </c>
      <c r="M212" s="24" t="s">
        <v>2281</v>
      </c>
    </row>
    <row r="213" spans="1:13" ht="47.25">
      <c r="A213" s="18">
        <v>212</v>
      </c>
      <c r="B213" s="90" t="s">
        <v>224</v>
      </c>
      <c r="C213" s="88" t="s">
        <v>1290</v>
      </c>
      <c r="D213" s="88" t="s">
        <v>1291</v>
      </c>
      <c r="E213" s="88" t="s">
        <v>1292</v>
      </c>
      <c r="F213" s="88" t="s">
        <v>1293</v>
      </c>
      <c r="G213" s="88" t="s">
        <v>596</v>
      </c>
      <c r="H213" s="88" t="s">
        <v>1294</v>
      </c>
      <c r="I213" s="30" t="s">
        <v>225</v>
      </c>
      <c r="J213" s="30">
        <v>31500</v>
      </c>
      <c r="K213" s="78">
        <v>6016.5</v>
      </c>
      <c r="L213" s="84" t="s">
        <v>2152</v>
      </c>
      <c r="M213" s="24" t="s">
        <v>2281</v>
      </c>
    </row>
    <row r="214" spans="1:13" ht="31.5">
      <c r="A214" s="18">
        <v>213</v>
      </c>
      <c r="B214" s="91" t="s">
        <v>226</v>
      </c>
      <c r="C214" s="88" t="s">
        <v>1295</v>
      </c>
      <c r="D214" s="88" t="s">
        <v>2178</v>
      </c>
      <c r="E214" s="88" t="s">
        <v>881</v>
      </c>
      <c r="F214" s="88" t="s">
        <v>1296</v>
      </c>
      <c r="G214" s="88" t="s">
        <v>596</v>
      </c>
      <c r="H214" s="88" t="s">
        <v>1294</v>
      </c>
      <c r="I214" s="30" t="s">
        <v>23</v>
      </c>
      <c r="J214" s="30" t="s">
        <v>2179</v>
      </c>
      <c r="K214" s="78">
        <v>307002.12</v>
      </c>
      <c r="L214" s="84" t="s">
        <v>2151</v>
      </c>
      <c r="M214" s="24" t="s">
        <v>2279</v>
      </c>
    </row>
    <row r="215" spans="1:13" ht="47.25">
      <c r="A215" s="18">
        <v>214</v>
      </c>
      <c r="B215" s="90" t="s">
        <v>227</v>
      </c>
      <c r="C215" s="88" t="s">
        <v>1297</v>
      </c>
      <c r="D215" s="88" t="s">
        <v>1298</v>
      </c>
      <c r="E215" s="88" t="s">
        <v>877</v>
      </c>
      <c r="F215" s="88" t="s">
        <v>1296</v>
      </c>
      <c r="G215" s="88" t="s">
        <v>596</v>
      </c>
      <c r="H215" s="88" t="s">
        <v>1211</v>
      </c>
      <c r="I215" s="30" t="s">
        <v>23</v>
      </c>
      <c r="J215" s="30">
        <v>462</v>
      </c>
      <c r="K215" s="78">
        <v>138.60000000000002</v>
      </c>
      <c r="L215" s="84" t="s">
        <v>2152</v>
      </c>
      <c r="M215" s="24" t="s">
        <v>2281</v>
      </c>
    </row>
    <row r="216" spans="1:13" ht="31.5">
      <c r="A216" s="18">
        <v>215</v>
      </c>
      <c r="B216" s="91" t="s">
        <v>228</v>
      </c>
      <c r="C216" s="88" t="s">
        <v>1299</v>
      </c>
      <c r="D216" s="88" t="s">
        <v>1300</v>
      </c>
      <c r="E216" s="88" t="s">
        <v>1301</v>
      </c>
      <c r="F216" s="88" t="s">
        <v>1231</v>
      </c>
      <c r="G216" s="88" t="s">
        <v>708</v>
      </c>
      <c r="H216" s="88" t="s">
        <v>1126</v>
      </c>
      <c r="I216" s="30" t="s">
        <v>21</v>
      </c>
      <c r="J216" s="30" t="s">
        <v>2180</v>
      </c>
      <c r="K216" s="78">
        <v>11046.49</v>
      </c>
      <c r="L216" s="84" t="s">
        <v>2151</v>
      </c>
      <c r="M216" s="24" t="s">
        <v>2281</v>
      </c>
    </row>
    <row r="217" spans="1:13" ht="31.5">
      <c r="A217" s="18">
        <v>216</v>
      </c>
      <c r="B217" s="90" t="s">
        <v>229</v>
      </c>
      <c r="C217" s="88" t="s">
        <v>1302</v>
      </c>
      <c r="D217" s="88" t="s">
        <v>1303</v>
      </c>
      <c r="E217" s="88" t="s">
        <v>1304</v>
      </c>
      <c r="F217" s="88" t="s">
        <v>647</v>
      </c>
      <c r="G217" s="88" t="s">
        <v>596</v>
      </c>
      <c r="H217" s="88" t="s">
        <v>1305</v>
      </c>
      <c r="I217" s="30" t="s">
        <v>23</v>
      </c>
      <c r="J217" s="30">
        <v>1750</v>
      </c>
      <c r="K217" s="78">
        <v>1723.75</v>
      </c>
      <c r="L217" s="84" t="s">
        <v>2151</v>
      </c>
      <c r="M217" s="24" t="s">
        <v>2281</v>
      </c>
    </row>
    <row r="218" spans="1:13" ht="47.25">
      <c r="A218" s="18">
        <v>217</v>
      </c>
      <c r="B218" s="90" t="s">
        <v>230</v>
      </c>
      <c r="C218" s="88" t="s">
        <v>1306</v>
      </c>
      <c r="D218" s="88" t="s">
        <v>1307</v>
      </c>
      <c r="E218" s="88" t="s">
        <v>1308</v>
      </c>
      <c r="F218" s="88" t="s">
        <v>1309</v>
      </c>
      <c r="G218" s="88" t="s">
        <v>596</v>
      </c>
      <c r="H218" s="88" t="s">
        <v>1310</v>
      </c>
      <c r="I218" s="30" t="s">
        <v>148</v>
      </c>
      <c r="J218" s="30">
        <v>17000</v>
      </c>
      <c r="K218" s="78">
        <v>10013</v>
      </c>
      <c r="L218" s="84" t="s">
        <v>2152</v>
      </c>
      <c r="M218" s="24" t="s">
        <v>2281</v>
      </c>
    </row>
    <row r="219" spans="1:13" ht="47.25">
      <c r="A219" s="18">
        <v>218</v>
      </c>
      <c r="B219" s="90" t="s">
        <v>231</v>
      </c>
      <c r="C219" s="88" t="s">
        <v>1311</v>
      </c>
      <c r="D219" s="88" t="s">
        <v>1312</v>
      </c>
      <c r="E219" s="88" t="s">
        <v>856</v>
      </c>
      <c r="F219" s="88" t="s">
        <v>660</v>
      </c>
      <c r="G219" s="88" t="s">
        <v>661</v>
      </c>
      <c r="H219" s="88" t="s">
        <v>1313</v>
      </c>
      <c r="I219" s="30" t="s">
        <v>23</v>
      </c>
      <c r="J219" s="30">
        <v>499</v>
      </c>
      <c r="K219" s="78">
        <v>0.998</v>
      </c>
      <c r="L219" s="84" t="s">
        <v>2152</v>
      </c>
      <c r="M219" s="24" t="s">
        <v>2281</v>
      </c>
    </row>
    <row r="220" spans="1:13" ht="47.25">
      <c r="A220" s="18">
        <v>219</v>
      </c>
      <c r="B220" s="92" t="s">
        <v>232</v>
      </c>
      <c r="C220" s="88" t="s">
        <v>1208</v>
      </c>
      <c r="D220" s="88" t="s">
        <v>1314</v>
      </c>
      <c r="E220" s="88" t="s">
        <v>1315</v>
      </c>
      <c r="F220" s="88" t="s">
        <v>1316</v>
      </c>
      <c r="G220" s="88" t="s">
        <v>596</v>
      </c>
      <c r="H220" s="88" t="s">
        <v>1313</v>
      </c>
      <c r="I220" s="30" t="s">
        <v>21</v>
      </c>
      <c r="J220" s="30">
        <v>945</v>
      </c>
      <c r="K220" s="78">
        <v>247.59</v>
      </c>
      <c r="L220" s="84" t="s">
        <v>2152</v>
      </c>
      <c r="M220" s="24" t="s">
        <v>2281</v>
      </c>
    </row>
    <row r="221" spans="1:13" ht="78.75">
      <c r="A221" s="18">
        <v>220</v>
      </c>
      <c r="B221" s="90" t="s">
        <v>233</v>
      </c>
      <c r="C221" s="88" t="s">
        <v>1317</v>
      </c>
      <c r="D221" s="88" t="s">
        <v>1318</v>
      </c>
      <c r="E221" s="88" t="s">
        <v>1319</v>
      </c>
      <c r="F221" s="88" t="s">
        <v>1320</v>
      </c>
      <c r="G221" s="88" t="s">
        <v>712</v>
      </c>
      <c r="H221" s="88" t="s">
        <v>1321</v>
      </c>
      <c r="I221" s="30" t="s">
        <v>9</v>
      </c>
      <c r="J221" s="30">
        <v>51500</v>
      </c>
      <c r="K221" s="78">
        <v>63139</v>
      </c>
      <c r="L221" s="84" t="s">
        <v>2152</v>
      </c>
      <c r="M221" s="24" t="s">
        <v>2279</v>
      </c>
    </row>
    <row r="222" spans="1:13" ht="47.25">
      <c r="A222" s="18">
        <v>221</v>
      </c>
      <c r="B222" s="90" t="s">
        <v>234</v>
      </c>
      <c r="C222" s="20" t="s">
        <v>1322</v>
      </c>
      <c r="D222" s="20" t="s">
        <v>1323</v>
      </c>
      <c r="E222" s="88" t="s">
        <v>1324</v>
      </c>
      <c r="F222" s="88" t="s">
        <v>1237</v>
      </c>
      <c r="G222" s="88" t="s">
        <v>596</v>
      </c>
      <c r="H222" s="88" t="s">
        <v>5</v>
      </c>
      <c r="I222" s="30" t="s">
        <v>44</v>
      </c>
      <c r="J222" s="30">
        <v>4150</v>
      </c>
      <c r="K222" s="78">
        <v>19920</v>
      </c>
      <c r="L222" s="84" t="s">
        <v>2152</v>
      </c>
      <c r="M222" s="24" t="s">
        <v>2280</v>
      </c>
    </row>
    <row r="223" spans="1:13" ht="47.25">
      <c r="A223" s="18">
        <v>222</v>
      </c>
      <c r="B223" s="90" t="s">
        <v>235</v>
      </c>
      <c r="C223" s="88" t="s">
        <v>1325</v>
      </c>
      <c r="D223" s="88" t="s">
        <v>1326</v>
      </c>
      <c r="E223" s="88" t="s">
        <v>1327</v>
      </c>
      <c r="F223" s="88" t="s">
        <v>1328</v>
      </c>
      <c r="G223" s="88" t="s">
        <v>596</v>
      </c>
      <c r="H223" s="88" t="s">
        <v>719</v>
      </c>
      <c r="I223" s="30" t="s">
        <v>23</v>
      </c>
      <c r="J223" s="30">
        <v>714</v>
      </c>
      <c r="K223" s="78">
        <v>896.78399999999999</v>
      </c>
      <c r="L223" s="84" t="s">
        <v>2152</v>
      </c>
      <c r="M223" s="24" t="s">
        <v>2281</v>
      </c>
    </row>
    <row r="224" spans="1:13" ht="31.5">
      <c r="A224" s="18">
        <v>223</v>
      </c>
      <c r="B224" s="90" t="s">
        <v>236</v>
      </c>
      <c r="C224" s="88" t="s">
        <v>1329</v>
      </c>
      <c r="D224" s="88" t="s">
        <v>1330</v>
      </c>
      <c r="E224" s="88" t="s">
        <v>1331</v>
      </c>
      <c r="F224" s="88" t="s">
        <v>1332</v>
      </c>
      <c r="G224" s="88" t="s">
        <v>596</v>
      </c>
      <c r="H224" s="88" t="s">
        <v>1249</v>
      </c>
      <c r="I224" s="30" t="s">
        <v>21</v>
      </c>
      <c r="J224" s="30">
        <v>620</v>
      </c>
      <c r="K224" s="78">
        <v>722.92</v>
      </c>
      <c r="L224" s="84" t="s">
        <v>2153</v>
      </c>
      <c r="M224" s="24" t="s">
        <v>2281</v>
      </c>
    </row>
    <row r="225" spans="1:13" ht="31.5">
      <c r="A225" s="18">
        <v>224</v>
      </c>
      <c r="B225" s="90" t="s">
        <v>2140</v>
      </c>
      <c r="C225" s="88" t="s">
        <v>1257</v>
      </c>
      <c r="D225" s="88" t="s">
        <v>1333</v>
      </c>
      <c r="E225" s="88" t="s">
        <v>1334</v>
      </c>
      <c r="F225" s="88" t="s">
        <v>1335</v>
      </c>
      <c r="G225" s="88" t="s">
        <v>603</v>
      </c>
      <c r="H225" s="88" t="s">
        <v>1185</v>
      </c>
      <c r="I225" s="30" t="s">
        <v>23</v>
      </c>
      <c r="J225" s="30">
        <v>5460</v>
      </c>
      <c r="K225" s="78">
        <v>655.20000000000005</v>
      </c>
      <c r="L225" s="84" t="s">
        <v>2152</v>
      </c>
      <c r="M225" s="24" t="s">
        <v>2281</v>
      </c>
    </row>
    <row r="226" spans="1:13" ht="47.25">
      <c r="A226" s="18">
        <v>225</v>
      </c>
      <c r="B226" s="90" t="s">
        <v>237</v>
      </c>
      <c r="C226" s="88" t="s">
        <v>217</v>
      </c>
      <c r="D226" s="88" t="s">
        <v>1336</v>
      </c>
      <c r="E226" s="88" t="s">
        <v>877</v>
      </c>
      <c r="F226" s="88" t="s">
        <v>656</v>
      </c>
      <c r="G226" s="88" t="s">
        <v>596</v>
      </c>
      <c r="H226" s="88" t="s">
        <v>605</v>
      </c>
      <c r="I226" s="30" t="s">
        <v>23</v>
      </c>
      <c r="J226" s="30">
        <v>495</v>
      </c>
      <c r="K226" s="78">
        <v>449.46</v>
      </c>
      <c r="L226" s="84" t="s">
        <v>2153</v>
      </c>
      <c r="M226" s="24" t="s">
        <v>2281</v>
      </c>
    </row>
    <row r="227" spans="1:13" ht="31.5">
      <c r="A227" s="18">
        <v>226</v>
      </c>
      <c r="B227" s="90" t="s">
        <v>238</v>
      </c>
      <c r="C227" s="88" t="s">
        <v>840</v>
      </c>
      <c r="D227" s="88" t="s">
        <v>1337</v>
      </c>
      <c r="E227" s="88" t="s">
        <v>1338</v>
      </c>
      <c r="F227" s="88" t="s">
        <v>647</v>
      </c>
      <c r="G227" s="88" t="s">
        <v>596</v>
      </c>
      <c r="H227" s="88" t="s">
        <v>1227</v>
      </c>
      <c r="I227" s="30" t="s">
        <v>23</v>
      </c>
      <c r="J227" s="30">
        <v>2450</v>
      </c>
      <c r="K227" s="78">
        <v>2425.5</v>
      </c>
      <c r="L227" s="84" t="s">
        <v>2151</v>
      </c>
      <c r="M227" s="24" t="s">
        <v>2281</v>
      </c>
    </row>
    <row r="228" spans="1:13" ht="47.25">
      <c r="A228" s="18">
        <v>227</v>
      </c>
      <c r="B228" s="95" t="s">
        <v>239</v>
      </c>
      <c r="C228" s="88" t="s">
        <v>1339</v>
      </c>
      <c r="D228" s="88" t="s">
        <v>1340</v>
      </c>
      <c r="E228" s="88" t="s">
        <v>1341</v>
      </c>
      <c r="F228" s="88" t="s">
        <v>1342</v>
      </c>
      <c r="G228" s="88" t="s">
        <v>661</v>
      </c>
      <c r="H228" s="88" t="s">
        <v>719</v>
      </c>
      <c r="I228" s="30" t="s">
        <v>21</v>
      </c>
      <c r="J228" s="30" t="s">
        <v>2181</v>
      </c>
      <c r="K228" s="78">
        <v>127.26</v>
      </c>
      <c r="L228" s="84" t="s">
        <v>2152</v>
      </c>
      <c r="M228" s="24" t="s">
        <v>2281</v>
      </c>
    </row>
    <row r="229" spans="1:13" ht="47.25">
      <c r="A229" s="18">
        <v>228</v>
      </c>
      <c r="B229" s="90" t="s">
        <v>240</v>
      </c>
      <c r="C229" s="88" t="s">
        <v>384</v>
      </c>
      <c r="D229" s="88" t="s">
        <v>1343</v>
      </c>
      <c r="E229" s="88" t="s">
        <v>856</v>
      </c>
      <c r="F229" s="88" t="s">
        <v>1344</v>
      </c>
      <c r="G229" s="88" t="s">
        <v>596</v>
      </c>
      <c r="H229" s="88" t="s">
        <v>691</v>
      </c>
      <c r="I229" s="30" t="s">
        <v>23</v>
      </c>
      <c r="J229" s="30">
        <v>1380</v>
      </c>
      <c r="K229" s="78">
        <v>32823.300000000003</v>
      </c>
      <c r="L229" s="84" t="s">
        <v>2151</v>
      </c>
      <c r="M229" s="24" t="s">
        <v>2280</v>
      </c>
    </row>
    <row r="230" spans="1:13" ht="31.5">
      <c r="A230" s="18">
        <v>229</v>
      </c>
      <c r="B230" s="90" t="s">
        <v>241</v>
      </c>
      <c r="C230" s="88" t="s">
        <v>1345</v>
      </c>
      <c r="D230" s="88" t="s">
        <v>1346</v>
      </c>
      <c r="E230" s="88" t="s">
        <v>1347</v>
      </c>
      <c r="F230" s="88" t="s">
        <v>656</v>
      </c>
      <c r="G230" s="88" t="s">
        <v>596</v>
      </c>
      <c r="H230" s="88" t="s">
        <v>719</v>
      </c>
      <c r="I230" s="30" t="s">
        <v>23</v>
      </c>
      <c r="J230" s="30">
        <v>1780</v>
      </c>
      <c r="K230" s="78">
        <v>1735.5</v>
      </c>
      <c r="L230" s="84" t="s">
        <v>2151</v>
      </c>
      <c r="M230" s="24" t="s">
        <v>2281</v>
      </c>
    </row>
    <row r="231" spans="1:13" ht="31.5">
      <c r="A231" s="18">
        <v>230</v>
      </c>
      <c r="B231" s="90" t="s">
        <v>242</v>
      </c>
      <c r="C231" s="88" t="s">
        <v>1348</v>
      </c>
      <c r="D231" s="88" t="s">
        <v>1349</v>
      </c>
      <c r="E231" s="88" t="s">
        <v>1350</v>
      </c>
      <c r="F231" s="88" t="s">
        <v>656</v>
      </c>
      <c r="G231" s="88" t="s">
        <v>596</v>
      </c>
      <c r="H231" s="88" t="s">
        <v>719</v>
      </c>
      <c r="I231" s="30" t="s">
        <v>23</v>
      </c>
      <c r="J231" s="30">
        <v>273</v>
      </c>
      <c r="K231" s="78">
        <v>24.297000000000001</v>
      </c>
      <c r="L231" s="84" t="s">
        <v>2152</v>
      </c>
      <c r="M231" s="24" t="s">
        <v>2281</v>
      </c>
    </row>
    <row r="232" spans="1:13" ht="47.25">
      <c r="A232" s="18">
        <v>231</v>
      </c>
      <c r="B232" s="90" t="s">
        <v>243</v>
      </c>
      <c r="C232" s="88" t="s">
        <v>1351</v>
      </c>
      <c r="D232" s="88" t="s">
        <v>1352</v>
      </c>
      <c r="E232" s="88" t="s">
        <v>1353</v>
      </c>
      <c r="F232" s="88" t="s">
        <v>656</v>
      </c>
      <c r="G232" s="88" t="s">
        <v>596</v>
      </c>
      <c r="H232" s="88" t="s">
        <v>719</v>
      </c>
      <c r="I232" s="30" t="s">
        <v>23</v>
      </c>
      <c r="J232" s="30">
        <v>695</v>
      </c>
      <c r="K232" s="78">
        <v>2891.2000000000003</v>
      </c>
      <c r="L232" s="84" t="s">
        <v>2151</v>
      </c>
      <c r="M232" s="24" t="s">
        <v>2281</v>
      </c>
    </row>
    <row r="233" spans="1:13" ht="31.5">
      <c r="A233" s="18">
        <v>232</v>
      </c>
      <c r="B233" s="90" t="s">
        <v>244</v>
      </c>
      <c r="C233" s="88"/>
      <c r="D233" s="88" t="s">
        <v>1354</v>
      </c>
      <c r="E233" s="88" t="s">
        <v>1355</v>
      </c>
      <c r="F233" s="88" t="s">
        <v>1296</v>
      </c>
      <c r="G233" s="88" t="s">
        <v>596</v>
      </c>
      <c r="H233" s="88" t="s">
        <v>691</v>
      </c>
      <c r="I233" s="30" t="s">
        <v>23</v>
      </c>
      <c r="J233" s="30">
        <v>1050</v>
      </c>
      <c r="K233" s="78">
        <v>10615.5</v>
      </c>
      <c r="L233" s="84" t="s">
        <v>2151</v>
      </c>
      <c r="M233" s="24" t="s">
        <v>2281</v>
      </c>
    </row>
    <row r="234" spans="1:13" ht="31.5">
      <c r="A234" s="18">
        <v>233</v>
      </c>
      <c r="B234" s="90" t="s">
        <v>245</v>
      </c>
      <c r="C234" s="88" t="s">
        <v>1356</v>
      </c>
      <c r="D234" s="88" t="s">
        <v>1357</v>
      </c>
      <c r="E234" s="88" t="s">
        <v>1358</v>
      </c>
      <c r="F234" s="88" t="s">
        <v>1359</v>
      </c>
      <c r="G234" s="88" t="s">
        <v>1360</v>
      </c>
      <c r="H234" s="88" t="s">
        <v>1108</v>
      </c>
      <c r="I234" s="30" t="s">
        <v>44</v>
      </c>
      <c r="J234" s="30">
        <v>3501</v>
      </c>
      <c r="K234" s="78">
        <v>17185</v>
      </c>
      <c r="L234" s="84" t="s">
        <v>2152</v>
      </c>
      <c r="M234" s="24" t="s">
        <v>2280</v>
      </c>
    </row>
    <row r="235" spans="1:13" ht="31.5">
      <c r="A235" s="18">
        <v>234</v>
      </c>
      <c r="B235" s="90" t="s">
        <v>246</v>
      </c>
      <c r="C235" s="88" t="s">
        <v>1361</v>
      </c>
      <c r="D235" s="88" t="s">
        <v>1362</v>
      </c>
      <c r="E235" s="88" t="s">
        <v>1363</v>
      </c>
      <c r="F235" s="88" t="s">
        <v>1359</v>
      </c>
      <c r="G235" s="88" t="s">
        <v>1360</v>
      </c>
      <c r="H235" s="88" t="s">
        <v>1185</v>
      </c>
      <c r="I235" s="30" t="s">
        <v>23</v>
      </c>
      <c r="J235" s="30">
        <v>6816</v>
      </c>
      <c r="K235" s="78">
        <v>5084.7359999999999</v>
      </c>
      <c r="L235" s="84" t="s">
        <v>2151</v>
      </c>
      <c r="M235" s="24" t="s">
        <v>2281</v>
      </c>
    </row>
    <row r="236" spans="1:13" ht="31.5">
      <c r="A236" s="18">
        <v>235</v>
      </c>
      <c r="B236" s="90" t="s">
        <v>247</v>
      </c>
      <c r="C236" s="88" t="s">
        <v>1364</v>
      </c>
      <c r="D236" s="88" t="s">
        <v>1365</v>
      </c>
      <c r="E236" s="88" t="s">
        <v>1366</v>
      </c>
      <c r="F236" s="88" t="s">
        <v>1367</v>
      </c>
      <c r="G236" s="88" t="s">
        <v>661</v>
      </c>
      <c r="H236" s="88" t="s">
        <v>1368</v>
      </c>
      <c r="I236" s="30" t="s">
        <v>21</v>
      </c>
      <c r="J236" s="30">
        <v>398036</v>
      </c>
      <c r="K236" s="78">
        <v>5970.54</v>
      </c>
      <c r="L236" s="84" t="s">
        <v>2151</v>
      </c>
      <c r="M236" s="24" t="s">
        <v>2281</v>
      </c>
    </row>
    <row r="237" spans="1:13" ht="47.25">
      <c r="A237" s="18">
        <v>236</v>
      </c>
      <c r="B237" s="92" t="s">
        <v>2141</v>
      </c>
      <c r="C237" s="88" t="s">
        <v>1369</v>
      </c>
      <c r="D237" s="88" t="s">
        <v>1370</v>
      </c>
      <c r="E237" s="88" t="s">
        <v>1371</v>
      </c>
      <c r="F237" s="88" t="s">
        <v>1372</v>
      </c>
      <c r="G237" s="88" t="s">
        <v>1373</v>
      </c>
      <c r="H237" s="88" t="s">
        <v>719</v>
      </c>
      <c r="I237" s="30" t="s">
        <v>23</v>
      </c>
      <c r="J237" s="30">
        <v>3500</v>
      </c>
      <c r="K237" s="78">
        <v>23100</v>
      </c>
      <c r="L237" s="84" t="s">
        <v>2152</v>
      </c>
      <c r="M237" s="24" t="s">
        <v>2280</v>
      </c>
    </row>
    <row r="238" spans="1:13" ht="47.25">
      <c r="A238" s="18">
        <v>237</v>
      </c>
      <c r="B238" s="90" t="s">
        <v>248</v>
      </c>
      <c r="C238" s="88" t="s">
        <v>1374</v>
      </c>
      <c r="D238" s="88" t="s">
        <v>1375</v>
      </c>
      <c r="E238" s="88" t="s">
        <v>1338</v>
      </c>
      <c r="F238" s="88" t="s">
        <v>1376</v>
      </c>
      <c r="G238" s="88" t="s">
        <v>604</v>
      </c>
      <c r="H238" s="88" t="s">
        <v>1313</v>
      </c>
      <c r="I238" s="30" t="s">
        <v>23</v>
      </c>
      <c r="J238" s="30">
        <v>3650</v>
      </c>
      <c r="K238" s="78">
        <v>228869.59999999998</v>
      </c>
      <c r="L238" s="84" t="s">
        <v>2151</v>
      </c>
      <c r="M238" s="24" t="s">
        <v>2279</v>
      </c>
    </row>
    <row r="239" spans="1:13" ht="47.25">
      <c r="A239" s="18">
        <v>238</v>
      </c>
      <c r="B239" s="90" t="s">
        <v>249</v>
      </c>
      <c r="C239" s="88" t="s">
        <v>372</v>
      </c>
      <c r="D239" s="88" t="s">
        <v>1377</v>
      </c>
      <c r="E239" s="88" t="s">
        <v>1378</v>
      </c>
      <c r="F239" s="88" t="s">
        <v>1379</v>
      </c>
      <c r="G239" s="88" t="s">
        <v>603</v>
      </c>
      <c r="H239" s="88" t="s">
        <v>1313</v>
      </c>
      <c r="I239" s="30" t="s">
        <v>23</v>
      </c>
      <c r="J239" s="30">
        <v>2026</v>
      </c>
      <c r="K239" s="78">
        <v>3460.4080000000004</v>
      </c>
      <c r="L239" s="84" t="s">
        <v>2153</v>
      </c>
      <c r="M239" s="24" t="s">
        <v>2281</v>
      </c>
    </row>
    <row r="240" spans="1:13" ht="31.5">
      <c r="A240" s="18">
        <v>239</v>
      </c>
      <c r="B240" s="90" t="s">
        <v>250</v>
      </c>
      <c r="C240" s="88" t="s">
        <v>1380</v>
      </c>
      <c r="D240" s="88" t="s">
        <v>1381</v>
      </c>
      <c r="E240" s="88" t="s">
        <v>1382</v>
      </c>
      <c r="F240" s="88" t="s">
        <v>1264</v>
      </c>
      <c r="G240" s="88" t="s">
        <v>596</v>
      </c>
      <c r="H240" s="88" t="s">
        <v>1108</v>
      </c>
      <c r="I240" s="30" t="s">
        <v>44</v>
      </c>
      <c r="J240" s="30">
        <v>1860</v>
      </c>
      <c r="K240" s="78">
        <v>117877.5</v>
      </c>
      <c r="L240" s="84" t="s">
        <v>2151</v>
      </c>
      <c r="M240" s="24" t="s">
        <v>2279</v>
      </c>
    </row>
    <row r="241" spans="1:13" ht="47.25">
      <c r="A241" s="18">
        <v>240</v>
      </c>
      <c r="B241" s="90" t="s">
        <v>251</v>
      </c>
      <c r="C241" s="88" t="s">
        <v>1383</v>
      </c>
      <c r="D241" s="88" t="s">
        <v>1384</v>
      </c>
      <c r="E241" s="88" t="s">
        <v>1385</v>
      </c>
      <c r="F241" s="88" t="s">
        <v>795</v>
      </c>
      <c r="G241" s="88" t="s">
        <v>1386</v>
      </c>
      <c r="H241" s="88" t="s">
        <v>605</v>
      </c>
      <c r="I241" s="30" t="s">
        <v>21</v>
      </c>
      <c r="J241" s="30">
        <v>8000</v>
      </c>
      <c r="K241" s="78">
        <v>8328</v>
      </c>
      <c r="L241" s="84" t="s">
        <v>2153</v>
      </c>
      <c r="M241" s="24" t="s">
        <v>2281</v>
      </c>
    </row>
    <row r="242" spans="1:13" ht="31.5">
      <c r="A242" s="18">
        <v>241</v>
      </c>
      <c r="B242" s="27" t="s">
        <v>2246</v>
      </c>
      <c r="C242" s="59" t="s">
        <v>2247</v>
      </c>
      <c r="D242" s="59" t="s">
        <v>2248</v>
      </c>
      <c r="E242" s="59" t="s">
        <v>2249</v>
      </c>
      <c r="F242" s="59" t="s">
        <v>2250</v>
      </c>
      <c r="G242" s="59" t="s">
        <v>596</v>
      </c>
      <c r="H242" s="88" t="s">
        <v>1185</v>
      </c>
      <c r="I242" s="30" t="s">
        <v>23</v>
      </c>
      <c r="J242" s="50">
        <v>1400</v>
      </c>
      <c r="K242" s="78">
        <v>924</v>
      </c>
      <c r="L242" s="89" t="s">
        <v>2151</v>
      </c>
      <c r="M242" s="24" t="s">
        <v>2281</v>
      </c>
    </row>
    <row r="243" spans="1:13" ht="15.75">
      <c r="A243" s="18">
        <v>242</v>
      </c>
      <c r="B243" s="27" t="s">
        <v>2251</v>
      </c>
      <c r="C243" s="59" t="s">
        <v>2252</v>
      </c>
      <c r="D243" s="59" t="s">
        <v>2253</v>
      </c>
      <c r="E243" s="59" t="s">
        <v>2254</v>
      </c>
      <c r="F243" s="59" t="s">
        <v>2255</v>
      </c>
      <c r="G243" s="59" t="s">
        <v>2256</v>
      </c>
      <c r="H243" s="59" t="s">
        <v>719</v>
      </c>
      <c r="I243" s="30" t="s">
        <v>23</v>
      </c>
      <c r="J243" s="50">
        <v>800</v>
      </c>
      <c r="K243" s="78">
        <v>25440</v>
      </c>
      <c r="L243" s="89" t="s">
        <v>2152</v>
      </c>
      <c r="M243" s="24" t="s">
        <v>2280</v>
      </c>
    </row>
    <row r="244" spans="1:13" ht="31.5">
      <c r="A244" s="18">
        <v>243</v>
      </c>
      <c r="B244" s="90" t="s">
        <v>252</v>
      </c>
      <c r="C244" s="88" t="s">
        <v>1389</v>
      </c>
      <c r="D244" s="88" t="s">
        <v>1390</v>
      </c>
      <c r="E244" s="88" t="s">
        <v>1391</v>
      </c>
      <c r="F244" s="88" t="s">
        <v>1240</v>
      </c>
      <c r="G244" s="88" t="s">
        <v>596</v>
      </c>
      <c r="H244" s="88" t="s">
        <v>1108</v>
      </c>
      <c r="I244" s="30" t="s">
        <v>23</v>
      </c>
      <c r="J244" s="50">
        <v>780</v>
      </c>
      <c r="K244" s="78">
        <v>23415.599999999999</v>
      </c>
      <c r="L244" s="85" t="s">
        <v>2151</v>
      </c>
      <c r="M244" s="24" t="s">
        <v>2280</v>
      </c>
    </row>
    <row r="245" spans="1:13" ht="31.5">
      <c r="A245" s="18">
        <v>244</v>
      </c>
      <c r="B245" s="90" t="s">
        <v>253</v>
      </c>
      <c r="C245" s="88" t="s">
        <v>1389</v>
      </c>
      <c r="D245" s="88" t="s">
        <v>1392</v>
      </c>
      <c r="E245" s="88" t="s">
        <v>1388</v>
      </c>
      <c r="F245" s="88" t="s">
        <v>1393</v>
      </c>
      <c r="G245" s="88" t="s">
        <v>596</v>
      </c>
      <c r="H245" s="88" t="s">
        <v>1108</v>
      </c>
      <c r="I245" s="30" t="s">
        <v>23</v>
      </c>
      <c r="J245" s="50">
        <v>3500</v>
      </c>
      <c r="K245" s="78">
        <v>4571</v>
      </c>
      <c r="L245" s="85" t="s">
        <v>2151</v>
      </c>
      <c r="M245" s="24" t="s">
        <v>2281</v>
      </c>
    </row>
    <row r="246" spans="1:13" ht="31.5">
      <c r="A246" s="18">
        <v>245</v>
      </c>
      <c r="B246" s="90" t="s">
        <v>254</v>
      </c>
      <c r="C246" s="88" t="s">
        <v>1394</v>
      </c>
      <c r="D246" s="88" t="s">
        <v>1395</v>
      </c>
      <c r="E246" s="88" t="s">
        <v>2257</v>
      </c>
      <c r="F246" s="88" t="s">
        <v>656</v>
      </c>
      <c r="G246" s="88" t="s">
        <v>596</v>
      </c>
      <c r="H246" s="88" t="s">
        <v>1108</v>
      </c>
      <c r="I246" s="30" t="s">
        <v>44</v>
      </c>
      <c r="J246" s="50">
        <v>400</v>
      </c>
      <c r="K246" s="78">
        <v>45056</v>
      </c>
      <c r="L246" s="85" t="s">
        <v>2152</v>
      </c>
      <c r="M246" s="24" t="s">
        <v>2280</v>
      </c>
    </row>
    <row r="247" spans="1:13" ht="31.5">
      <c r="A247" s="18">
        <v>246</v>
      </c>
      <c r="B247" s="90" t="s">
        <v>255</v>
      </c>
      <c r="C247" s="88" t="s">
        <v>1396</v>
      </c>
      <c r="D247" s="88" t="s">
        <v>1397</v>
      </c>
      <c r="E247" s="88" t="s">
        <v>2258</v>
      </c>
      <c r="F247" s="88" t="s">
        <v>1398</v>
      </c>
      <c r="G247" s="88" t="s">
        <v>661</v>
      </c>
      <c r="H247" s="88" t="s">
        <v>1108</v>
      </c>
      <c r="I247" s="30" t="s">
        <v>23</v>
      </c>
      <c r="J247" s="50">
        <v>838</v>
      </c>
      <c r="K247" s="78">
        <v>30908.792000000001</v>
      </c>
      <c r="L247" s="85" t="s">
        <v>2151</v>
      </c>
      <c r="M247" s="24" t="s">
        <v>2280</v>
      </c>
    </row>
    <row r="248" spans="1:13" ht="31.5">
      <c r="A248" s="18">
        <v>247</v>
      </c>
      <c r="B248" s="90" t="s">
        <v>256</v>
      </c>
      <c r="C248" s="88" t="s">
        <v>1399</v>
      </c>
      <c r="D248" s="88" t="s">
        <v>1400</v>
      </c>
      <c r="E248" s="88" t="s">
        <v>2259</v>
      </c>
      <c r="F248" s="88" t="s">
        <v>1401</v>
      </c>
      <c r="G248" s="88" t="s">
        <v>1193</v>
      </c>
      <c r="H248" s="88" t="s">
        <v>1108</v>
      </c>
      <c r="I248" s="30" t="s">
        <v>23</v>
      </c>
      <c r="J248" s="50">
        <v>9987</v>
      </c>
      <c r="K248" s="78">
        <v>838.90800000000002</v>
      </c>
      <c r="L248" s="85" t="s">
        <v>2152</v>
      </c>
      <c r="M248" s="24" t="s">
        <v>2281</v>
      </c>
    </row>
    <row r="249" spans="1:13" ht="47.25">
      <c r="A249" s="18">
        <v>248</v>
      </c>
      <c r="B249" s="90" t="s">
        <v>257</v>
      </c>
      <c r="C249" s="88" t="s">
        <v>1402</v>
      </c>
      <c r="D249" s="88" t="s">
        <v>1403</v>
      </c>
      <c r="E249" s="88" t="s">
        <v>1404</v>
      </c>
      <c r="F249" s="88" t="s">
        <v>1405</v>
      </c>
      <c r="G249" s="88" t="s">
        <v>1406</v>
      </c>
      <c r="H249" s="88" t="s">
        <v>605</v>
      </c>
      <c r="I249" s="30" t="s">
        <v>148</v>
      </c>
      <c r="J249" s="30" t="s">
        <v>2218</v>
      </c>
      <c r="K249" s="78">
        <v>201285</v>
      </c>
      <c r="L249" s="85" t="s">
        <v>2151</v>
      </c>
      <c r="M249" s="24" t="s">
        <v>2279</v>
      </c>
    </row>
    <row r="250" spans="1:13" ht="31.5">
      <c r="A250" s="18">
        <v>249</v>
      </c>
      <c r="B250" s="90" t="s">
        <v>258</v>
      </c>
      <c r="C250" s="88" t="s">
        <v>1407</v>
      </c>
      <c r="D250" s="88" t="s">
        <v>1408</v>
      </c>
      <c r="E250" s="88" t="s">
        <v>2260</v>
      </c>
      <c r="F250" s="88" t="s">
        <v>1256</v>
      </c>
      <c r="G250" s="88" t="s">
        <v>596</v>
      </c>
      <c r="H250" s="88" t="s">
        <v>1249</v>
      </c>
      <c r="I250" s="30" t="s">
        <v>148</v>
      </c>
      <c r="J250" s="50">
        <v>359</v>
      </c>
      <c r="K250" s="78">
        <v>71.800000000000011</v>
      </c>
      <c r="L250" s="85" t="s">
        <v>2153</v>
      </c>
      <c r="M250" s="24" t="s">
        <v>2281</v>
      </c>
    </row>
    <row r="251" spans="1:13" ht="31.5">
      <c r="A251" s="18">
        <v>250</v>
      </c>
      <c r="B251" s="90" t="s">
        <v>259</v>
      </c>
      <c r="C251" s="88" t="s">
        <v>1409</v>
      </c>
      <c r="D251" s="88" t="s">
        <v>1410</v>
      </c>
      <c r="E251" s="88" t="s">
        <v>2261</v>
      </c>
      <c r="F251" s="88" t="s">
        <v>1411</v>
      </c>
      <c r="G251" s="88" t="s">
        <v>1193</v>
      </c>
      <c r="H251" s="88" t="s">
        <v>1040</v>
      </c>
      <c r="I251" s="30" t="s">
        <v>9</v>
      </c>
      <c r="J251" s="50">
        <v>18500</v>
      </c>
      <c r="K251" s="78">
        <v>42883</v>
      </c>
      <c r="L251" s="85" t="s">
        <v>2151</v>
      </c>
      <c r="M251" s="24" t="s">
        <v>2280</v>
      </c>
    </row>
    <row r="252" spans="1:13" ht="15.75">
      <c r="A252" s="18">
        <v>251</v>
      </c>
      <c r="B252" s="90" t="s">
        <v>260</v>
      </c>
      <c r="C252" s="88" t="s">
        <v>1412</v>
      </c>
      <c r="D252" s="88" t="s">
        <v>1413</v>
      </c>
      <c r="E252" s="88" t="s">
        <v>2262</v>
      </c>
      <c r="F252" s="88" t="s">
        <v>1414</v>
      </c>
      <c r="G252" s="88" t="s">
        <v>1415</v>
      </c>
      <c r="H252" s="88" t="s">
        <v>705</v>
      </c>
      <c r="I252" s="30" t="s">
        <v>9</v>
      </c>
      <c r="J252" s="50">
        <v>4922</v>
      </c>
      <c r="K252" s="78">
        <v>689.08</v>
      </c>
      <c r="L252" s="85" t="s">
        <v>2151</v>
      </c>
      <c r="M252" s="24" t="s">
        <v>2281</v>
      </c>
    </row>
    <row r="253" spans="1:13" ht="31.5">
      <c r="A253" s="18">
        <v>252</v>
      </c>
      <c r="B253" s="90" t="s">
        <v>262</v>
      </c>
      <c r="C253" s="88" t="s">
        <v>1416</v>
      </c>
      <c r="D253" s="88" t="s">
        <v>1417</v>
      </c>
      <c r="E253" s="88" t="s">
        <v>2263</v>
      </c>
      <c r="F253" s="88" t="s">
        <v>1418</v>
      </c>
      <c r="G253" s="88" t="s">
        <v>1419</v>
      </c>
      <c r="H253" s="88" t="s">
        <v>1310</v>
      </c>
      <c r="I253" s="30" t="s">
        <v>148</v>
      </c>
      <c r="J253" s="50">
        <v>89400</v>
      </c>
      <c r="K253" s="78">
        <v>61239</v>
      </c>
      <c r="L253" s="85" t="s">
        <v>2151</v>
      </c>
      <c r="M253" s="24" t="s">
        <v>2280</v>
      </c>
    </row>
    <row r="254" spans="1:13" ht="63">
      <c r="A254" s="18">
        <v>253</v>
      </c>
      <c r="B254" s="90" t="s">
        <v>263</v>
      </c>
      <c r="C254" s="88" t="s">
        <v>1420</v>
      </c>
      <c r="D254" s="88" t="s">
        <v>1420</v>
      </c>
      <c r="E254" s="88" t="s">
        <v>2264</v>
      </c>
      <c r="F254" s="88" t="s">
        <v>1421</v>
      </c>
      <c r="G254" s="88" t="s">
        <v>596</v>
      </c>
      <c r="H254" s="88" t="s">
        <v>611</v>
      </c>
      <c r="I254" s="30" t="s">
        <v>148</v>
      </c>
      <c r="J254" s="50">
        <v>1237</v>
      </c>
      <c r="K254" s="78">
        <v>113977.18</v>
      </c>
      <c r="L254" s="85" t="s">
        <v>2151</v>
      </c>
      <c r="M254" s="24" t="s">
        <v>2279</v>
      </c>
    </row>
    <row r="255" spans="1:13" ht="31.5">
      <c r="A255" s="18">
        <v>254</v>
      </c>
      <c r="B255" s="90" t="s">
        <v>264</v>
      </c>
      <c r="C255" s="88" t="s">
        <v>1422</v>
      </c>
      <c r="D255" s="88" t="s">
        <v>1423</v>
      </c>
      <c r="E255" s="88" t="s">
        <v>2265</v>
      </c>
      <c r="F255" s="88" t="s">
        <v>1424</v>
      </c>
      <c r="G255" s="88" t="s">
        <v>1093</v>
      </c>
      <c r="H255" s="88" t="s">
        <v>1227</v>
      </c>
      <c r="I255" s="30" t="s">
        <v>23</v>
      </c>
      <c r="J255" s="50">
        <v>16399</v>
      </c>
      <c r="K255" s="78">
        <v>1361.117</v>
      </c>
      <c r="L255" s="85" t="s">
        <v>2152</v>
      </c>
      <c r="M255" s="24" t="s">
        <v>2281</v>
      </c>
    </row>
    <row r="256" spans="1:13" ht="31.5">
      <c r="A256" s="18">
        <v>255</v>
      </c>
      <c r="B256" s="110" t="s">
        <v>2142</v>
      </c>
      <c r="C256" s="88" t="s">
        <v>1425</v>
      </c>
      <c r="D256" s="88" t="s">
        <v>1426</v>
      </c>
      <c r="E256" s="88" t="s">
        <v>1427</v>
      </c>
      <c r="F256" s="88" t="s">
        <v>1428</v>
      </c>
      <c r="G256" s="88" t="s">
        <v>596</v>
      </c>
      <c r="H256" s="88" t="s">
        <v>1429</v>
      </c>
      <c r="I256" s="30" t="s">
        <v>23</v>
      </c>
      <c r="J256" s="50">
        <v>144</v>
      </c>
      <c r="K256" s="78">
        <v>92.015999999999991</v>
      </c>
      <c r="L256" s="85" t="s">
        <v>2153</v>
      </c>
      <c r="M256" s="24" t="s">
        <v>2281</v>
      </c>
    </row>
    <row r="257" spans="1:13" ht="47.25">
      <c r="A257" s="18">
        <v>256</v>
      </c>
      <c r="B257" s="90" t="s">
        <v>265</v>
      </c>
      <c r="C257" s="88" t="s">
        <v>1430</v>
      </c>
      <c r="D257" s="88" t="s">
        <v>1431</v>
      </c>
      <c r="E257" s="88" t="s">
        <v>1432</v>
      </c>
      <c r="F257" s="88" t="s">
        <v>1433</v>
      </c>
      <c r="G257" s="88" t="s">
        <v>596</v>
      </c>
      <c r="H257" s="88" t="s">
        <v>605</v>
      </c>
      <c r="I257" s="30" t="s">
        <v>23</v>
      </c>
      <c r="J257" s="50">
        <v>3000</v>
      </c>
      <c r="K257" s="78">
        <v>30</v>
      </c>
      <c r="L257" s="85" t="s">
        <v>2151</v>
      </c>
      <c r="M257" s="24" t="s">
        <v>2281</v>
      </c>
    </row>
    <row r="258" spans="1:13" ht="47.25">
      <c r="A258" s="18">
        <v>257</v>
      </c>
      <c r="B258" s="90" t="s">
        <v>266</v>
      </c>
      <c r="C258" s="88" t="s">
        <v>1434</v>
      </c>
      <c r="D258" s="88" t="s">
        <v>1435</v>
      </c>
      <c r="E258" s="88" t="s">
        <v>1436</v>
      </c>
      <c r="F258" s="88" t="s">
        <v>1437</v>
      </c>
      <c r="G258" s="88" t="s">
        <v>596</v>
      </c>
      <c r="H258" s="88" t="s">
        <v>605</v>
      </c>
      <c r="I258" s="30" t="s">
        <v>23</v>
      </c>
      <c r="J258" s="50">
        <v>115</v>
      </c>
      <c r="K258" s="78">
        <v>608.92499999999995</v>
      </c>
      <c r="L258" s="85" t="s">
        <v>2151</v>
      </c>
      <c r="M258" s="24" t="s">
        <v>2281</v>
      </c>
    </row>
    <row r="259" spans="1:13" ht="31.5">
      <c r="A259" s="18">
        <v>258</v>
      </c>
      <c r="B259" s="90" t="s">
        <v>267</v>
      </c>
      <c r="C259" s="88" t="s">
        <v>1438</v>
      </c>
      <c r="D259" s="88" t="s">
        <v>1439</v>
      </c>
      <c r="E259" s="88" t="s">
        <v>1387</v>
      </c>
      <c r="F259" s="88" t="s">
        <v>1440</v>
      </c>
      <c r="G259" s="88" t="s">
        <v>596</v>
      </c>
      <c r="H259" s="88" t="s">
        <v>1441</v>
      </c>
      <c r="I259" s="30" t="s">
        <v>23</v>
      </c>
      <c r="J259" s="50">
        <v>1500</v>
      </c>
      <c r="K259" s="78">
        <v>85005</v>
      </c>
      <c r="L259" s="85" t="s">
        <v>2151</v>
      </c>
      <c r="M259" s="24" t="s">
        <v>2279</v>
      </c>
    </row>
    <row r="260" spans="1:13" ht="31.5">
      <c r="A260" s="18">
        <v>259</v>
      </c>
      <c r="B260" s="90" t="s">
        <v>268</v>
      </c>
      <c r="C260" s="88" t="s">
        <v>1442</v>
      </c>
      <c r="D260" s="88" t="s">
        <v>1443</v>
      </c>
      <c r="E260" s="88" t="s">
        <v>1387</v>
      </c>
      <c r="F260" s="88" t="s">
        <v>1444</v>
      </c>
      <c r="G260" s="88" t="s">
        <v>661</v>
      </c>
      <c r="H260" s="88" t="s">
        <v>1185</v>
      </c>
      <c r="I260" s="30" t="s">
        <v>23</v>
      </c>
      <c r="J260" s="50">
        <v>2760</v>
      </c>
      <c r="K260" s="78">
        <v>6141</v>
      </c>
      <c r="L260" s="85" t="s">
        <v>2152</v>
      </c>
      <c r="M260" s="24" t="s">
        <v>2281</v>
      </c>
    </row>
    <row r="261" spans="1:13" ht="31.5">
      <c r="A261" s="18">
        <v>260</v>
      </c>
      <c r="B261" s="90" t="s">
        <v>269</v>
      </c>
      <c r="C261" s="88" t="s">
        <v>1445</v>
      </c>
      <c r="D261" s="88" t="s">
        <v>1446</v>
      </c>
      <c r="E261" s="88" t="s">
        <v>1447</v>
      </c>
      <c r="F261" s="88" t="s">
        <v>1448</v>
      </c>
      <c r="G261" s="88" t="s">
        <v>596</v>
      </c>
      <c r="H261" s="88" t="s">
        <v>1185</v>
      </c>
      <c r="I261" s="30" t="s">
        <v>23</v>
      </c>
      <c r="J261" s="50">
        <v>300</v>
      </c>
      <c r="K261" s="78">
        <v>7082.1</v>
      </c>
      <c r="L261" s="85" t="s">
        <v>2153</v>
      </c>
      <c r="M261" s="24" t="s">
        <v>2281</v>
      </c>
    </row>
    <row r="262" spans="1:13" ht="47.25">
      <c r="A262" s="18">
        <v>261</v>
      </c>
      <c r="B262" s="27" t="s">
        <v>272</v>
      </c>
      <c r="C262" s="60" t="s">
        <v>2233</v>
      </c>
      <c r="D262" s="61" t="s">
        <v>2273</v>
      </c>
      <c r="E262" s="88" t="s">
        <v>2235</v>
      </c>
      <c r="F262" s="88" t="s">
        <v>2236</v>
      </c>
      <c r="G262" s="88" t="s">
        <v>596</v>
      </c>
      <c r="H262" s="88" t="s">
        <v>605</v>
      </c>
      <c r="I262" s="21"/>
      <c r="J262" s="50">
        <v>245</v>
      </c>
      <c r="K262" s="78">
        <v>6934.7250000000004</v>
      </c>
      <c r="L262" s="85" t="s">
        <v>2151</v>
      </c>
      <c r="M262" s="24" t="s">
        <v>2281</v>
      </c>
    </row>
    <row r="263" spans="1:13" ht="47.25">
      <c r="A263" s="18">
        <v>262</v>
      </c>
      <c r="B263" s="27" t="s">
        <v>271</v>
      </c>
      <c r="C263" s="60" t="s">
        <v>2233</v>
      </c>
      <c r="D263" s="61" t="s">
        <v>2234</v>
      </c>
      <c r="E263" s="88" t="s">
        <v>2266</v>
      </c>
      <c r="F263" s="88" t="s">
        <v>2236</v>
      </c>
      <c r="G263" s="88" t="s">
        <v>596</v>
      </c>
      <c r="H263" s="88" t="s">
        <v>605</v>
      </c>
      <c r="I263" s="62"/>
      <c r="J263" s="50">
        <v>222</v>
      </c>
      <c r="K263" s="78">
        <v>4306.8</v>
      </c>
      <c r="L263" s="89" t="s">
        <v>2151</v>
      </c>
      <c r="M263" s="24" t="s">
        <v>2281</v>
      </c>
    </row>
    <row r="264" spans="1:13" ht="47.25">
      <c r="A264" s="18">
        <v>263</v>
      </c>
      <c r="B264" s="90" t="s">
        <v>270</v>
      </c>
      <c r="C264" s="88" t="s">
        <v>1445</v>
      </c>
      <c r="D264" s="88" t="s">
        <v>1449</v>
      </c>
      <c r="E264" s="88" t="s">
        <v>1450</v>
      </c>
      <c r="F264" s="88" t="s">
        <v>656</v>
      </c>
      <c r="G264" s="88" t="s">
        <v>596</v>
      </c>
      <c r="H264" s="88" t="s">
        <v>1185</v>
      </c>
      <c r="I264" s="30" t="s">
        <v>23</v>
      </c>
      <c r="J264" s="50" t="s">
        <v>2219</v>
      </c>
      <c r="K264" s="78">
        <v>89.15</v>
      </c>
      <c r="L264" s="85" t="s">
        <v>2152</v>
      </c>
      <c r="M264" s="24" t="s">
        <v>2281</v>
      </c>
    </row>
    <row r="265" spans="1:13" ht="47.25">
      <c r="A265" s="18">
        <v>264</v>
      </c>
      <c r="B265" s="90" t="s">
        <v>273</v>
      </c>
      <c r="C265" s="88" t="s">
        <v>1451</v>
      </c>
      <c r="D265" s="88" t="s">
        <v>1452</v>
      </c>
      <c r="E265" s="88" t="s">
        <v>2267</v>
      </c>
      <c r="F265" s="88" t="s">
        <v>1453</v>
      </c>
      <c r="G265" s="88" t="s">
        <v>596</v>
      </c>
      <c r="H265" s="88" t="s">
        <v>612</v>
      </c>
      <c r="I265" s="30" t="s">
        <v>21</v>
      </c>
      <c r="J265" s="30" t="s">
        <v>2220</v>
      </c>
      <c r="K265" s="78">
        <v>912</v>
      </c>
      <c r="L265" s="85" t="s">
        <v>2152</v>
      </c>
      <c r="M265" s="24" t="s">
        <v>2281</v>
      </c>
    </row>
    <row r="266" spans="1:13" ht="47.25">
      <c r="A266" s="18">
        <v>265</v>
      </c>
      <c r="B266" s="90" t="s">
        <v>274</v>
      </c>
      <c r="C266" s="88" t="s">
        <v>1454</v>
      </c>
      <c r="D266" s="88" t="s">
        <v>1455</v>
      </c>
      <c r="E266" s="88" t="s">
        <v>2268</v>
      </c>
      <c r="F266" s="88" t="s">
        <v>1456</v>
      </c>
      <c r="G266" s="88" t="s">
        <v>596</v>
      </c>
      <c r="H266" s="88" t="s">
        <v>1185</v>
      </c>
      <c r="I266" s="30" t="s">
        <v>23</v>
      </c>
      <c r="J266" s="50">
        <v>171</v>
      </c>
      <c r="K266" s="78">
        <v>2479.5</v>
      </c>
      <c r="L266" s="85" t="s">
        <v>2153</v>
      </c>
      <c r="M266" s="24" t="s">
        <v>2281</v>
      </c>
    </row>
    <row r="267" spans="1:13" ht="31.5">
      <c r="A267" s="18">
        <v>266</v>
      </c>
      <c r="B267" s="90" t="s">
        <v>275</v>
      </c>
      <c r="C267" s="88" t="s">
        <v>1457</v>
      </c>
      <c r="D267" s="88" t="s">
        <v>1458</v>
      </c>
      <c r="E267" s="88" t="s">
        <v>1459</v>
      </c>
      <c r="F267" s="88" t="s">
        <v>1460</v>
      </c>
      <c r="G267" s="88" t="s">
        <v>596</v>
      </c>
      <c r="H267" s="88" t="s">
        <v>1185</v>
      </c>
      <c r="I267" s="30" t="s">
        <v>21</v>
      </c>
      <c r="J267" s="50">
        <v>2950</v>
      </c>
      <c r="K267" s="78">
        <v>136319.5</v>
      </c>
      <c r="L267" s="85" t="s">
        <v>2152</v>
      </c>
      <c r="M267" s="24" t="s">
        <v>2279</v>
      </c>
    </row>
    <row r="268" spans="1:13" ht="31.5">
      <c r="A268" s="18">
        <v>267</v>
      </c>
      <c r="B268" s="90" t="s">
        <v>276</v>
      </c>
      <c r="C268" s="88" t="s">
        <v>1257</v>
      </c>
      <c r="D268" s="88" t="s">
        <v>1461</v>
      </c>
      <c r="E268" s="88" t="s">
        <v>2269</v>
      </c>
      <c r="F268" s="88" t="s">
        <v>1462</v>
      </c>
      <c r="G268" s="88" t="s">
        <v>1406</v>
      </c>
      <c r="H268" s="88" t="s">
        <v>1185</v>
      </c>
      <c r="I268" s="30" t="s">
        <v>21</v>
      </c>
      <c r="J268" s="50">
        <v>2625</v>
      </c>
      <c r="K268" s="78">
        <v>2611.875</v>
      </c>
      <c r="L268" s="85" t="s">
        <v>2152</v>
      </c>
      <c r="M268" s="24" t="s">
        <v>2281</v>
      </c>
    </row>
    <row r="269" spans="1:13" ht="31.5">
      <c r="A269" s="18">
        <v>268</v>
      </c>
      <c r="B269" s="90" t="s">
        <v>277</v>
      </c>
      <c r="C269" s="88" t="s">
        <v>1463</v>
      </c>
      <c r="D269" s="88" t="s">
        <v>1464</v>
      </c>
      <c r="E269" s="88" t="s">
        <v>2270</v>
      </c>
      <c r="F269" s="88" t="s">
        <v>1465</v>
      </c>
      <c r="G269" s="88" t="s">
        <v>1171</v>
      </c>
      <c r="H269" s="88" t="s">
        <v>933</v>
      </c>
      <c r="I269" s="30" t="s">
        <v>23</v>
      </c>
      <c r="J269" s="50">
        <v>2500</v>
      </c>
      <c r="K269" s="78">
        <v>12000</v>
      </c>
      <c r="L269" s="85" t="s">
        <v>2151</v>
      </c>
      <c r="M269" s="24" t="s">
        <v>2281</v>
      </c>
    </row>
    <row r="270" spans="1:13" ht="15.75">
      <c r="A270" s="18">
        <v>269</v>
      </c>
      <c r="B270" s="90" t="s">
        <v>278</v>
      </c>
      <c r="C270" s="88" t="s">
        <v>2121</v>
      </c>
      <c r="D270" s="88" t="s">
        <v>1466</v>
      </c>
      <c r="E270" s="88" t="s">
        <v>2271</v>
      </c>
      <c r="F270" s="88" t="s">
        <v>1467</v>
      </c>
      <c r="G270" s="88" t="s">
        <v>602</v>
      </c>
      <c r="H270" s="88" t="s">
        <v>1468</v>
      </c>
      <c r="I270" s="30" t="s">
        <v>23</v>
      </c>
      <c r="J270" s="50">
        <v>11900</v>
      </c>
      <c r="K270" s="78">
        <v>31416</v>
      </c>
      <c r="L270" s="85" t="s">
        <v>2151</v>
      </c>
      <c r="M270" s="24" t="s">
        <v>2280</v>
      </c>
    </row>
    <row r="271" spans="1:13" ht="31.5">
      <c r="A271" s="18">
        <v>270</v>
      </c>
      <c r="B271" s="90" t="s">
        <v>279</v>
      </c>
      <c r="C271" s="88" t="s">
        <v>1469</v>
      </c>
      <c r="D271" s="88" t="s">
        <v>1470</v>
      </c>
      <c r="E271" s="88" t="s">
        <v>2272</v>
      </c>
      <c r="F271" s="88" t="s">
        <v>1467</v>
      </c>
      <c r="G271" s="88" t="s">
        <v>602</v>
      </c>
      <c r="H271" s="88" t="s">
        <v>1471</v>
      </c>
      <c r="I271" s="30" t="s">
        <v>44</v>
      </c>
      <c r="J271" s="50">
        <v>7900</v>
      </c>
      <c r="K271" s="78">
        <v>15049.5</v>
      </c>
      <c r="L271" s="85" t="s">
        <v>2151</v>
      </c>
      <c r="M271" s="24" t="s">
        <v>2281</v>
      </c>
    </row>
    <row r="272" spans="1:13" ht="47.25">
      <c r="A272" s="18">
        <v>271</v>
      </c>
      <c r="B272" s="90" t="s">
        <v>280</v>
      </c>
      <c r="C272" s="94" t="s">
        <v>1472</v>
      </c>
      <c r="D272" s="87" t="s">
        <v>1473</v>
      </c>
      <c r="E272" s="87" t="s">
        <v>1474</v>
      </c>
      <c r="F272" s="87" t="s">
        <v>1475</v>
      </c>
      <c r="G272" s="88" t="s">
        <v>596</v>
      </c>
      <c r="H272" s="88" t="s">
        <v>1094</v>
      </c>
      <c r="I272" s="30" t="s">
        <v>44</v>
      </c>
      <c r="J272" s="50">
        <v>2940</v>
      </c>
      <c r="K272" s="78">
        <v>29400</v>
      </c>
      <c r="L272" s="85" t="s">
        <v>2152</v>
      </c>
      <c r="M272" s="24" t="s">
        <v>2280</v>
      </c>
    </row>
    <row r="273" spans="1:13" ht="15.75">
      <c r="A273" s="18">
        <v>272</v>
      </c>
      <c r="B273" s="90" t="s">
        <v>281</v>
      </c>
      <c r="C273" s="87" t="s">
        <v>1476</v>
      </c>
      <c r="D273" s="87" t="s">
        <v>1477</v>
      </c>
      <c r="E273" s="87" t="s">
        <v>1478</v>
      </c>
      <c r="F273" s="87" t="s">
        <v>1479</v>
      </c>
      <c r="G273" s="93" t="s">
        <v>1480</v>
      </c>
      <c r="H273" s="87" t="s">
        <v>1108</v>
      </c>
      <c r="I273" s="30" t="s">
        <v>44</v>
      </c>
      <c r="J273" s="50">
        <v>4894</v>
      </c>
      <c r="K273" s="78">
        <v>3190.8879999999999</v>
      </c>
      <c r="L273" s="84" t="s">
        <v>2151</v>
      </c>
      <c r="M273" s="24" t="s">
        <v>2281</v>
      </c>
    </row>
    <row r="274" spans="1:13" ht="31.5">
      <c r="A274" s="18">
        <v>273</v>
      </c>
      <c r="B274" s="92" t="s">
        <v>282</v>
      </c>
      <c r="C274" s="87" t="s">
        <v>1481</v>
      </c>
      <c r="D274" s="87" t="s">
        <v>1482</v>
      </c>
      <c r="E274" s="87" t="s">
        <v>1483</v>
      </c>
      <c r="F274" s="87" t="s">
        <v>1484</v>
      </c>
      <c r="G274" s="93" t="s">
        <v>596</v>
      </c>
      <c r="H274" s="94" t="s">
        <v>1485</v>
      </c>
      <c r="I274" s="30" t="s">
        <v>23</v>
      </c>
      <c r="J274" s="50">
        <v>772</v>
      </c>
      <c r="K274" s="78">
        <v>1544</v>
      </c>
      <c r="L274" s="84" t="s">
        <v>2152</v>
      </c>
      <c r="M274" s="24" t="s">
        <v>2281</v>
      </c>
    </row>
    <row r="275" spans="1:13" ht="126">
      <c r="A275" s="18">
        <v>274</v>
      </c>
      <c r="B275" s="92" t="s">
        <v>283</v>
      </c>
      <c r="C275" s="87" t="s">
        <v>1486</v>
      </c>
      <c r="D275" s="87" t="s">
        <v>1486</v>
      </c>
      <c r="E275" s="87" t="s">
        <v>1487</v>
      </c>
      <c r="F275" s="87" t="s">
        <v>1488</v>
      </c>
      <c r="G275" s="93" t="s">
        <v>596</v>
      </c>
      <c r="H275" s="94" t="s">
        <v>1485</v>
      </c>
      <c r="I275" s="30" t="s">
        <v>23</v>
      </c>
      <c r="J275" s="50">
        <v>600</v>
      </c>
      <c r="K275" s="78">
        <v>62250</v>
      </c>
      <c r="L275" s="84" t="s">
        <v>2151</v>
      </c>
      <c r="M275" s="24" t="s">
        <v>2279</v>
      </c>
    </row>
    <row r="276" spans="1:13" ht="47.25">
      <c r="A276" s="18">
        <v>275</v>
      </c>
      <c r="B276" s="90" t="s">
        <v>284</v>
      </c>
      <c r="C276" s="87" t="s">
        <v>1489</v>
      </c>
      <c r="D276" s="87" t="s">
        <v>1490</v>
      </c>
      <c r="E276" s="87" t="s">
        <v>1491</v>
      </c>
      <c r="F276" s="87" t="s">
        <v>1492</v>
      </c>
      <c r="G276" s="88" t="s">
        <v>596</v>
      </c>
      <c r="H276" s="87" t="s">
        <v>1108</v>
      </c>
      <c r="I276" s="30" t="s">
        <v>44</v>
      </c>
      <c r="J276" s="50">
        <v>3000</v>
      </c>
      <c r="K276" s="78">
        <v>5940</v>
      </c>
      <c r="L276" s="84" t="s">
        <v>2152</v>
      </c>
      <c r="M276" s="24" t="s">
        <v>2281</v>
      </c>
    </row>
    <row r="277" spans="1:13" ht="78.75">
      <c r="A277" s="18">
        <v>276</v>
      </c>
      <c r="B277" s="110" t="s">
        <v>285</v>
      </c>
      <c r="C277" s="87" t="s">
        <v>1493</v>
      </c>
      <c r="D277" s="87" t="s">
        <v>1494</v>
      </c>
      <c r="E277" s="87" t="s">
        <v>1495</v>
      </c>
      <c r="F277" s="87" t="s">
        <v>1496</v>
      </c>
      <c r="G277" s="88" t="s">
        <v>596</v>
      </c>
      <c r="H277" s="87" t="s">
        <v>1497</v>
      </c>
      <c r="I277" s="30" t="s">
        <v>9</v>
      </c>
      <c r="J277" s="50">
        <v>22700</v>
      </c>
      <c r="K277" s="78">
        <v>143395.9</v>
      </c>
      <c r="L277" s="84" t="s">
        <v>2152</v>
      </c>
      <c r="M277" s="24" t="s">
        <v>2279</v>
      </c>
    </row>
    <row r="278" spans="1:13" ht="47.25">
      <c r="A278" s="18">
        <v>277</v>
      </c>
      <c r="B278" s="90" t="s">
        <v>286</v>
      </c>
      <c r="C278" s="87" t="s">
        <v>286</v>
      </c>
      <c r="D278" s="87" t="s">
        <v>1498</v>
      </c>
      <c r="E278" s="87" t="s">
        <v>1499</v>
      </c>
      <c r="F278" s="87" t="s">
        <v>1500</v>
      </c>
      <c r="G278" s="88" t="s">
        <v>596</v>
      </c>
      <c r="H278" s="87" t="s">
        <v>1501</v>
      </c>
      <c r="I278" s="30" t="s">
        <v>9</v>
      </c>
      <c r="J278" s="50">
        <v>15960</v>
      </c>
      <c r="K278" s="78">
        <v>367.08</v>
      </c>
      <c r="L278" s="84" t="s">
        <v>2152</v>
      </c>
      <c r="M278" s="24" t="s">
        <v>2281</v>
      </c>
    </row>
    <row r="279" spans="1:13" ht="15.75">
      <c r="A279" s="18">
        <v>278</v>
      </c>
      <c r="B279" s="90" t="s">
        <v>287</v>
      </c>
      <c r="C279" s="87" t="s">
        <v>1502</v>
      </c>
      <c r="D279" s="87" t="s">
        <v>1503</v>
      </c>
      <c r="E279" s="87" t="s">
        <v>1504</v>
      </c>
      <c r="F279" s="87" t="s">
        <v>1505</v>
      </c>
      <c r="G279" s="93" t="s">
        <v>604</v>
      </c>
      <c r="H279" s="87" t="s">
        <v>719</v>
      </c>
      <c r="I279" s="30" t="s">
        <v>23</v>
      </c>
      <c r="J279" s="50">
        <v>2950</v>
      </c>
      <c r="K279" s="78">
        <v>122758.35</v>
      </c>
      <c r="L279" s="84" t="s">
        <v>2151</v>
      </c>
      <c r="M279" s="24" t="s">
        <v>2279</v>
      </c>
    </row>
    <row r="280" spans="1:13" ht="47.25">
      <c r="A280" s="18">
        <v>279</v>
      </c>
      <c r="B280" s="95" t="s">
        <v>2143</v>
      </c>
      <c r="C280" s="87" t="s">
        <v>1506</v>
      </c>
      <c r="D280" s="87" t="s">
        <v>1508</v>
      </c>
      <c r="E280" s="87" t="s">
        <v>1507</v>
      </c>
      <c r="F280" s="87" t="s">
        <v>1505</v>
      </c>
      <c r="G280" s="96" t="s">
        <v>604</v>
      </c>
      <c r="H280" s="87" t="s">
        <v>719</v>
      </c>
      <c r="I280" s="30" t="s">
        <v>23</v>
      </c>
      <c r="J280" s="50">
        <v>3600</v>
      </c>
      <c r="K280" s="78">
        <v>179280</v>
      </c>
      <c r="L280" s="84" t="s">
        <v>2151</v>
      </c>
      <c r="M280" s="24" t="s">
        <v>2279</v>
      </c>
    </row>
    <row r="281" spans="1:13" ht="31.5">
      <c r="A281" s="18">
        <v>280</v>
      </c>
      <c r="B281" s="90" t="s">
        <v>288</v>
      </c>
      <c r="C281" s="87" t="s">
        <v>1509</v>
      </c>
      <c r="D281" s="87" t="s">
        <v>1510</v>
      </c>
      <c r="E281" s="87" t="s">
        <v>1511</v>
      </c>
      <c r="F281" s="87" t="s">
        <v>1512</v>
      </c>
      <c r="G281" s="88" t="s">
        <v>596</v>
      </c>
      <c r="H281" s="87" t="s">
        <v>719</v>
      </c>
      <c r="I281" s="30" t="s">
        <v>23</v>
      </c>
      <c r="J281" s="50">
        <v>1470</v>
      </c>
      <c r="K281" s="78">
        <v>3410.3999999999996</v>
      </c>
      <c r="L281" s="84" t="s">
        <v>2152</v>
      </c>
      <c r="M281" s="24" t="s">
        <v>2281</v>
      </c>
    </row>
    <row r="282" spans="1:13" ht="15.75">
      <c r="A282" s="18">
        <v>281</v>
      </c>
      <c r="B282" s="90" t="s">
        <v>289</v>
      </c>
      <c r="C282" s="87" t="s">
        <v>1513</v>
      </c>
      <c r="D282" s="87" t="s">
        <v>1514</v>
      </c>
      <c r="E282" s="87" t="s">
        <v>1515</v>
      </c>
      <c r="F282" s="87" t="s">
        <v>1516</v>
      </c>
      <c r="G282" s="88" t="s">
        <v>1093</v>
      </c>
      <c r="H282" s="87" t="s">
        <v>1108</v>
      </c>
      <c r="I282" s="30" t="s">
        <v>23</v>
      </c>
      <c r="J282" s="50">
        <v>2524</v>
      </c>
      <c r="K282" s="78">
        <v>25.24</v>
      </c>
      <c r="L282" s="84" t="s">
        <v>2152</v>
      </c>
      <c r="M282" s="24" t="s">
        <v>2281</v>
      </c>
    </row>
    <row r="283" spans="1:13" ht="31.5">
      <c r="A283" s="18">
        <v>282</v>
      </c>
      <c r="B283" s="90" t="s">
        <v>290</v>
      </c>
      <c r="C283" s="87" t="s">
        <v>1517</v>
      </c>
      <c r="D283" s="87" t="s">
        <v>1518</v>
      </c>
      <c r="E283" s="87" t="s">
        <v>1519</v>
      </c>
      <c r="F283" s="87" t="s">
        <v>1520</v>
      </c>
      <c r="G283" s="93" t="s">
        <v>1521</v>
      </c>
      <c r="H283" s="87" t="s">
        <v>1185</v>
      </c>
      <c r="I283" s="30" t="s">
        <v>9</v>
      </c>
      <c r="J283" s="50">
        <v>137000</v>
      </c>
      <c r="K283" s="78">
        <v>87817</v>
      </c>
      <c r="L283" s="84" t="s">
        <v>2152</v>
      </c>
      <c r="M283" s="24" t="s">
        <v>2279</v>
      </c>
    </row>
    <row r="284" spans="1:13" ht="15.75">
      <c r="A284" s="18">
        <v>283</v>
      </c>
      <c r="B284" s="91" t="s">
        <v>291</v>
      </c>
      <c r="C284" s="87" t="s">
        <v>1522</v>
      </c>
      <c r="D284" s="87" t="s">
        <v>1523</v>
      </c>
      <c r="E284" s="87" t="s">
        <v>1524</v>
      </c>
      <c r="F284" s="87" t="s">
        <v>1525</v>
      </c>
      <c r="G284" s="94" t="s">
        <v>1526</v>
      </c>
      <c r="H284" s="87" t="s">
        <v>705</v>
      </c>
      <c r="I284" s="30" t="s">
        <v>261</v>
      </c>
      <c r="J284" s="50">
        <v>320000</v>
      </c>
      <c r="K284" s="78">
        <v>448</v>
      </c>
      <c r="L284" s="84" t="s">
        <v>2151</v>
      </c>
      <c r="M284" s="24" t="s">
        <v>2281</v>
      </c>
    </row>
    <row r="285" spans="1:13" ht="31.5">
      <c r="A285" s="18">
        <v>284</v>
      </c>
      <c r="B285" s="90" t="s">
        <v>292</v>
      </c>
      <c r="C285" s="87" t="s">
        <v>1527</v>
      </c>
      <c r="D285" s="87" t="s">
        <v>1528</v>
      </c>
      <c r="E285" s="87" t="s">
        <v>1507</v>
      </c>
      <c r="F285" s="87" t="s">
        <v>1529</v>
      </c>
      <c r="G285" s="88"/>
      <c r="H285" s="87" t="s">
        <v>1530</v>
      </c>
      <c r="I285" s="30" t="s">
        <v>23</v>
      </c>
      <c r="J285" s="50">
        <v>63</v>
      </c>
      <c r="K285" s="78">
        <v>1070.3699999999999</v>
      </c>
      <c r="L285" s="84" t="s">
        <v>2151</v>
      </c>
      <c r="M285" s="24" t="s">
        <v>2281</v>
      </c>
    </row>
    <row r="286" spans="1:13" ht="31.5">
      <c r="A286" s="18">
        <v>285</v>
      </c>
      <c r="B286" s="90" t="s">
        <v>293</v>
      </c>
      <c r="C286" s="87" t="s">
        <v>1531</v>
      </c>
      <c r="D286" s="87" t="s">
        <v>1532</v>
      </c>
      <c r="E286" s="87" t="s">
        <v>1533</v>
      </c>
      <c r="F286" s="87" t="s">
        <v>1534</v>
      </c>
      <c r="G286" s="93" t="s">
        <v>1074</v>
      </c>
      <c r="H286" s="88" t="s">
        <v>1535</v>
      </c>
      <c r="I286" s="30" t="s">
        <v>23</v>
      </c>
      <c r="J286" s="50">
        <v>1800</v>
      </c>
      <c r="K286" s="78">
        <v>14382</v>
      </c>
      <c r="L286" s="84" t="s">
        <v>2152</v>
      </c>
      <c r="M286" s="24" t="s">
        <v>2281</v>
      </c>
    </row>
    <row r="287" spans="1:13" ht="15.75">
      <c r="A287" s="18">
        <v>286</v>
      </c>
      <c r="B287" s="92" t="s">
        <v>294</v>
      </c>
      <c r="C287" s="87" t="s">
        <v>1531</v>
      </c>
      <c r="D287" s="87" t="s">
        <v>1536</v>
      </c>
      <c r="E287" s="87" t="s">
        <v>1507</v>
      </c>
      <c r="F287" s="87" t="s">
        <v>1537</v>
      </c>
      <c r="G287" s="93" t="s">
        <v>1538</v>
      </c>
      <c r="H287" s="88" t="s">
        <v>1535</v>
      </c>
      <c r="I287" s="30" t="s">
        <v>23</v>
      </c>
      <c r="J287" s="50">
        <v>1500</v>
      </c>
      <c r="K287" s="78">
        <v>2850</v>
      </c>
      <c r="L287" s="84" t="s">
        <v>2152</v>
      </c>
      <c r="M287" s="24" t="s">
        <v>2281</v>
      </c>
    </row>
    <row r="288" spans="1:13" ht="31.5">
      <c r="A288" s="18">
        <v>287</v>
      </c>
      <c r="B288" s="90" t="s">
        <v>295</v>
      </c>
      <c r="C288" s="87" t="s">
        <v>371</v>
      </c>
      <c r="D288" s="87" t="s">
        <v>1539</v>
      </c>
      <c r="E288" s="87" t="s">
        <v>1540</v>
      </c>
      <c r="F288" s="87" t="s">
        <v>1541</v>
      </c>
      <c r="G288" s="88" t="s">
        <v>596</v>
      </c>
      <c r="H288" s="88" t="s">
        <v>1094</v>
      </c>
      <c r="I288" s="30" t="s">
        <v>23</v>
      </c>
      <c r="J288" s="50">
        <v>2400</v>
      </c>
      <c r="K288" s="78">
        <v>2.4</v>
      </c>
      <c r="L288" s="84" t="s">
        <v>2152</v>
      </c>
      <c r="M288" s="24" t="s">
        <v>2281</v>
      </c>
    </row>
    <row r="289" spans="1:13" ht="31.5">
      <c r="A289" s="18">
        <v>288</v>
      </c>
      <c r="B289" s="90" t="s">
        <v>296</v>
      </c>
      <c r="C289" s="87" t="s">
        <v>1104</v>
      </c>
      <c r="D289" s="87" t="s">
        <v>1542</v>
      </c>
      <c r="E289" s="87" t="s">
        <v>1543</v>
      </c>
      <c r="F289" s="87" t="s">
        <v>1500</v>
      </c>
      <c r="G289" s="88" t="s">
        <v>1544</v>
      </c>
      <c r="H289" s="88" t="s">
        <v>1094</v>
      </c>
      <c r="I289" s="30" t="s">
        <v>44</v>
      </c>
      <c r="J289" s="50">
        <v>882</v>
      </c>
      <c r="K289" s="78">
        <v>4870.4039999999995</v>
      </c>
      <c r="L289" s="84" t="s">
        <v>2151</v>
      </c>
      <c r="M289" s="24" t="s">
        <v>2281</v>
      </c>
    </row>
    <row r="290" spans="1:13" ht="31.5">
      <c r="A290" s="18">
        <v>289</v>
      </c>
      <c r="B290" s="90" t="s">
        <v>297</v>
      </c>
      <c r="C290" s="87" t="s">
        <v>1104</v>
      </c>
      <c r="D290" s="87" t="s">
        <v>1545</v>
      </c>
      <c r="E290" s="87" t="s">
        <v>1543</v>
      </c>
      <c r="F290" s="87" t="s">
        <v>1500</v>
      </c>
      <c r="G290" s="88" t="s">
        <v>596</v>
      </c>
      <c r="H290" s="88" t="s">
        <v>1094</v>
      </c>
      <c r="I290" s="30" t="s">
        <v>44</v>
      </c>
      <c r="J290" s="50">
        <v>777</v>
      </c>
      <c r="K290" s="78">
        <v>30587.382000000001</v>
      </c>
      <c r="L290" s="84" t="s">
        <v>2151</v>
      </c>
      <c r="M290" s="24" t="s">
        <v>2280</v>
      </c>
    </row>
    <row r="291" spans="1:13" ht="15.75">
      <c r="A291" s="18">
        <v>290</v>
      </c>
      <c r="B291" s="90" t="s">
        <v>298</v>
      </c>
      <c r="C291" s="87" t="s">
        <v>1546</v>
      </c>
      <c r="D291" s="87" t="s">
        <v>1547</v>
      </c>
      <c r="E291" s="87" t="s">
        <v>1548</v>
      </c>
      <c r="F291" s="87" t="s">
        <v>1549</v>
      </c>
      <c r="G291" s="88" t="s">
        <v>596</v>
      </c>
      <c r="H291" s="88" t="s">
        <v>1094</v>
      </c>
      <c r="I291" s="30" t="s">
        <v>23</v>
      </c>
      <c r="J291" s="50">
        <v>1500</v>
      </c>
      <c r="K291" s="78">
        <v>7.5</v>
      </c>
      <c r="L291" s="84" t="s">
        <v>2151</v>
      </c>
      <c r="M291" s="24" t="s">
        <v>2281</v>
      </c>
    </row>
    <row r="292" spans="1:13" ht="15.75">
      <c r="A292" s="18">
        <v>291</v>
      </c>
      <c r="B292" s="90" t="s">
        <v>299</v>
      </c>
      <c r="C292" s="87" t="s">
        <v>1550</v>
      </c>
      <c r="D292" s="87" t="s">
        <v>1551</v>
      </c>
      <c r="E292" s="87" t="s">
        <v>1552</v>
      </c>
      <c r="F292" s="87" t="s">
        <v>1553</v>
      </c>
      <c r="G292" s="88" t="s">
        <v>596</v>
      </c>
      <c r="H292" s="88" t="s">
        <v>1094</v>
      </c>
      <c r="I292" s="30" t="s">
        <v>9</v>
      </c>
      <c r="J292" s="50">
        <v>19800</v>
      </c>
      <c r="K292" s="78">
        <v>198</v>
      </c>
      <c r="L292" s="84" t="s">
        <v>2152</v>
      </c>
      <c r="M292" s="24" t="s">
        <v>2281</v>
      </c>
    </row>
    <row r="293" spans="1:13" ht="47.25">
      <c r="A293" s="18">
        <v>292</v>
      </c>
      <c r="B293" s="92" t="s">
        <v>300</v>
      </c>
      <c r="C293" s="87" t="s">
        <v>302</v>
      </c>
      <c r="D293" s="87" t="s">
        <v>1554</v>
      </c>
      <c r="E293" s="87" t="s">
        <v>1555</v>
      </c>
      <c r="F293" s="87" t="s">
        <v>1556</v>
      </c>
      <c r="G293" s="93" t="s">
        <v>1557</v>
      </c>
      <c r="H293" s="88" t="s">
        <v>705</v>
      </c>
      <c r="I293" s="30" t="s">
        <v>301</v>
      </c>
      <c r="J293" s="50">
        <v>12320</v>
      </c>
      <c r="K293" s="78">
        <v>2513.2800000000002</v>
      </c>
      <c r="L293" s="84" t="s">
        <v>2151</v>
      </c>
      <c r="M293" s="24" t="s">
        <v>2281</v>
      </c>
    </row>
    <row r="294" spans="1:13" ht="31.5">
      <c r="A294" s="18">
        <v>293</v>
      </c>
      <c r="B294" s="91" t="s">
        <v>302</v>
      </c>
      <c r="C294" s="87" t="s">
        <v>302</v>
      </c>
      <c r="D294" s="87" t="s">
        <v>1558</v>
      </c>
      <c r="E294" s="87" t="s">
        <v>1559</v>
      </c>
      <c r="F294" s="87" t="s">
        <v>1560</v>
      </c>
      <c r="G294" s="94" t="s">
        <v>596</v>
      </c>
      <c r="H294" s="94" t="s">
        <v>705</v>
      </c>
      <c r="I294" s="30" t="s">
        <v>225</v>
      </c>
      <c r="J294" s="50" t="s">
        <v>2182</v>
      </c>
      <c r="K294" s="78">
        <v>974.60772000000009</v>
      </c>
      <c r="L294" s="84" t="s">
        <v>2152</v>
      </c>
      <c r="M294" s="24" t="s">
        <v>2281</v>
      </c>
    </row>
    <row r="295" spans="1:13" ht="31.5">
      <c r="A295" s="18">
        <v>294</v>
      </c>
      <c r="B295" s="95" t="s">
        <v>2144</v>
      </c>
      <c r="C295" s="87" t="s">
        <v>302</v>
      </c>
      <c r="D295" s="87" t="s">
        <v>1561</v>
      </c>
      <c r="E295" s="87" t="s">
        <v>1562</v>
      </c>
      <c r="F295" s="87" t="s">
        <v>647</v>
      </c>
      <c r="G295" s="94" t="s">
        <v>596</v>
      </c>
      <c r="H295" s="94" t="s">
        <v>705</v>
      </c>
      <c r="I295" s="30" t="s">
        <v>71</v>
      </c>
      <c r="J295" s="50">
        <v>450</v>
      </c>
      <c r="K295" s="78">
        <v>10058.85</v>
      </c>
      <c r="L295" s="84" t="s">
        <v>2152</v>
      </c>
      <c r="M295" s="24" t="s">
        <v>2281</v>
      </c>
    </row>
    <row r="296" spans="1:13" ht="31.5">
      <c r="A296" s="18">
        <v>295</v>
      </c>
      <c r="B296" s="90" t="s">
        <v>303</v>
      </c>
      <c r="C296" s="87" t="s">
        <v>1563</v>
      </c>
      <c r="D296" s="87" t="s">
        <v>1564</v>
      </c>
      <c r="E296" s="111" t="s">
        <v>1565</v>
      </c>
      <c r="F296" s="87" t="s">
        <v>1260</v>
      </c>
      <c r="G296" s="88" t="s">
        <v>596</v>
      </c>
      <c r="H296" s="88" t="s">
        <v>719</v>
      </c>
      <c r="I296" s="30" t="s">
        <v>23</v>
      </c>
      <c r="J296" s="50">
        <v>2520</v>
      </c>
      <c r="K296" s="78">
        <v>5.04</v>
      </c>
      <c r="L296" s="84" t="s">
        <v>2153</v>
      </c>
      <c r="M296" s="24" t="s">
        <v>2281</v>
      </c>
    </row>
    <row r="297" spans="1:13" ht="31.5">
      <c r="A297" s="18">
        <v>296</v>
      </c>
      <c r="B297" s="90" t="s">
        <v>304</v>
      </c>
      <c r="C297" s="87" t="s">
        <v>1566</v>
      </c>
      <c r="D297" s="87" t="s">
        <v>1567</v>
      </c>
      <c r="E297" s="111" t="s">
        <v>1568</v>
      </c>
      <c r="F297" s="87" t="s">
        <v>1569</v>
      </c>
      <c r="G297" s="88" t="s">
        <v>604</v>
      </c>
      <c r="H297" s="88" t="s">
        <v>1094</v>
      </c>
      <c r="I297" s="30" t="s">
        <v>23</v>
      </c>
      <c r="J297" s="50">
        <v>3850</v>
      </c>
      <c r="K297" s="78">
        <v>136671.15000000002</v>
      </c>
      <c r="L297" s="84" t="s">
        <v>2152</v>
      </c>
      <c r="M297" s="24" t="s">
        <v>2279</v>
      </c>
    </row>
    <row r="298" spans="1:13" ht="31.5">
      <c r="A298" s="18">
        <v>297</v>
      </c>
      <c r="B298" s="90" t="s">
        <v>305</v>
      </c>
      <c r="C298" s="87" t="s">
        <v>1570</v>
      </c>
      <c r="D298" s="87" t="s">
        <v>1571</v>
      </c>
      <c r="E298" s="111" t="s">
        <v>1572</v>
      </c>
      <c r="F298" s="87" t="s">
        <v>1573</v>
      </c>
      <c r="G298" s="88" t="s">
        <v>603</v>
      </c>
      <c r="H298" s="88" t="s">
        <v>719</v>
      </c>
      <c r="I298" s="30" t="s">
        <v>23</v>
      </c>
      <c r="J298" s="50">
        <v>10561</v>
      </c>
      <c r="K298" s="78">
        <v>4477.8639999999996</v>
      </c>
      <c r="L298" s="84" t="s">
        <v>2152</v>
      </c>
      <c r="M298" s="24" t="s">
        <v>2281</v>
      </c>
    </row>
    <row r="299" spans="1:13" ht="31.5">
      <c r="A299" s="18">
        <v>298</v>
      </c>
      <c r="B299" s="92" t="s">
        <v>2145</v>
      </c>
      <c r="C299" s="87" t="s">
        <v>1574</v>
      </c>
      <c r="D299" s="87" t="s">
        <v>1575</v>
      </c>
      <c r="E299" s="111" t="s">
        <v>1576</v>
      </c>
      <c r="F299" s="87" t="s">
        <v>673</v>
      </c>
      <c r="G299" s="88" t="s">
        <v>661</v>
      </c>
      <c r="H299" s="88" t="s">
        <v>1535</v>
      </c>
      <c r="I299" s="30" t="s">
        <v>9</v>
      </c>
      <c r="J299" s="50">
        <v>142800</v>
      </c>
      <c r="K299" s="78">
        <v>4998</v>
      </c>
      <c r="L299" s="85" t="s">
        <v>2151</v>
      </c>
      <c r="M299" s="24" t="s">
        <v>2281</v>
      </c>
    </row>
    <row r="300" spans="1:13" ht="15.75">
      <c r="A300" s="18">
        <v>299</v>
      </c>
      <c r="B300" s="90" t="s">
        <v>306</v>
      </c>
      <c r="C300" s="87" t="s">
        <v>1577</v>
      </c>
      <c r="D300" s="87" t="s">
        <v>1578</v>
      </c>
      <c r="E300" s="111" t="s">
        <v>1579</v>
      </c>
      <c r="F300" s="87" t="s">
        <v>647</v>
      </c>
      <c r="G300" s="88" t="s">
        <v>596</v>
      </c>
      <c r="H300" s="88" t="s">
        <v>1094</v>
      </c>
      <c r="I300" s="30" t="s">
        <v>23</v>
      </c>
      <c r="J300" s="50">
        <v>1670</v>
      </c>
      <c r="K300" s="78">
        <v>5010</v>
      </c>
      <c r="L300" s="85" t="s">
        <v>2154</v>
      </c>
      <c r="M300" s="24" t="s">
        <v>2281</v>
      </c>
    </row>
    <row r="301" spans="1:13" ht="31.5">
      <c r="A301" s="18">
        <v>300</v>
      </c>
      <c r="B301" s="112" t="s">
        <v>307</v>
      </c>
      <c r="C301" s="113" t="s">
        <v>1580</v>
      </c>
      <c r="D301" s="113" t="s">
        <v>1581</v>
      </c>
      <c r="E301" s="114" t="s">
        <v>1582</v>
      </c>
      <c r="F301" s="113" t="s">
        <v>1583</v>
      </c>
      <c r="G301" s="114" t="s">
        <v>596</v>
      </c>
      <c r="H301" s="114" t="s">
        <v>1249</v>
      </c>
      <c r="I301" s="30" t="s">
        <v>23</v>
      </c>
      <c r="J301" s="30">
        <v>850</v>
      </c>
      <c r="K301" s="78">
        <v>169.15</v>
      </c>
      <c r="L301" s="84" t="s">
        <v>2152</v>
      </c>
      <c r="M301" s="24" t="s">
        <v>2281</v>
      </c>
    </row>
    <row r="302" spans="1:13" ht="31.5">
      <c r="A302" s="18">
        <v>301</v>
      </c>
      <c r="B302" s="112" t="s">
        <v>308</v>
      </c>
      <c r="C302" s="113" t="s">
        <v>1584</v>
      </c>
      <c r="D302" s="113" t="s">
        <v>1585</v>
      </c>
      <c r="E302" s="114" t="s">
        <v>1586</v>
      </c>
      <c r="F302" s="113" t="s">
        <v>1587</v>
      </c>
      <c r="G302" s="114" t="s">
        <v>604</v>
      </c>
      <c r="H302" s="114" t="s">
        <v>719</v>
      </c>
      <c r="I302" s="30" t="s">
        <v>23</v>
      </c>
      <c r="J302" s="30">
        <v>1020</v>
      </c>
      <c r="K302" s="78">
        <v>1504.5</v>
      </c>
      <c r="L302" s="84" t="s">
        <v>2152</v>
      </c>
      <c r="M302" s="24" t="s">
        <v>2281</v>
      </c>
    </row>
    <row r="303" spans="1:13" ht="15.75">
      <c r="A303" s="18">
        <v>302</v>
      </c>
      <c r="B303" s="112" t="s">
        <v>309</v>
      </c>
      <c r="C303" s="113" t="s">
        <v>1588</v>
      </c>
      <c r="D303" s="113" t="s">
        <v>1589</v>
      </c>
      <c r="E303" s="114" t="s">
        <v>1590</v>
      </c>
      <c r="F303" s="113" t="s">
        <v>1591</v>
      </c>
      <c r="G303" s="114" t="s">
        <v>604</v>
      </c>
      <c r="H303" s="114" t="s">
        <v>719</v>
      </c>
      <c r="I303" s="30" t="s">
        <v>23</v>
      </c>
      <c r="J303" s="30">
        <v>3000</v>
      </c>
      <c r="K303" s="78">
        <v>9501</v>
      </c>
      <c r="L303" s="84" t="s">
        <v>2151</v>
      </c>
      <c r="M303" s="24" t="s">
        <v>2281</v>
      </c>
    </row>
    <row r="304" spans="1:13" ht="15.75">
      <c r="A304" s="18">
        <v>303</v>
      </c>
      <c r="B304" s="112" t="s">
        <v>310</v>
      </c>
      <c r="C304" s="113" t="s">
        <v>1592</v>
      </c>
      <c r="D304" s="113" t="s">
        <v>1593</v>
      </c>
      <c r="E304" s="114" t="s">
        <v>1594</v>
      </c>
      <c r="F304" s="113" t="s">
        <v>1595</v>
      </c>
      <c r="G304" s="114" t="s">
        <v>604</v>
      </c>
      <c r="H304" s="114" t="s">
        <v>1596</v>
      </c>
      <c r="I304" s="30" t="s">
        <v>23</v>
      </c>
      <c r="J304" s="30">
        <v>1190</v>
      </c>
      <c r="K304" s="78">
        <v>595</v>
      </c>
      <c r="L304" s="84" t="s">
        <v>2151</v>
      </c>
      <c r="M304" s="24" t="s">
        <v>2281</v>
      </c>
    </row>
    <row r="305" spans="1:13" ht="31.5">
      <c r="A305" s="18">
        <v>304</v>
      </c>
      <c r="B305" s="112" t="s">
        <v>311</v>
      </c>
      <c r="C305" s="113" t="s">
        <v>1597</v>
      </c>
      <c r="D305" s="113" t="s">
        <v>1598</v>
      </c>
      <c r="E305" s="114" t="s">
        <v>1599</v>
      </c>
      <c r="F305" s="113" t="s">
        <v>1600</v>
      </c>
      <c r="G305" s="114" t="s">
        <v>596</v>
      </c>
      <c r="H305" s="114" t="s">
        <v>1249</v>
      </c>
      <c r="I305" s="30" t="s">
        <v>23</v>
      </c>
      <c r="J305" s="30">
        <v>1400</v>
      </c>
      <c r="K305" s="78">
        <v>1386</v>
      </c>
      <c r="L305" s="84" t="s">
        <v>2152</v>
      </c>
      <c r="M305" s="24" t="s">
        <v>2281</v>
      </c>
    </row>
    <row r="306" spans="1:13" ht="15.75">
      <c r="A306" s="18">
        <v>305</v>
      </c>
      <c r="B306" s="112" t="s">
        <v>312</v>
      </c>
      <c r="C306" s="113" t="s">
        <v>1601</v>
      </c>
      <c r="D306" s="113" t="s">
        <v>1602</v>
      </c>
      <c r="E306" s="114" t="s">
        <v>1603</v>
      </c>
      <c r="F306" s="113" t="s">
        <v>1604</v>
      </c>
      <c r="G306" s="114" t="s">
        <v>596</v>
      </c>
      <c r="H306" s="114" t="s">
        <v>1605</v>
      </c>
      <c r="I306" s="30" t="s">
        <v>21</v>
      </c>
      <c r="J306" s="30">
        <v>2520</v>
      </c>
      <c r="K306" s="78">
        <v>312.48</v>
      </c>
      <c r="L306" s="84" t="s">
        <v>2151</v>
      </c>
      <c r="M306" s="24" t="s">
        <v>2281</v>
      </c>
    </row>
    <row r="307" spans="1:13" ht="31.5">
      <c r="A307" s="18">
        <v>306</v>
      </c>
      <c r="B307" s="112" t="s">
        <v>313</v>
      </c>
      <c r="C307" s="113" t="s">
        <v>1606</v>
      </c>
      <c r="D307" s="113" t="s">
        <v>1607</v>
      </c>
      <c r="E307" s="114" t="s">
        <v>1594</v>
      </c>
      <c r="F307" s="113" t="s">
        <v>1437</v>
      </c>
      <c r="G307" s="114" t="s">
        <v>596</v>
      </c>
      <c r="H307" s="114" t="s">
        <v>1535</v>
      </c>
      <c r="I307" s="30" t="s">
        <v>23</v>
      </c>
      <c r="J307" s="30">
        <v>168</v>
      </c>
      <c r="K307" s="78">
        <v>5794.32</v>
      </c>
      <c r="L307" s="84" t="s">
        <v>2151</v>
      </c>
      <c r="M307" s="24" t="s">
        <v>2281</v>
      </c>
    </row>
    <row r="308" spans="1:13" ht="31.5">
      <c r="A308" s="18">
        <v>307</v>
      </c>
      <c r="B308" s="121" t="s">
        <v>2146</v>
      </c>
      <c r="C308" s="113" t="s">
        <v>1606</v>
      </c>
      <c r="D308" s="113" t="s">
        <v>1607</v>
      </c>
      <c r="E308" s="114" t="s">
        <v>1594</v>
      </c>
      <c r="F308" s="113" t="s">
        <v>1608</v>
      </c>
      <c r="G308" s="114" t="s">
        <v>596</v>
      </c>
      <c r="H308" s="114" t="s">
        <v>1535</v>
      </c>
      <c r="I308" s="30" t="s">
        <v>23</v>
      </c>
      <c r="J308" s="30">
        <v>168</v>
      </c>
      <c r="K308" s="78">
        <v>25599.335999999999</v>
      </c>
      <c r="L308" s="84" t="s">
        <v>2152</v>
      </c>
      <c r="M308" s="24" t="s">
        <v>2280</v>
      </c>
    </row>
    <row r="309" spans="1:13" ht="15.75">
      <c r="A309" s="18">
        <v>308</v>
      </c>
      <c r="B309" s="112" t="s">
        <v>314</v>
      </c>
      <c r="C309" s="113" t="s">
        <v>1609</v>
      </c>
      <c r="D309" s="113" t="s">
        <v>1610</v>
      </c>
      <c r="E309" s="114" t="s">
        <v>1611</v>
      </c>
      <c r="F309" s="113" t="s">
        <v>1612</v>
      </c>
      <c r="G309" s="114" t="s">
        <v>661</v>
      </c>
      <c r="H309" s="114" t="s">
        <v>1613</v>
      </c>
      <c r="I309" s="30" t="s">
        <v>23</v>
      </c>
      <c r="J309" s="30">
        <v>740</v>
      </c>
      <c r="K309" s="78">
        <v>6338.1</v>
      </c>
      <c r="L309" s="84" t="s">
        <v>2152</v>
      </c>
      <c r="M309" s="24" t="s">
        <v>2281</v>
      </c>
    </row>
    <row r="310" spans="1:13" ht="31.5">
      <c r="A310" s="18">
        <v>309</v>
      </c>
      <c r="B310" s="112" t="s">
        <v>315</v>
      </c>
      <c r="C310" s="113" t="s">
        <v>1614</v>
      </c>
      <c r="D310" s="113" t="s">
        <v>1615</v>
      </c>
      <c r="E310" s="114" t="s">
        <v>1616</v>
      </c>
      <c r="F310" s="113" t="s">
        <v>1617</v>
      </c>
      <c r="G310" s="114" t="s">
        <v>603</v>
      </c>
      <c r="H310" s="114" t="s">
        <v>705</v>
      </c>
      <c r="I310" s="30" t="s">
        <v>21</v>
      </c>
      <c r="J310" s="30">
        <v>37872</v>
      </c>
      <c r="K310" s="78">
        <v>19958.544000000002</v>
      </c>
      <c r="L310" s="84" t="s">
        <v>2152</v>
      </c>
      <c r="M310" s="24" t="s">
        <v>2280</v>
      </c>
    </row>
    <row r="311" spans="1:13" ht="31.5">
      <c r="A311" s="18">
        <v>310</v>
      </c>
      <c r="B311" s="112" t="s">
        <v>316</v>
      </c>
      <c r="C311" s="113" t="s">
        <v>1618</v>
      </c>
      <c r="D311" s="113" t="s">
        <v>1619</v>
      </c>
      <c r="E311" s="114" t="s">
        <v>1620</v>
      </c>
      <c r="F311" s="113" t="s">
        <v>1621</v>
      </c>
      <c r="G311" s="114" t="s">
        <v>1622</v>
      </c>
      <c r="H311" s="114" t="s">
        <v>1623</v>
      </c>
      <c r="I311" s="30" t="s">
        <v>9</v>
      </c>
      <c r="J311" s="30">
        <v>39900</v>
      </c>
      <c r="K311" s="78">
        <v>1955.1</v>
      </c>
      <c r="L311" s="84" t="s">
        <v>2152</v>
      </c>
      <c r="M311" s="24" t="s">
        <v>2281</v>
      </c>
    </row>
    <row r="312" spans="1:13" ht="31.5">
      <c r="A312" s="18">
        <v>311</v>
      </c>
      <c r="B312" s="112" t="s">
        <v>317</v>
      </c>
      <c r="C312" s="113" t="s">
        <v>1624</v>
      </c>
      <c r="D312" s="113" t="s">
        <v>1625</v>
      </c>
      <c r="E312" s="114" t="s">
        <v>1626</v>
      </c>
      <c r="F312" s="113" t="s">
        <v>1608</v>
      </c>
      <c r="G312" s="114" t="s">
        <v>596</v>
      </c>
      <c r="H312" s="114" t="s">
        <v>1627</v>
      </c>
      <c r="I312" s="30" t="s">
        <v>23</v>
      </c>
      <c r="J312" s="30">
        <v>525</v>
      </c>
      <c r="K312" s="78">
        <v>9514.0499999999993</v>
      </c>
      <c r="L312" s="84" t="s">
        <v>2152</v>
      </c>
      <c r="M312" s="24" t="s">
        <v>2281</v>
      </c>
    </row>
    <row r="313" spans="1:13" ht="31.5">
      <c r="A313" s="18">
        <v>312</v>
      </c>
      <c r="B313" s="112" t="s">
        <v>2183</v>
      </c>
      <c r="C313" s="113" t="s">
        <v>1628</v>
      </c>
      <c r="D313" s="113" t="s">
        <v>1629</v>
      </c>
      <c r="E313" s="114" t="s">
        <v>1630</v>
      </c>
      <c r="F313" s="113" t="s">
        <v>1631</v>
      </c>
      <c r="G313" s="114" t="s">
        <v>602</v>
      </c>
      <c r="H313" s="114" t="s">
        <v>705</v>
      </c>
      <c r="I313" s="30" t="s">
        <v>21</v>
      </c>
      <c r="J313" s="30">
        <v>5590</v>
      </c>
      <c r="K313" s="78">
        <v>38822.550000000003</v>
      </c>
      <c r="L313" s="84" t="s">
        <v>2151</v>
      </c>
      <c r="M313" s="24" t="s">
        <v>2280</v>
      </c>
    </row>
    <row r="314" spans="1:13" ht="31.5">
      <c r="A314" s="18">
        <v>313</v>
      </c>
      <c r="B314" s="112" t="s">
        <v>318</v>
      </c>
      <c r="C314" s="113" t="s">
        <v>1632</v>
      </c>
      <c r="D314" s="113" t="s">
        <v>1633</v>
      </c>
      <c r="E314" s="114" t="s">
        <v>1634</v>
      </c>
      <c r="F314" s="113" t="s">
        <v>1635</v>
      </c>
      <c r="G314" s="114" t="s">
        <v>596</v>
      </c>
      <c r="H314" s="114" t="s">
        <v>1108</v>
      </c>
      <c r="I314" s="30" t="s">
        <v>44</v>
      </c>
      <c r="J314" s="30">
        <v>1029</v>
      </c>
      <c r="K314" s="78">
        <v>21607.970999999998</v>
      </c>
      <c r="L314" s="84" t="s">
        <v>2151</v>
      </c>
      <c r="M314" s="24" t="s">
        <v>2280</v>
      </c>
    </row>
    <row r="315" spans="1:13" ht="31.5">
      <c r="A315" s="18">
        <v>314</v>
      </c>
      <c r="B315" s="112" t="s">
        <v>319</v>
      </c>
      <c r="C315" s="113" t="s">
        <v>1636</v>
      </c>
      <c r="D315" s="113" t="s">
        <v>1637</v>
      </c>
      <c r="E315" s="114" t="s">
        <v>1638</v>
      </c>
      <c r="F315" s="113" t="s">
        <v>795</v>
      </c>
      <c r="G315" s="114" t="s">
        <v>1639</v>
      </c>
      <c r="H315" s="114" t="s">
        <v>1126</v>
      </c>
      <c r="I315" s="30" t="s">
        <v>23</v>
      </c>
      <c r="J315" s="30">
        <v>1050</v>
      </c>
      <c r="K315" s="78">
        <v>1166.55</v>
      </c>
      <c r="L315" s="84" t="s">
        <v>2152</v>
      </c>
      <c r="M315" s="24" t="s">
        <v>2281</v>
      </c>
    </row>
    <row r="316" spans="1:13" ht="31.5">
      <c r="A316" s="18">
        <v>315</v>
      </c>
      <c r="B316" s="112" t="s">
        <v>320</v>
      </c>
      <c r="C316" s="113" t="s">
        <v>1640</v>
      </c>
      <c r="D316" s="113" t="s">
        <v>1589</v>
      </c>
      <c r="E316" s="114" t="s">
        <v>1641</v>
      </c>
      <c r="F316" s="113" t="s">
        <v>1642</v>
      </c>
      <c r="G316" s="114" t="s">
        <v>596</v>
      </c>
      <c r="H316" s="114" t="s">
        <v>1643</v>
      </c>
      <c r="I316" s="30" t="s">
        <v>23</v>
      </c>
      <c r="J316" s="30">
        <v>452</v>
      </c>
      <c r="K316" s="78">
        <v>634.15599999999995</v>
      </c>
      <c r="L316" s="84" t="s">
        <v>2152</v>
      </c>
      <c r="M316" s="24" t="s">
        <v>2281</v>
      </c>
    </row>
    <row r="317" spans="1:13" ht="47.25">
      <c r="A317" s="18">
        <v>316</v>
      </c>
      <c r="B317" s="112" t="s">
        <v>321</v>
      </c>
      <c r="C317" s="113" t="s">
        <v>1644</v>
      </c>
      <c r="D317" s="113" t="s">
        <v>1645</v>
      </c>
      <c r="E317" s="122" t="s">
        <v>1646</v>
      </c>
      <c r="F317" s="113" t="s">
        <v>1647</v>
      </c>
      <c r="G317" s="114" t="s">
        <v>596</v>
      </c>
      <c r="H317" s="114" t="s">
        <v>1643</v>
      </c>
      <c r="I317" s="30" t="s">
        <v>23</v>
      </c>
      <c r="J317" s="30">
        <v>609</v>
      </c>
      <c r="K317" s="78">
        <v>1674.75</v>
      </c>
      <c r="L317" s="84" t="s">
        <v>2151</v>
      </c>
      <c r="M317" s="24" t="s">
        <v>2281</v>
      </c>
    </row>
    <row r="318" spans="1:13" ht="31.5">
      <c r="A318" s="18">
        <v>317</v>
      </c>
      <c r="B318" s="112" t="s">
        <v>322</v>
      </c>
      <c r="C318" s="113" t="s">
        <v>1648</v>
      </c>
      <c r="D318" s="113" t="s">
        <v>1649</v>
      </c>
      <c r="E318" s="113" t="s">
        <v>1650</v>
      </c>
      <c r="F318" s="113" t="s">
        <v>1267</v>
      </c>
      <c r="G318" s="114" t="s">
        <v>596</v>
      </c>
      <c r="H318" s="114" t="s">
        <v>1108</v>
      </c>
      <c r="I318" s="30" t="s">
        <v>23</v>
      </c>
      <c r="J318" s="30">
        <v>3090</v>
      </c>
      <c r="K318" s="78">
        <v>210.12</v>
      </c>
      <c r="L318" s="84" t="s">
        <v>2151</v>
      </c>
      <c r="M318" s="24" t="s">
        <v>2281</v>
      </c>
    </row>
    <row r="319" spans="1:13" ht="31.5">
      <c r="A319" s="18">
        <v>318</v>
      </c>
      <c r="B319" s="112" t="s">
        <v>323</v>
      </c>
      <c r="C319" s="113" t="s">
        <v>323</v>
      </c>
      <c r="D319" s="113" t="s">
        <v>1589</v>
      </c>
      <c r="E319" s="113" t="s">
        <v>1651</v>
      </c>
      <c r="F319" s="113" t="s">
        <v>1448</v>
      </c>
      <c r="G319" s="114" t="s">
        <v>596</v>
      </c>
      <c r="H319" s="114" t="s">
        <v>1652</v>
      </c>
      <c r="I319" s="30" t="s">
        <v>23</v>
      </c>
      <c r="J319" s="30">
        <v>75</v>
      </c>
      <c r="K319" s="78">
        <v>15</v>
      </c>
      <c r="L319" s="84" t="s">
        <v>2151</v>
      </c>
      <c r="M319" s="24" t="s">
        <v>2281</v>
      </c>
    </row>
    <row r="320" spans="1:13" ht="15.75">
      <c r="A320" s="18">
        <v>319</v>
      </c>
      <c r="B320" s="112" t="s">
        <v>324</v>
      </c>
      <c r="C320" s="113" t="s">
        <v>384</v>
      </c>
      <c r="D320" s="113" t="s">
        <v>1653</v>
      </c>
      <c r="E320" s="113" t="s">
        <v>1654</v>
      </c>
      <c r="F320" s="113" t="s">
        <v>1655</v>
      </c>
      <c r="G320" s="114" t="s">
        <v>1074</v>
      </c>
      <c r="H320" s="114" t="s">
        <v>1627</v>
      </c>
      <c r="I320" s="30" t="s">
        <v>23</v>
      </c>
      <c r="J320" s="30">
        <v>2037</v>
      </c>
      <c r="K320" s="78">
        <v>27900.789000000001</v>
      </c>
      <c r="L320" s="84" t="s">
        <v>2152</v>
      </c>
      <c r="M320" s="24" t="s">
        <v>2280</v>
      </c>
    </row>
    <row r="321" spans="1:13" ht="15.75">
      <c r="A321" s="18">
        <v>320</v>
      </c>
      <c r="B321" s="112" t="s">
        <v>325</v>
      </c>
      <c r="C321" s="113" t="s">
        <v>1656</v>
      </c>
      <c r="D321" s="113" t="s">
        <v>1589</v>
      </c>
      <c r="E321" s="113" t="s">
        <v>1657</v>
      </c>
      <c r="F321" s="113" t="s">
        <v>647</v>
      </c>
      <c r="G321" s="114" t="s">
        <v>596</v>
      </c>
      <c r="H321" s="114" t="s">
        <v>1613</v>
      </c>
      <c r="I321" s="30" t="s">
        <v>23</v>
      </c>
      <c r="J321" s="30">
        <v>3190</v>
      </c>
      <c r="K321" s="78">
        <v>3301.65</v>
      </c>
      <c r="L321" s="84" t="s">
        <v>2153</v>
      </c>
      <c r="M321" s="24" t="s">
        <v>2281</v>
      </c>
    </row>
    <row r="322" spans="1:13" ht="31.5">
      <c r="A322" s="18">
        <v>321</v>
      </c>
      <c r="B322" s="121" t="s">
        <v>326</v>
      </c>
      <c r="C322" s="113" t="s">
        <v>1658</v>
      </c>
      <c r="D322" s="113" t="s">
        <v>1659</v>
      </c>
      <c r="E322" s="113" t="s">
        <v>1660</v>
      </c>
      <c r="F322" s="113" t="s">
        <v>1342</v>
      </c>
      <c r="G322" s="114" t="s">
        <v>661</v>
      </c>
      <c r="H322" s="114" t="s">
        <v>1368</v>
      </c>
      <c r="I322" s="30" t="s">
        <v>21</v>
      </c>
      <c r="J322" s="30">
        <v>14422</v>
      </c>
      <c r="K322" s="78">
        <v>346.12799999999999</v>
      </c>
      <c r="L322" s="84" t="s">
        <v>2151</v>
      </c>
      <c r="M322" s="24" t="s">
        <v>2281</v>
      </c>
    </row>
    <row r="323" spans="1:13" ht="31.5">
      <c r="A323" s="18">
        <v>322</v>
      </c>
      <c r="B323" s="112" t="s">
        <v>327</v>
      </c>
      <c r="C323" s="113" t="s">
        <v>1661</v>
      </c>
      <c r="D323" s="113" t="s">
        <v>1662</v>
      </c>
      <c r="E323" s="113" t="s">
        <v>1663</v>
      </c>
      <c r="F323" s="113" t="s">
        <v>678</v>
      </c>
      <c r="G323" s="114" t="s">
        <v>596</v>
      </c>
      <c r="H323" s="114" t="s">
        <v>1108</v>
      </c>
      <c r="I323" s="30" t="s">
        <v>21</v>
      </c>
      <c r="J323" s="30">
        <v>1575</v>
      </c>
      <c r="K323" s="78">
        <v>264.60000000000002</v>
      </c>
      <c r="L323" s="84" t="s">
        <v>2151</v>
      </c>
      <c r="M323" s="24" t="s">
        <v>2281</v>
      </c>
    </row>
    <row r="324" spans="1:13" ht="31.5">
      <c r="A324" s="18">
        <v>323</v>
      </c>
      <c r="B324" s="112" t="s">
        <v>328</v>
      </c>
      <c r="C324" s="113" t="s">
        <v>1664</v>
      </c>
      <c r="D324" s="113" t="s">
        <v>1629</v>
      </c>
      <c r="E324" s="113" t="s">
        <v>1665</v>
      </c>
      <c r="F324" s="113" t="s">
        <v>1296</v>
      </c>
      <c r="G324" s="114" t="s">
        <v>596</v>
      </c>
      <c r="H324" s="114" t="s">
        <v>1108</v>
      </c>
      <c r="I324" s="30" t="s">
        <v>71</v>
      </c>
      <c r="J324" s="30">
        <v>1680</v>
      </c>
      <c r="K324" s="78">
        <v>72.239999999999995</v>
      </c>
      <c r="L324" s="85" t="s">
        <v>2151</v>
      </c>
      <c r="M324" s="24" t="s">
        <v>2281</v>
      </c>
    </row>
    <row r="325" spans="1:13" ht="31.5">
      <c r="A325" s="18">
        <v>324</v>
      </c>
      <c r="B325" s="112" t="s">
        <v>329</v>
      </c>
      <c r="C325" s="113" t="s">
        <v>1666</v>
      </c>
      <c r="D325" s="113" t="s">
        <v>1667</v>
      </c>
      <c r="E325" s="113" t="s">
        <v>1668</v>
      </c>
      <c r="F325" s="113" t="s">
        <v>1669</v>
      </c>
      <c r="G325" s="114" t="s">
        <v>596</v>
      </c>
      <c r="H325" s="114" t="s">
        <v>1652</v>
      </c>
      <c r="I325" s="30" t="s">
        <v>23</v>
      </c>
      <c r="J325" s="30">
        <v>882</v>
      </c>
      <c r="K325" s="78">
        <v>20095.488000000001</v>
      </c>
      <c r="L325" s="85" t="s">
        <v>2151</v>
      </c>
      <c r="M325" s="24" t="s">
        <v>2280</v>
      </c>
    </row>
    <row r="326" spans="1:13" ht="15.75">
      <c r="A326" s="18">
        <v>325</v>
      </c>
      <c r="B326" s="112" t="s">
        <v>330</v>
      </c>
      <c r="C326" s="113" t="s">
        <v>1670</v>
      </c>
      <c r="D326" s="113" t="s">
        <v>1589</v>
      </c>
      <c r="E326" s="113" t="s">
        <v>1671</v>
      </c>
      <c r="F326" s="113" t="s">
        <v>1672</v>
      </c>
      <c r="G326" s="114" t="s">
        <v>596</v>
      </c>
      <c r="H326" s="114" t="s">
        <v>1673</v>
      </c>
      <c r="I326" s="30" t="s">
        <v>23</v>
      </c>
      <c r="J326" s="30">
        <v>735</v>
      </c>
      <c r="K326" s="78">
        <v>35901.074999999997</v>
      </c>
      <c r="L326" s="85" t="s">
        <v>2152</v>
      </c>
      <c r="M326" s="24" t="s">
        <v>2280</v>
      </c>
    </row>
    <row r="327" spans="1:13" ht="15.75">
      <c r="A327" s="18">
        <v>326</v>
      </c>
      <c r="B327" s="112" t="s">
        <v>331</v>
      </c>
      <c r="C327" s="113" t="s">
        <v>1674</v>
      </c>
      <c r="D327" s="113" t="s">
        <v>1675</v>
      </c>
      <c r="E327" s="113" t="s">
        <v>1676</v>
      </c>
      <c r="F327" s="113" t="s">
        <v>1669</v>
      </c>
      <c r="G327" s="114" t="s">
        <v>596</v>
      </c>
      <c r="H327" s="114" t="s">
        <v>1108</v>
      </c>
      <c r="I327" s="30" t="s">
        <v>44</v>
      </c>
      <c r="J327" s="30">
        <v>1555</v>
      </c>
      <c r="K327" s="78">
        <v>2985.6</v>
      </c>
      <c r="L327" s="85" t="s">
        <v>2152</v>
      </c>
      <c r="M327" s="24" t="s">
        <v>2281</v>
      </c>
    </row>
    <row r="328" spans="1:13" ht="15.75">
      <c r="A328" s="18">
        <v>327</v>
      </c>
      <c r="B328" s="112" t="s">
        <v>332</v>
      </c>
      <c r="C328" s="113" t="s">
        <v>1677</v>
      </c>
      <c r="D328" s="113" t="s">
        <v>1589</v>
      </c>
      <c r="E328" s="113" t="s">
        <v>1678</v>
      </c>
      <c r="F328" s="113" t="s">
        <v>1583</v>
      </c>
      <c r="G328" s="114" t="s">
        <v>596</v>
      </c>
      <c r="H328" s="114" t="s">
        <v>1613</v>
      </c>
      <c r="I328" s="30" t="s">
        <v>23</v>
      </c>
      <c r="J328" s="30">
        <v>99000</v>
      </c>
      <c r="K328" s="78">
        <v>4257</v>
      </c>
      <c r="L328" s="85" t="s">
        <v>2152</v>
      </c>
      <c r="M328" s="24" t="s">
        <v>2281</v>
      </c>
    </row>
    <row r="329" spans="1:13" ht="15.75">
      <c r="A329" s="18">
        <v>328</v>
      </c>
      <c r="B329" s="112" t="s">
        <v>333</v>
      </c>
      <c r="C329" s="113" t="s">
        <v>1679</v>
      </c>
      <c r="D329" s="113" t="s">
        <v>1160</v>
      </c>
      <c r="E329" s="113" t="s">
        <v>1680</v>
      </c>
      <c r="F329" s="113" t="s">
        <v>1492</v>
      </c>
      <c r="G329" s="114" t="s">
        <v>596</v>
      </c>
      <c r="H329" s="114" t="s">
        <v>1613</v>
      </c>
      <c r="I329" s="30" t="s">
        <v>23</v>
      </c>
      <c r="J329" s="30">
        <v>4500</v>
      </c>
      <c r="K329" s="78">
        <v>7141.5</v>
      </c>
      <c r="L329" s="85" t="s">
        <v>2152</v>
      </c>
      <c r="M329" s="24" t="s">
        <v>2281</v>
      </c>
    </row>
    <row r="330" spans="1:13" ht="15.75">
      <c r="A330" s="18">
        <v>329</v>
      </c>
      <c r="B330" s="112" t="s">
        <v>334</v>
      </c>
      <c r="C330" s="113" t="s">
        <v>334</v>
      </c>
      <c r="D330" s="113" t="s">
        <v>1589</v>
      </c>
      <c r="E330" s="113" t="s">
        <v>1681</v>
      </c>
      <c r="F330" s="113" t="s">
        <v>1583</v>
      </c>
      <c r="G330" s="114" t="s">
        <v>596</v>
      </c>
      <c r="H330" s="114" t="s">
        <v>1108</v>
      </c>
      <c r="I330" s="30" t="s">
        <v>23</v>
      </c>
      <c r="J330" s="30" t="s">
        <v>2184</v>
      </c>
      <c r="K330" s="78">
        <v>13896.386</v>
      </c>
      <c r="L330" s="85" t="s">
        <v>2152</v>
      </c>
      <c r="M330" s="24" t="s">
        <v>2281</v>
      </c>
    </row>
    <row r="331" spans="1:13" ht="31.5">
      <c r="A331" s="18">
        <v>330</v>
      </c>
      <c r="B331" s="112" t="s">
        <v>335</v>
      </c>
      <c r="C331" s="114" t="s">
        <v>1682</v>
      </c>
      <c r="D331" s="115" t="s">
        <v>1629</v>
      </c>
      <c r="E331" s="114" t="s">
        <v>1683</v>
      </c>
      <c r="F331" s="114" t="s">
        <v>1684</v>
      </c>
      <c r="G331" s="114" t="s">
        <v>1685</v>
      </c>
      <c r="H331" s="114" t="s">
        <v>1652</v>
      </c>
      <c r="I331" s="30" t="s">
        <v>71</v>
      </c>
      <c r="J331" s="30">
        <v>21945</v>
      </c>
      <c r="K331" s="78">
        <v>1031.415</v>
      </c>
      <c r="L331" s="85" t="s">
        <v>2152</v>
      </c>
      <c r="M331" s="24" t="s">
        <v>2281</v>
      </c>
    </row>
    <row r="332" spans="1:13" ht="47.25">
      <c r="A332" s="18">
        <v>331</v>
      </c>
      <c r="B332" s="27" t="s">
        <v>336</v>
      </c>
      <c r="C332" s="116" t="s">
        <v>323</v>
      </c>
      <c r="D332" s="116" t="s">
        <v>1686</v>
      </c>
      <c r="E332" s="116" t="s">
        <v>1681</v>
      </c>
      <c r="F332" s="116" t="s">
        <v>1687</v>
      </c>
      <c r="G332" s="117" t="s">
        <v>596</v>
      </c>
      <c r="H332" s="116" t="s">
        <v>605</v>
      </c>
      <c r="I332" s="30" t="s">
        <v>23</v>
      </c>
      <c r="J332" s="30">
        <v>1152</v>
      </c>
      <c r="K332" s="78">
        <v>4.6079999999999997</v>
      </c>
      <c r="L332" s="118" t="s">
        <v>2152</v>
      </c>
      <c r="M332" s="24" t="s">
        <v>2281</v>
      </c>
    </row>
    <row r="333" spans="1:13" ht="94.5">
      <c r="A333" s="18">
        <v>332</v>
      </c>
      <c r="B333" s="27" t="s">
        <v>337</v>
      </c>
      <c r="C333" s="87" t="s">
        <v>1688</v>
      </c>
      <c r="D333" s="87" t="s">
        <v>1689</v>
      </c>
      <c r="E333" s="87" t="s">
        <v>1690</v>
      </c>
      <c r="F333" s="87" t="s">
        <v>1691</v>
      </c>
      <c r="G333" s="88" t="s">
        <v>1692</v>
      </c>
      <c r="H333" s="87" t="s">
        <v>612</v>
      </c>
      <c r="I333" s="30" t="s">
        <v>338</v>
      </c>
      <c r="J333" s="30">
        <v>186735</v>
      </c>
      <c r="K333" s="78">
        <v>560.20699999999999</v>
      </c>
      <c r="L333" s="85" t="s">
        <v>2152</v>
      </c>
      <c r="M333" s="24" t="s">
        <v>2281</v>
      </c>
    </row>
    <row r="334" spans="1:13" ht="15.75">
      <c r="A334" s="18">
        <v>333</v>
      </c>
      <c r="B334" s="27" t="s">
        <v>339</v>
      </c>
      <c r="C334" s="87" t="s">
        <v>1693</v>
      </c>
      <c r="D334" s="87" t="s">
        <v>1694</v>
      </c>
      <c r="E334" s="87" t="s">
        <v>1695</v>
      </c>
      <c r="F334" s="87" t="s">
        <v>1696</v>
      </c>
      <c r="G334" s="88" t="s">
        <v>1093</v>
      </c>
      <c r="H334" s="87" t="s">
        <v>1108</v>
      </c>
      <c r="I334" s="30" t="s">
        <v>261</v>
      </c>
      <c r="J334" s="30">
        <v>793</v>
      </c>
      <c r="K334" s="78">
        <v>3029.2599999999998</v>
      </c>
      <c r="L334" s="85" t="s">
        <v>2151</v>
      </c>
      <c r="M334" s="24" t="s">
        <v>2281</v>
      </c>
    </row>
    <row r="335" spans="1:13" ht="15.75">
      <c r="A335" s="18">
        <v>334</v>
      </c>
      <c r="B335" s="27" t="s">
        <v>340</v>
      </c>
      <c r="C335" s="87" t="s">
        <v>1693</v>
      </c>
      <c r="D335" s="87" t="s">
        <v>1697</v>
      </c>
      <c r="E335" s="87" t="s">
        <v>1671</v>
      </c>
      <c r="F335" s="87" t="s">
        <v>1698</v>
      </c>
      <c r="G335" s="88" t="s">
        <v>1093</v>
      </c>
      <c r="H335" s="87" t="s">
        <v>1108</v>
      </c>
      <c r="I335" s="30" t="s">
        <v>23</v>
      </c>
      <c r="J335" s="30">
        <v>1813</v>
      </c>
      <c r="K335" s="78">
        <v>190098.489</v>
      </c>
      <c r="L335" s="85" t="s">
        <v>2151</v>
      </c>
      <c r="M335" s="24" t="s">
        <v>2279</v>
      </c>
    </row>
    <row r="336" spans="1:13" ht="15.75">
      <c r="A336" s="18">
        <v>335</v>
      </c>
      <c r="B336" s="27" t="s">
        <v>341</v>
      </c>
      <c r="C336" s="87" t="s">
        <v>1693</v>
      </c>
      <c r="D336" s="87" t="s">
        <v>1697</v>
      </c>
      <c r="E336" s="87" t="s">
        <v>1671</v>
      </c>
      <c r="F336" s="87" t="s">
        <v>1698</v>
      </c>
      <c r="G336" s="88" t="s">
        <v>1093</v>
      </c>
      <c r="H336" s="87" t="s">
        <v>1108</v>
      </c>
      <c r="I336" s="30" t="s">
        <v>23</v>
      </c>
      <c r="J336" s="30">
        <v>3479</v>
      </c>
      <c r="K336" s="78">
        <v>68929.426999999996</v>
      </c>
      <c r="L336" s="85" t="s">
        <v>2151</v>
      </c>
      <c r="M336" s="24" t="s">
        <v>2279</v>
      </c>
    </row>
    <row r="337" spans="1:13" ht="31.5">
      <c r="A337" s="18">
        <v>336</v>
      </c>
      <c r="B337" s="27" t="s">
        <v>342</v>
      </c>
      <c r="C337" s="87" t="s">
        <v>1699</v>
      </c>
      <c r="D337" s="87" t="s">
        <v>1700</v>
      </c>
      <c r="E337" s="87" t="s">
        <v>1671</v>
      </c>
      <c r="F337" s="87" t="s">
        <v>1701</v>
      </c>
      <c r="G337" s="88" t="s">
        <v>602</v>
      </c>
      <c r="H337" s="87" t="s">
        <v>1108</v>
      </c>
      <c r="I337" s="30" t="s">
        <v>23</v>
      </c>
      <c r="J337" s="30">
        <v>639</v>
      </c>
      <c r="K337" s="78">
        <v>3068.4780000000001</v>
      </c>
      <c r="L337" s="85" t="s">
        <v>2151</v>
      </c>
      <c r="M337" s="24" t="s">
        <v>2281</v>
      </c>
    </row>
    <row r="338" spans="1:13" ht="31.5">
      <c r="A338" s="18">
        <v>337</v>
      </c>
      <c r="B338" s="27" t="s">
        <v>343</v>
      </c>
      <c r="C338" s="87" t="s">
        <v>1702</v>
      </c>
      <c r="D338" s="87" t="s">
        <v>1703</v>
      </c>
      <c r="E338" s="87" t="s">
        <v>1704</v>
      </c>
      <c r="F338" s="87" t="s">
        <v>1705</v>
      </c>
      <c r="G338" s="88" t="s">
        <v>596</v>
      </c>
      <c r="H338" s="87" t="s">
        <v>1185</v>
      </c>
      <c r="I338" s="30" t="s">
        <v>23</v>
      </c>
      <c r="J338" s="30">
        <v>2205</v>
      </c>
      <c r="K338" s="78">
        <v>2205</v>
      </c>
      <c r="L338" s="85" t="s">
        <v>2153</v>
      </c>
      <c r="M338" s="24" t="s">
        <v>2281</v>
      </c>
    </row>
    <row r="339" spans="1:13" ht="15.75">
      <c r="A339" s="18">
        <v>338</v>
      </c>
      <c r="B339" s="27" t="s">
        <v>344</v>
      </c>
      <c r="C339" s="87" t="s">
        <v>1706</v>
      </c>
      <c r="D339" s="87" t="s">
        <v>1707</v>
      </c>
      <c r="E339" s="87" t="s">
        <v>1708</v>
      </c>
      <c r="F339" s="87" t="s">
        <v>1709</v>
      </c>
      <c r="G339" s="88" t="s">
        <v>708</v>
      </c>
      <c r="H339" s="87" t="s">
        <v>1710</v>
      </c>
      <c r="I339" s="30" t="s">
        <v>23</v>
      </c>
      <c r="J339" s="30">
        <v>3416</v>
      </c>
      <c r="K339" s="78">
        <v>34153.168000000005</v>
      </c>
      <c r="L339" s="85" t="s">
        <v>2151</v>
      </c>
      <c r="M339" s="24" t="s">
        <v>2280</v>
      </c>
    </row>
    <row r="340" spans="1:13" ht="31.5">
      <c r="A340" s="18">
        <v>339</v>
      </c>
      <c r="B340" s="27" t="s">
        <v>345</v>
      </c>
      <c r="C340" s="87" t="s">
        <v>1711</v>
      </c>
      <c r="D340" s="87" t="s">
        <v>1712</v>
      </c>
      <c r="E340" s="87" t="s">
        <v>1681</v>
      </c>
      <c r="F340" s="87" t="s">
        <v>1713</v>
      </c>
      <c r="G340" s="88" t="s">
        <v>1692</v>
      </c>
      <c r="H340" s="87" t="s">
        <v>1710</v>
      </c>
      <c r="I340" s="30" t="s">
        <v>23</v>
      </c>
      <c r="J340" s="30">
        <v>2600</v>
      </c>
      <c r="K340" s="78">
        <v>1245.4000000000001</v>
      </c>
      <c r="L340" s="85" t="s">
        <v>2151</v>
      </c>
      <c r="M340" s="24" t="s">
        <v>2281</v>
      </c>
    </row>
    <row r="341" spans="1:13" ht="15.75">
      <c r="A341" s="18">
        <v>340</v>
      </c>
      <c r="B341" s="27" t="s">
        <v>346</v>
      </c>
      <c r="C341" s="87" t="s">
        <v>1714</v>
      </c>
      <c r="D341" s="87" t="s">
        <v>1697</v>
      </c>
      <c r="E341" s="87" t="s">
        <v>1681</v>
      </c>
      <c r="F341" s="87" t="s">
        <v>1715</v>
      </c>
      <c r="G341" s="88" t="s">
        <v>879</v>
      </c>
      <c r="H341" s="87" t="s">
        <v>719</v>
      </c>
      <c r="I341" s="30" t="s">
        <v>71</v>
      </c>
      <c r="J341" s="30">
        <v>37000</v>
      </c>
      <c r="K341" s="78">
        <v>185</v>
      </c>
      <c r="L341" s="85" t="s">
        <v>2152</v>
      </c>
      <c r="M341" s="24" t="s">
        <v>2281</v>
      </c>
    </row>
    <row r="342" spans="1:13" ht="31.5">
      <c r="A342" s="18">
        <v>341</v>
      </c>
      <c r="B342" s="27" t="s">
        <v>347</v>
      </c>
      <c r="C342" s="87" t="s">
        <v>1716</v>
      </c>
      <c r="D342" s="87" t="s">
        <v>1717</v>
      </c>
      <c r="E342" s="87" t="s">
        <v>1718</v>
      </c>
      <c r="F342" s="87" t="s">
        <v>1719</v>
      </c>
      <c r="G342" s="88" t="s">
        <v>661</v>
      </c>
      <c r="H342" s="87" t="s">
        <v>610</v>
      </c>
      <c r="I342" s="30" t="s">
        <v>23</v>
      </c>
      <c r="J342" s="30">
        <v>63</v>
      </c>
      <c r="K342" s="78">
        <v>373.779</v>
      </c>
      <c r="L342" s="85" t="s">
        <v>2153</v>
      </c>
      <c r="M342" s="24" t="s">
        <v>2281</v>
      </c>
    </row>
    <row r="343" spans="1:13" ht="31.5">
      <c r="A343" s="18">
        <v>342</v>
      </c>
      <c r="B343" s="27" t="s">
        <v>17</v>
      </c>
      <c r="C343" s="87" t="s">
        <v>679</v>
      </c>
      <c r="D343" s="87" t="s">
        <v>1720</v>
      </c>
      <c r="E343" s="87" t="s">
        <v>1721</v>
      </c>
      <c r="F343" s="87" t="s">
        <v>1722</v>
      </c>
      <c r="G343" s="88" t="s">
        <v>596</v>
      </c>
      <c r="H343" s="87" t="s">
        <v>610</v>
      </c>
      <c r="I343" s="30" t="s">
        <v>9</v>
      </c>
      <c r="J343" s="30" t="s">
        <v>2186</v>
      </c>
      <c r="K343" s="78">
        <v>5846.8550000000005</v>
      </c>
      <c r="L343" s="85" t="s">
        <v>2151</v>
      </c>
      <c r="M343" s="24" t="s">
        <v>2281</v>
      </c>
    </row>
    <row r="344" spans="1:13" ht="31.5">
      <c r="A344" s="18">
        <v>343</v>
      </c>
      <c r="B344" s="27" t="s">
        <v>348</v>
      </c>
      <c r="C344" s="87" t="s">
        <v>679</v>
      </c>
      <c r="D344" s="87" t="s">
        <v>1720</v>
      </c>
      <c r="E344" s="87" t="s">
        <v>1721</v>
      </c>
      <c r="F344" s="87" t="s">
        <v>1722</v>
      </c>
      <c r="G344" s="88" t="s">
        <v>596</v>
      </c>
      <c r="H344" s="87" t="s">
        <v>1202</v>
      </c>
      <c r="I344" s="30" t="s">
        <v>23</v>
      </c>
      <c r="J344" s="30">
        <v>2105</v>
      </c>
      <c r="K344" s="78">
        <v>4.21</v>
      </c>
      <c r="L344" s="85" t="s">
        <v>2151</v>
      </c>
      <c r="M344" s="24" t="s">
        <v>2281</v>
      </c>
    </row>
    <row r="345" spans="1:13" ht="31.5">
      <c r="A345" s="18">
        <v>344</v>
      </c>
      <c r="B345" s="27" t="s">
        <v>349</v>
      </c>
      <c r="C345" s="87" t="s">
        <v>1723</v>
      </c>
      <c r="D345" s="87" t="s">
        <v>1724</v>
      </c>
      <c r="E345" s="87" t="s">
        <v>1704</v>
      </c>
      <c r="F345" s="87" t="s">
        <v>1725</v>
      </c>
      <c r="G345" s="88" t="s">
        <v>602</v>
      </c>
      <c r="H345" s="87" t="s">
        <v>1249</v>
      </c>
      <c r="I345" s="30" t="s">
        <v>71</v>
      </c>
      <c r="J345" s="30">
        <v>6993</v>
      </c>
      <c r="K345" s="78">
        <v>167.83199999999999</v>
      </c>
      <c r="L345" s="85" t="s">
        <v>2151</v>
      </c>
      <c r="M345" s="24" t="s">
        <v>2281</v>
      </c>
    </row>
    <row r="346" spans="1:13" ht="31.5">
      <c r="A346" s="18">
        <v>345</v>
      </c>
      <c r="B346" s="27" t="s">
        <v>350</v>
      </c>
      <c r="C346" s="87" t="s">
        <v>1726</v>
      </c>
      <c r="D346" s="87" t="s">
        <v>1727</v>
      </c>
      <c r="E346" s="87" t="s">
        <v>1718</v>
      </c>
      <c r="F346" s="87" t="s">
        <v>1719</v>
      </c>
      <c r="G346" s="88" t="s">
        <v>661</v>
      </c>
      <c r="H346" s="87" t="s">
        <v>1710</v>
      </c>
      <c r="I346" s="30" t="s">
        <v>23</v>
      </c>
      <c r="J346" s="30">
        <v>1290</v>
      </c>
      <c r="K346" s="78">
        <v>2670.3</v>
      </c>
      <c r="L346" s="85" t="s">
        <v>2152</v>
      </c>
      <c r="M346" s="24" t="s">
        <v>2281</v>
      </c>
    </row>
    <row r="347" spans="1:13" ht="31.5">
      <c r="A347" s="18">
        <v>346</v>
      </c>
      <c r="B347" s="27" t="s">
        <v>351</v>
      </c>
      <c r="C347" s="87" t="s">
        <v>1728</v>
      </c>
      <c r="D347" s="87" t="s">
        <v>1729</v>
      </c>
      <c r="E347" s="87" t="s">
        <v>1730</v>
      </c>
      <c r="F347" s="87" t="s">
        <v>1731</v>
      </c>
      <c r="G347" s="88" t="s">
        <v>596</v>
      </c>
      <c r="H347" s="87" t="s">
        <v>1227</v>
      </c>
      <c r="I347" s="30" t="s">
        <v>23</v>
      </c>
      <c r="J347" s="30">
        <v>788</v>
      </c>
      <c r="K347" s="78">
        <v>709.2</v>
      </c>
      <c r="L347" s="85" t="s">
        <v>2152</v>
      </c>
      <c r="M347" s="24" t="s">
        <v>2281</v>
      </c>
    </row>
    <row r="348" spans="1:13" ht="15.75">
      <c r="A348" s="18">
        <v>347</v>
      </c>
      <c r="B348" s="27" t="s">
        <v>352</v>
      </c>
      <c r="C348" s="87" t="s">
        <v>1732</v>
      </c>
      <c r="D348" s="87" t="s">
        <v>1733</v>
      </c>
      <c r="E348" s="87" t="s">
        <v>1681</v>
      </c>
      <c r="F348" s="87" t="s">
        <v>1734</v>
      </c>
      <c r="G348" s="88" t="s">
        <v>661</v>
      </c>
      <c r="H348" s="87" t="s">
        <v>719</v>
      </c>
      <c r="I348" s="30" t="s">
        <v>23</v>
      </c>
      <c r="J348" s="30">
        <v>1600</v>
      </c>
      <c r="K348" s="78">
        <v>760</v>
      </c>
      <c r="L348" s="85" t="s">
        <v>2152</v>
      </c>
      <c r="M348" s="24" t="s">
        <v>2281</v>
      </c>
    </row>
    <row r="349" spans="1:13" ht="15.75">
      <c r="A349" s="18">
        <v>348</v>
      </c>
      <c r="B349" s="27" t="s">
        <v>353</v>
      </c>
      <c r="C349" s="87" t="s">
        <v>1735</v>
      </c>
      <c r="D349" s="87" t="s">
        <v>1736</v>
      </c>
      <c r="E349" s="87" t="s">
        <v>1681</v>
      </c>
      <c r="F349" s="87" t="s">
        <v>1737</v>
      </c>
      <c r="G349" s="88" t="s">
        <v>708</v>
      </c>
      <c r="H349" s="87" t="s">
        <v>719</v>
      </c>
      <c r="I349" s="30" t="s">
        <v>21</v>
      </c>
      <c r="J349" s="30">
        <v>84000</v>
      </c>
      <c r="K349" s="78">
        <v>113484</v>
      </c>
      <c r="L349" s="85" t="s">
        <v>2153</v>
      </c>
      <c r="M349" s="24" t="s">
        <v>2279</v>
      </c>
    </row>
    <row r="350" spans="1:13" ht="15.75">
      <c r="A350" s="18">
        <v>349</v>
      </c>
      <c r="B350" s="27" t="s">
        <v>354</v>
      </c>
      <c r="C350" s="87" t="s">
        <v>1738</v>
      </c>
      <c r="D350" s="87" t="s">
        <v>1739</v>
      </c>
      <c r="E350" s="87" t="s">
        <v>1718</v>
      </c>
      <c r="F350" s="87" t="s">
        <v>1740</v>
      </c>
      <c r="G350" s="88" t="s">
        <v>654</v>
      </c>
      <c r="H350" s="87" t="s">
        <v>1710</v>
      </c>
      <c r="I350" s="30" t="s">
        <v>23</v>
      </c>
      <c r="J350" s="30">
        <v>310</v>
      </c>
      <c r="K350" s="78">
        <v>12137.43</v>
      </c>
      <c r="L350" s="85" t="s">
        <v>2151</v>
      </c>
      <c r="M350" s="24" t="s">
        <v>2281</v>
      </c>
    </row>
    <row r="351" spans="1:13" ht="15.75">
      <c r="A351" s="18">
        <v>350</v>
      </c>
      <c r="B351" s="27" t="s">
        <v>355</v>
      </c>
      <c r="C351" s="87" t="s">
        <v>1741</v>
      </c>
      <c r="D351" s="87" t="s">
        <v>1742</v>
      </c>
      <c r="E351" s="87" t="s">
        <v>1671</v>
      </c>
      <c r="F351" s="87" t="s">
        <v>1743</v>
      </c>
      <c r="G351" s="88" t="s">
        <v>596</v>
      </c>
      <c r="H351" s="87" t="s">
        <v>1108</v>
      </c>
      <c r="I351" s="30" t="s">
        <v>21</v>
      </c>
      <c r="J351" s="30">
        <v>5205</v>
      </c>
      <c r="K351" s="78">
        <v>1379.3249999999998</v>
      </c>
      <c r="L351" s="85" t="s">
        <v>2151</v>
      </c>
      <c r="M351" s="24" t="s">
        <v>2281</v>
      </c>
    </row>
    <row r="352" spans="1:13" ht="31.5">
      <c r="A352" s="18">
        <v>351</v>
      </c>
      <c r="B352" s="27" t="s">
        <v>355</v>
      </c>
      <c r="C352" s="87" t="s">
        <v>1744</v>
      </c>
      <c r="D352" s="87" t="s">
        <v>1745</v>
      </c>
      <c r="E352" s="87" t="s">
        <v>1746</v>
      </c>
      <c r="F352" s="87" t="s">
        <v>1747</v>
      </c>
      <c r="G352" s="88" t="s">
        <v>708</v>
      </c>
      <c r="H352" s="87" t="s">
        <v>1108</v>
      </c>
      <c r="I352" s="30" t="s">
        <v>21</v>
      </c>
      <c r="J352" s="30">
        <v>5306</v>
      </c>
      <c r="K352" s="78">
        <v>429.786</v>
      </c>
      <c r="L352" s="84" t="s">
        <v>2151</v>
      </c>
      <c r="M352" s="24" t="s">
        <v>2281</v>
      </c>
    </row>
    <row r="353" spans="1:13" ht="15.75">
      <c r="A353" s="18">
        <v>352</v>
      </c>
      <c r="B353" s="27" t="s">
        <v>2187</v>
      </c>
      <c r="C353" s="87" t="s">
        <v>1744</v>
      </c>
      <c r="D353" s="87" t="s">
        <v>1745</v>
      </c>
      <c r="E353" s="87" t="s">
        <v>1746</v>
      </c>
      <c r="F353" s="87" t="s">
        <v>1748</v>
      </c>
      <c r="G353" s="88" t="s">
        <v>596</v>
      </c>
      <c r="H353" s="87" t="s">
        <v>1108</v>
      </c>
      <c r="I353" s="30" t="s">
        <v>71</v>
      </c>
      <c r="J353" s="30">
        <v>730</v>
      </c>
      <c r="K353" s="78">
        <v>7410.23</v>
      </c>
      <c r="L353" s="84" t="s">
        <v>2151</v>
      </c>
      <c r="M353" s="24" t="s">
        <v>2281</v>
      </c>
    </row>
    <row r="354" spans="1:13" ht="47.25">
      <c r="A354" s="18">
        <v>353</v>
      </c>
      <c r="B354" s="27" t="s">
        <v>356</v>
      </c>
      <c r="C354" s="87" t="s">
        <v>1749</v>
      </c>
      <c r="D354" s="87" t="s">
        <v>1750</v>
      </c>
      <c r="E354" s="87" t="s">
        <v>1751</v>
      </c>
      <c r="F354" s="87" t="s">
        <v>1752</v>
      </c>
      <c r="G354" s="88" t="s">
        <v>596</v>
      </c>
      <c r="H354" s="87" t="s">
        <v>1272</v>
      </c>
      <c r="I354" s="30" t="s">
        <v>21</v>
      </c>
      <c r="J354" s="30">
        <v>645</v>
      </c>
      <c r="K354" s="78">
        <v>32852.429999999993</v>
      </c>
      <c r="L354" s="84" t="s">
        <v>2152</v>
      </c>
      <c r="M354" s="24" t="s">
        <v>2280</v>
      </c>
    </row>
    <row r="355" spans="1:13" ht="47.25">
      <c r="A355" s="18">
        <v>354</v>
      </c>
      <c r="B355" s="27" t="s">
        <v>357</v>
      </c>
      <c r="C355" s="87" t="s">
        <v>1749</v>
      </c>
      <c r="D355" s="87" t="s">
        <v>1750</v>
      </c>
      <c r="E355" s="87" t="s">
        <v>1751</v>
      </c>
      <c r="F355" s="87" t="s">
        <v>1753</v>
      </c>
      <c r="G355" s="88" t="s">
        <v>596</v>
      </c>
      <c r="H355" s="87" t="s">
        <v>1272</v>
      </c>
      <c r="I355" s="30" t="s">
        <v>23</v>
      </c>
      <c r="J355" s="30">
        <v>606</v>
      </c>
      <c r="K355" s="78">
        <v>138.16800000000001</v>
      </c>
      <c r="L355" s="84" t="s">
        <v>2152</v>
      </c>
      <c r="M355" s="24" t="s">
        <v>2281</v>
      </c>
    </row>
    <row r="356" spans="1:13" ht="31.5">
      <c r="A356" s="18">
        <v>355</v>
      </c>
      <c r="B356" s="27" t="s">
        <v>358</v>
      </c>
      <c r="C356" s="111" t="s">
        <v>1754</v>
      </c>
      <c r="D356" s="87" t="s">
        <v>1755</v>
      </c>
      <c r="E356" s="87" t="s">
        <v>1756</v>
      </c>
      <c r="F356" s="87" t="s">
        <v>1757</v>
      </c>
      <c r="G356" s="88" t="s">
        <v>596</v>
      </c>
      <c r="H356" s="87" t="s">
        <v>1227</v>
      </c>
      <c r="I356" s="30" t="s">
        <v>23</v>
      </c>
      <c r="J356" s="30">
        <v>375</v>
      </c>
      <c r="K356" s="78">
        <v>1123.125</v>
      </c>
      <c r="L356" s="84" t="s">
        <v>2152</v>
      </c>
      <c r="M356" s="24" t="s">
        <v>2281</v>
      </c>
    </row>
    <row r="357" spans="1:13" ht="15.75">
      <c r="A357" s="18">
        <v>356</v>
      </c>
      <c r="B357" s="27" t="s">
        <v>359</v>
      </c>
      <c r="C357" s="87" t="s">
        <v>1550</v>
      </c>
      <c r="D357" s="87" t="s">
        <v>1758</v>
      </c>
      <c r="E357" s="87" t="s">
        <v>1759</v>
      </c>
      <c r="F357" s="87" t="s">
        <v>1760</v>
      </c>
      <c r="G357" s="87" t="s">
        <v>984</v>
      </c>
      <c r="H357" s="87" t="s">
        <v>1108</v>
      </c>
      <c r="I357" s="30" t="s">
        <v>9</v>
      </c>
      <c r="J357" s="30">
        <v>40000</v>
      </c>
      <c r="K357" s="78">
        <v>3520</v>
      </c>
      <c r="L357" s="84" t="s">
        <v>2152</v>
      </c>
      <c r="M357" s="24" t="s">
        <v>2281</v>
      </c>
    </row>
    <row r="358" spans="1:13" ht="15.75">
      <c r="A358" s="18">
        <v>357</v>
      </c>
      <c r="B358" s="27" t="s">
        <v>360</v>
      </c>
      <c r="C358" s="87" t="s">
        <v>1761</v>
      </c>
      <c r="D358" s="87" t="s">
        <v>1762</v>
      </c>
      <c r="E358" s="87" t="s">
        <v>1763</v>
      </c>
      <c r="F358" s="87" t="s">
        <v>1764</v>
      </c>
      <c r="G358" s="87" t="s">
        <v>984</v>
      </c>
      <c r="H358" s="87" t="s">
        <v>1126</v>
      </c>
      <c r="I358" s="30" t="s">
        <v>9</v>
      </c>
      <c r="J358" s="30">
        <v>89250</v>
      </c>
      <c r="K358" s="78">
        <v>1785</v>
      </c>
      <c r="L358" s="84" t="s">
        <v>2151</v>
      </c>
      <c r="M358" s="24" t="s">
        <v>2281</v>
      </c>
    </row>
    <row r="359" spans="1:13" ht="31.5">
      <c r="A359" s="18">
        <v>358</v>
      </c>
      <c r="B359" s="27" t="s">
        <v>361</v>
      </c>
      <c r="C359" s="87" t="s">
        <v>1765</v>
      </c>
      <c r="D359" s="87" t="s">
        <v>1766</v>
      </c>
      <c r="E359" s="87" t="s">
        <v>1767</v>
      </c>
      <c r="F359" s="87" t="s">
        <v>1768</v>
      </c>
      <c r="G359" s="88" t="s">
        <v>1768</v>
      </c>
      <c r="H359" s="87" t="s">
        <v>1769</v>
      </c>
      <c r="I359" s="30" t="s">
        <v>9</v>
      </c>
      <c r="J359" s="30">
        <v>50000</v>
      </c>
      <c r="K359" s="78">
        <v>200</v>
      </c>
      <c r="L359" s="84" t="s">
        <v>2151</v>
      </c>
      <c r="M359" s="24" t="s">
        <v>2281</v>
      </c>
    </row>
    <row r="360" spans="1:13" ht="15.75">
      <c r="A360" s="18">
        <v>359</v>
      </c>
      <c r="B360" s="27" t="s">
        <v>362</v>
      </c>
      <c r="C360" s="111" t="s">
        <v>361</v>
      </c>
      <c r="D360" s="87" t="s">
        <v>1770</v>
      </c>
      <c r="E360" s="87" t="s">
        <v>1771</v>
      </c>
      <c r="F360" s="87" t="s">
        <v>1772</v>
      </c>
      <c r="G360" s="87" t="s">
        <v>1685</v>
      </c>
      <c r="H360" s="87" t="s">
        <v>1108</v>
      </c>
      <c r="I360" s="30" t="s">
        <v>44</v>
      </c>
      <c r="J360" s="30">
        <v>2750</v>
      </c>
      <c r="K360" s="78">
        <v>15177.25</v>
      </c>
      <c r="L360" s="84" t="s">
        <v>2152</v>
      </c>
      <c r="M360" s="24" t="s">
        <v>2280</v>
      </c>
    </row>
    <row r="361" spans="1:13" ht="47.25">
      <c r="A361" s="18">
        <v>360</v>
      </c>
      <c r="B361" s="90" t="s">
        <v>363</v>
      </c>
      <c r="C361" s="88" t="s">
        <v>1773</v>
      </c>
      <c r="D361" s="88" t="s">
        <v>1774</v>
      </c>
      <c r="E361" s="88" t="s">
        <v>1775</v>
      </c>
      <c r="F361" s="88" t="s">
        <v>1776</v>
      </c>
      <c r="G361" s="88" t="s">
        <v>596</v>
      </c>
      <c r="H361" s="88" t="s">
        <v>612</v>
      </c>
      <c r="I361" s="30" t="s">
        <v>44</v>
      </c>
      <c r="J361" s="30">
        <v>1407</v>
      </c>
      <c r="K361" s="78">
        <v>52876.467000000004</v>
      </c>
      <c r="L361" s="85" t="s">
        <v>2152</v>
      </c>
      <c r="M361" s="24" t="s">
        <v>2280</v>
      </c>
    </row>
    <row r="362" spans="1:13" ht="15.75">
      <c r="A362" s="18">
        <v>361</v>
      </c>
      <c r="B362" s="90" t="s">
        <v>364</v>
      </c>
      <c r="C362" s="88" t="s">
        <v>1777</v>
      </c>
      <c r="D362" s="88" t="s">
        <v>1758</v>
      </c>
      <c r="E362" s="88" t="s">
        <v>1778</v>
      </c>
      <c r="F362" s="88" t="s">
        <v>1779</v>
      </c>
      <c r="G362" s="88" t="s">
        <v>596</v>
      </c>
      <c r="H362" s="88" t="s">
        <v>1108</v>
      </c>
      <c r="I362" s="30" t="s">
        <v>23</v>
      </c>
      <c r="J362" s="30">
        <v>161</v>
      </c>
      <c r="K362" s="78">
        <v>2953.223</v>
      </c>
      <c r="L362" s="85" t="s">
        <v>2152</v>
      </c>
      <c r="M362" s="24" t="s">
        <v>2281</v>
      </c>
    </row>
    <row r="363" spans="1:13" ht="15.75">
      <c r="A363" s="18">
        <v>362</v>
      </c>
      <c r="B363" s="90" t="s">
        <v>365</v>
      </c>
      <c r="C363" s="88" t="s">
        <v>1781</v>
      </c>
      <c r="D363" s="88" t="s">
        <v>1782</v>
      </c>
      <c r="E363" s="88" t="s">
        <v>1783</v>
      </c>
      <c r="F363" s="88" t="s">
        <v>1784</v>
      </c>
      <c r="G363" s="88" t="s">
        <v>596</v>
      </c>
      <c r="H363" s="88" t="s">
        <v>1310</v>
      </c>
      <c r="I363" s="30" t="s">
        <v>9</v>
      </c>
      <c r="J363" s="30" t="s">
        <v>2185</v>
      </c>
      <c r="K363" s="78">
        <v>11139.444</v>
      </c>
      <c r="L363" s="85" t="s">
        <v>2152</v>
      </c>
      <c r="M363" s="24" t="s">
        <v>2281</v>
      </c>
    </row>
    <row r="364" spans="1:13" ht="31.5">
      <c r="A364" s="18">
        <v>363</v>
      </c>
      <c r="B364" s="90" t="s">
        <v>366</v>
      </c>
      <c r="C364" s="88" t="s">
        <v>916</v>
      </c>
      <c r="D364" s="88" t="s">
        <v>1785</v>
      </c>
      <c r="E364" s="88" t="s">
        <v>1786</v>
      </c>
      <c r="F364" s="88" t="s">
        <v>1787</v>
      </c>
      <c r="G364" s="88" t="s">
        <v>596</v>
      </c>
      <c r="H364" s="88" t="s">
        <v>1368</v>
      </c>
      <c r="I364" s="30" t="s">
        <v>21</v>
      </c>
      <c r="J364" s="30">
        <v>3045</v>
      </c>
      <c r="K364" s="78">
        <v>9.1349999999999998</v>
      </c>
      <c r="L364" s="85" t="s">
        <v>2152</v>
      </c>
      <c r="M364" s="24" t="s">
        <v>2281</v>
      </c>
    </row>
    <row r="365" spans="1:13" ht="31.5">
      <c r="A365" s="18">
        <v>364</v>
      </c>
      <c r="B365" s="92" t="s">
        <v>367</v>
      </c>
      <c r="C365" s="88" t="s">
        <v>916</v>
      </c>
      <c r="D365" s="88" t="s">
        <v>1788</v>
      </c>
      <c r="E365" s="88" t="s">
        <v>1786</v>
      </c>
      <c r="F365" s="88" t="s">
        <v>600</v>
      </c>
      <c r="G365" s="88" t="s">
        <v>600</v>
      </c>
      <c r="H365" s="88" t="s">
        <v>1368</v>
      </c>
      <c r="I365" s="30" t="s">
        <v>21</v>
      </c>
      <c r="J365" s="30">
        <v>10000</v>
      </c>
      <c r="K365" s="78">
        <v>32640</v>
      </c>
      <c r="L365" s="85" t="s">
        <v>2152</v>
      </c>
      <c r="M365" s="24" t="s">
        <v>2280</v>
      </c>
    </row>
    <row r="366" spans="1:13" ht="63">
      <c r="A366" s="18">
        <v>365</v>
      </c>
      <c r="B366" s="90" t="s">
        <v>368</v>
      </c>
      <c r="C366" s="88" t="s">
        <v>1789</v>
      </c>
      <c r="D366" s="88" t="s">
        <v>1790</v>
      </c>
      <c r="E366" s="88" t="s">
        <v>1791</v>
      </c>
      <c r="F366" s="88" t="s">
        <v>1792</v>
      </c>
      <c r="G366" s="88" t="s">
        <v>596</v>
      </c>
      <c r="H366" s="88" t="s">
        <v>5</v>
      </c>
      <c r="I366" s="30" t="s">
        <v>23</v>
      </c>
      <c r="J366" s="30">
        <v>5400</v>
      </c>
      <c r="K366" s="78">
        <v>11880</v>
      </c>
      <c r="L366" s="85" t="s">
        <v>2151</v>
      </c>
      <c r="M366" s="24" t="s">
        <v>2281</v>
      </c>
    </row>
    <row r="367" spans="1:13" ht="31.5">
      <c r="A367" s="18">
        <v>366</v>
      </c>
      <c r="B367" s="90" t="s">
        <v>369</v>
      </c>
      <c r="C367" s="88" t="s">
        <v>1793</v>
      </c>
      <c r="D367" s="88" t="s">
        <v>1794</v>
      </c>
      <c r="E367" s="88" t="s">
        <v>1795</v>
      </c>
      <c r="F367" s="88" t="s">
        <v>984</v>
      </c>
      <c r="G367" s="88" t="s">
        <v>984</v>
      </c>
      <c r="H367" s="88" t="s">
        <v>1185</v>
      </c>
      <c r="I367" s="30" t="s">
        <v>23</v>
      </c>
      <c r="J367" s="30">
        <v>2000</v>
      </c>
      <c r="K367" s="78">
        <v>214448</v>
      </c>
      <c r="L367" s="85" t="s">
        <v>2152</v>
      </c>
      <c r="M367" s="24" t="s">
        <v>2279</v>
      </c>
    </row>
    <row r="368" spans="1:13" ht="31.5">
      <c r="A368" s="18">
        <v>367</v>
      </c>
      <c r="B368" s="90" t="s">
        <v>370</v>
      </c>
      <c r="C368" s="88" t="s">
        <v>1793</v>
      </c>
      <c r="D368" s="88" t="s">
        <v>1796</v>
      </c>
      <c r="E368" s="88" t="s">
        <v>1795</v>
      </c>
      <c r="F368" s="88" t="s">
        <v>984</v>
      </c>
      <c r="G368" s="88" t="s">
        <v>984</v>
      </c>
      <c r="H368" s="88" t="s">
        <v>1185</v>
      </c>
      <c r="I368" s="30" t="s">
        <v>23</v>
      </c>
      <c r="J368" s="30">
        <v>1200</v>
      </c>
      <c r="K368" s="78">
        <v>2760</v>
      </c>
      <c r="L368" s="85" t="s">
        <v>2152</v>
      </c>
      <c r="M368" s="24" t="s">
        <v>2281</v>
      </c>
    </row>
    <row r="369" spans="1:13" ht="15.75">
      <c r="A369" s="18">
        <v>368</v>
      </c>
      <c r="B369" s="90" t="s">
        <v>371</v>
      </c>
      <c r="C369" s="88" t="s">
        <v>371</v>
      </c>
      <c r="D369" s="88" t="s">
        <v>1797</v>
      </c>
      <c r="E369" s="88" t="s">
        <v>1780</v>
      </c>
      <c r="F369" s="88" t="s">
        <v>1798</v>
      </c>
      <c r="G369" s="88" t="s">
        <v>596</v>
      </c>
      <c r="H369" s="88" t="s">
        <v>1108</v>
      </c>
      <c r="I369" s="30" t="s">
        <v>23</v>
      </c>
      <c r="J369" s="30">
        <v>432</v>
      </c>
      <c r="K369" s="78">
        <v>11976.335999999999</v>
      </c>
      <c r="L369" s="85" t="s">
        <v>2152</v>
      </c>
      <c r="M369" s="24" t="s">
        <v>2281</v>
      </c>
    </row>
    <row r="370" spans="1:13" ht="47.25">
      <c r="A370" s="18">
        <v>369</v>
      </c>
      <c r="B370" s="90" t="s">
        <v>372</v>
      </c>
      <c r="C370" s="88" t="s">
        <v>1799</v>
      </c>
      <c r="D370" s="88" t="s">
        <v>1800</v>
      </c>
      <c r="E370" s="88" t="s">
        <v>1507</v>
      </c>
      <c r="F370" s="88" t="s">
        <v>1757</v>
      </c>
      <c r="G370" s="88" t="s">
        <v>596</v>
      </c>
      <c r="H370" s="88" t="s">
        <v>605</v>
      </c>
      <c r="I370" s="30" t="s">
        <v>9</v>
      </c>
      <c r="J370" s="30">
        <v>175</v>
      </c>
      <c r="K370" s="78">
        <v>239.4</v>
      </c>
      <c r="L370" s="85" t="s">
        <v>2152</v>
      </c>
      <c r="M370" s="24" t="s">
        <v>2281</v>
      </c>
    </row>
    <row r="371" spans="1:13" ht="47.25">
      <c r="A371" s="18">
        <v>370</v>
      </c>
      <c r="B371" s="90" t="s">
        <v>372</v>
      </c>
      <c r="C371" s="88" t="s">
        <v>1801</v>
      </c>
      <c r="D371" s="88" t="s">
        <v>1802</v>
      </c>
      <c r="E371" s="88" t="s">
        <v>1078</v>
      </c>
      <c r="F371" s="88" t="s">
        <v>1757</v>
      </c>
      <c r="G371" s="88" t="s">
        <v>596</v>
      </c>
      <c r="H371" s="88" t="s">
        <v>605</v>
      </c>
      <c r="I371" s="30" t="s">
        <v>9</v>
      </c>
      <c r="J371" s="30">
        <v>52500</v>
      </c>
      <c r="K371" s="78">
        <v>52.5</v>
      </c>
      <c r="L371" s="85" t="s">
        <v>2152</v>
      </c>
      <c r="M371" s="24" t="s">
        <v>2281</v>
      </c>
    </row>
    <row r="372" spans="1:13" ht="47.25">
      <c r="A372" s="18">
        <v>371</v>
      </c>
      <c r="B372" s="92" t="s">
        <v>2147</v>
      </c>
      <c r="C372" s="88" t="s">
        <v>1803</v>
      </c>
      <c r="D372" s="88" t="s">
        <v>1804</v>
      </c>
      <c r="E372" s="88" t="s">
        <v>1078</v>
      </c>
      <c r="F372" s="88" t="s">
        <v>1805</v>
      </c>
      <c r="G372" s="88" t="s">
        <v>596</v>
      </c>
      <c r="H372" s="88" t="s">
        <v>605</v>
      </c>
      <c r="I372" s="30" t="s">
        <v>23</v>
      </c>
      <c r="J372" s="30">
        <v>415</v>
      </c>
      <c r="K372" s="78">
        <v>39595.979999999996</v>
      </c>
      <c r="L372" s="85" t="s">
        <v>2152</v>
      </c>
      <c r="M372" s="24" t="s">
        <v>2280</v>
      </c>
    </row>
    <row r="373" spans="1:13" ht="15.75">
      <c r="A373" s="18">
        <v>372</v>
      </c>
      <c r="B373" s="90" t="s">
        <v>373</v>
      </c>
      <c r="C373" s="88" t="s">
        <v>1806</v>
      </c>
      <c r="D373" s="88" t="s">
        <v>1807</v>
      </c>
      <c r="E373" s="88" t="s">
        <v>1808</v>
      </c>
      <c r="F373" s="88" t="s">
        <v>600</v>
      </c>
      <c r="G373" s="88" t="s">
        <v>600</v>
      </c>
      <c r="H373" s="88" t="s">
        <v>1809</v>
      </c>
      <c r="I373" s="30" t="s">
        <v>44</v>
      </c>
      <c r="J373" s="30">
        <v>2100</v>
      </c>
      <c r="K373" s="78">
        <v>2087.4</v>
      </c>
      <c r="L373" s="85" t="s">
        <v>2152</v>
      </c>
      <c r="M373" s="24" t="s">
        <v>2281</v>
      </c>
    </row>
    <row r="374" spans="1:13" ht="31.5">
      <c r="A374" s="18">
        <v>373</v>
      </c>
      <c r="B374" s="90" t="s">
        <v>374</v>
      </c>
      <c r="C374" s="88" t="s">
        <v>1810</v>
      </c>
      <c r="D374" s="88" t="s">
        <v>1811</v>
      </c>
      <c r="E374" s="88" t="s">
        <v>1812</v>
      </c>
      <c r="F374" s="88" t="s">
        <v>1813</v>
      </c>
      <c r="G374" s="88" t="s">
        <v>596</v>
      </c>
      <c r="H374" s="88" t="s">
        <v>1814</v>
      </c>
      <c r="I374" s="30" t="s">
        <v>23</v>
      </c>
      <c r="J374" s="30">
        <v>2000</v>
      </c>
      <c r="K374" s="78">
        <v>116</v>
      </c>
      <c r="L374" s="85" t="s">
        <v>2152</v>
      </c>
      <c r="M374" s="24" t="s">
        <v>2281</v>
      </c>
    </row>
    <row r="375" spans="1:13" ht="15.75">
      <c r="A375" s="18">
        <v>374</v>
      </c>
      <c r="B375" s="90" t="s">
        <v>375</v>
      </c>
      <c r="C375" s="88" t="s">
        <v>1815</v>
      </c>
      <c r="D375" s="88" t="s">
        <v>1816</v>
      </c>
      <c r="E375" s="88" t="s">
        <v>1817</v>
      </c>
      <c r="F375" s="88" t="s">
        <v>1818</v>
      </c>
      <c r="G375" s="88" t="s">
        <v>1818</v>
      </c>
      <c r="H375" s="88" t="s">
        <v>719</v>
      </c>
      <c r="I375" s="30" t="s">
        <v>21</v>
      </c>
      <c r="J375" s="30">
        <v>52500</v>
      </c>
      <c r="K375" s="78">
        <v>51765</v>
      </c>
      <c r="L375" s="85" t="s">
        <v>2151</v>
      </c>
      <c r="M375" s="24" t="s">
        <v>2280</v>
      </c>
    </row>
    <row r="376" spans="1:13" ht="15.75">
      <c r="A376" s="18">
        <v>375</v>
      </c>
      <c r="B376" s="90" t="s">
        <v>376</v>
      </c>
      <c r="C376" s="88" t="s">
        <v>1819</v>
      </c>
      <c r="D376" s="88" t="s">
        <v>1820</v>
      </c>
      <c r="E376" s="88" t="s">
        <v>1821</v>
      </c>
      <c r="F376" s="88" t="s">
        <v>1818</v>
      </c>
      <c r="G376" s="88" t="s">
        <v>1818</v>
      </c>
      <c r="H376" s="88" t="s">
        <v>719</v>
      </c>
      <c r="I376" s="30" t="s">
        <v>23</v>
      </c>
      <c r="J376" s="30">
        <v>2205</v>
      </c>
      <c r="K376" s="78">
        <v>285009.48000000004</v>
      </c>
      <c r="L376" s="85" t="s">
        <v>2151</v>
      </c>
      <c r="M376" s="24" t="s">
        <v>2279</v>
      </c>
    </row>
    <row r="377" spans="1:13" ht="31.5">
      <c r="A377" s="18">
        <v>376</v>
      </c>
      <c r="B377" s="90" t="s">
        <v>377</v>
      </c>
      <c r="C377" s="88" t="s">
        <v>1822</v>
      </c>
      <c r="D377" s="88" t="s">
        <v>1823</v>
      </c>
      <c r="E377" s="88" t="s">
        <v>1824</v>
      </c>
      <c r="F377" s="88" t="s">
        <v>984</v>
      </c>
      <c r="G377" s="88" t="s">
        <v>984</v>
      </c>
      <c r="H377" s="88" t="s">
        <v>1185</v>
      </c>
      <c r="I377" s="30" t="s">
        <v>23</v>
      </c>
      <c r="J377" s="30">
        <v>900</v>
      </c>
      <c r="K377" s="78">
        <v>2754</v>
      </c>
      <c r="L377" s="85" t="s">
        <v>2151</v>
      </c>
      <c r="M377" s="24" t="s">
        <v>2281</v>
      </c>
    </row>
    <row r="378" spans="1:13" ht="31.5">
      <c r="A378" s="18">
        <v>377</v>
      </c>
      <c r="B378" s="90" t="s">
        <v>378</v>
      </c>
      <c r="C378" s="88" t="s">
        <v>1825</v>
      </c>
      <c r="D378" s="88" t="s">
        <v>1826</v>
      </c>
      <c r="E378" s="88" t="s">
        <v>1778</v>
      </c>
      <c r="F378" s="88" t="s">
        <v>984</v>
      </c>
      <c r="G378" s="88" t="s">
        <v>984</v>
      </c>
      <c r="H378" s="88" t="s">
        <v>1185</v>
      </c>
      <c r="I378" s="30" t="s">
        <v>23</v>
      </c>
      <c r="J378" s="30">
        <v>2600</v>
      </c>
      <c r="K378" s="78">
        <v>7059</v>
      </c>
      <c r="L378" s="85" t="s">
        <v>2151</v>
      </c>
      <c r="M378" s="24" t="s">
        <v>2281</v>
      </c>
    </row>
    <row r="379" spans="1:13" ht="31.5">
      <c r="A379" s="18">
        <v>378</v>
      </c>
      <c r="B379" s="90" t="s">
        <v>379</v>
      </c>
      <c r="C379" s="88" t="s">
        <v>1829</v>
      </c>
      <c r="D379" s="88" t="s">
        <v>1830</v>
      </c>
      <c r="E379" s="88" t="s">
        <v>1827</v>
      </c>
      <c r="F379" s="88" t="s">
        <v>1828</v>
      </c>
      <c r="G379" s="88" t="s">
        <v>984</v>
      </c>
      <c r="H379" s="88" t="s">
        <v>1185</v>
      </c>
      <c r="I379" s="30" t="s">
        <v>23</v>
      </c>
      <c r="J379" s="30">
        <v>3000</v>
      </c>
      <c r="K379" s="78">
        <v>21690</v>
      </c>
      <c r="L379" s="85" t="s">
        <v>2152</v>
      </c>
      <c r="M379" s="24" t="s">
        <v>2280</v>
      </c>
    </row>
    <row r="380" spans="1:13" ht="31.5">
      <c r="A380" s="18">
        <v>379</v>
      </c>
      <c r="B380" s="90" t="s">
        <v>380</v>
      </c>
      <c r="C380" s="88" t="s">
        <v>1831</v>
      </c>
      <c r="D380" s="88" t="s">
        <v>1832</v>
      </c>
      <c r="E380" s="88" t="s">
        <v>1833</v>
      </c>
      <c r="F380" s="88" t="s">
        <v>1834</v>
      </c>
      <c r="G380" s="88" t="s">
        <v>984</v>
      </c>
      <c r="H380" s="88" t="s">
        <v>719</v>
      </c>
      <c r="I380" s="30" t="s">
        <v>23</v>
      </c>
      <c r="J380" s="30">
        <v>1500</v>
      </c>
      <c r="K380" s="78">
        <v>3270</v>
      </c>
      <c r="L380" s="85" t="s">
        <v>2151</v>
      </c>
      <c r="M380" s="24" t="s">
        <v>2281</v>
      </c>
    </row>
    <row r="381" spans="1:13" ht="31.5">
      <c r="A381" s="18">
        <v>380</v>
      </c>
      <c r="B381" s="90" t="s">
        <v>381</v>
      </c>
      <c r="C381" s="88" t="s">
        <v>1835</v>
      </c>
      <c r="D381" s="88" t="s">
        <v>1836</v>
      </c>
      <c r="E381" s="88" t="s">
        <v>1837</v>
      </c>
      <c r="F381" s="88" t="s">
        <v>1838</v>
      </c>
      <c r="G381" s="88" t="s">
        <v>596</v>
      </c>
      <c r="H381" s="88" t="s">
        <v>5</v>
      </c>
      <c r="I381" s="30" t="s">
        <v>44</v>
      </c>
      <c r="J381" s="30">
        <v>3890</v>
      </c>
      <c r="K381" s="78">
        <v>11670</v>
      </c>
      <c r="L381" s="85" t="s">
        <v>2152</v>
      </c>
      <c r="M381" s="24" t="s">
        <v>2281</v>
      </c>
    </row>
    <row r="382" spans="1:13" ht="31.5">
      <c r="A382" s="18">
        <v>381</v>
      </c>
      <c r="B382" s="90" t="s">
        <v>382</v>
      </c>
      <c r="C382" s="88" t="s">
        <v>1839</v>
      </c>
      <c r="D382" s="88" t="s">
        <v>1840</v>
      </c>
      <c r="E382" s="88" t="s">
        <v>1841</v>
      </c>
      <c r="F382" s="88" t="s">
        <v>1842</v>
      </c>
      <c r="G382" s="88" t="s">
        <v>596</v>
      </c>
      <c r="H382" s="88" t="s">
        <v>1108</v>
      </c>
      <c r="I382" s="30" t="s">
        <v>44</v>
      </c>
      <c r="J382" s="30">
        <v>1827</v>
      </c>
      <c r="K382" s="78">
        <v>5481</v>
      </c>
      <c r="L382" s="85" t="s">
        <v>2152</v>
      </c>
      <c r="M382" s="24" t="s">
        <v>2281</v>
      </c>
    </row>
    <row r="383" spans="1:13" ht="15.75">
      <c r="A383" s="18">
        <v>382</v>
      </c>
      <c r="B383" s="90" t="s">
        <v>383</v>
      </c>
      <c r="C383" s="88" t="s">
        <v>1839</v>
      </c>
      <c r="D383" s="88" t="s">
        <v>1843</v>
      </c>
      <c r="E383" s="88" t="s">
        <v>1844</v>
      </c>
      <c r="F383" s="88" t="s">
        <v>1845</v>
      </c>
      <c r="G383" s="88" t="s">
        <v>603</v>
      </c>
      <c r="H383" s="88" t="s">
        <v>1108</v>
      </c>
      <c r="I383" s="30" t="s">
        <v>44</v>
      </c>
      <c r="J383" s="30">
        <v>3751</v>
      </c>
      <c r="K383" s="78">
        <v>3758.502</v>
      </c>
      <c r="L383" s="85" t="s">
        <v>2152</v>
      </c>
      <c r="M383" s="24" t="s">
        <v>2281</v>
      </c>
    </row>
    <row r="384" spans="1:13" ht="31.5">
      <c r="A384" s="18">
        <v>383</v>
      </c>
      <c r="B384" s="90" t="s">
        <v>384</v>
      </c>
      <c r="C384" s="88" t="s">
        <v>384</v>
      </c>
      <c r="D384" s="88" t="s">
        <v>1846</v>
      </c>
      <c r="E384" s="88" t="s">
        <v>1847</v>
      </c>
      <c r="F384" s="88" t="s">
        <v>1848</v>
      </c>
      <c r="G384" s="88" t="s">
        <v>596</v>
      </c>
      <c r="H384" s="88" t="s">
        <v>5</v>
      </c>
      <c r="I384" s="30" t="s">
        <v>23</v>
      </c>
      <c r="J384" s="30">
        <v>2110</v>
      </c>
      <c r="K384" s="78">
        <v>2050.92</v>
      </c>
      <c r="L384" s="85" t="s">
        <v>2151</v>
      </c>
      <c r="M384" s="24" t="s">
        <v>2281</v>
      </c>
    </row>
    <row r="385" spans="1:13" ht="31.5">
      <c r="A385" s="18">
        <v>384</v>
      </c>
      <c r="B385" s="90" t="s">
        <v>385</v>
      </c>
      <c r="C385" s="88" t="s">
        <v>384</v>
      </c>
      <c r="D385" s="88" t="s">
        <v>1846</v>
      </c>
      <c r="E385" s="88" t="s">
        <v>1849</v>
      </c>
      <c r="F385" s="88" t="s">
        <v>1850</v>
      </c>
      <c r="G385" s="88" t="s">
        <v>603</v>
      </c>
      <c r="H385" s="88" t="s">
        <v>5</v>
      </c>
      <c r="I385" s="30" t="s">
        <v>23</v>
      </c>
      <c r="J385" s="30">
        <v>1225</v>
      </c>
      <c r="K385" s="78">
        <v>124321.575</v>
      </c>
      <c r="L385" s="85" t="s">
        <v>2151</v>
      </c>
      <c r="M385" s="24" t="s">
        <v>2279</v>
      </c>
    </row>
    <row r="386" spans="1:13" ht="31.5">
      <c r="A386" s="18">
        <v>385</v>
      </c>
      <c r="B386" s="90" t="s">
        <v>385</v>
      </c>
      <c r="C386" s="88" t="s">
        <v>384</v>
      </c>
      <c r="D386" s="88" t="s">
        <v>1851</v>
      </c>
      <c r="E386" s="88" t="s">
        <v>1852</v>
      </c>
      <c r="F386" s="88" t="s">
        <v>1850</v>
      </c>
      <c r="G386" s="88" t="s">
        <v>603</v>
      </c>
      <c r="H386" s="88" t="s">
        <v>5</v>
      </c>
      <c r="I386" s="30" t="s">
        <v>23</v>
      </c>
      <c r="J386" s="30">
        <v>1313</v>
      </c>
      <c r="K386" s="78">
        <v>52081.457999999999</v>
      </c>
      <c r="L386" s="85" t="s">
        <v>2151</v>
      </c>
      <c r="M386" s="24" t="s">
        <v>2280</v>
      </c>
    </row>
    <row r="387" spans="1:13" ht="31.5">
      <c r="A387" s="18">
        <v>386</v>
      </c>
      <c r="B387" s="90" t="s">
        <v>386</v>
      </c>
      <c r="C387" s="88" t="s">
        <v>384</v>
      </c>
      <c r="D387" s="88" t="s">
        <v>1853</v>
      </c>
      <c r="E387" s="88" t="s">
        <v>1854</v>
      </c>
      <c r="F387" s="88" t="s">
        <v>1855</v>
      </c>
      <c r="G387" s="88" t="s">
        <v>596</v>
      </c>
      <c r="H387" s="88" t="s">
        <v>5</v>
      </c>
      <c r="I387" s="30" t="s">
        <v>71</v>
      </c>
      <c r="J387" s="30">
        <v>10500</v>
      </c>
      <c r="K387" s="78">
        <v>451.5</v>
      </c>
      <c r="L387" s="85" t="s">
        <v>2151</v>
      </c>
      <c r="M387" s="24" t="s">
        <v>2281</v>
      </c>
    </row>
    <row r="388" spans="1:13" ht="31.5">
      <c r="A388" s="18">
        <v>387</v>
      </c>
      <c r="B388" s="90" t="s">
        <v>387</v>
      </c>
      <c r="C388" s="88" t="s">
        <v>1856</v>
      </c>
      <c r="D388" s="88" t="s">
        <v>1857</v>
      </c>
      <c r="E388" s="88" t="s">
        <v>1858</v>
      </c>
      <c r="F388" s="88" t="s">
        <v>1859</v>
      </c>
      <c r="G388" s="88" t="s">
        <v>602</v>
      </c>
      <c r="H388" s="88" t="s">
        <v>1040</v>
      </c>
      <c r="I388" s="30" t="s">
        <v>23</v>
      </c>
      <c r="J388" s="30">
        <v>6949</v>
      </c>
      <c r="K388" s="78">
        <v>9992.6619999999984</v>
      </c>
      <c r="L388" s="85" t="s">
        <v>2151</v>
      </c>
      <c r="M388" s="24" t="s">
        <v>2281</v>
      </c>
    </row>
    <row r="389" spans="1:13" ht="31.5">
      <c r="A389" s="18">
        <v>388</v>
      </c>
      <c r="B389" s="90" t="s">
        <v>388</v>
      </c>
      <c r="C389" s="88" t="s">
        <v>1860</v>
      </c>
      <c r="D389" s="88" t="s">
        <v>1861</v>
      </c>
      <c r="E389" s="88" t="s">
        <v>1862</v>
      </c>
      <c r="F389" s="88" t="s">
        <v>1863</v>
      </c>
      <c r="G389" s="88" t="s">
        <v>603</v>
      </c>
      <c r="H389" s="88" t="s">
        <v>1814</v>
      </c>
      <c r="I389" s="30" t="s">
        <v>23</v>
      </c>
      <c r="J389" s="30">
        <v>9500</v>
      </c>
      <c r="K389" s="78">
        <v>17793.5</v>
      </c>
      <c r="L389" s="85" t="s">
        <v>2152</v>
      </c>
      <c r="M389" s="24" t="s">
        <v>2280</v>
      </c>
    </row>
    <row r="390" spans="1:13" ht="31.5">
      <c r="A390" s="18">
        <v>389</v>
      </c>
      <c r="B390" s="123" t="s">
        <v>389</v>
      </c>
      <c r="C390" s="124" t="s">
        <v>1864</v>
      </c>
      <c r="D390" s="124" t="s">
        <v>1865</v>
      </c>
      <c r="E390" s="124" t="s">
        <v>1866</v>
      </c>
      <c r="F390" s="124" t="s">
        <v>1867</v>
      </c>
      <c r="G390" s="124" t="s">
        <v>596</v>
      </c>
      <c r="H390" s="124" t="s">
        <v>1868</v>
      </c>
      <c r="I390" s="30" t="s">
        <v>9</v>
      </c>
      <c r="J390" s="30">
        <v>10800</v>
      </c>
      <c r="K390" s="78">
        <v>15627.6</v>
      </c>
      <c r="L390" s="125" t="s">
        <v>2152</v>
      </c>
      <c r="M390" s="24" t="s">
        <v>2280</v>
      </c>
    </row>
    <row r="391" spans="1:13" ht="31.5">
      <c r="A391" s="18">
        <v>390</v>
      </c>
      <c r="B391" s="90" t="s">
        <v>2148</v>
      </c>
      <c r="C391" s="88" t="s">
        <v>1869</v>
      </c>
      <c r="D391" s="88" t="s">
        <v>1870</v>
      </c>
      <c r="E391" s="88" t="s">
        <v>1871</v>
      </c>
      <c r="F391" s="88" t="s">
        <v>1872</v>
      </c>
      <c r="G391" s="88" t="s">
        <v>1873</v>
      </c>
      <c r="H391" s="88" t="s">
        <v>705</v>
      </c>
      <c r="I391" s="30" t="s">
        <v>23</v>
      </c>
      <c r="J391" s="30">
        <v>176000</v>
      </c>
      <c r="K391" s="78">
        <v>176</v>
      </c>
      <c r="L391" s="89" t="s">
        <v>2152</v>
      </c>
      <c r="M391" s="24" t="s">
        <v>2281</v>
      </c>
    </row>
    <row r="392" spans="1:13" ht="47.25">
      <c r="A392" s="18">
        <v>391</v>
      </c>
      <c r="B392" s="90" t="s">
        <v>390</v>
      </c>
      <c r="C392" s="88" t="s">
        <v>390</v>
      </c>
      <c r="D392" s="88" t="s">
        <v>1874</v>
      </c>
      <c r="E392" s="88" t="s">
        <v>1875</v>
      </c>
      <c r="F392" s="88" t="s">
        <v>1876</v>
      </c>
      <c r="G392" s="88" t="s">
        <v>596</v>
      </c>
      <c r="H392" s="88" t="s">
        <v>605</v>
      </c>
      <c r="I392" s="30" t="s">
        <v>9</v>
      </c>
      <c r="J392" s="30" t="s">
        <v>2222</v>
      </c>
      <c r="K392" s="78">
        <v>16453.547999999999</v>
      </c>
      <c r="L392" s="89" t="s">
        <v>2152</v>
      </c>
      <c r="M392" s="24" t="s">
        <v>2280</v>
      </c>
    </row>
    <row r="393" spans="1:13" ht="31.5">
      <c r="A393" s="18">
        <v>392</v>
      </c>
      <c r="B393" s="90" t="s">
        <v>391</v>
      </c>
      <c r="C393" s="88" t="s">
        <v>1877</v>
      </c>
      <c r="D393" s="88" t="s">
        <v>1878</v>
      </c>
      <c r="E393" s="88" t="s">
        <v>1879</v>
      </c>
      <c r="F393" s="88" t="s">
        <v>1880</v>
      </c>
      <c r="G393" s="88" t="s">
        <v>712</v>
      </c>
      <c r="H393" s="88" t="s">
        <v>1185</v>
      </c>
      <c r="I393" s="30" t="s">
        <v>9</v>
      </c>
      <c r="J393" s="30">
        <v>4410</v>
      </c>
      <c r="K393" s="78">
        <v>3748.5</v>
      </c>
      <c r="L393" s="89" t="s">
        <v>2152</v>
      </c>
      <c r="M393" s="24" t="s">
        <v>2281</v>
      </c>
    </row>
    <row r="394" spans="1:13" ht="31.5">
      <c r="A394" s="18">
        <v>393</v>
      </c>
      <c r="B394" s="90" t="s">
        <v>392</v>
      </c>
      <c r="C394" s="88" t="s">
        <v>2221</v>
      </c>
      <c r="D394" s="88" t="s">
        <v>1528</v>
      </c>
      <c r="E394" s="88" t="s">
        <v>1881</v>
      </c>
      <c r="F394" s="111" t="s">
        <v>1276</v>
      </c>
      <c r="G394" s="88" t="s">
        <v>603</v>
      </c>
      <c r="H394" s="88" t="s">
        <v>1108</v>
      </c>
      <c r="I394" s="30" t="s">
        <v>23</v>
      </c>
      <c r="J394" s="30">
        <v>1830</v>
      </c>
      <c r="K394" s="78">
        <v>228.75</v>
      </c>
      <c r="L394" s="89" t="s">
        <v>2152</v>
      </c>
      <c r="M394" s="24" t="s">
        <v>2281</v>
      </c>
    </row>
    <row r="395" spans="1:13" ht="31.5">
      <c r="A395" s="18">
        <v>394</v>
      </c>
      <c r="B395" s="90" t="s">
        <v>393</v>
      </c>
      <c r="C395" s="88" t="s">
        <v>1882</v>
      </c>
      <c r="D395" s="88" t="s">
        <v>1883</v>
      </c>
      <c r="E395" s="88" t="s">
        <v>1884</v>
      </c>
      <c r="F395" s="88" t="s">
        <v>1885</v>
      </c>
      <c r="G395" s="88" t="s">
        <v>604</v>
      </c>
      <c r="H395" s="88" t="s">
        <v>705</v>
      </c>
      <c r="I395" s="30" t="s">
        <v>23</v>
      </c>
      <c r="J395" s="30">
        <v>59000</v>
      </c>
      <c r="K395" s="78">
        <v>3186</v>
      </c>
      <c r="L395" s="89" t="s">
        <v>2151</v>
      </c>
      <c r="M395" s="24" t="s">
        <v>2281</v>
      </c>
    </row>
    <row r="396" spans="1:13" ht="31.5">
      <c r="A396" s="18">
        <v>395</v>
      </c>
      <c r="B396" s="90" t="s">
        <v>394</v>
      </c>
      <c r="C396" s="88" t="s">
        <v>1886</v>
      </c>
      <c r="D396" s="88" t="s">
        <v>1889</v>
      </c>
      <c r="E396" s="88" t="s">
        <v>1887</v>
      </c>
      <c r="F396" s="88" t="s">
        <v>1888</v>
      </c>
      <c r="G396" s="88" t="s">
        <v>596</v>
      </c>
      <c r="H396" s="88" t="s">
        <v>1868</v>
      </c>
      <c r="I396" s="30" t="s">
        <v>23</v>
      </c>
      <c r="J396" s="30" t="s">
        <v>2238</v>
      </c>
      <c r="K396" s="78">
        <v>6677.17</v>
      </c>
      <c r="L396" s="89" t="s">
        <v>2151</v>
      </c>
      <c r="M396" s="24" t="s">
        <v>2281</v>
      </c>
    </row>
    <row r="397" spans="1:13" ht="47.25">
      <c r="A397" s="18">
        <v>396</v>
      </c>
      <c r="B397" s="90" t="s">
        <v>395</v>
      </c>
      <c r="C397" s="94" t="s">
        <v>1890</v>
      </c>
      <c r="D397" s="94" t="s">
        <v>1891</v>
      </c>
      <c r="E397" s="88" t="s">
        <v>1892</v>
      </c>
      <c r="F397" s="88" t="s">
        <v>1893</v>
      </c>
      <c r="G397" s="88" t="s">
        <v>596</v>
      </c>
      <c r="H397" s="88" t="s">
        <v>1894</v>
      </c>
      <c r="I397" s="30" t="s">
        <v>9</v>
      </c>
      <c r="J397" s="30">
        <v>2990</v>
      </c>
      <c r="K397" s="78">
        <v>660233.86</v>
      </c>
      <c r="L397" s="89" t="s">
        <v>2151</v>
      </c>
      <c r="M397" s="24" t="s">
        <v>2279</v>
      </c>
    </row>
    <row r="398" spans="1:13" ht="31.5">
      <c r="A398" s="18">
        <v>397</v>
      </c>
      <c r="B398" s="90" t="s">
        <v>396</v>
      </c>
      <c r="C398" s="94" t="s">
        <v>1895</v>
      </c>
      <c r="D398" s="88" t="s">
        <v>1896</v>
      </c>
      <c r="E398" s="88" t="s">
        <v>1897</v>
      </c>
      <c r="F398" s="88" t="s">
        <v>1898</v>
      </c>
      <c r="G398" s="88" t="s">
        <v>596</v>
      </c>
      <c r="H398" s="88" t="s">
        <v>1108</v>
      </c>
      <c r="I398" s="30" t="s">
        <v>9</v>
      </c>
      <c r="J398" s="30">
        <v>815</v>
      </c>
      <c r="K398" s="78">
        <v>7422.2049999999999</v>
      </c>
      <c r="L398" s="89" t="s">
        <v>2151</v>
      </c>
      <c r="M398" s="24" t="s">
        <v>2281</v>
      </c>
    </row>
    <row r="399" spans="1:13" ht="47.25">
      <c r="A399" s="18">
        <v>398</v>
      </c>
      <c r="B399" s="90" t="s">
        <v>397</v>
      </c>
      <c r="C399" s="94" t="s">
        <v>1899</v>
      </c>
      <c r="D399" s="94" t="s">
        <v>1900</v>
      </c>
      <c r="E399" s="88" t="s">
        <v>1901</v>
      </c>
      <c r="F399" s="94" t="s">
        <v>1282</v>
      </c>
      <c r="G399" s="88" t="s">
        <v>596</v>
      </c>
      <c r="H399" s="88" t="s">
        <v>605</v>
      </c>
      <c r="I399" s="30" t="s">
        <v>9</v>
      </c>
      <c r="J399" s="73">
        <v>1450</v>
      </c>
      <c r="K399" s="78">
        <v>725</v>
      </c>
      <c r="L399" s="89" t="s">
        <v>2151</v>
      </c>
      <c r="M399" s="24" t="s">
        <v>2281</v>
      </c>
    </row>
    <row r="400" spans="1:13" ht="31.5">
      <c r="A400" s="18">
        <v>399</v>
      </c>
      <c r="B400" s="90" t="s">
        <v>398</v>
      </c>
      <c r="C400" s="88" t="s">
        <v>1902</v>
      </c>
      <c r="D400" s="88" t="s">
        <v>1903</v>
      </c>
      <c r="E400" s="88" t="s">
        <v>1904</v>
      </c>
      <c r="F400" s="88" t="s">
        <v>1905</v>
      </c>
      <c r="G400" s="88" t="s">
        <v>661</v>
      </c>
      <c r="H400" s="88" t="s">
        <v>719</v>
      </c>
      <c r="I400" s="30" t="s">
        <v>23</v>
      </c>
      <c r="J400" s="73">
        <v>4300</v>
      </c>
      <c r="K400" s="78">
        <v>62104.9</v>
      </c>
      <c r="L400" s="89" t="s">
        <v>2151</v>
      </c>
      <c r="M400" s="24" t="s">
        <v>2279</v>
      </c>
    </row>
    <row r="401" spans="1:13" ht="47.25">
      <c r="A401" s="18">
        <v>400</v>
      </c>
      <c r="B401" s="90" t="s">
        <v>399</v>
      </c>
      <c r="C401" s="88" t="s">
        <v>1906</v>
      </c>
      <c r="D401" s="88" t="s">
        <v>1528</v>
      </c>
      <c r="E401" s="88" t="s">
        <v>1907</v>
      </c>
      <c r="F401" s="88" t="s">
        <v>1908</v>
      </c>
      <c r="G401" s="88" t="s">
        <v>596</v>
      </c>
      <c r="H401" s="88" t="s">
        <v>1673</v>
      </c>
      <c r="I401" s="30" t="s">
        <v>23</v>
      </c>
      <c r="J401" s="73">
        <v>2500</v>
      </c>
      <c r="K401" s="78">
        <v>30995</v>
      </c>
      <c r="L401" s="89" t="s">
        <v>2151</v>
      </c>
      <c r="M401" s="24" t="s">
        <v>2280</v>
      </c>
    </row>
    <row r="402" spans="1:13" ht="31.5">
      <c r="A402" s="18">
        <v>401</v>
      </c>
      <c r="B402" s="90" t="s">
        <v>1909</v>
      </c>
      <c r="C402" s="88" t="s">
        <v>1909</v>
      </c>
      <c r="D402" s="88" t="s">
        <v>1910</v>
      </c>
      <c r="E402" s="88" t="s">
        <v>1911</v>
      </c>
      <c r="F402" s="88" t="s">
        <v>2223</v>
      </c>
      <c r="G402" s="88" t="s">
        <v>596</v>
      </c>
      <c r="H402" s="94" t="s">
        <v>1912</v>
      </c>
      <c r="I402" s="30" t="s">
        <v>23</v>
      </c>
      <c r="J402" s="30" t="s">
        <v>2239</v>
      </c>
      <c r="K402" s="78">
        <v>5139.3999999999996</v>
      </c>
      <c r="L402" s="89" t="s">
        <v>2151</v>
      </c>
      <c r="M402" s="24" t="s">
        <v>2281</v>
      </c>
    </row>
    <row r="403" spans="1:13" ht="31.5">
      <c r="A403" s="18">
        <v>402</v>
      </c>
      <c r="B403" s="90" t="s">
        <v>2224</v>
      </c>
      <c r="C403" s="88" t="s">
        <v>1913</v>
      </c>
      <c r="D403" s="88" t="s">
        <v>1916</v>
      </c>
      <c r="E403" s="88" t="s">
        <v>1914</v>
      </c>
      <c r="F403" s="88" t="s">
        <v>1915</v>
      </c>
      <c r="G403" s="88" t="s">
        <v>604</v>
      </c>
      <c r="H403" s="88" t="s">
        <v>719</v>
      </c>
      <c r="I403" s="30" t="s">
        <v>23</v>
      </c>
      <c r="J403" s="30" t="s">
        <v>2240</v>
      </c>
      <c r="K403" s="78">
        <v>415243.9</v>
      </c>
      <c r="L403" s="89" t="s">
        <v>2152</v>
      </c>
      <c r="M403" s="24" t="s">
        <v>2279</v>
      </c>
    </row>
    <row r="404" spans="1:13" ht="31.5">
      <c r="A404" s="18">
        <v>403</v>
      </c>
      <c r="B404" s="90" t="s">
        <v>400</v>
      </c>
      <c r="C404" s="88" t="s">
        <v>1917</v>
      </c>
      <c r="D404" s="88" t="s">
        <v>1918</v>
      </c>
      <c r="E404" s="88" t="s">
        <v>1911</v>
      </c>
      <c r="F404" s="88" t="s">
        <v>1834</v>
      </c>
      <c r="G404" s="88" t="s">
        <v>604</v>
      </c>
      <c r="H404" s="88" t="s">
        <v>933</v>
      </c>
      <c r="I404" s="30" t="s">
        <v>23</v>
      </c>
      <c r="J404" s="30" t="s">
        <v>2241</v>
      </c>
      <c r="K404" s="78">
        <v>352493.53</v>
      </c>
      <c r="L404" s="89" t="s">
        <v>2151</v>
      </c>
      <c r="M404" s="24" t="s">
        <v>2279</v>
      </c>
    </row>
    <row r="405" spans="1:13" ht="47.25">
      <c r="A405" s="18">
        <v>404</v>
      </c>
      <c r="B405" s="90" t="s">
        <v>2225</v>
      </c>
      <c r="C405" s="88" t="s">
        <v>1919</v>
      </c>
      <c r="D405" s="88" t="s">
        <v>1920</v>
      </c>
      <c r="E405" s="88" t="s">
        <v>1921</v>
      </c>
      <c r="F405" s="88" t="s">
        <v>1922</v>
      </c>
      <c r="G405" s="88" t="s">
        <v>1923</v>
      </c>
      <c r="H405" s="88" t="s">
        <v>1126</v>
      </c>
      <c r="I405" s="30" t="s">
        <v>23</v>
      </c>
      <c r="J405" s="30" t="s">
        <v>2242</v>
      </c>
      <c r="K405" s="78">
        <v>274.78399999999999</v>
      </c>
      <c r="L405" s="89" t="s">
        <v>2151</v>
      </c>
      <c r="M405" s="24" t="s">
        <v>2281</v>
      </c>
    </row>
    <row r="406" spans="1:13" ht="31.5">
      <c r="A406" s="18">
        <v>405</v>
      </c>
      <c r="B406" s="90" t="s">
        <v>401</v>
      </c>
      <c r="C406" s="88" t="s">
        <v>2243</v>
      </c>
      <c r="D406" s="88" t="s">
        <v>1924</v>
      </c>
      <c r="E406" s="88" t="s">
        <v>1925</v>
      </c>
      <c r="F406" s="88" t="s">
        <v>1926</v>
      </c>
      <c r="G406" s="88" t="s">
        <v>596</v>
      </c>
      <c r="H406" s="88" t="s">
        <v>1497</v>
      </c>
      <c r="I406" s="30" t="s">
        <v>23</v>
      </c>
      <c r="J406" s="73">
        <v>22943</v>
      </c>
      <c r="K406" s="78">
        <v>18469.114999999998</v>
      </c>
      <c r="L406" s="89" t="s">
        <v>2152</v>
      </c>
      <c r="M406" s="24" t="s">
        <v>2280</v>
      </c>
    </row>
    <row r="407" spans="1:13" ht="31.5">
      <c r="A407" s="18">
        <v>406</v>
      </c>
      <c r="B407" s="90" t="s">
        <v>402</v>
      </c>
      <c r="C407" s="88" t="s">
        <v>1927</v>
      </c>
      <c r="D407" s="88" t="s">
        <v>1539</v>
      </c>
      <c r="E407" s="88" t="s">
        <v>1928</v>
      </c>
      <c r="F407" s="88" t="s">
        <v>1929</v>
      </c>
      <c r="G407" s="88" t="s">
        <v>596</v>
      </c>
      <c r="H407" s="88" t="s">
        <v>1108</v>
      </c>
      <c r="I407" s="30" t="s">
        <v>23</v>
      </c>
      <c r="J407" s="73">
        <v>3330</v>
      </c>
      <c r="K407" s="78">
        <v>5517.8099999999995</v>
      </c>
      <c r="L407" s="89" t="s">
        <v>2151</v>
      </c>
      <c r="M407" s="24" t="s">
        <v>2281</v>
      </c>
    </row>
    <row r="408" spans="1:13" ht="47.25">
      <c r="A408" s="18">
        <v>407</v>
      </c>
      <c r="B408" s="90" t="s">
        <v>403</v>
      </c>
      <c r="C408" s="94" t="s">
        <v>1793</v>
      </c>
      <c r="D408" s="94" t="s">
        <v>1930</v>
      </c>
      <c r="E408" s="88" t="s">
        <v>1921</v>
      </c>
      <c r="F408" s="88" t="s">
        <v>1929</v>
      </c>
      <c r="G408" s="88" t="s">
        <v>596</v>
      </c>
      <c r="H408" s="88" t="s">
        <v>1185</v>
      </c>
      <c r="I408" s="30" t="s">
        <v>23</v>
      </c>
      <c r="J408" s="73">
        <v>610</v>
      </c>
      <c r="K408" s="78">
        <v>73135.95</v>
      </c>
      <c r="L408" s="89" t="s">
        <v>2152</v>
      </c>
      <c r="M408" s="24" t="s">
        <v>2279</v>
      </c>
    </row>
    <row r="409" spans="1:13" ht="31.5">
      <c r="A409" s="18">
        <v>408</v>
      </c>
      <c r="B409" s="90" t="s">
        <v>404</v>
      </c>
      <c r="C409" s="88" t="s">
        <v>1931</v>
      </c>
      <c r="D409" s="88" t="s">
        <v>1932</v>
      </c>
      <c r="E409" s="88" t="s">
        <v>1933</v>
      </c>
      <c r="F409" s="88" t="s">
        <v>1934</v>
      </c>
      <c r="G409" s="88" t="s">
        <v>596</v>
      </c>
      <c r="H409" s="88" t="s">
        <v>1126</v>
      </c>
      <c r="I409" s="30" t="s">
        <v>71</v>
      </c>
      <c r="J409" s="73">
        <v>1950</v>
      </c>
      <c r="K409" s="78">
        <v>1825.2</v>
      </c>
      <c r="L409" s="89" t="s">
        <v>2151</v>
      </c>
      <c r="M409" s="24" t="s">
        <v>2281</v>
      </c>
    </row>
    <row r="410" spans="1:13" ht="31.5">
      <c r="A410" s="18">
        <v>409</v>
      </c>
      <c r="B410" s="90" t="s">
        <v>2244</v>
      </c>
      <c r="C410" s="94" t="s">
        <v>1935</v>
      </c>
      <c r="D410" s="88" t="s">
        <v>1936</v>
      </c>
      <c r="E410" s="88" t="s">
        <v>1937</v>
      </c>
      <c r="F410" s="88" t="s">
        <v>1929</v>
      </c>
      <c r="G410" s="88" t="s">
        <v>596</v>
      </c>
      <c r="H410" s="88" t="s">
        <v>719</v>
      </c>
      <c r="I410" s="30" t="s">
        <v>23</v>
      </c>
      <c r="J410" s="73">
        <v>1590</v>
      </c>
      <c r="K410" s="78">
        <v>27184.230000000003</v>
      </c>
      <c r="L410" s="89" t="s">
        <v>2152</v>
      </c>
      <c r="M410" s="24" t="s">
        <v>2280</v>
      </c>
    </row>
    <row r="411" spans="1:13" ht="47.25">
      <c r="A411" s="18">
        <v>410</v>
      </c>
      <c r="B411" s="90" t="s">
        <v>405</v>
      </c>
      <c r="C411" s="88" t="s">
        <v>1938</v>
      </c>
      <c r="D411" s="88" t="s">
        <v>1939</v>
      </c>
      <c r="E411" s="88" t="s">
        <v>1921</v>
      </c>
      <c r="F411" s="88" t="s">
        <v>1940</v>
      </c>
      <c r="G411" s="88" t="s">
        <v>596</v>
      </c>
      <c r="H411" s="88" t="s">
        <v>933</v>
      </c>
      <c r="I411" s="30" t="s">
        <v>23</v>
      </c>
      <c r="J411" s="73">
        <v>720</v>
      </c>
      <c r="K411" s="78">
        <v>63645.84</v>
      </c>
      <c r="L411" s="89" t="s">
        <v>2152</v>
      </c>
      <c r="M411" s="24" t="s">
        <v>2279</v>
      </c>
    </row>
    <row r="412" spans="1:13" ht="31.5">
      <c r="A412" s="18">
        <v>411</v>
      </c>
      <c r="B412" s="90" t="s">
        <v>2226</v>
      </c>
      <c r="C412" s="88" t="s">
        <v>1941</v>
      </c>
      <c r="D412" s="88" t="s">
        <v>1942</v>
      </c>
      <c r="E412" s="88" t="s">
        <v>1943</v>
      </c>
      <c r="F412" s="88" t="s">
        <v>1115</v>
      </c>
      <c r="G412" s="88" t="s">
        <v>603</v>
      </c>
      <c r="H412" s="88" t="s">
        <v>691</v>
      </c>
      <c r="I412" s="30" t="s">
        <v>23</v>
      </c>
      <c r="J412" s="30">
        <v>1701</v>
      </c>
      <c r="K412" s="78">
        <v>6123.6</v>
      </c>
      <c r="L412" s="89" t="s">
        <v>2151</v>
      </c>
      <c r="M412" s="24" t="s">
        <v>2281</v>
      </c>
    </row>
    <row r="413" spans="1:13" ht="31.5">
      <c r="A413" s="18">
        <v>412</v>
      </c>
      <c r="B413" s="90" t="s">
        <v>406</v>
      </c>
      <c r="C413" s="88" t="s">
        <v>1580</v>
      </c>
      <c r="D413" s="88" t="s">
        <v>1944</v>
      </c>
      <c r="E413" s="88" t="s">
        <v>1945</v>
      </c>
      <c r="F413" s="88" t="s">
        <v>874</v>
      </c>
      <c r="G413" s="88" t="s">
        <v>596</v>
      </c>
      <c r="H413" s="88" t="s">
        <v>1249</v>
      </c>
      <c r="I413" s="30" t="s">
        <v>23</v>
      </c>
      <c r="J413" s="30">
        <v>840</v>
      </c>
      <c r="K413" s="78">
        <v>8.4</v>
      </c>
      <c r="L413" s="89" t="s">
        <v>2151</v>
      </c>
      <c r="M413" s="24" t="s">
        <v>2281</v>
      </c>
    </row>
    <row r="414" spans="1:13" ht="31.5">
      <c r="A414" s="18">
        <v>413</v>
      </c>
      <c r="B414" s="90" t="s">
        <v>2227</v>
      </c>
      <c r="C414" s="88" t="s">
        <v>1946</v>
      </c>
      <c r="D414" s="88" t="s">
        <v>1947</v>
      </c>
      <c r="E414" s="88" t="s">
        <v>1948</v>
      </c>
      <c r="F414" s="88" t="s">
        <v>1949</v>
      </c>
      <c r="G414" s="88" t="s">
        <v>604</v>
      </c>
      <c r="H414" s="88" t="s">
        <v>1310</v>
      </c>
      <c r="I414" s="30" t="s">
        <v>23</v>
      </c>
      <c r="J414" s="30">
        <v>14700</v>
      </c>
      <c r="K414" s="78">
        <v>2498.8999999999996</v>
      </c>
      <c r="L414" s="89" t="s">
        <v>2151</v>
      </c>
      <c r="M414" s="24" t="s">
        <v>2281</v>
      </c>
    </row>
    <row r="415" spans="1:13" ht="47.25">
      <c r="A415" s="18">
        <v>414</v>
      </c>
      <c r="B415" s="90" t="s">
        <v>407</v>
      </c>
      <c r="C415" s="88" t="s">
        <v>2228</v>
      </c>
      <c r="D415" s="88" t="s">
        <v>1950</v>
      </c>
      <c r="E415" s="88" t="s">
        <v>1951</v>
      </c>
      <c r="F415" s="88" t="s">
        <v>1952</v>
      </c>
      <c r="G415" s="88" t="s">
        <v>596</v>
      </c>
      <c r="H415" s="88" t="s">
        <v>933</v>
      </c>
      <c r="I415" s="30" t="s">
        <v>23</v>
      </c>
      <c r="J415" s="30">
        <v>2990</v>
      </c>
      <c r="K415" s="78">
        <v>57192.719999999994</v>
      </c>
      <c r="L415" s="89" t="s">
        <v>2152</v>
      </c>
      <c r="M415" s="24" t="s">
        <v>2280</v>
      </c>
    </row>
    <row r="416" spans="1:13" ht="31.5">
      <c r="A416" s="18">
        <v>415</v>
      </c>
      <c r="B416" s="90" t="s">
        <v>408</v>
      </c>
      <c r="C416" s="94" t="s">
        <v>1793</v>
      </c>
      <c r="D416" s="88" t="s">
        <v>1953</v>
      </c>
      <c r="E416" s="88" t="s">
        <v>1954</v>
      </c>
      <c r="F416" s="88" t="s">
        <v>1612</v>
      </c>
      <c r="G416" s="88" t="s">
        <v>661</v>
      </c>
      <c r="H416" s="88" t="s">
        <v>1185</v>
      </c>
      <c r="I416" s="30" t="s">
        <v>148</v>
      </c>
      <c r="J416" s="30">
        <v>900</v>
      </c>
      <c r="K416" s="78">
        <v>239211.9</v>
      </c>
      <c r="L416" s="89" t="s">
        <v>2152</v>
      </c>
      <c r="M416" s="24" t="s">
        <v>2279</v>
      </c>
    </row>
    <row r="417" spans="1:13" ht="47.25">
      <c r="A417" s="18">
        <v>416</v>
      </c>
      <c r="B417" s="79" t="s">
        <v>409</v>
      </c>
      <c r="C417" s="20" t="s">
        <v>1955</v>
      </c>
      <c r="D417" s="20" t="s">
        <v>1956</v>
      </c>
      <c r="E417" s="20" t="s">
        <v>1957</v>
      </c>
      <c r="F417" s="20" t="s">
        <v>1421</v>
      </c>
      <c r="G417" s="20" t="s">
        <v>596</v>
      </c>
      <c r="H417" s="20" t="s">
        <v>1958</v>
      </c>
      <c r="I417" s="81" t="s">
        <v>44</v>
      </c>
      <c r="J417" s="50">
        <v>1600</v>
      </c>
      <c r="K417" s="78">
        <v>11483.2</v>
      </c>
      <c r="L417" s="84" t="s">
        <v>2152</v>
      </c>
      <c r="M417" s="24" t="s">
        <v>2281</v>
      </c>
    </row>
    <row r="418" spans="1:13" ht="31.5">
      <c r="A418" s="18">
        <v>417</v>
      </c>
      <c r="B418" s="78" t="s">
        <v>410</v>
      </c>
      <c r="C418" s="20" t="s">
        <v>1959</v>
      </c>
      <c r="D418" s="20" t="s">
        <v>1960</v>
      </c>
      <c r="E418" s="20" t="s">
        <v>1961</v>
      </c>
      <c r="F418" s="20" t="s">
        <v>1962</v>
      </c>
      <c r="G418" s="20" t="s">
        <v>596</v>
      </c>
      <c r="H418" s="20" t="s">
        <v>719</v>
      </c>
      <c r="I418" s="81" t="s">
        <v>23</v>
      </c>
      <c r="J418" s="50">
        <v>3150</v>
      </c>
      <c r="K418" s="78">
        <v>234328.5</v>
      </c>
      <c r="L418" s="84" t="s">
        <v>2152</v>
      </c>
      <c r="M418" s="24" t="s">
        <v>2279</v>
      </c>
    </row>
    <row r="419" spans="1:13" ht="31.5">
      <c r="A419" s="18">
        <v>418</v>
      </c>
      <c r="B419" s="78" t="s">
        <v>411</v>
      </c>
      <c r="C419" s="20" t="s">
        <v>1963</v>
      </c>
      <c r="D419" s="20" t="s">
        <v>1964</v>
      </c>
      <c r="E419" s="20" t="s">
        <v>1965</v>
      </c>
      <c r="F419" s="20" t="s">
        <v>1966</v>
      </c>
      <c r="G419" s="20" t="s">
        <v>596</v>
      </c>
      <c r="H419" s="20" t="s">
        <v>1094</v>
      </c>
      <c r="I419" s="81" t="s">
        <v>44</v>
      </c>
      <c r="J419" s="50">
        <v>1050</v>
      </c>
      <c r="K419" s="78">
        <v>12262.95</v>
      </c>
      <c r="L419" s="84" t="s">
        <v>2151</v>
      </c>
      <c r="M419" s="24" t="s">
        <v>2281</v>
      </c>
    </row>
    <row r="420" spans="1:13" ht="15.75">
      <c r="A420" s="18">
        <v>419</v>
      </c>
      <c r="B420" s="78" t="s">
        <v>412</v>
      </c>
      <c r="C420" s="20" t="s">
        <v>1967</v>
      </c>
      <c r="D420" s="20" t="s">
        <v>1968</v>
      </c>
      <c r="E420" s="20" t="s">
        <v>1965</v>
      </c>
      <c r="F420" s="20" t="s">
        <v>1969</v>
      </c>
      <c r="G420" s="20" t="s">
        <v>603</v>
      </c>
      <c r="H420" s="20" t="s">
        <v>1094</v>
      </c>
      <c r="I420" s="81" t="s">
        <v>44</v>
      </c>
      <c r="J420" s="50">
        <v>3475</v>
      </c>
      <c r="K420" s="78">
        <v>42957.95</v>
      </c>
      <c r="L420" s="84" t="s">
        <v>2151</v>
      </c>
      <c r="M420" s="24" t="s">
        <v>2280</v>
      </c>
    </row>
    <row r="421" spans="1:13" ht="31.5">
      <c r="A421" s="18">
        <v>420</v>
      </c>
      <c r="B421" s="78" t="s">
        <v>413</v>
      </c>
      <c r="C421" s="20" t="s">
        <v>1970</v>
      </c>
      <c r="D421" s="20" t="s">
        <v>2287</v>
      </c>
      <c r="E421" s="20" t="s">
        <v>1971</v>
      </c>
      <c r="F421" s="20" t="s">
        <v>1972</v>
      </c>
      <c r="G421" s="20" t="s">
        <v>1093</v>
      </c>
      <c r="H421" s="20" t="s">
        <v>1973</v>
      </c>
      <c r="I421" s="81" t="s">
        <v>9</v>
      </c>
      <c r="J421" s="50">
        <v>33100</v>
      </c>
      <c r="K421" s="78">
        <v>176158.2</v>
      </c>
      <c r="L421" s="84" t="s">
        <v>2152</v>
      </c>
      <c r="M421" s="24" t="s">
        <v>2279</v>
      </c>
    </row>
    <row r="422" spans="1:13" ht="31.5">
      <c r="A422" s="18">
        <v>421</v>
      </c>
      <c r="B422" s="78" t="s">
        <v>414</v>
      </c>
      <c r="C422" s="20" t="s">
        <v>1974</v>
      </c>
      <c r="D422" s="20" t="s">
        <v>1975</v>
      </c>
      <c r="E422" s="20" t="s">
        <v>1976</v>
      </c>
      <c r="F422" s="25" t="s">
        <v>974</v>
      </c>
      <c r="G422" s="20" t="s">
        <v>596</v>
      </c>
      <c r="H422" s="20" t="s">
        <v>1094</v>
      </c>
      <c r="I422" s="81" t="s">
        <v>44</v>
      </c>
      <c r="J422" s="81">
        <v>483</v>
      </c>
      <c r="K422" s="78">
        <v>1401.6659999999999</v>
      </c>
      <c r="L422" s="84" t="s">
        <v>2151</v>
      </c>
      <c r="M422" s="24" t="s">
        <v>2281</v>
      </c>
    </row>
    <row r="423" spans="1:13" ht="31.5">
      <c r="A423" s="18">
        <v>422</v>
      </c>
      <c r="B423" s="78" t="s">
        <v>415</v>
      </c>
      <c r="C423" s="20" t="s">
        <v>2198</v>
      </c>
      <c r="D423" s="20" t="s">
        <v>1607</v>
      </c>
      <c r="E423" s="20" t="s">
        <v>1548</v>
      </c>
      <c r="F423" s="20" t="s">
        <v>1977</v>
      </c>
      <c r="G423" s="20" t="s">
        <v>596</v>
      </c>
      <c r="H423" s="20" t="s">
        <v>719</v>
      </c>
      <c r="I423" s="81" t="s">
        <v>23</v>
      </c>
      <c r="J423" s="50">
        <v>2100</v>
      </c>
      <c r="K423" s="78">
        <v>9924.6</v>
      </c>
      <c r="L423" s="84" t="s">
        <v>2151</v>
      </c>
      <c r="M423" s="24" t="s">
        <v>2281</v>
      </c>
    </row>
    <row r="424" spans="1:13" ht="31.5">
      <c r="A424" s="18">
        <v>423</v>
      </c>
      <c r="B424" s="78" t="s">
        <v>416</v>
      </c>
      <c r="C424" s="20" t="s">
        <v>1978</v>
      </c>
      <c r="D424" s="20" t="s">
        <v>1979</v>
      </c>
      <c r="E424" s="20" t="s">
        <v>1980</v>
      </c>
      <c r="F424" s="20" t="s">
        <v>1981</v>
      </c>
      <c r="G424" s="20" t="s">
        <v>1248</v>
      </c>
      <c r="H424" s="20" t="s">
        <v>1982</v>
      </c>
      <c r="I424" s="81" t="s">
        <v>23</v>
      </c>
      <c r="J424" s="50">
        <v>18975</v>
      </c>
      <c r="K424" s="78">
        <v>5673.5249999999996</v>
      </c>
      <c r="L424" s="84" t="s">
        <v>2151</v>
      </c>
      <c r="M424" s="24" t="s">
        <v>2281</v>
      </c>
    </row>
    <row r="425" spans="1:13" ht="31.5">
      <c r="A425" s="18">
        <v>424</v>
      </c>
      <c r="B425" s="78" t="s">
        <v>417</v>
      </c>
      <c r="C425" s="20" t="s">
        <v>1983</v>
      </c>
      <c r="D425" s="20" t="s">
        <v>1984</v>
      </c>
      <c r="E425" s="20" t="s">
        <v>1504</v>
      </c>
      <c r="F425" s="20" t="s">
        <v>1962</v>
      </c>
      <c r="G425" s="20" t="s">
        <v>596</v>
      </c>
      <c r="H425" s="20" t="s">
        <v>1094</v>
      </c>
      <c r="I425" s="81" t="s">
        <v>23</v>
      </c>
      <c r="J425" s="50">
        <v>2120</v>
      </c>
      <c r="K425" s="78">
        <v>122116.24</v>
      </c>
      <c r="L425" s="84" t="s">
        <v>2152</v>
      </c>
      <c r="M425" s="24" t="s">
        <v>2279</v>
      </c>
    </row>
    <row r="426" spans="1:13" ht="31.5">
      <c r="A426" s="18">
        <v>425</v>
      </c>
      <c r="B426" s="78" t="s">
        <v>418</v>
      </c>
      <c r="C426" s="20" t="s">
        <v>1985</v>
      </c>
      <c r="D426" s="20" t="s">
        <v>1986</v>
      </c>
      <c r="E426" s="20" t="s">
        <v>1987</v>
      </c>
      <c r="F426" s="20" t="s">
        <v>1988</v>
      </c>
      <c r="G426" s="20" t="s">
        <v>708</v>
      </c>
      <c r="H426" s="20" t="s">
        <v>1249</v>
      </c>
      <c r="I426" s="81" t="s">
        <v>23</v>
      </c>
      <c r="J426" s="81">
        <v>674</v>
      </c>
      <c r="K426" s="78">
        <v>11473.502</v>
      </c>
      <c r="L426" s="84" t="s">
        <v>2151</v>
      </c>
      <c r="M426" s="24" t="s">
        <v>2281</v>
      </c>
    </row>
    <row r="427" spans="1:13" ht="31.5">
      <c r="A427" s="18">
        <v>426</v>
      </c>
      <c r="B427" s="78" t="s">
        <v>419</v>
      </c>
      <c r="C427" s="20" t="s">
        <v>1989</v>
      </c>
      <c r="D427" s="20" t="s">
        <v>1990</v>
      </c>
      <c r="E427" s="20" t="s">
        <v>1991</v>
      </c>
      <c r="F427" s="20" t="s">
        <v>1992</v>
      </c>
      <c r="G427" s="20"/>
      <c r="H427" s="20" t="s">
        <v>719</v>
      </c>
      <c r="I427" s="81" t="s">
        <v>23</v>
      </c>
      <c r="J427" s="50">
        <v>3950</v>
      </c>
      <c r="K427" s="78">
        <v>4345</v>
      </c>
      <c r="L427" s="84" t="s">
        <v>2151</v>
      </c>
      <c r="M427" s="24" t="s">
        <v>2281</v>
      </c>
    </row>
    <row r="428" spans="1:13" ht="31.5">
      <c r="A428" s="18">
        <v>427</v>
      </c>
      <c r="B428" s="78" t="s">
        <v>420</v>
      </c>
      <c r="C428" s="20" t="s">
        <v>1993</v>
      </c>
      <c r="D428" s="20" t="s">
        <v>1994</v>
      </c>
      <c r="E428" s="20" t="s">
        <v>1991</v>
      </c>
      <c r="F428" s="20" t="s">
        <v>1992</v>
      </c>
      <c r="G428" s="20"/>
      <c r="H428" s="20" t="s">
        <v>1094</v>
      </c>
      <c r="I428" s="81" t="s">
        <v>23</v>
      </c>
      <c r="J428" s="50">
        <v>3500</v>
      </c>
      <c r="K428" s="78">
        <v>15925</v>
      </c>
      <c r="L428" s="84" t="s">
        <v>2151</v>
      </c>
      <c r="M428" s="24" t="s">
        <v>2280</v>
      </c>
    </row>
    <row r="429" spans="1:13" ht="31.5">
      <c r="A429" s="18">
        <v>428</v>
      </c>
      <c r="B429" s="78" t="s">
        <v>421</v>
      </c>
      <c r="C429" s="20" t="s">
        <v>1995</v>
      </c>
      <c r="D429" s="20" t="s">
        <v>1607</v>
      </c>
      <c r="E429" s="20" t="s">
        <v>1996</v>
      </c>
      <c r="F429" s="20" t="s">
        <v>1997</v>
      </c>
      <c r="G429" s="20" t="s">
        <v>596</v>
      </c>
      <c r="H429" s="20" t="s">
        <v>5</v>
      </c>
      <c r="I429" s="81" t="s">
        <v>23</v>
      </c>
      <c r="J429" s="50">
        <v>3420</v>
      </c>
      <c r="K429" s="78">
        <v>8043.84</v>
      </c>
      <c r="L429" s="84" t="s">
        <v>2151</v>
      </c>
      <c r="M429" s="24" t="s">
        <v>2281</v>
      </c>
    </row>
    <row r="430" spans="1:13" ht="31.5">
      <c r="A430" s="18">
        <v>429</v>
      </c>
      <c r="B430" s="78" t="s">
        <v>422</v>
      </c>
      <c r="C430" s="20" t="s">
        <v>1998</v>
      </c>
      <c r="D430" s="20" t="s">
        <v>1999</v>
      </c>
      <c r="E430" s="20" t="s">
        <v>2000</v>
      </c>
      <c r="F430" s="20" t="s">
        <v>2001</v>
      </c>
      <c r="G430" s="20"/>
      <c r="H430" s="20" t="s">
        <v>1094</v>
      </c>
      <c r="I430" s="81" t="s">
        <v>44</v>
      </c>
      <c r="J430" s="50">
        <v>4500</v>
      </c>
      <c r="K430" s="78">
        <v>151857</v>
      </c>
      <c r="L430" s="84" t="s">
        <v>2151</v>
      </c>
      <c r="M430" s="24" t="s">
        <v>2279</v>
      </c>
    </row>
    <row r="431" spans="1:13" ht="31.5">
      <c r="A431" s="18">
        <v>430</v>
      </c>
      <c r="B431" s="78" t="s">
        <v>423</v>
      </c>
      <c r="C431" s="20" t="s">
        <v>2002</v>
      </c>
      <c r="D431" s="20" t="s">
        <v>2003</v>
      </c>
      <c r="E431" s="20" t="s">
        <v>1961</v>
      </c>
      <c r="F431" s="20" t="s">
        <v>2004</v>
      </c>
      <c r="G431" s="20" t="s">
        <v>603</v>
      </c>
      <c r="H431" s="20" t="s">
        <v>1094</v>
      </c>
      <c r="I431" s="81" t="s">
        <v>23</v>
      </c>
      <c r="J431" s="50">
        <v>4612</v>
      </c>
      <c r="K431" s="78">
        <v>210110.26760000002</v>
      </c>
      <c r="L431" s="84" t="s">
        <v>2151</v>
      </c>
      <c r="M431" s="24" t="s">
        <v>2279</v>
      </c>
    </row>
    <row r="432" spans="1:13" ht="31.5">
      <c r="A432" s="18">
        <v>431</v>
      </c>
      <c r="B432" s="78" t="s">
        <v>424</v>
      </c>
      <c r="C432" s="20" t="s">
        <v>2002</v>
      </c>
      <c r="D432" s="20" t="s">
        <v>2005</v>
      </c>
      <c r="E432" s="20" t="s">
        <v>2006</v>
      </c>
      <c r="F432" s="25" t="s">
        <v>2004</v>
      </c>
      <c r="G432" s="20" t="s">
        <v>603</v>
      </c>
      <c r="H432" s="20" t="s">
        <v>1094</v>
      </c>
      <c r="I432" s="81" t="s">
        <v>21</v>
      </c>
      <c r="J432" s="81">
        <v>13698</v>
      </c>
      <c r="K432" s="78">
        <v>4492.9439999999995</v>
      </c>
      <c r="L432" s="84" t="s">
        <v>2151</v>
      </c>
      <c r="M432" s="24" t="s">
        <v>2281</v>
      </c>
    </row>
    <row r="433" spans="1:13" ht="47.25">
      <c r="A433" s="18">
        <v>432</v>
      </c>
      <c r="B433" s="78" t="s">
        <v>425</v>
      </c>
      <c r="C433" s="20" t="s">
        <v>2007</v>
      </c>
      <c r="D433" s="20" t="s">
        <v>2008</v>
      </c>
      <c r="E433" s="20" t="s">
        <v>2009</v>
      </c>
      <c r="F433" s="20" t="s">
        <v>1962</v>
      </c>
      <c r="G433" s="20" t="s">
        <v>596</v>
      </c>
      <c r="H433" s="20" t="s">
        <v>2010</v>
      </c>
      <c r="I433" s="81" t="s">
        <v>23</v>
      </c>
      <c r="J433" s="50">
        <v>420</v>
      </c>
      <c r="K433" s="78">
        <v>163325.82</v>
      </c>
      <c r="L433" s="84" t="s">
        <v>2152</v>
      </c>
      <c r="M433" s="24" t="s">
        <v>2279</v>
      </c>
    </row>
    <row r="434" spans="1:13" ht="47.25">
      <c r="A434" s="18">
        <v>433</v>
      </c>
      <c r="B434" s="78" t="s">
        <v>426</v>
      </c>
      <c r="C434" s="20" t="s">
        <v>2007</v>
      </c>
      <c r="D434" s="20" t="s">
        <v>2011</v>
      </c>
      <c r="E434" s="20" t="s">
        <v>2012</v>
      </c>
      <c r="F434" s="20" t="s">
        <v>1962</v>
      </c>
      <c r="G434" s="20" t="s">
        <v>596</v>
      </c>
      <c r="H434" s="20" t="s">
        <v>2010</v>
      </c>
      <c r="I434" s="81" t="s">
        <v>23</v>
      </c>
      <c r="J434" s="50">
        <v>250</v>
      </c>
      <c r="K434" s="78">
        <v>4138</v>
      </c>
      <c r="L434" s="84" t="s">
        <v>2152</v>
      </c>
      <c r="M434" s="24" t="s">
        <v>2281</v>
      </c>
    </row>
    <row r="435" spans="1:13" ht="31.5">
      <c r="A435" s="18">
        <v>434</v>
      </c>
      <c r="B435" s="78" t="s">
        <v>427</v>
      </c>
      <c r="C435" s="20" t="s">
        <v>2013</v>
      </c>
      <c r="D435" s="20" t="s">
        <v>2201</v>
      </c>
      <c r="E435" s="20" t="s">
        <v>2014</v>
      </c>
      <c r="F435" s="20" t="s">
        <v>2015</v>
      </c>
      <c r="G435" s="20" t="s">
        <v>596</v>
      </c>
      <c r="H435" s="20" t="s">
        <v>933</v>
      </c>
      <c r="I435" s="81" t="s">
        <v>23</v>
      </c>
      <c r="J435" s="50">
        <v>1450</v>
      </c>
      <c r="K435" s="78">
        <v>1.45</v>
      </c>
      <c r="L435" s="84" t="s">
        <v>2152</v>
      </c>
      <c r="M435" s="24" t="s">
        <v>2281</v>
      </c>
    </row>
    <row r="436" spans="1:13" ht="15.75">
      <c r="A436" s="18">
        <v>435</v>
      </c>
      <c r="B436" s="78" t="s">
        <v>428</v>
      </c>
      <c r="C436" s="20" t="s">
        <v>2016</v>
      </c>
      <c r="D436" s="20" t="s">
        <v>2017</v>
      </c>
      <c r="E436" s="20" t="s">
        <v>1491</v>
      </c>
      <c r="F436" s="20" t="s">
        <v>2018</v>
      </c>
      <c r="G436" s="20" t="s">
        <v>596</v>
      </c>
      <c r="H436" s="20" t="s">
        <v>719</v>
      </c>
      <c r="I436" s="81" t="s">
        <v>23</v>
      </c>
      <c r="J436" s="50">
        <v>2394</v>
      </c>
      <c r="K436" s="78">
        <v>93794.525999999998</v>
      </c>
      <c r="L436" s="84" t="s">
        <v>2151</v>
      </c>
      <c r="M436" s="24" t="s">
        <v>2279</v>
      </c>
    </row>
    <row r="437" spans="1:13" ht="31.5">
      <c r="A437" s="18">
        <v>436</v>
      </c>
      <c r="B437" s="78" t="s">
        <v>429</v>
      </c>
      <c r="C437" s="20" t="s">
        <v>2019</v>
      </c>
      <c r="D437" s="20" t="s">
        <v>2020</v>
      </c>
      <c r="E437" s="20" t="s">
        <v>1548</v>
      </c>
      <c r="F437" s="20" t="s">
        <v>2021</v>
      </c>
      <c r="G437" s="20" t="s">
        <v>596</v>
      </c>
      <c r="H437" s="20" t="s">
        <v>719</v>
      </c>
      <c r="I437" s="81" t="s">
        <v>23</v>
      </c>
      <c r="J437" s="50">
        <v>1600</v>
      </c>
      <c r="K437" s="78">
        <v>120288</v>
      </c>
      <c r="L437" s="84" t="s">
        <v>2151</v>
      </c>
      <c r="M437" s="24" t="s">
        <v>2279</v>
      </c>
    </row>
    <row r="438" spans="1:13" ht="31.5">
      <c r="A438" s="18">
        <v>437</v>
      </c>
      <c r="B438" s="78" t="s">
        <v>430</v>
      </c>
      <c r="C438" s="20" t="s">
        <v>2203</v>
      </c>
      <c r="D438" s="20" t="s">
        <v>2022</v>
      </c>
      <c r="E438" s="20" t="s">
        <v>2023</v>
      </c>
      <c r="F438" s="20" t="s">
        <v>2024</v>
      </c>
      <c r="G438" s="20" t="s">
        <v>596</v>
      </c>
      <c r="H438" s="20" t="s">
        <v>2204</v>
      </c>
      <c r="I438" s="81" t="s">
        <v>44</v>
      </c>
      <c r="J438" s="50">
        <v>4350</v>
      </c>
      <c r="K438" s="78">
        <v>874145.55</v>
      </c>
      <c r="L438" s="84" t="s">
        <v>2151</v>
      </c>
      <c r="M438" s="24" t="s">
        <v>2279</v>
      </c>
    </row>
    <row r="439" spans="1:13" ht="31.5">
      <c r="A439" s="18">
        <v>438</v>
      </c>
      <c r="B439" s="78" t="s">
        <v>431</v>
      </c>
      <c r="C439" s="20" t="s">
        <v>2025</v>
      </c>
      <c r="D439" s="20" t="s">
        <v>1724</v>
      </c>
      <c r="E439" s="20" t="s">
        <v>2026</v>
      </c>
      <c r="F439" s="20" t="s">
        <v>2027</v>
      </c>
      <c r="G439" s="20" t="s">
        <v>596</v>
      </c>
      <c r="H439" s="20" t="s">
        <v>2028</v>
      </c>
      <c r="I439" s="81" t="s">
        <v>23</v>
      </c>
      <c r="J439" s="50">
        <v>70</v>
      </c>
      <c r="K439" s="78">
        <v>8634.99</v>
      </c>
      <c r="L439" s="84" t="s">
        <v>2152</v>
      </c>
      <c r="M439" s="24" t="s">
        <v>2281</v>
      </c>
    </row>
    <row r="440" spans="1:13" ht="31.5">
      <c r="A440" s="18">
        <v>439</v>
      </c>
      <c r="B440" s="79" t="s">
        <v>2149</v>
      </c>
      <c r="C440" s="20" t="s">
        <v>2029</v>
      </c>
      <c r="D440" s="20" t="s">
        <v>1700</v>
      </c>
      <c r="E440" s="20" t="s">
        <v>2012</v>
      </c>
      <c r="F440" s="20" t="s">
        <v>2030</v>
      </c>
      <c r="G440" s="20" t="s">
        <v>596</v>
      </c>
      <c r="H440" s="20" t="s">
        <v>2028</v>
      </c>
      <c r="I440" s="81" t="s">
        <v>23</v>
      </c>
      <c r="J440" s="50">
        <v>63</v>
      </c>
      <c r="K440" s="78">
        <v>129.27600000000001</v>
      </c>
      <c r="L440" s="84" t="s">
        <v>2151</v>
      </c>
      <c r="M440" s="24" t="s">
        <v>2281</v>
      </c>
    </row>
    <row r="441" spans="1:13" ht="15.75">
      <c r="A441" s="34">
        <v>440</v>
      </c>
      <c r="B441" s="35" t="s">
        <v>2245</v>
      </c>
      <c r="C441" s="20"/>
      <c r="D441" s="20"/>
      <c r="E441" s="20"/>
      <c r="F441" s="20"/>
      <c r="G441" s="20"/>
      <c r="H441" s="20"/>
      <c r="I441" s="81"/>
      <c r="J441" s="50">
        <v>1636</v>
      </c>
      <c r="K441" s="80">
        <v>343.56</v>
      </c>
      <c r="L441" s="120" t="s">
        <v>2151</v>
      </c>
      <c r="M441" s="24" t="s">
        <v>2281</v>
      </c>
    </row>
    <row r="442" spans="1:13" ht="31.5">
      <c r="A442" s="18">
        <v>441</v>
      </c>
      <c r="B442" s="78" t="s">
        <v>432</v>
      </c>
      <c r="C442" s="20" t="s">
        <v>2031</v>
      </c>
      <c r="D442" s="20" t="s">
        <v>2032</v>
      </c>
      <c r="E442" s="20" t="s">
        <v>1507</v>
      </c>
      <c r="F442" s="20" t="s">
        <v>2033</v>
      </c>
      <c r="G442" s="20" t="s">
        <v>596</v>
      </c>
      <c r="H442" s="20" t="s">
        <v>1075</v>
      </c>
      <c r="I442" s="81" t="s">
        <v>23</v>
      </c>
      <c r="J442" s="50">
        <v>1720</v>
      </c>
      <c r="K442" s="78">
        <v>18232</v>
      </c>
      <c r="L442" s="84" t="s">
        <v>2151</v>
      </c>
      <c r="M442" s="24" t="s">
        <v>2280</v>
      </c>
    </row>
    <row r="443" spans="1:13" ht="31.5">
      <c r="A443" s="18">
        <v>442</v>
      </c>
      <c r="B443" s="78" t="s">
        <v>433</v>
      </c>
      <c r="C443" s="20" t="s">
        <v>1146</v>
      </c>
      <c r="D443" s="20" t="s">
        <v>2034</v>
      </c>
      <c r="E443" s="20" t="s">
        <v>2035</v>
      </c>
      <c r="F443" s="20" t="s">
        <v>2036</v>
      </c>
      <c r="G443" s="20" t="s">
        <v>596</v>
      </c>
      <c r="H443" s="20" t="s">
        <v>2037</v>
      </c>
      <c r="I443" s="81" t="s">
        <v>9</v>
      </c>
      <c r="J443" s="50">
        <v>3780</v>
      </c>
      <c r="K443" s="78">
        <v>4354.5599999999995</v>
      </c>
      <c r="L443" s="84" t="s">
        <v>2151</v>
      </c>
      <c r="M443" s="24" t="s">
        <v>2281</v>
      </c>
    </row>
    <row r="444" spans="1:13" ht="31.5">
      <c r="A444" s="18">
        <v>443</v>
      </c>
      <c r="B444" s="78" t="s">
        <v>434</v>
      </c>
      <c r="C444" s="20" t="s">
        <v>2038</v>
      </c>
      <c r="D444" s="20" t="s">
        <v>2039</v>
      </c>
      <c r="E444" s="20" t="s">
        <v>2035</v>
      </c>
      <c r="F444" s="20" t="s">
        <v>2036</v>
      </c>
      <c r="G444" s="20" t="s">
        <v>596</v>
      </c>
      <c r="H444" s="20" t="s">
        <v>2037</v>
      </c>
      <c r="I444" s="81" t="s">
        <v>9</v>
      </c>
      <c r="J444" s="50">
        <v>7833</v>
      </c>
      <c r="K444" s="78">
        <v>3000.0389999999998</v>
      </c>
      <c r="L444" s="84" t="s">
        <v>2151</v>
      </c>
      <c r="M444" s="24" t="s">
        <v>2281</v>
      </c>
    </row>
    <row r="445" spans="1:13" ht="31.5">
      <c r="A445" s="18">
        <v>444</v>
      </c>
      <c r="B445" s="78" t="s">
        <v>435</v>
      </c>
      <c r="C445" s="20" t="s">
        <v>2038</v>
      </c>
      <c r="D445" s="20" t="s">
        <v>2040</v>
      </c>
      <c r="E445" s="20" t="s">
        <v>2035</v>
      </c>
      <c r="F445" s="20" t="s">
        <v>2041</v>
      </c>
      <c r="G445" s="20" t="s">
        <v>1248</v>
      </c>
      <c r="H445" s="20" t="s">
        <v>2037</v>
      </c>
      <c r="I445" s="81" t="s">
        <v>9</v>
      </c>
      <c r="J445" s="50">
        <v>45099</v>
      </c>
      <c r="K445" s="78">
        <v>10011.978000000001</v>
      </c>
      <c r="L445" s="84" t="s">
        <v>2151</v>
      </c>
      <c r="M445" s="24" t="s">
        <v>2281</v>
      </c>
    </row>
    <row r="446" spans="1:13" ht="15.75">
      <c r="A446" s="18">
        <v>445</v>
      </c>
      <c r="B446" s="78" t="s">
        <v>436</v>
      </c>
      <c r="C446" s="20" t="s">
        <v>2042</v>
      </c>
      <c r="D446" s="20" t="s">
        <v>2043</v>
      </c>
      <c r="E446" s="20" t="s">
        <v>1491</v>
      </c>
      <c r="F446" s="20" t="s">
        <v>2044</v>
      </c>
      <c r="G446" s="20" t="s">
        <v>2045</v>
      </c>
      <c r="H446" s="20" t="s">
        <v>2046</v>
      </c>
      <c r="I446" s="81" t="s">
        <v>23</v>
      </c>
      <c r="J446" s="50">
        <v>5448</v>
      </c>
      <c r="K446" s="78">
        <v>3661.056</v>
      </c>
      <c r="L446" s="84" t="s">
        <v>2151</v>
      </c>
      <c r="M446" s="24" t="s">
        <v>2281</v>
      </c>
    </row>
    <row r="447" spans="1:13" ht="15.75">
      <c r="A447" s="18">
        <v>446</v>
      </c>
      <c r="B447" s="78" t="s">
        <v>437</v>
      </c>
      <c r="C447" s="20" t="s">
        <v>2047</v>
      </c>
      <c r="D447" s="20" t="s">
        <v>2048</v>
      </c>
      <c r="E447" s="20" t="s">
        <v>1957</v>
      </c>
      <c r="F447" s="20" t="s">
        <v>2049</v>
      </c>
      <c r="G447" s="20" t="s">
        <v>602</v>
      </c>
      <c r="H447" s="20" t="s">
        <v>1108</v>
      </c>
      <c r="I447" s="81" t="s">
        <v>44</v>
      </c>
      <c r="J447" s="50">
        <v>3600</v>
      </c>
      <c r="K447" s="78">
        <v>12963.599999999999</v>
      </c>
      <c r="L447" s="84" t="s">
        <v>2151</v>
      </c>
      <c r="M447" s="24" t="s">
        <v>2281</v>
      </c>
    </row>
    <row r="448" spans="1:13" ht="31.5">
      <c r="A448" s="18">
        <v>447</v>
      </c>
      <c r="B448" s="79" t="s">
        <v>2150</v>
      </c>
      <c r="C448" s="20" t="s">
        <v>2050</v>
      </c>
      <c r="D448" s="20" t="s">
        <v>2051</v>
      </c>
      <c r="E448" s="20" t="s">
        <v>1507</v>
      </c>
      <c r="F448" s="20" t="s">
        <v>2015</v>
      </c>
      <c r="G448" s="20" t="s">
        <v>596</v>
      </c>
      <c r="H448" s="20" t="s">
        <v>1973</v>
      </c>
      <c r="I448" s="81" t="s">
        <v>23</v>
      </c>
      <c r="J448" s="50">
        <v>1600</v>
      </c>
      <c r="K448" s="78">
        <v>5120</v>
      </c>
      <c r="L448" s="84" t="s">
        <v>2152</v>
      </c>
      <c r="M448" s="24" t="s">
        <v>2281</v>
      </c>
    </row>
    <row r="449" spans="1:13" ht="31.5">
      <c r="A449" s="18">
        <v>448</v>
      </c>
      <c r="B449" s="18" t="s">
        <v>438</v>
      </c>
      <c r="C449" s="25" t="s">
        <v>2052</v>
      </c>
      <c r="D449" s="25" t="s">
        <v>2053</v>
      </c>
      <c r="E449" s="25" t="s">
        <v>2054</v>
      </c>
      <c r="F449" s="25" t="s">
        <v>2055</v>
      </c>
      <c r="G449" s="25" t="s">
        <v>599</v>
      </c>
      <c r="H449" s="25" t="s">
        <v>933</v>
      </c>
      <c r="I449" s="81" t="s">
        <v>23</v>
      </c>
      <c r="J449" s="81">
        <v>4200</v>
      </c>
      <c r="K449" s="78">
        <v>192532.2</v>
      </c>
      <c r="L449" s="84" t="s">
        <v>2151</v>
      </c>
      <c r="M449" s="24" t="s">
        <v>2279</v>
      </c>
    </row>
    <row r="450" spans="1:13" ht="47.25">
      <c r="A450" s="18">
        <v>449</v>
      </c>
      <c r="B450" s="18" t="s">
        <v>439</v>
      </c>
      <c r="C450" s="25" t="s">
        <v>2056</v>
      </c>
      <c r="D450" s="25" t="s">
        <v>2057</v>
      </c>
      <c r="E450" s="25" t="s">
        <v>1117</v>
      </c>
      <c r="F450" s="25" t="s">
        <v>2058</v>
      </c>
      <c r="G450" s="25" t="s">
        <v>602</v>
      </c>
      <c r="H450" s="25" t="s">
        <v>605</v>
      </c>
      <c r="I450" s="81" t="s">
        <v>23</v>
      </c>
      <c r="J450" s="81">
        <v>7999</v>
      </c>
      <c r="K450" s="78">
        <v>153740.78</v>
      </c>
      <c r="L450" s="84" t="s">
        <v>2152</v>
      </c>
      <c r="M450" s="24" t="s">
        <v>2279</v>
      </c>
    </row>
    <row r="451" spans="1:13" ht="15.75">
      <c r="A451" s="18">
        <v>450</v>
      </c>
      <c r="B451" s="18" t="s">
        <v>440</v>
      </c>
      <c r="C451" s="25" t="s">
        <v>2059</v>
      </c>
      <c r="D451" s="25" t="s">
        <v>2060</v>
      </c>
      <c r="E451" s="25" t="s">
        <v>2061</v>
      </c>
      <c r="F451" s="25" t="s">
        <v>2062</v>
      </c>
      <c r="G451" s="25" t="s">
        <v>599</v>
      </c>
      <c r="H451" s="25" t="s">
        <v>1040</v>
      </c>
      <c r="I451" s="81" t="s">
        <v>23</v>
      </c>
      <c r="J451" s="81">
        <v>795</v>
      </c>
      <c r="K451" s="78">
        <v>71763.85500000001</v>
      </c>
      <c r="L451" s="84" t="s">
        <v>2151</v>
      </c>
      <c r="M451" s="24" t="s">
        <v>2279</v>
      </c>
    </row>
    <row r="452" spans="1:13" ht="15.75">
      <c r="A452" s="18">
        <v>451</v>
      </c>
      <c r="B452" s="18" t="s">
        <v>441</v>
      </c>
      <c r="C452" s="25" t="s">
        <v>2063</v>
      </c>
      <c r="D452" s="25" t="s">
        <v>2064</v>
      </c>
      <c r="E452" s="25" t="s">
        <v>1117</v>
      </c>
      <c r="F452" s="25" t="s">
        <v>2065</v>
      </c>
      <c r="G452" s="25" t="s">
        <v>602</v>
      </c>
      <c r="H452" s="25" t="s">
        <v>1108</v>
      </c>
      <c r="I452" s="81" t="s">
        <v>23</v>
      </c>
      <c r="J452" s="81">
        <v>5800</v>
      </c>
      <c r="K452" s="78">
        <v>43378.2</v>
      </c>
      <c r="L452" s="84" t="s">
        <v>2151</v>
      </c>
      <c r="M452" s="24" t="s">
        <v>2280</v>
      </c>
    </row>
    <row r="453" spans="1:13" ht="31.5">
      <c r="A453" s="18">
        <v>452</v>
      </c>
      <c r="B453" s="18" t="s">
        <v>442</v>
      </c>
      <c r="C453" s="25" t="s">
        <v>2066</v>
      </c>
      <c r="D453" s="25" t="s">
        <v>2067</v>
      </c>
      <c r="E453" s="25" t="s">
        <v>2068</v>
      </c>
      <c r="F453" s="25" t="s">
        <v>1440</v>
      </c>
      <c r="G453" s="25" t="s">
        <v>599</v>
      </c>
      <c r="H453" s="25" t="s">
        <v>1814</v>
      </c>
      <c r="I453" s="81" t="s">
        <v>23</v>
      </c>
      <c r="J453" s="81">
        <v>3200</v>
      </c>
      <c r="K453" s="78">
        <v>608</v>
      </c>
      <c r="L453" s="84" t="s">
        <v>2151</v>
      </c>
      <c r="M453" s="24" t="s">
        <v>2281</v>
      </c>
    </row>
    <row r="454" spans="1:13" ht="31.5">
      <c r="A454" s="18">
        <v>453</v>
      </c>
      <c r="B454" s="18" t="s">
        <v>443</v>
      </c>
      <c r="C454" s="25" t="s">
        <v>2069</v>
      </c>
      <c r="D454" s="25" t="s">
        <v>2070</v>
      </c>
      <c r="E454" s="25" t="s">
        <v>2071</v>
      </c>
      <c r="F454" s="25" t="s">
        <v>2188</v>
      </c>
      <c r="G454" s="25" t="s">
        <v>984</v>
      </c>
      <c r="H454" s="25" t="s">
        <v>719</v>
      </c>
      <c r="I454" s="81" t="s">
        <v>23</v>
      </c>
      <c r="J454" s="81" t="s">
        <v>2189</v>
      </c>
      <c r="K454" s="78">
        <v>2132.46</v>
      </c>
      <c r="L454" s="84" t="s">
        <v>2152</v>
      </c>
      <c r="M454" s="24" t="s">
        <v>2281</v>
      </c>
    </row>
    <row r="455" spans="1:13" ht="31.5">
      <c r="A455" s="18">
        <v>454</v>
      </c>
      <c r="B455" s="18" t="s">
        <v>444</v>
      </c>
      <c r="C455" s="25" t="s">
        <v>2072</v>
      </c>
      <c r="D455" s="25" t="s">
        <v>2073</v>
      </c>
      <c r="E455" s="25" t="s">
        <v>2074</v>
      </c>
      <c r="F455" s="25" t="s">
        <v>2075</v>
      </c>
      <c r="G455" s="25" t="s">
        <v>603</v>
      </c>
      <c r="H455" s="25" t="s">
        <v>719</v>
      </c>
      <c r="I455" s="81" t="s">
        <v>23</v>
      </c>
      <c r="J455" s="81" t="s">
        <v>2190</v>
      </c>
      <c r="K455" s="78">
        <v>60336.320000000007</v>
      </c>
      <c r="L455" s="84" t="s">
        <v>2151</v>
      </c>
      <c r="M455" s="24" t="s">
        <v>2280</v>
      </c>
    </row>
    <row r="456" spans="1:13" ht="15.75">
      <c r="A456" s="18">
        <v>455</v>
      </c>
      <c r="B456" s="18" t="s">
        <v>445</v>
      </c>
      <c r="C456" s="25" t="s">
        <v>2076</v>
      </c>
      <c r="D456" s="25" t="s">
        <v>2077</v>
      </c>
      <c r="E456" s="25" t="s">
        <v>2078</v>
      </c>
      <c r="F456" s="25" t="s">
        <v>2079</v>
      </c>
      <c r="G456" s="25" t="s">
        <v>2080</v>
      </c>
      <c r="H456" s="25" t="s">
        <v>1108</v>
      </c>
      <c r="I456" s="81" t="s">
        <v>44</v>
      </c>
      <c r="J456" s="81">
        <v>4800</v>
      </c>
      <c r="K456" s="78">
        <v>15360</v>
      </c>
      <c r="L456" s="84" t="s">
        <v>2151</v>
      </c>
      <c r="M456" s="24" t="s">
        <v>2280</v>
      </c>
    </row>
    <row r="457" spans="1:13" ht="31.5">
      <c r="A457" s="18">
        <v>456</v>
      </c>
      <c r="B457" s="18" t="s">
        <v>446</v>
      </c>
      <c r="C457" s="25" t="s">
        <v>1919</v>
      </c>
      <c r="D457" s="25" t="s">
        <v>2191</v>
      </c>
      <c r="E457" s="25" t="s">
        <v>2081</v>
      </c>
      <c r="F457" s="25" t="s">
        <v>2083</v>
      </c>
      <c r="G457" s="25" t="s">
        <v>2082</v>
      </c>
      <c r="H457" s="25" t="s">
        <v>1126</v>
      </c>
      <c r="I457" s="81" t="s">
        <v>21</v>
      </c>
      <c r="J457" s="81" t="s">
        <v>2190</v>
      </c>
      <c r="K457" s="78">
        <v>75981.981</v>
      </c>
      <c r="L457" s="84" t="s">
        <v>2153</v>
      </c>
      <c r="M457" s="24" t="s">
        <v>2279</v>
      </c>
    </row>
    <row r="458" spans="1:13" ht="47.25">
      <c r="A458" s="18">
        <v>457</v>
      </c>
      <c r="B458" s="18" t="s">
        <v>447</v>
      </c>
      <c r="C458" s="25" t="s">
        <v>2084</v>
      </c>
      <c r="D458" s="25" t="s">
        <v>2085</v>
      </c>
      <c r="E458" s="25" t="s">
        <v>2086</v>
      </c>
      <c r="F458" s="25" t="s">
        <v>2087</v>
      </c>
      <c r="G458" s="25" t="s">
        <v>599</v>
      </c>
      <c r="H458" s="25" t="s">
        <v>5</v>
      </c>
      <c r="I458" s="81" t="s">
        <v>23</v>
      </c>
      <c r="J458" s="81">
        <v>968</v>
      </c>
      <c r="K458" s="78">
        <v>9680</v>
      </c>
      <c r="L458" s="84" t="s">
        <v>2152</v>
      </c>
      <c r="M458" s="24" t="s">
        <v>2281</v>
      </c>
    </row>
    <row r="459" spans="1:13" ht="47.25">
      <c r="A459" s="18">
        <v>458</v>
      </c>
      <c r="B459" s="18" t="s">
        <v>448</v>
      </c>
      <c r="C459" s="25" t="s">
        <v>2088</v>
      </c>
      <c r="D459" s="25" t="s">
        <v>2089</v>
      </c>
      <c r="E459" s="25" t="s">
        <v>2090</v>
      </c>
      <c r="F459" s="25" t="s">
        <v>2091</v>
      </c>
      <c r="G459" s="25" t="s">
        <v>599</v>
      </c>
      <c r="H459" s="25" t="s">
        <v>5</v>
      </c>
      <c r="I459" s="81" t="s">
        <v>23</v>
      </c>
      <c r="J459" s="81">
        <v>840</v>
      </c>
      <c r="K459" s="78">
        <v>4275.6000000000004</v>
      </c>
      <c r="L459" s="84" t="s">
        <v>2152</v>
      </c>
      <c r="M459" s="24" t="s">
        <v>2281</v>
      </c>
    </row>
    <row r="460" spans="1:13" ht="31.5">
      <c r="A460" s="18">
        <v>459</v>
      </c>
      <c r="B460" s="18" t="s">
        <v>449</v>
      </c>
      <c r="C460" s="25" t="s">
        <v>2092</v>
      </c>
      <c r="D460" s="25" t="s">
        <v>2093</v>
      </c>
      <c r="E460" s="25" t="s">
        <v>2094</v>
      </c>
      <c r="F460" s="25" t="s">
        <v>2095</v>
      </c>
      <c r="G460" s="25" t="s">
        <v>984</v>
      </c>
      <c r="H460" s="25" t="s">
        <v>1227</v>
      </c>
      <c r="I460" s="81" t="s">
        <v>23</v>
      </c>
      <c r="J460" s="81">
        <v>57500</v>
      </c>
      <c r="K460" s="78">
        <v>25817.5</v>
      </c>
      <c r="L460" s="84" t="s">
        <v>2152</v>
      </c>
      <c r="M460" s="24" t="s">
        <v>2280</v>
      </c>
    </row>
    <row r="461" spans="1:13" ht="47.25">
      <c r="A461" s="18">
        <v>460</v>
      </c>
      <c r="B461" s="18" t="s">
        <v>450</v>
      </c>
      <c r="C461" s="25" t="s">
        <v>286</v>
      </c>
      <c r="D461" s="25" t="s">
        <v>2096</v>
      </c>
      <c r="E461" s="25" t="s">
        <v>2097</v>
      </c>
      <c r="F461" s="25" t="s">
        <v>2098</v>
      </c>
      <c r="G461" s="25" t="s">
        <v>599</v>
      </c>
      <c r="H461" s="25" t="s">
        <v>1185</v>
      </c>
      <c r="I461" s="81" t="s">
        <v>9</v>
      </c>
      <c r="J461" s="81">
        <v>9387</v>
      </c>
      <c r="K461" s="78">
        <v>2891.1959999999999</v>
      </c>
      <c r="L461" s="84" t="s">
        <v>2152</v>
      </c>
      <c r="M461" s="24" t="s">
        <v>2281</v>
      </c>
    </row>
    <row r="462" spans="1:13" ht="31.5">
      <c r="A462" s="18">
        <v>461</v>
      </c>
      <c r="B462" s="18" t="s">
        <v>451</v>
      </c>
      <c r="C462" s="25" t="s">
        <v>1037</v>
      </c>
      <c r="D462" s="25" t="s">
        <v>2099</v>
      </c>
      <c r="E462" s="25" t="s">
        <v>2100</v>
      </c>
      <c r="F462" s="25" t="s">
        <v>2098</v>
      </c>
      <c r="G462" s="25" t="s">
        <v>599</v>
      </c>
      <c r="H462" s="25" t="s">
        <v>1040</v>
      </c>
      <c r="I462" s="81" t="s">
        <v>2192</v>
      </c>
      <c r="J462" s="81">
        <v>2058</v>
      </c>
      <c r="K462" s="78">
        <v>1397.3820000000001</v>
      </c>
      <c r="L462" s="84" t="s">
        <v>2151</v>
      </c>
      <c r="M462" s="24" t="s">
        <v>2281</v>
      </c>
    </row>
    <row r="463" spans="1:13" ht="47.25">
      <c r="A463" s="18">
        <v>462</v>
      </c>
      <c r="B463" s="18" t="s">
        <v>452</v>
      </c>
      <c r="C463" s="25" t="s">
        <v>2101</v>
      </c>
      <c r="D463" s="25" t="s">
        <v>2102</v>
      </c>
      <c r="E463" s="25" t="s">
        <v>2103</v>
      </c>
      <c r="F463" s="25" t="s">
        <v>2098</v>
      </c>
      <c r="G463" s="25" t="s">
        <v>599</v>
      </c>
      <c r="H463" s="25" t="s">
        <v>605</v>
      </c>
      <c r="I463" s="81" t="s">
        <v>9</v>
      </c>
      <c r="J463" s="81">
        <v>5187</v>
      </c>
      <c r="K463" s="78">
        <v>2085.174</v>
      </c>
      <c r="L463" s="84" t="s">
        <v>2151</v>
      </c>
      <c r="M463" s="24" t="s">
        <v>2281</v>
      </c>
    </row>
    <row r="464" spans="1:13" ht="31.5">
      <c r="A464" s="18">
        <v>463</v>
      </c>
      <c r="B464" s="18" t="s">
        <v>453</v>
      </c>
      <c r="C464" s="25" t="s">
        <v>1425</v>
      </c>
      <c r="D464" s="25" t="s">
        <v>2104</v>
      </c>
      <c r="E464" s="25" t="s">
        <v>2106</v>
      </c>
      <c r="F464" s="25" t="s">
        <v>2098</v>
      </c>
      <c r="G464" s="25" t="s">
        <v>599</v>
      </c>
      <c r="H464" s="25" t="s">
        <v>2105</v>
      </c>
      <c r="I464" s="81" t="s">
        <v>23</v>
      </c>
      <c r="J464" s="81" t="s">
        <v>2193</v>
      </c>
      <c r="K464" s="78">
        <v>939.34399999999994</v>
      </c>
      <c r="L464" s="84" t="s">
        <v>2152</v>
      </c>
      <c r="M464" s="24" t="s">
        <v>2281</v>
      </c>
    </row>
    <row r="465" spans="1:13" ht="31.5">
      <c r="A465" s="18">
        <v>464</v>
      </c>
      <c r="B465" s="18" t="s">
        <v>454</v>
      </c>
      <c r="C465" s="25" t="s">
        <v>2107</v>
      </c>
      <c r="D465" s="25" t="s">
        <v>2104</v>
      </c>
      <c r="E465" s="25" t="s">
        <v>2108</v>
      </c>
      <c r="F465" s="25" t="s">
        <v>2109</v>
      </c>
      <c r="G465" s="25" t="s">
        <v>599</v>
      </c>
      <c r="H465" s="25" t="s">
        <v>719</v>
      </c>
      <c r="I465" s="81" t="s">
        <v>23</v>
      </c>
      <c r="J465" s="81">
        <v>2800</v>
      </c>
      <c r="K465" s="78">
        <v>29579.200000000001</v>
      </c>
      <c r="L465" s="84" t="s">
        <v>2151</v>
      </c>
      <c r="M465" s="24" t="s">
        <v>2280</v>
      </c>
    </row>
    <row r="466" spans="1:13" ht="47.25">
      <c r="A466" s="18">
        <v>465</v>
      </c>
      <c r="B466" s="18" t="s">
        <v>455</v>
      </c>
      <c r="C466" s="25" t="s">
        <v>2110</v>
      </c>
      <c r="D466" s="25" t="s">
        <v>2111</v>
      </c>
      <c r="E466" s="25" t="s">
        <v>2112</v>
      </c>
      <c r="F466" s="25" t="s">
        <v>2113</v>
      </c>
      <c r="G466" s="25" t="s">
        <v>2080</v>
      </c>
      <c r="H466" s="25" t="s">
        <v>605</v>
      </c>
      <c r="I466" s="81" t="s">
        <v>71</v>
      </c>
      <c r="J466" s="81">
        <v>16424</v>
      </c>
      <c r="K466" s="78">
        <v>5206.4079999999994</v>
      </c>
      <c r="L466" s="84" t="s">
        <v>2151</v>
      </c>
      <c r="M466" s="24" t="s">
        <v>2281</v>
      </c>
    </row>
    <row r="467" spans="1:13" ht="47.25">
      <c r="A467" s="18">
        <v>466</v>
      </c>
      <c r="B467" s="18" t="s">
        <v>456</v>
      </c>
      <c r="C467" s="25" t="s">
        <v>2114</v>
      </c>
      <c r="D467" s="25" t="s">
        <v>2115</v>
      </c>
      <c r="E467" s="25" t="s">
        <v>2117</v>
      </c>
      <c r="F467" s="25" t="s">
        <v>2116</v>
      </c>
      <c r="G467" s="25" t="s">
        <v>600</v>
      </c>
      <c r="H467" s="25" t="s">
        <v>1040</v>
      </c>
      <c r="I467" s="81" t="s">
        <v>338</v>
      </c>
      <c r="J467" s="81" t="s">
        <v>2194</v>
      </c>
      <c r="K467" s="78">
        <v>2449.9049999999997</v>
      </c>
      <c r="L467" s="84" t="s">
        <v>2151</v>
      </c>
      <c r="M467" s="24" t="s">
        <v>2281</v>
      </c>
    </row>
    <row r="468" spans="1:13" ht="31.5">
      <c r="A468" s="18">
        <v>467</v>
      </c>
      <c r="B468" s="18" t="s">
        <v>457</v>
      </c>
      <c r="C468" s="25" t="s">
        <v>2118</v>
      </c>
      <c r="D468" s="25" t="s">
        <v>2119</v>
      </c>
      <c r="E468" s="25" t="s">
        <v>2120</v>
      </c>
      <c r="F468" s="25" t="s">
        <v>810</v>
      </c>
      <c r="G468" s="25" t="s">
        <v>599</v>
      </c>
      <c r="H468" s="25" t="s">
        <v>1075</v>
      </c>
      <c r="I468" s="81" t="s">
        <v>23</v>
      </c>
      <c r="J468" s="81">
        <v>399</v>
      </c>
      <c r="K468" s="78">
        <v>46408.887000000002</v>
      </c>
      <c r="L468" s="84" t="s">
        <v>2151</v>
      </c>
      <c r="M468" s="24" t="s">
        <v>2280</v>
      </c>
    </row>
    <row r="469" spans="1:13" ht="31.5">
      <c r="A469" s="18">
        <v>468</v>
      </c>
      <c r="B469" s="18" t="s">
        <v>458</v>
      </c>
      <c r="C469" s="25" t="s">
        <v>2122</v>
      </c>
      <c r="D469" s="25" t="s">
        <v>2123</v>
      </c>
      <c r="E469" s="25" t="s">
        <v>2195</v>
      </c>
      <c r="F469" s="25" t="s">
        <v>1276</v>
      </c>
      <c r="G469" s="25" t="s">
        <v>603</v>
      </c>
      <c r="H469" s="25" t="s">
        <v>1468</v>
      </c>
      <c r="I469" s="81" t="s">
        <v>23</v>
      </c>
      <c r="J469" s="81" t="s">
        <v>2196</v>
      </c>
      <c r="K469" s="78">
        <v>14044.056</v>
      </c>
      <c r="L469" s="84" t="s">
        <v>2151</v>
      </c>
      <c r="M469" s="24" t="s">
        <v>2281</v>
      </c>
    </row>
    <row r="470" spans="1:13" ht="47.25">
      <c r="A470" s="18">
        <v>469</v>
      </c>
      <c r="B470" s="18" t="s">
        <v>459</v>
      </c>
      <c r="C470" s="25" t="s">
        <v>1374</v>
      </c>
      <c r="D470" s="25" t="s">
        <v>2124</v>
      </c>
      <c r="E470" s="25" t="s">
        <v>2108</v>
      </c>
      <c r="F470" s="25" t="s">
        <v>2125</v>
      </c>
      <c r="G470" s="25" t="s">
        <v>599</v>
      </c>
      <c r="H470" s="25" t="s">
        <v>605</v>
      </c>
      <c r="I470" s="81" t="s">
        <v>23</v>
      </c>
      <c r="J470" s="81">
        <v>6000</v>
      </c>
      <c r="K470" s="78">
        <v>72720</v>
      </c>
      <c r="L470" s="84" t="s">
        <v>2151</v>
      </c>
      <c r="M470" s="24" t="s">
        <v>2279</v>
      </c>
    </row>
    <row r="471" spans="1:13" ht="31.5">
      <c r="A471" s="18">
        <v>470</v>
      </c>
      <c r="B471" s="18" t="s">
        <v>460</v>
      </c>
      <c r="C471" s="25" t="s">
        <v>2126</v>
      </c>
      <c r="D471" s="25" t="s">
        <v>2127</v>
      </c>
      <c r="E471" s="25" t="s">
        <v>2108</v>
      </c>
      <c r="F471" s="25" t="s">
        <v>2128</v>
      </c>
      <c r="G471" s="25" t="s">
        <v>599</v>
      </c>
      <c r="H471" s="25" t="s">
        <v>719</v>
      </c>
      <c r="I471" s="81" t="s">
        <v>23</v>
      </c>
      <c r="J471" s="81">
        <v>900</v>
      </c>
      <c r="K471" s="78">
        <v>28242</v>
      </c>
      <c r="L471" s="84" t="s">
        <v>2151</v>
      </c>
      <c r="M471" s="24" t="s">
        <v>2280</v>
      </c>
    </row>
    <row r="472" spans="1:13" ht="31.5">
      <c r="A472" s="18">
        <v>471</v>
      </c>
      <c r="B472" s="18" t="s">
        <v>461</v>
      </c>
      <c r="C472" s="25" t="s">
        <v>2129</v>
      </c>
      <c r="D472" s="25" t="s">
        <v>2130</v>
      </c>
      <c r="E472" s="25" t="s">
        <v>2131</v>
      </c>
      <c r="F472" s="25" t="s">
        <v>2132</v>
      </c>
      <c r="G472" s="25" t="s">
        <v>2133</v>
      </c>
      <c r="H472" s="25" t="s">
        <v>719</v>
      </c>
      <c r="I472" s="81" t="s">
        <v>23</v>
      </c>
      <c r="J472" s="81">
        <v>3150</v>
      </c>
      <c r="K472" s="78">
        <v>65425.5</v>
      </c>
      <c r="L472" s="84" t="s">
        <v>2151</v>
      </c>
      <c r="M472" s="24" t="s">
        <v>2279</v>
      </c>
    </row>
    <row r="473" spans="1:13" ht="31.5">
      <c r="A473" s="18">
        <v>472</v>
      </c>
      <c r="B473" s="18" t="s">
        <v>462</v>
      </c>
      <c r="C473" s="25" t="s">
        <v>2134</v>
      </c>
      <c r="D473" s="25" t="s">
        <v>2135</v>
      </c>
      <c r="E473" s="25" t="s">
        <v>646</v>
      </c>
      <c r="F473" s="25" t="s">
        <v>1013</v>
      </c>
      <c r="G473" s="25" t="s">
        <v>599</v>
      </c>
      <c r="H473" s="25" t="s">
        <v>719</v>
      </c>
      <c r="I473" s="81" t="s">
        <v>23</v>
      </c>
      <c r="J473" s="81">
        <v>3150</v>
      </c>
      <c r="K473" s="78">
        <v>13734</v>
      </c>
      <c r="L473" s="84" t="s">
        <v>2152</v>
      </c>
      <c r="M473" s="24" t="s">
        <v>2281</v>
      </c>
    </row>
    <row r="474" spans="1:13" ht="31.5">
      <c r="A474" s="18">
        <v>473</v>
      </c>
      <c r="B474" s="18" t="s">
        <v>463</v>
      </c>
      <c r="C474" s="25" t="s">
        <v>2136</v>
      </c>
      <c r="D474" s="25" t="s">
        <v>2137</v>
      </c>
      <c r="E474" s="25" t="s">
        <v>2138</v>
      </c>
      <c r="F474" s="25" t="s">
        <v>810</v>
      </c>
      <c r="G474" s="25" t="s">
        <v>599</v>
      </c>
      <c r="H474" s="25" t="s">
        <v>1227</v>
      </c>
      <c r="I474" s="81" t="s">
        <v>23</v>
      </c>
      <c r="J474" s="81">
        <v>1050</v>
      </c>
      <c r="K474" s="78">
        <v>1.05</v>
      </c>
      <c r="L474" s="84" t="s">
        <v>2151</v>
      </c>
      <c r="M474" s="24" t="s">
        <v>2281</v>
      </c>
    </row>
    <row r="475" spans="1:13" ht="47.25">
      <c r="A475" s="18">
        <v>474</v>
      </c>
      <c r="B475" s="18" t="s">
        <v>464</v>
      </c>
      <c r="C475" s="25" t="s">
        <v>1297</v>
      </c>
      <c r="D475" s="25" t="s">
        <v>2064</v>
      </c>
      <c r="E475" s="25" t="s">
        <v>2106</v>
      </c>
      <c r="F475" s="25" t="s">
        <v>992</v>
      </c>
      <c r="G475" s="25" t="s">
        <v>599</v>
      </c>
      <c r="H475" s="25" t="s">
        <v>605</v>
      </c>
      <c r="I475" s="81" t="s">
        <v>23</v>
      </c>
      <c r="J475" s="81">
        <v>450</v>
      </c>
      <c r="K475" s="78">
        <v>72</v>
      </c>
      <c r="L475" s="84" t="s">
        <v>2152</v>
      </c>
      <c r="M475" s="24" t="s">
        <v>2281</v>
      </c>
    </row>
    <row r="476" spans="1:13" ht="15.75">
      <c r="A476" s="18">
        <v>475</v>
      </c>
      <c r="B476" s="27" t="s">
        <v>465</v>
      </c>
      <c r="C476" s="27"/>
      <c r="D476" s="27"/>
      <c r="E476" s="27"/>
      <c r="F476" s="27"/>
      <c r="G476" s="27"/>
      <c r="H476" s="27"/>
      <c r="I476" s="30" t="s">
        <v>466</v>
      </c>
      <c r="J476" s="30">
        <v>79</v>
      </c>
      <c r="K476" s="83">
        <v>6002.42</v>
      </c>
      <c r="L476" s="84" t="s">
        <v>2152</v>
      </c>
      <c r="M476" s="24" t="s">
        <v>2281</v>
      </c>
    </row>
    <row r="477" spans="1:13" ht="15.75">
      <c r="A477" s="18">
        <v>476</v>
      </c>
      <c r="B477" s="27" t="s">
        <v>467</v>
      </c>
      <c r="C477" s="27"/>
      <c r="D477" s="27"/>
      <c r="E477" s="27"/>
      <c r="F477" s="27"/>
      <c r="G477" s="27"/>
      <c r="H477" s="27"/>
      <c r="I477" s="30" t="s">
        <v>466</v>
      </c>
      <c r="J477" s="30">
        <v>200</v>
      </c>
      <c r="K477" s="83">
        <v>17124</v>
      </c>
      <c r="L477" s="84" t="s">
        <v>2152</v>
      </c>
      <c r="M477" s="24" t="s">
        <v>2280</v>
      </c>
    </row>
    <row r="478" spans="1:13" ht="31.5">
      <c r="A478" s="18">
        <v>477</v>
      </c>
      <c r="B478" s="27" t="s">
        <v>468</v>
      </c>
      <c r="C478" s="27"/>
      <c r="D478" s="27"/>
      <c r="E478" s="27"/>
      <c r="F478" s="27"/>
      <c r="G478" s="27"/>
      <c r="H478" s="27"/>
      <c r="I478" s="30" t="s">
        <v>466</v>
      </c>
      <c r="J478" s="30">
        <v>220</v>
      </c>
      <c r="K478" s="83">
        <v>54109.440000000002</v>
      </c>
      <c r="L478" s="84" t="s">
        <v>2152</v>
      </c>
      <c r="M478" s="24" t="s">
        <v>2280</v>
      </c>
    </row>
    <row r="479" spans="1:13" ht="15.75">
      <c r="A479" s="18">
        <v>478</v>
      </c>
      <c r="B479" s="27" t="s">
        <v>469</v>
      </c>
      <c r="C479" s="27"/>
      <c r="D479" s="27"/>
      <c r="E479" s="27"/>
      <c r="F479" s="27"/>
      <c r="G479" s="27"/>
      <c r="H479" s="27"/>
      <c r="I479" s="30" t="s">
        <v>466</v>
      </c>
      <c r="J479" s="30">
        <v>172</v>
      </c>
      <c r="K479" s="83">
        <v>33854.072</v>
      </c>
      <c r="L479" s="84" t="s">
        <v>2152</v>
      </c>
      <c r="M479" s="24" t="s">
        <v>2280</v>
      </c>
    </row>
    <row r="480" spans="1:13" ht="15.75">
      <c r="A480" s="18">
        <v>479</v>
      </c>
      <c r="B480" s="27" t="s">
        <v>470</v>
      </c>
      <c r="C480" s="27"/>
      <c r="D480" s="27"/>
      <c r="E480" s="27"/>
      <c r="F480" s="27"/>
      <c r="G480" s="27"/>
      <c r="H480" s="27"/>
      <c r="I480" s="30" t="s">
        <v>466</v>
      </c>
      <c r="J480" s="30">
        <v>393</v>
      </c>
      <c r="K480" s="83">
        <v>92501.195999999996</v>
      </c>
      <c r="L480" s="84" t="s">
        <v>2152</v>
      </c>
      <c r="M480" s="24" t="s">
        <v>2279</v>
      </c>
    </row>
    <row r="481" spans="1:13" ht="15.75">
      <c r="A481" s="18">
        <v>480</v>
      </c>
      <c r="B481" s="27" t="s">
        <v>471</v>
      </c>
      <c r="C481" s="27"/>
      <c r="D481" s="27"/>
      <c r="E481" s="27"/>
      <c r="F481" s="27"/>
      <c r="G481" s="27"/>
      <c r="H481" s="27"/>
      <c r="I481" s="30" t="s">
        <v>466</v>
      </c>
      <c r="J481" s="30">
        <v>204</v>
      </c>
      <c r="K481" s="83">
        <v>33319.116000000002</v>
      </c>
      <c r="L481" s="84" t="s">
        <v>2152</v>
      </c>
      <c r="M481" s="24" t="s">
        <v>2280</v>
      </c>
    </row>
    <row r="482" spans="1:13" ht="15.75">
      <c r="A482" s="18">
        <v>481</v>
      </c>
      <c r="B482" s="27" t="s">
        <v>472</v>
      </c>
      <c r="C482" s="27"/>
      <c r="D482" s="27"/>
      <c r="E482" s="27"/>
      <c r="F482" s="27"/>
      <c r="G482" s="27"/>
      <c r="H482" s="27"/>
      <c r="I482" s="30" t="s">
        <v>466</v>
      </c>
      <c r="J482" s="30">
        <v>79</v>
      </c>
      <c r="K482" s="83">
        <v>104.596</v>
      </c>
      <c r="L482" s="84" t="s">
        <v>2152</v>
      </c>
      <c r="M482" s="24" t="s">
        <v>2281</v>
      </c>
    </row>
    <row r="483" spans="1:13" ht="15.75">
      <c r="A483" s="18">
        <v>482</v>
      </c>
      <c r="B483" s="27" t="s">
        <v>473</v>
      </c>
      <c r="C483" s="27"/>
      <c r="D483" s="27"/>
      <c r="E483" s="27"/>
      <c r="F483" s="27"/>
      <c r="G483" s="27"/>
      <c r="H483" s="27"/>
      <c r="I483" s="30" t="s">
        <v>466</v>
      </c>
      <c r="J483" s="30">
        <v>660</v>
      </c>
      <c r="K483" s="83">
        <v>87587.28</v>
      </c>
      <c r="L483" s="84" t="s">
        <v>2152</v>
      </c>
      <c r="M483" s="24" t="s">
        <v>2279</v>
      </c>
    </row>
    <row r="484" spans="1:13" ht="15.75">
      <c r="A484" s="18">
        <v>483</v>
      </c>
      <c r="B484" s="27" t="s">
        <v>474</v>
      </c>
      <c r="C484" s="27"/>
      <c r="D484" s="27"/>
      <c r="E484" s="27"/>
      <c r="F484" s="27"/>
      <c r="G484" s="27"/>
      <c r="H484" s="27"/>
      <c r="I484" s="30" t="s">
        <v>466</v>
      </c>
      <c r="J484" s="30">
        <v>350</v>
      </c>
      <c r="K484" s="83">
        <v>3123.4</v>
      </c>
      <c r="L484" s="84" t="s">
        <v>2152</v>
      </c>
      <c r="M484" s="24" t="s">
        <v>2281</v>
      </c>
    </row>
    <row r="485" spans="1:13" ht="15.75">
      <c r="A485" s="18">
        <v>484</v>
      </c>
      <c r="B485" s="27" t="s">
        <v>475</v>
      </c>
      <c r="C485" s="27"/>
      <c r="D485" s="27"/>
      <c r="E485" s="27"/>
      <c r="F485" s="27"/>
      <c r="G485" s="27"/>
      <c r="H485" s="27"/>
      <c r="I485" s="30" t="s">
        <v>466</v>
      </c>
      <c r="J485" s="30">
        <v>314</v>
      </c>
      <c r="K485" s="83">
        <v>222.31200000000001</v>
      </c>
      <c r="L485" s="84" t="s">
        <v>2152</v>
      </c>
      <c r="M485" s="24" t="s">
        <v>2281</v>
      </c>
    </row>
    <row r="486" spans="1:13" ht="15.75">
      <c r="A486" s="18">
        <v>485</v>
      </c>
      <c r="B486" s="27" t="s">
        <v>476</v>
      </c>
      <c r="C486" s="27"/>
      <c r="D486" s="27"/>
      <c r="E486" s="27"/>
      <c r="F486" s="27"/>
      <c r="G486" s="27"/>
      <c r="H486" s="27"/>
      <c r="I486" s="30" t="s">
        <v>466</v>
      </c>
      <c r="J486" s="30">
        <v>118</v>
      </c>
      <c r="K486" s="83">
        <v>30455.563999999998</v>
      </c>
      <c r="L486" s="84" t="s">
        <v>2152</v>
      </c>
      <c r="M486" s="24" t="s">
        <v>2280</v>
      </c>
    </row>
    <row r="487" spans="1:13" ht="15.75">
      <c r="A487" s="18">
        <v>486</v>
      </c>
      <c r="B487" s="27" t="s">
        <v>477</v>
      </c>
      <c r="C487" s="27"/>
      <c r="D487" s="27"/>
      <c r="E487" s="27"/>
      <c r="F487" s="27"/>
      <c r="G487" s="27"/>
      <c r="H487" s="27"/>
      <c r="I487" s="30" t="s">
        <v>478</v>
      </c>
      <c r="J487" s="30">
        <v>150</v>
      </c>
      <c r="K487" s="83">
        <v>19.8</v>
      </c>
      <c r="L487" s="84" t="s">
        <v>2152</v>
      </c>
      <c r="M487" s="24" t="s">
        <v>2281</v>
      </c>
    </row>
    <row r="488" spans="1:13" ht="15.75">
      <c r="A488" s="18">
        <v>487</v>
      </c>
      <c r="B488" s="27" t="s">
        <v>479</v>
      </c>
      <c r="C488" s="27"/>
      <c r="D488" s="27"/>
      <c r="E488" s="27"/>
      <c r="F488" s="27"/>
      <c r="G488" s="27"/>
      <c r="H488" s="27"/>
      <c r="I488" s="30" t="s">
        <v>466</v>
      </c>
      <c r="J488" s="30">
        <v>450</v>
      </c>
      <c r="K488" s="83">
        <v>81999</v>
      </c>
      <c r="L488" s="84" t="s">
        <v>2152</v>
      </c>
      <c r="M488" s="24" t="s">
        <v>2279</v>
      </c>
    </row>
    <row r="489" spans="1:13" ht="15.75">
      <c r="A489" s="18">
        <v>488</v>
      </c>
      <c r="B489" s="27" t="s">
        <v>480</v>
      </c>
      <c r="C489" s="27"/>
      <c r="D489" s="27"/>
      <c r="E489" s="27"/>
      <c r="F489" s="27"/>
      <c r="G489" s="27"/>
      <c r="H489" s="27"/>
      <c r="I489" s="30" t="s">
        <v>466</v>
      </c>
      <c r="J489" s="30">
        <v>134</v>
      </c>
      <c r="K489" s="83">
        <v>31218.248</v>
      </c>
      <c r="L489" s="84" t="s">
        <v>2152</v>
      </c>
      <c r="M489" s="24" t="s">
        <v>2280</v>
      </c>
    </row>
    <row r="490" spans="1:13" ht="15.75">
      <c r="A490" s="18">
        <v>489</v>
      </c>
      <c r="B490" s="27" t="s">
        <v>481</v>
      </c>
      <c r="C490" s="27"/>
      <c r="D490" s="27"/>
      <c r="E490" s="27"/>
      <c r="F490" s="27"/>
      <c r="G490" s="27"/>
      <c r="H490" s="27"/>
      <c r="I490" s="30" t="s">
        <v>466</v>
      </c>
      <c r="J490" s="30">
        <v>130</v>
      </c>
      <c r="K490" s="83">
        <v>14851.2</v>
      </c>
      <c r="L490" s="84" t="s">
        <v>2152</v>
      </c>
      <c r="M490" s="24" t="s">
        <v>2281</v>
      </c>
    </row>
    <row r="491" spans="1:13" ht="15.75">
      <c r="A491" s="18">
        <v>490</v>
      </c>
      <c r="B491" s="27" t="s">
        <v>482</v>
      </c>
      <c r="C491" s="27"/>
      <c r="D491" s="27"/>
      <c r="E491" s="27"/>
      <c r="F491" s="27"/>
      <c r="G491" s="27"/>
      <c r="H491" s="27"/>
      <c r="I491" s="30" t="s">
        <v>466</v>
      </c>
      <c r="J491" s="30">
        <v>314</v>
      </c>
      <c r="K491" s="83">
        <v>103206.776</v>
      </c>
      <c r="L491" s="84" t="s">
        <v>2152</v>
      </c>
      <c r="M491" s="24" t="s">
        <v>2279</v>
      </c>
    </row>
    <row r="492" spans="1:13" ht="15.75">
      <c r="A492" s="18">
        <v>491</v>
      </c>
      <c r="B492" s="27" t="s">
        <v>483</v>
      </c>
      <c r="C492" s="27"/>
      <c r="D492" s="27"/>
      <c r="E492" s="27"/>
      <c r="F492" s="27"/>
      <c r="G492" s="27"/>
      <c r="H492" s="27"/>
      <c r="I492" s="30" t="s">
        <v>466</v>
      </c>
      <c r="J492" s="30">
        <v>200</v>
      </c>
      <c r="K492" s="83">
        <v>41700</v>
      </c>
      <c r="L492" s="84" t="s">
        <v>2152</v>
      </c>
      <c r="M492" s="24" t="s">
        <v>2280</v>
      </c>
    </row>
    <row r="493" spans="1:13" ht="15.75">
      <c r="A493" s="18">
        <v>492</v>
      </c>
      <c r="B493" s="27" t="s">
        <v>484</v>
      </c>
      <c r="C493" s="27"/>
      <c r="D493" s="27"/>
      <c r="E493" s="27"/>
      <c r="F493" s="27"/>
      <c r="G493" s="27"/>
      <c r="H493" s="27"/>
      <c r="I493" s="30" t="s">
        <v>466</v>
      </c>
      <c r="J493" s="30">
        <v>157</v>
      </c>
      <c r="K493" s="83">
        <v>145.06800000000001</v>
      </c>
      <c r="L493" s="84" t="s">
        <v>2152</v>
      </c>
      <c r="M493" s="24" t="s">
        <v>2281</v>
      </c>
    </row>
    <row r="494" spans="1:13" ht="15.75">
      <c r="A494" s="18">
        <v>493</v>
      </c>
      <c r="B494" s="27" t="s">
        <v>485</v>
      </c>
      <c r="C494" s="27"/>
      <c r="D494" s="27"/>
      <c r="E494" s="27"/>
      <c r="F494" s="27"/>
      <c r="G494" s="27"/>
      <c r="H494" s="27"/>
      <c r="I494" s="30" t="s">
        <v>466</v>
      </c>
      <c r="J494" s="30">
        <v>118</v>
      </c>
      <c r="K494" s="83">
        <v>5.9</v>
      </c>
      <c r="L494" s="84" t="s">
        <v>2152</v>
      </c>
      <c r="M494" s="24" t="s">
        <v>2281</v>
      </c>
    </row>
    <row r="495" spans="1:13" ht="15.75">
      <c r="A495" s="18">
        <v>494</v>
      </c>
      <c r="B495" s="27" t="s">
        <v>486</v>
      </c>
      <c r="C495" s="27"/>
      <c r="D495" s="27"/>
      <c r="E495" s="27"/>
      <c r="F495" s="27"/>
      <c r="G495" s="27"/>
      <c r="H495" s="27"/>
      <c r="I495" s="30" t="s">
        <v>466</v>
      </c>
      <c r="J495" s="30">
        <v>205</v>
      </c>
      <c r="K495" s="83">
        <v>255.02</v>
      </c>
      <c r="L495" s="84" t="s">
        <v>2152</v>
      </c>
      <c r="M495" s="24" t="s">
        <v>2281</v>
      </c>
    </row>
    <row r="496" spans="1:13" ht="15.75">
      <c r="A496" s="18">
        <v>495</v>
      </c>
      <c r="B496" s="27" t="s">
        <v>487</v>
      </c>
      <c r="C496" s="27"/>
      <c r="D496" s="27"/>
      <c r="E496" s="27"/>
      <c r="F496" s="27"/>
      <c r="G496" s="27"/>
      <c r="H496" s="27"/>
      <c r="I496" s="30" t="s">
        <v>466</v>
      </c>
      <c r="J496" s="30">
        <v>230</v>
      </c>
      <c r="K496" s="83">
        <v>736</v>
      </c>
      <c r="L496" s="84" t="s">
        <v>2151</v>
      </c>
      <c r="M496" s="24" t="s">
        <v>2281</v>
      </c>
    </row>
    <row r="497" spans="1:13" ht="15.75">
      <c r="A497" s="18">
        <v>496</v>
      </c>
      <c r="B497" s="27" t="s">
        <v>488</v>
      </c>
      <c r="C497" s="27"/>
      <c r="D497" s="27"/>
      <c r="E497" s="27"/>
      <c r="F497" s="27"/>
      <c r="G497" s="27"/>
      <c r="H497" s="27"/>
      <c r="I497" s="30" t="s">
        <v>478</v>
      </c>
      <c r="J497" s="30">
        <v>230</v>
      </c>
      <c r="K497" s="83">
        <v>2613.7199999999998</v>
      </c>
      <c r="L497" s="84" t="s">
        <v>2152</v>
      </c>
      <c r="M497" s="24" t="s">
        <v>2281</v>
      </c>
    </row>
    <row r="498" spans="1:13" ht="15.75">
      <c r="A498" s="18">
        <v>497</v>
      </c>
      <c r="B498" s="27" t="s">
        <v>489</v>
      </c>
      <c r="C498" s="27"/>
      <c r="D498" s="27"/>
      <c r="E498" s="27"/>
      <c r="F498" s="27"/>
      <c r="G498" s="27"/>
      <c r="H498" s="27"/>
      <c r="I498" s="30" t="s">
        <v>478</v>
      </c>
      <c r="J498" s="30">
        <v>314</v>
      </c>
      <c r="K498" s="83">
        <v>33.911999999999999</v>
      </c>
      <c r="L498" s="84" t="s">
        <v>2152</v>
      </c>
      <c r="M498" s="24" t="s">
        <v>2281</v>
      </c>
    </row>
    <row r="499" spans="1:13" ht="15.75">
      <c r="A499" s="18">
        <v>498</v>
      </c>
      <c r="B499" s="27" t="s">
        <v>490</v>
      </c>
      <c r="C499" s="27"/>
      <c r="D499" s="27"/>
      <c r="E499" s="27"/>
      <c r="F499" s="27"/>
      <c r="G499" s="27"/>
      <c r="H499" s="27"/>
      <c r="I499" s="30" t="s">
        <v>466</v>
      </c>
      <c r="J499" s="30">
        <v>707</v>
      </c>
      <c r="K499" s="83">
        <v>5565.5039999999999</v>
      </c>
      <c r="L499" s="84" t="s">
        <v>2152</v>
      </c>
      <c r="M499" s="24" t="s">
        <v>2281</v>
      </c>
    </row>
    <row r="500" spans="1:13" ht="15.75">
      <c r="A500" s="18">
        <v>499</v>
      </c>
      <c r="B500" s="27" t="s">
        <v>491</v>
      </c>
      <c r="C500" s="27"/>
      <c r="D500" s="27"/>
      <c r="E500" s="27"/>
      <c r="F500" s="27"/>
      <c r="G500" s="27"/>
      <c r="H500" s="27"/>
      <c r="I500" s="30" t="s">
        <v>466</v>
      </c>
      <c r="J500" s="30">
        <v>205</v>
      </c>
      <c r="K500" s="83">
        <v>18712.400000000001</v>
      </c>
      <c r="L500" s="84" t="s">
        <v>2152</v>
      </c>
      <c r="M500" s="24" t="s">
        <v>2280</v>
      </c>
    </row>
    <row r="501" spans="1:13" ht="15.75">
      <c r="A501" s="18">
        <v>500</v>
      </c>
      <c r="B501" s="27" t="s">
        <v>492</v>
      </c>
      <c r="C501" s="27"/>
      <c r="D501" s="27"/>
      <c r="E501" s="27"/>
      <c r="F501" s="27"/>
      <c r="G501" s="27"/>
      <c r="H501" s="27"/>
      <c r="I501" s="30" t="s">
        <v>466</v>
      </c>
      <c r="J501" s="30">
        <v>189</v>
      </c>
      <c r="K501" s="83">
        <v>2249.8560000000002</v>
      </c>
      <c r="L501" s="84" t="s">
        <v>2152</v>
      </c>
      <c r="M501" s="24" t="s">
        <v>2281</v>
      </c>
    </row>
    <row r="502" spans="1:13" ht="15.75">
      <c r="A502" s="18">
        <v>501</v>
      </c>
      <c r="B502" s="27" t="s">
        <v>493</v>
      </c>
      <c r="C502" s="27"/>
      <c r="D502" s="27"/>
      <c r="E502" s="27"/>
      <c r="F502" s="27"/>
      <c r="G502" s="27"/>
      <c r="H502" s="27"/>
      <c r="I502" s="30" t="s">
        <v>466</v>
      </c>
      <c r="J502" s="30">
        <v>236</v>
      </c>
      <c r="K502" s="83">
        <v>1481.136</v>
      </c>
      <c r="L502" s="84" t="s">
        <v>2152</v>
      </c>
      <c r="M502" s="24" t="s">
        <v>2281</v>
      </c>
    </row>
    <row r="503" spans="1:13" ht="15.75">
      <c r="A503" s="18">
        <v>502</v>
      </c>
      <c r="B503" s="27" t="s">
        <v>494</v>
      </c>
      <c r="C503" s="27"/>
      <c r="D503" s="27"/>
      <c r="E503" s="27"/>
      <c r="F503" s="27"/>
      <c r="G503" s="27"/>
      <c r="H503" s="27"/>
      <c r="I503" s="30" t="s">
        <v>466</v>
      </c>
      <c r="J503" s="30">
        <v>700</v>
      </c>
      <c r="K503" s="83">
        <v>397.6</v>
      </c>
      <c r="L503" s="84" t="s">
        <v>2152</v>
      </c>
      <c r="M503" s="24" t="s">
        <v>2281</v>
      </c>
    </row>
    <row r="504" spans="1:13" ht="15.75">
      <c r="A504" s="18">
        <v>503</v>
      </c>
      <c r="B504" s="27" t="s">
        <v>495</v>
      </c>
      <c r="C504" s="27"/>
      <c r="D504" s="27"/>
      <c r="E504" s="27"/>
      <c r="F504" s="27"/>
      <c r="G504" s="27"/>
      <c r="H504" s="27"/>
      <c r="I504" s="30" t="s">
        <v>478</v>
      </c>
      <c r="J504" s="30">
        <v>314</v>
      </c>
      <c r="K504" s="83">
        <v>47.1</v>
      </c>
      <c r="L504" s="84" t="s">
        <v>2152</v>
      </c>
      <c r="M504" s="24" t="s">
        <v>2281</v>
      </c>
    </row>
    <row r="505" spans="1:13" ht="15.75">
      <c r="A505" s="18">
        <v>504</v>
      </c>
      <c r="B505" s="27" t="s">
        <v>496</v>
      </c>
      <c r="C505" s="27"/>
      <c r="D505" s="27"/>
      <c r="E505" s="27"/>
      <c r="F505" s="27"/>
      <c r="G505" s="27"/>
      <c r="H505" s="27"/>
      <c r="I505" s="30" t="s">
        <v>466</v>
      </c>
      <c r="J505" s="30">
        <v>118</v>
      </c>
      <c r="K505" s="83">
        <v>169.21199999999999</v>
      </c>
      <c r="L505" s="84" t="s">
        <v>2152</v>
      </c>
      <c r="M505" s="24" t="s">
        <v>2281</v>
      </c>
    </row>
    <row r="506" spans="1:13" ht="15.75">
      <c r="A506" s="18">
        <v>505</v>
      </c>
      <c r="B506" s="27" t="s">
        <v>497</v>
      </c>
      <c r="C506" s="27"/>
      <c r="D506" s="27"/>
      <c r="E506" s="27"/>
      <c r="F506" s="27"/>
      <c r="G506" s="27"/>
      <c r="H506" s="27"/>
      <c r="I506" s="30" t="s">
        <v>466</v>
      </c>
      <c r="J506" s="30">
        <v>252</v>
      </c>
      <c r="K506" s="83">
        <v>2192.4</v>
      </c>
      <c r="L506" s="84" t="s">
        <v>2152</v>
      </c>
      <c r="M506" s="24" t="s">
        <v>2281</v>
      </c>
    </row>
    <row r="507" spans="1:13" ht="15.75">
      <c r="A507" s="18">
        <v>506</v>
      </c>
      <c r="B507" s="27" t="s">
        <v>498</v>
      </c>
      <c r="C507" s="27"/>
      <c r="D507" s="27"/>
      <c r="E507" s="27"/>
      <c r="F507" s="27"/>
      <c r="G507" s="27"/>
      <c r="H507" s="27"/>
      <c r="I507" s="30" t="s">
        <v>466</v>
      </c>
      <c r="J507" s="30">
        <v>210</v>
      </c>
      <c r="K507" s="83">
        <v>22589.279999999999</v>
      </c>
      <c r="L507" s="84" t="s">
        <v>2152</v>
      </c>
      <c r="M507" s="24" t="s">
        <v>2280</v>
      </c>
    </row>
    <row r="508" spans="1:13" ht="15.75">
      <c r="A508" s="18">
        <v>507</v>
      </c>
      <c r="B508" s="27" t="s">
        <v>499</v>
      </c>
      <c r="C508" s="27"/>
      <c r="D508" s="27"/>
      <c r="E508" s="27"/>
      <c r="F508" s="27"/>
      <c r="G508" s="27"/>
      <c r="H508" s="27"/>
      <c r="I508" s="30" t="s">
        <v>478</v>
      </c>
      <c r="J508" s="30">
        <v>239</v>
      </c>
      <c r="K508" s="83">
        <v>22.943999999999999</v>
      </c>
      <c r="L508" s="84" t="s">
        <v>2152</v>
      </c>
      <c r="M508" s="24" t="s">
        <v>2281</v>
      </c>
    </row>
    <row r="509" spans="1:13" ht="15.75">
      <c r="A509" s="18">
        <v>508</v>
      </c>
      <c r="B509" s="27" t="s">
        <v>500</v>
      </c>
      <c r="C509" s="27"/>
      <c r="D509" s="27"/>
      <c r="E509" s="27"/>
      <c r="F509" s="27"/>
      <c r="G509" s="27"/>
      <c r="H509" s="27"/>
      <c r="I509" s="30" t="s">
        <v>466</v>
      </c>
      <c r="J509" s="30">
        <v>707</v>
      </c>
      <c r="K509" s="83">
        <v>163189.74</v>
      </c>
      <c r="L509" s="84" t="s">
        <v>2152</v>
      </c>
      <c r="M509" s="24" t="s">
        <v>2279</v>
      </c>
    </row>
    <row r="510" spans="1:13" ht="15.75">
      <c r="A510" s="18">
        <v>509</v>
      </c>
      <c r="B510" s="27" t="s">
        <v>501</v>
      </c>
      <c r="C510" s="27"/>
      <c r="D510" s="27"/>
      <c r="E510" s="27"/>
      <c r="F510" s="27"/>
      <c r="G510" s="27"/>
      <c r="H510" s="27"/>
      <c r="I510" s="30" t="s">
        <v>466</v>
      </c>
      <c r="J510" s="30">
        <v>24</v>
      </c>
      <c r="K510" s="83">
        <v>2539.7759999999998</v>
      </c>
      <c r="L510" s="84" t="s">
        <v>2152</v>
      </c>
      <c r="M510" s="24" t="s">
        <v>2281</v>
      </c>
    </row>
    <row r="511" spans="1:13" ht="15.75">
      <c r="A511" s="18">
        <v>510</v>
      </c>
      <c r="B511" s="27" t="s">
        <v>502</v>
      </c>
      <c r="C511" s="27"/>
      <c r="D511" s="27"/>
      <c r="E511" s="27"/>
      <c r="F511" s="27"/>
      <c r="G511" s="27"/>
      <c r="H511" s="27"/>
      <c r="I511" s="30" t="s">
        <v>466</v>
      </c>
      <c r="J511" s="30">
        <v>173</v>
      </c>
      <c r="K511" s="83">
        <v>292.71600000000001</v>
      </c>
      <c r="L511" s="84" t="s">
        <v>2152</v>
      </c>
      <c r="M511" s="24" t="s">
        <v>2281</v>
      </c>
    </row>
    <row r="512" spans="1:13" ht="15.75">
      <c r="A512" s="18">
        <v>511</v>
      </c>
      <c r="B512" s="27" t="s">
        <v>503</v>
      </c>
      <c r="C512" s="27"/>
      <c r="D512" s="27"/>
      <c r="E512" s="27"/>
      <c r="F512" s="27"/>
      <c r="G512" s="27"/>
      <c r="H512" s="27"/>
      <c r="I512" s="30" t="s">
        <v>466</v>
      </c>
      <c r="J512" s="30">
        <v>620</v>
      </c>
      <c r="K512" s="83">
        <v>136088.76</v>
      </c>
      <c r="L512" s="84" t="s">
        <v>2152</v>
      </c>
      <c r="M512" s="24" t="s">
        <v>2279</v>
      </c>
    </row>
    <row r="513" spans="1:13" ht="15.75">
      <c r="A513" s="18">
        <v>512</v>
      </c>
      <c r="B513" s="27" t="s">
        <v>504</v>
      </c>
      <c r="C513" s="27"/>
      <c r="D513" s="27"/>
      <c r="E513" s="27"/>
      <c r="F513" s="27"/>
      <c r="G513" s="27"/>
      <c r="H513" s="27"/>
      <c r="I513" s="30" t="s">
        <v>466</v>
      </c>
      <c r="J513" s="30">
        <v>471</v>
      </c>
      <c r="K513" s="83">
        <v>69288.81</v>
      </c>
      <c r="L513" s="84" t="s">
        <v>2152</v>
      </c>
      <c r="M513" s="24" t="s">
        <v>2279</v>
      </c>
    </row>
    <row r="514" spans="1:13" ht="15.75">
      <c r="A514" s="18">
        <v>513</v>
      </c>
      <c r="B514" s="27" t="s">
        <v>505</v>
      </c>
      <c r="C514" s="27"/>
      <c r="D514" s="27"/>
      <c r="E514" s="27"/>
      <c r="F514" s="27"/>
      <c r="G514" s="27"/>
      <c r="H514" s="27"/>
      <c r="I514" s="30" t="s">
        <v>466</v>
      </c>
      <c r="J514" s="30">
        <v>707</v>
      </c>
      <c r="K514" s="83">
        <v>1425.3119999999999</v>
      </c>
      <c r="L514" s="84" t="s">
        <v>2152</v>
      </c>
      <c r="M514" s="24" t="s">
        <v>2281</v>
      </c>
    </row>
    <row r="515" spans="1:13" ht="15.75">
      <c r="A515" s="18">
        <v>514</v>
      </c>
      <c r="B515" s="27" t="s">
        <v>506</v>
      </c>
      <c r="C515" s="27"/>
      <c r="D515" s="27"/>
      <c r="E515" s="27"/>
      <c r="F515" s="27"/>
      <c r="G515" s="27"/>
      <c r="H515" s="27"/>
      <c r="I515" s="30" t="s">
        <v>466</v>
      </c>
      <c r="J515" s="30">
        <v>628</v>
      </c>
      <c r="K515" s="83">
        <v>271.29599999999999</v>
      </c>
      <c r="L515" s="84" t="s">
        <v>2151</v>
      </c>
      <c r="M515" s="24" t="s">
        <v>2281</v>
      </c>
    </row>
    <row r="516" spans="1:13" ht="15.75">
      <c r="A516" s="18">
        <v>515</v>
      </c>
      <c r="B516" s="27" t="s">
        <v>507</v>
      </c>
      <c r="C516" s="27"/>
      <c r="D516" s="27"/>
      <c r="E516" s="27"/>
      <c r="F516" s="27"/>
      <c r="G516" s="27"/>
      <c r="H516" s="27"/>
      <c r="I516" s="30" t="s">
        <v>478</v>
      </c>
      <c r="J516" s="30">
        <v>628</v>
      </c>
      <c r="K516" s="83">
        <v>1544.88</v>
      </c>
      <c r="L516" s="84" t="s">
        <v>2152</v>
      </c>
      <c r="M516" s="24" t="s">
        <v>2281</v>
      </c>
    </row>
    <row r="517" spans="1:13" ht="15.75">
      <c r="A517" s="18">
        <v>516</v>
      </c>
      <c r="B517" s="27" t="s">
        <v>508</v>
      </c>
      <c r="C517" s="27"/>
      <c r="D517" s="27"/>
      <c r="E517" s="27"/>
      <c r="F517" s="27"/>
      <c r="G517" s="27"/>
      <c r="H517" s="27"/>
      <c r="I517" s="30" t="s">
        <v>466</v>
      </c>
      <c r="J517" s="30">
        <v>63</v>
      </c>
      <c r="K517" s="83">
        <v>180.684</v>
      </c>
      <c r="L517" s="84" t="s">
        <v>2152</v>
      </c>
      <c r="M517" s="24" t="s">
        <v>2281</v>
      </c>
    </row>
    <row r="518" spans="1:13" ht="15.75">
      <c r="A518" s="18">
        <v>517</v>
      </c>
      <c r="B518" s="27" t="s">
        <v>509</v>
      </c>
      <c r="C518" s="27"/>
      <c r="D518" s="27"/>
      <c r="E518" s="27"/>
      <c r="F518" s="27"/>
      <c r="G518" s="27"/>
      <c r="H518" s="27"/>
      <c r="I518" s="30" t="s">
        <v>466</v>
      </c>
      <c r="J518" s="30">
        <v>785</v>
      </c>
      <c r="K518" s="83">
        <v>44792.1</v>
      </c>
      <c r="L518" s="84" t="s">
        <v>2151</v>
      </c>
      <c r="M518" s="24" t="s">
        <v>2280</v>
      </c>
    </row>
    <row r="519" spans="1:13" ht="15.75">
      <c r="A519" s="18">
        <v>518</v>
      </c>
      <c r="B519" s="27" t="s">
        <v>510</v>
      </c>
      <c r="C519" s="27"/>
      <c r="D519" s="27"/>
      <c r="E519" s="27"/>
      <c r="F519" s="27"/>
      <c r="G519" s="27"/>
      <c r="H519" s="27"/>
      <c r="I519" s="30" t="s">
        <v>478</v>
      </c>
      <c r="J519" s="30">
        <v>785</v>
      </c>
      <c r="K519" s="83">
        <v>64866.12</v>
      </c>
      <c r="L519" s="84" t="s">
        <v>2152</v>
      </c>
      <c r="M519" s="24" t="s">
        <v>2279</v>
      </c>
    </row>
    <row r="520" spans="1:13" ht="15.75">
      <c r="A520" s="18">
        <v>519</v>
      </c>
      <c r="B520" s="27" t="s">
        <v>511</v>
      </c>
      <c r="C520" s="27"/>
      <c r="D520" s="27"/>
      <c r="E520" s="27"/>
      <c r="F520" s="27"/>
      <c r="G520" s="27"/>
      <c r="H520" s="27"/>
      <c r="I520" s="30" t="s">
        <v>466</v>
      </c>
      <c r="J520" s="30">
        <v>32</v>
      </c>
      <c r="K520" s="83">
        <v>1443.4559999999999</v>
      </c>
      <c r="L520" s="84" t="s">
        <v>2151</v>
      </c>
      <c r="M520" s="24" t="s">
        <v>2281</v>
      </c>
    </row>
    <row r="521" spans="1:13" ht="15.75">
      <c r="A521" s="18">
        <v>520</v>
      </c>
      <c r="B521" s="27" t="s">
        <v>512</v>
      </c>
      <c r="C521" s="27"/>
      <c r="D521" s="27"/>
      <c r="E521" s="27"/>
      <c r="F521" s="27"/>
      <c r="G521" s="27"/>
      <c r="H521" s="27"/>
      <c r="I521" s="30" t="s">
        <v>478</v>
      </c>
      <c r="J521" s="30">
        <v>32</v>
      </c>
      <c r="K521" s="83">
        <v>1552.5119999999999</v>
      </c>
      <c r="L521" s="84" t="s">
        <v>2152</v>
      </c>
      <c r="M521" s="24" t="s">
        <v>2281</v>
      </c>
    </row>
    <row r="522" spans="1:13" ht="15.75">
      <c r="A522" s="18">
        <v>521</v>
      </c>
      <c r="B522" s="27" t="s">
        <v>513</v>
      </c>
      <c r="C522" s="27"/>
      <c r="D522" s="27"/>
      <c r="E522" s="27"/>
      <c r="F522" s="27"/>
      <c r="G522" s="27"/>
      <c r="H522" s="27"/>
      <c r="I522" s="30" t="s">
        <v>466</v>
      </c>
      <c r="J522" s="30">
        <v>676</v>
      </c>
      <c r="K522" s="83">
        <v>35865.856</v>
      </c>
      <c r="L522" s="84" t="s">
        <v>2151</v>
      </c>
      <c r="M522" s="24" t="s">
        <v>2280</v>
      </c>
    </row>
    <row r="523" spans="1:13" ht="15.75">
      <c r="A523" s="18">
        <v>522</v>
      </c>
      <c r="B523" s="27" t="s">
        <v>514</v>
      </c>
      <c r="C523" s="27"/>
      <c r="D523" s="27"/>
      <c r="E523" s="27"/>
      <c r="F523" s="27"/>
      <c r="G523" s="27"/>
      <c r="H523" s="27"/>
      <c r="I523" s="30" t="s">
        <v>478</v>
      </c>
      <c r="J523" s="30">
        <v>676</v>
      </c>
      <c r="K523" s="83">
        <v>100110.192</v>
      </c>
      <c r="L523" s="84" t="s">
        <v>2152</v>
      </c>
      <c r="M523" s="24" t="s">
        <v>2279</v>
      </c>
    </row>
    <row r="524" spans="1:13" ht="15.75">
      <c r="A524" s="18">
        <v>523</v>
      </c>
      <c r="B524" s="27" t="s">
        <v>515</v>
      </c>
      <c r="C524" s="27"/>
      <c r="D524" s="27"/>
      <c r="E524" s="27"/>
      <c r="F524" s="27"/>
      <c r="G524" s="27"/>
      <c r="H524" s="27"/>
      <c r="I524" s="30" t="s">
        <v>466</v>
      </c>
      <c r="J524" s="30">
        <v>252</v>
      </c>
      <c r="K524" s="83">
        <v>7799.9040000000005</v>
      </c>
      <c r="L524" s="84" t="s">
        <v>2151</v>
      </c>
      <c r="M524" s="24" t="s">
        <v>2281</v>
      </c>
    </row>
    <row r="525" spans="1:13" ht="15.75">
      <c r="A525" s="18">
        <v>524</v>
      </c>
      <c r="B525" s="27" t="s">
        <v>516</v>
      </c>
      <c r="C525" s="27"/>
      <c r="D525" s="27"/>
      <c r="E525" s="27"/>
      <c r="F525" s="27"/>
      <c r="G525" s="27"/>
      <c r="H525" s="27"/>
      <c r="I525" s="30" t="s">
        <v>478</v>
      </c>
      <c r="J525" s="30">
        <v>252</v>
      </c>
      <c r="K525" s="83">
        <v>21749.112000000001</v>
      </c>
      <c r="L525" s="84" t="s">
        <v>2152</v>
      </c>
      <c r="M525" s="24" t="s">
        <v>2280</v>
      </c>
    </row>
    <row r="526" spans="1:13" ht="15.75">
      <c r="A526" s="18">
        <v>525</v>
      </c>
      <c r="B526" s="27" t="s">
        <v>517</v>
      </c>
      <c r="C526" s="27"/>
      <c r="D526" s="27"/>
      <c r="E526" s="27"/>
      <c r="F526" s="27"/>
      <c r="G526" s="27"/>
      <c r="H526" s="27"/>
      <c r="I526" s="30" t="s">
        <v>466</v>
      </c>
      <c r="J526" s="30">
        <v>189</v>
      </c>
      <c r="K526" s="83">
        <v>9.4499999999999993</v>
      </c>
      <c r="L526" s="84" t="s">
        <v>2151</v>
      </c>
      <c r="M526" s="24" t="s">
        <v>2281</v>
      </c>
    </row>
    <row r="527" spans="1:13" ht="15.75">
      <c r="A527" s="18">
        <v>526</v>
      </c>
      <c r="B527" s="27" t="s">
        <v>518</v>
      </c>
      <c r="C527" s="27"/>
      <c r="D527" s="27"/>
      <c r="E527" s="27"/>
      <c r="F527" s="27"/>
      <c r="G527" s="27"/>
      <c r="H527" s="27"/>
      <c r="I527" s="30" t="s">
        <v>478</v>
      </c>
      <c r="J527" s="30">
        <v>189</v>
      </c>
      <c r="K527" s="83">
        <v>23.814</v>
      </c>
      <c r="L527" s="84" t="s">
        <v>2152</v>
      </c>
      <c r="M527" s="24" t="s">
        <v>2281</v>
      </c>
    </row>
    <row r="528" spans="1:13" ht="15.75">
      <c r="A528" s="18">
        <v>527</v>
      </c>
      <c r="B528" s="27" t="s">
        <v>519</v>
      </c>
      <c r="C528" s="27"/>
      <c r="D528" s="27"/>
      <c r="E528" s="27"/>
      <c r="F528" s="27"/>
      <c r="G528" s="27"/>
      <c r="H528" s="27"/>
      <c r="I528" s="30" t="s">
        <v>466</v>
      </c>
      <c r="J528" s="30">
        <v>70.010000000000005</v>
      </c>
      <c r="K528" s="83">
        <v>4277.3309600000002</v>
      </c>
      <c r="L528" s="84" t="s">
        <v>2151</v>
      </c>
      <c r="M528" s="24" t="s">
        <v>2281</v>
      </c>
    </row>
    <row r="529" spans="1:13" ht="15.75">
      <c r="A529" s="18">
        <v>528</v>
      </c>
      <c r="B529" s="27" t="s">
        <v>520</v>
      </c>
      <c r="C529" s="27"/>
      <c r="D529" s="27"/>
      <c r="E529" s="27"/>
      <c r="F529" s="27"/>
      <c r="G529" s="27"/>
      <c r="H529" s="27"/>
      <c r="I529" s="30" t="s">
        <v>478</v>
      </c>
      <c r="J529" s="30">
        <v>70</v>
      </c>
      <c r="K529" s="83">
        <v>10384.92</v>
      </c>
      <c r="L529" s="84" t="s">
        <v>2152</v>
      </c>
      <c r="M529" s="24" t="s">
        <v>2281</v>
      </c>
    </row>
    <row r="530" spans="1:13" ht="15.75">
      <c r="A530" s="18">
        <v>529</v>
      </c>
      <c r="B530" s="27" t="s">
        <v>521</v>
      </c>
      <c r="C530" s="27"/>
      <c r="D530" s="27"/>
      <c r="E530" s="27"/>
      <c r="F530" s="27"/>
      <c r="G530" s="27"/>
      <c r="H530" s="27"/>
      <c r="I530" s="30" t="s">
        <v>466</v>
      </c>
      <c r="J530" s="30">
        <v>173</v>
      </c>
      <c r="K530" s="83">
        <v>2204.712</v>
      </c>
      <c r="L530" s="84" t="s">
        <v>2151</v>
      </c>
      <c r="M530" s="24" t="s">
        <v>2281</v>
      </c>
    </row>
    <row r="531" spans="1:13" ht="15.75">
      <c r="A531" s="18">
        <v>530</v>
      </c>
      <c r="B531" s="27" t="s">
        <v>522</v>
      </c>
      <c r="C531" s="27"/>
      <c r="D531" s="27"/>
      <c r="E531" s="27"/>
      <c r="F531" s="27"/>
      <c r="G531" s="27"/>
      <c r="H531" s="27"/>
      <c r="I531" s="30" t="s">
        <v>478</v>
      </c>
      <c r="J531" s="30">
        <v>173</v>
      </c>
      <c r="K531" s="83">
        <v>4132.97</v>
      </c>
      <c r="L531" s="84" t="s">
        <v>2152</v>
      </c>
      <c r="M531" s="24" t="s">
        <v>2281</v>
      </c>
    </row>
    <row r="532" spans="1:13" ht="15.75">
      <c r="A532" s="18">
        <v>531</v>
      </c>
      <c r="B532" s="27" t="s">
        <v>523</v>
      </c>
      <c r="C532" s="27"/>
      <c r="D532" s="27"/>
      <c r="E532" s="27"/>
      <c r="F532" s="27"/>
      <c r="G532" s="27"/>
      <c r="H532" s="27"/>
      <c r="I532" s="30" t="s">
        <v>466</v>
      </c>
      <c r="J532" s="30">
        <v>628.01</v>
      </c>
      <c r="K532" s="83">
        <v>2072.433</v>
      </c>
      <c r="L532" s="84" t="s">
        <v>2151</v>
      </c>
      <c r="M532" s="24" t="s">
        <v>2281</v>
      </c>
    </row>
    <row r="533" spans="1:13" ht="15.75">
      <c r="A533" s="18">
        <v>532</v>
      </c>
      <c r="B533" s="27" t="s">
        <v>524</v>
      </c>
      <c r="C533" s="27"/>
      <c r="D533" s="27"/>
      <c r="E533" s="27"/>
      <c r="F533" s="27"/>
      <c r="G533" s="27"/>
      <c r="H533" s="27"/>
      <c r="I533" s="30" t="s">
        <v>478</v>
      </c>
      <c r="J533" s="30">
        <v>628</v>
      </c>
      <c r="K533" s="83">
        <v>4260.3519999999999</v>
      </c>
      <c r="L533" s="84" t="s">
        <v>2152</v>
      </c>
      <c r="M533" s="24" t="s">
        <v>2281</v>
      </c>
    </row>
    <row r="534" spans="1:13" ht="15.75">
      <c r="A534" s="18">
        <v>533</v>
      </c>
      <c r="B534" s="27" t="s">
        <v>525</v>
      </c>
      <c r="C534" s="27"/>
      <c r="D534" s="27"/>
      <c r="E534" s="27"/>
      <c r="F534" s="27"/>
      <c r="G534" s="27"/>
      <c r="H534" s="27"/>
      <c r="I534" s="30" t="s">
        <v>466</v>
      </c>
      <c r="J534" s="30">
        <v>189</v>
      </c>
      <c r="K534" s="83">
        <v>9.4499999999999993</v>
      </c>
      <c r="L534" s="84" t="s">
        <v>2152</v>
      </c>
      <c r="M534" s="24" t="s">
        <v>2281</v>
      </c>
    </row>
    <row r="535" spans="1:13" ht="15.75">
      <c r="A535" s="18">
        <v>534</v>
      </c>
      <c r="B535" s="27" t="s">
        <v>526</v>
      </c>
      <c r="C535" s="27"/>
      <c r="D535" s="27"/>
      <c r="E535" s="27"/>
      <c r="F535" s="27"/>
      <c r="G535" s="27"/>
      <c r="H535" s="27"/>
      <c r="I535" s="30" t="s">
        <v>466</v>
      </c>
      <c r="J535" s="30">
        <v>300</v>
      </c>
      <c r="K535" s="83">
        <v>3.6</v>
      </c>
      <c r="L535" s="84" t="s">
        <v>2152</v>
      </c>
      <c r="M535" s="24" t="s">
        <v>2281</v>
      </c>
    </row>
    <row r="536" spans="1:13" ht="15.75">
      <c r="A536" s="18">
        <v>535</v>
      </c>
      <c r="B536" s="27" t="s">
        <v>527</v>
      </c>
      <c r="C536" s="27"/>
      <c r="D536" s="27"/>
      <c r="E536" s="27"/>
      <c r="F536" s="27"/>
      <c r="G536" s="27"/>
      <c r="H536" s="27"/>
      <c r="I536" s="30" t="s">
        <v>466</v>
      </c>
      <c r="J536" s="30">
        <v>314</v>
      </c>
      <c r="K536" s="83">
        <v>24420.407999999999</v>
      </c>
      <c r="L536" s="84" t="s">
        <v>2151</v>
      </c>
      <c r="M536" s="24" t="s">
        <v>2280</v>
      </c>
    </row>
    <row r="537" spans="1:13" ht="15.75">
      <c r="A537" s="34">
        <v>536</v>
      </c>
      <c r="B537" s="35" t="s">
        <v>528</v>
      </c>
      <c r="C537" s="35"/>
      <c r="D537" s="35"/>
      <c r="E537" s="35"/>
      <c r="F537" s="35"/>
      <c r="G537" s="35"/>
      <c r="H537" s="35"/>
      <c r="I537" s="30" t="s">
        <v>478</v>
      </c>
      <c r="J537" s="30">
        <v>314</v>
      </c>
      <c r="K537" s="119">
        <v>53017.644</v>
      </c>
      <c r="L537" s="126" t="s">
        <v>2151</v>
      </c>
      <c r="M537" s="24" t="s">
        <v>2280</v>
      </c>
    </row>
  </sheetData>
  <hyperlinks>
    <hyperlink ref="C242" r:id="rId1" display="https://drugbank.vn/tim-kiem?entity=hoatChat&amp;search=Arginin%20HCl"/>
    <hyperlink ref="F242" r:id="rId2" display="https://drugbank.vn/tim-kiem?entity=congTySx&amp;search=C%C3%B4ng%20ty%20c%E1%BB%95%20ph%E1%BA%A7n%20d%C6%B0%E1%BB%A3c-v%E1%BA%ADt%20t%C6%B0%20y%20t%E1%BA%BF%20Thanh%20Ho%C3%A1"/>
    <hyperlink ref="F262" r:id="rId3" display="https://drugbank.vn/tim-kiem?entity=congTySx&amp;search=C%C3%B4ng%20ty%20c%E1%BB%95%20ph%E1%BA%A7n%20d%C6%B0%E1%BB%A3c%20ph%E1%BA%A9m%20C%E1%BB%ADu%20Long"/>
    <hyperlink ref="F263" r:id="rId4" display="https://drugbank.vn/tim-kiem?entity=congTySx&amp;search=C%C3%B4ng%20ty%20c%E1%BB%95%20ph%E1%BA%A7n%20d%C6%B0%E1%BB%A3c%20ph%E1%BA%A9m%20C%E1%BB%ADu%20Long"/>
    <hyperlink ref="H400" r:id="rId5"/>
    <hyperlink ref="H401" r:id="rId6"/>
    <hyperlink ref="C395" r:id="rId7"/>
    <hyperlink ref="F395" r:id="rId8"/>
    <hyperlink ref="F397" r:id="rId9"/>
    <hyperlink ref="C398" r:id="rId10"/>
    <hyperlink ref="F398" r:id="rId11"/>
    <hyperlink ref="F407" r:id="rId12"/>
    <hyperlink ref="F408" r:id="rId13"/>
    <hyperlink ref="C409" r:id="rId14"/>
    <hyperlink ref="F409" r:id="rId15"/>
    <hyperlink ref="F410" r:id="rId16"/>
    <hyperlink ref="F411" r:id="rId17"/>
    <hyperlink ref="C413" r:id="rId18"/>
    <hyperlink ref="F413" r:id="rId19"/>
    <hyperlink ref="C415" r:id="rId20" display="Aluminum hydroxide, magnesium hydroxide, Simethicone"/>
    <hyperlink ref="F415" r:id="rId21"/>
    <hyperlink ref="F416" r:id="rId22"/>
    <hyperlink ref="F394" r:id="rId23"/>
    <hyperlink ref="F396" r:id="rId24"/>
    <hyperlink ref="H403" r:id="rId25"/>
    <hyperlink ref="F404" r:id="rId26"/>
    <hyperlink ref="C412" r:id="rId27"/>
    <hyperlink ref="F412" r:id="rId28"/>
    <hyperlink ref="F414" r:id="rId29"/>
    <hyperlink ref="F392" r:id="rId30"/>
    <hyperlink ref="C404" r:id="rId3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9"/>
  <sheetViews>
    <sheetView topLeftCell="A162" zoomScale="78" zoomScaleNormal="70" workbookViewId="0">
      <selection activeCell="J196" sqref="J196"/>
    </sheetView>
  </sheetViews>
  <sheetFormatPr defaultColWidth="8.85546875" defaultRowHeight="15"/>
  <cols>
    <col min="1" max="1" width="11.85546875" customWidth="1"/>
    <col min="2" max="2" width="36.7109375" customWidth="1"/>
    <col min="3" max="3" width="31.7109375" customWidth="1"/>
    <col min="4" max="4" width="22.42578125" customWidth="1"/>
    <col min="5" max="5" width="16.7109375" customWidth="1"/>
    <col min="6" max="6" width="17.140625" customWidth="1"/>
    <col min="7" max="7" width="15" customWidth="1"/>
    <col min="8" max="8" width="24.28515625" customWidth="1"/>
    <col min="9" max="9" width="9.85546875" customWidth="1"/>
    <col min="10" max="10" width="24" customWidth="1"/>
    <col min="11" max="11" width="12.85546875" customWidth="1"/>
    <col min="12" max="12" width="17" customWidth="1"/>
    <col min="13" max="13" width="16.28515625" customWidth="1"/>
    <col min="14" max="14" width="18.7109375" customWidth="1"/>
    <col min="15" max="15" width="19" customWidth="1"/>
    <col min="16" max="16" width="7.42578125" bestFit="1" customWidth="1"/>
    <col min="17" max="17" width="8.28515625" bestFit="1" customWidth="1"/>
    <col min="22" max="22" width="7.42578125" bestFit="1" customWidth="1"/>
    <col min="23" max="23" width="8.28515625" bestFit="1" customWidth="1"/>
  </cols>
  <sheetData>
    <row r="1" spans="1:15" ht="15" customHeight="1">
      <c r="A1" s="326" t="s">
        <v>1</v>
      </c>
      <c r="B1" s="326" t="s">
        <v>2274</v>
      </c>
      <c r="C1" s="327" t="s">
        <v>8</v>
      </c>
      <c r="D1" s="325" t="s">
        <v>2275</v>
      </c>
      <c r="E1" s="325" t="s">
        <v>2288</v>
      </c>
      <c r="F1" s="325" t="s">
        <v>2276</v>
      </c>
      <c r="G1" s="330" t="s">
        <v>2277</v>
      </c>
      <c r="H1" s="332" t="s">
        <v>2282</v>
      </c>
      <c r="I1" s="332" t="s">
        <v>2278</v>
      </c>
      <c r="J1" s="332" t="s">
        <v>2283</v>
      </c>
      <c r="K1" s="328" t="s">
        <v>2318</v>
      </c>
      <c r="L1" s="329"/>
      <c r="M1" s="329"/>
      <c r="N1" s="329"/>
      <c r="O1" s="329"/>
    </row>
    <row r="2" spans="1:15" ht="33">
      <c r="A2" s="326"/>
      <c r="B2" s="326"/>
      <c r="C2" s="327"/>
      <c r="D2" s="325"/>
      <c r="E2" s="325"/>
      <c r="F2" s="325"/>
      <c r="G2" s="331"/>
      <c r="H2" s="333"/>
      <c r="I2" s="333"/>
      <c r="J2" s="333"/>
      <c r="K2" s="289" t="s">
        <v>2319</v>
      </c>
      <c r="L2" s="289" t="s">
        <v>7</v>
      </c>
      <c r="M2" s="289" t="s">
        <v>2330</v>
      </c>
      <c r="N2" s="290" t="s">
        <v>2329</v>
      </c>
      <c r="O2" s="289" t="s">
        <v>2331</v>
      </c>
    </row>
    <row r="3" spans="1:15" ht="18.75">
      <c r="A3" s="4">
        <v>73</v>
      </c>
      <c r="B3" s="5" t="s">
        <v>87</v>
      </c>
      <c r="C3" s="128">
        <v>1826181</v>
      </c>
      <c r="D3" s="1">
        <f t="shared" ref="D3:D66" si="0">(C3/$C$539)*100</f>
        <v>8.13350619514625</v>
      </c>
      <c r="E3" s="1">
        <f>D3+E2</f>
        <v>8.13350619514625</v>
      </c>
      <c r="F3" s="2" t="s">
        <v>2279</v>
      </c>
      <c r="G3" s="127">
        <v>87</v>
      </c>
      <c r="H3" s="1">
        <f>(G3/536)*100</f>
        <v>16.231343283582088</v>
      </c>
      <c r="I3" s="3">
        <f>SUM(C3:C89)</f>
        <v>17954499.800599996</v>
      </c>
      <c r="J3" s="324">
        <f>SUM(D3:D89)</f>
        <v>79.966353476973111</v>
      </c>
      <c r="K3" s="291" t="s">
        <v>2321</v>
      </c>
      <c r="L3" s="292">
        <v>87</v>
      </c>
      <c r="M3" s="293">
        <v>16.231343283582088</v>
      </c>
      <c r="N3" s="294">
        <v>17954499.800599996</v>
      </c>
      <c r="O3" s="293">
        <v>79.966353476973111</v>
      </c>
    </row>
    <row r="4" spans="1:15" ht="18.75">
      <c r="A4" s="4">
        <v>24</v>
      </c>
      <c r="B4" s="5" t="s">
        <v>36</v>
      </c>
      <c r="C4" s="128">
        <v>1322868</v>
      </c>
      <c r="D4" s="1">
        <f t="shared" si="0"/>
        <v>5.8918338726340549</v>
      </c>
      <c r="E4" s="1">
        <f t="shared" ref="E4:E50" si="1">D4+E3</f>
        <v>14.025340067780306</v>
      </c>
      <c r="F4" s="2" t="s">
        <v>2279</v>
      </c>
      <c r="K4" s="291" t="s">
        <v>2322</v>
      </c>
      <c r="L4" s="292">
        <v>106</v>
      </c>
      <c r="M4" s="293">
        <v>19.776119402985074</v>
      </c>
      <c r="N4" s="294">
        <v>3360593.7270000009</v>
      </c>
      <c r="O4" s="293">
        <v>14.96752506894121</v>
      </c>
    </row>
    <row r="5" spans="1:15" ht="18.75">
      <c r="A5" s="4">
        <v>437</v>
      </c>
      <c r="B5" s="6" t="s">
        <v>430</v>
      </c>
      <c r="C5" s="128">
        <v>874145.55</v>
      </c>
      <c r="D5" s="1">
        <f t="shared" si="0"/>
        <v>3.8932987728951991</v>
      </c>
      <c r="E5" s="1">
        <f t="shared" si="1"/>
        <v>17.918638840675506</v>
      </c>
      <c r="F5" s="2" t="s">
        <v>2279</v>
      </c>
      <c r="K5" s="291" t="s">
        <v>2323</v>
      </c>
      <c r="L5" s="292">
        <v>343</v>
      </c>
      <c r="M5" s="293">
        <v>63.992537313432841</v>
      </c>
      <c r="N5" s="294">
        <v>1137474.3586799991</v>
      </c>
      <c r="O5" s="293">
        <v>5.0661214540857591</v>
      </c>
    </row>
    <row r="6" spans="1:15" ht="18.75">
      <c r="A6" s="4">
        <v>396</v>
      </c>
      <c r="B6" s="7" t="s">
        <v>395</v>
      </c>
      <c r="C6" s="128">
        <v>660233.86</v>
      </c>
      <c r="D6" s="1">
        <f t="shared" si="0"/>
        <v>2.9405717125275768</v>
      </c>
      <c r="E6" s="1">
        <f t="shared" si="1"/>
        <v>20.859210553203084</v>
      </c>
      <c r="F6" s="2" t="s">
        <v>2279</v>
      </c>
      <c r="K6" s="289" t="s">
        <v>2324</v>
      </c>
      <c r="L6" s="292">
        <f>SUM(L3:L5)</f>
        <v>536</v>
      </c>
      <c r="M6" s="292">
        <f t="shared" ref="M6:O6" si="2">SUM(M3:M5)</f>
        <v>100</v>
      </c>
      <c r="N6" s="294">
        <f t="shared" si="2"/>
        <v>22452567.886279996</v>
      </c>
      <c r="O6" s="292">
        <f t="shared" si="2"/>
        <v>100.00000000000009</v>
      </c>
    </row>
    <row r="7" spans="1:15" ht="18.75">
      <c r="A7" s="4">
        <v>176</v>
      </c>
      <c r="B7" s="8" t="s">
        <v>191</v>
      </c>
      <c r="C7" s="128">
        <v>649321.94999999995</v>
      </c>
      <c r="D7" s="1">
        <f t="shared" si="0"/>
        <v>2.891971881740881</v>
      </c>
      <c r="E7" s="1">
        <f t="shared" si="1"/>
        <v>23.751182434943964</v>
      </c>
      <c r="F7" s="2" t="s">
        <v>2279</v>
      </c>
    </row>
    <row r="8" spans="1:15" ht="18.75">
      <c r="A8" s="4">
        <v>195</v>
      </c>
      <c r="B8" s="9" t="s">
        <v>2173</v>
      </c>
      <c r="C8" s="128">
        <v>577475</v>
      </c>
      <c r="D8" s="1">
        <f t="shared" si="0"/>
        <v>2.5719775257995137</v>
      </c>
      <c r="E8" s="1">
        <f t="shared" si="1"/>
        <v>26.323159960743478</v>
      </c>
      <c r="F8" s="2" t="s">
        <v>2279</v>
      </c>
    </row>
    <row r="9" spans="1:15" ht="18.75">
      <c r="A9" s="4">
        <v>402</v>
      </c>
      <c r="B9" s="7" t="s">
        <v>2224</v>
      </c>
      <c r="C9" s="128">
        <v>415243.9</v>
      </c>
      <c r="D9" s="1">
        <f t="shared" si="0"/>
        <v>1.849427210745644</v>
      </c>
      <c r="E9" s="1">
        <f t="shared" si="1"/>
        <v>28.172587171489123</v>
      </c>
      <c r="F9" s="2" t="s">
        <v>2279</v>
      </c>
    </row>
    <row r="10" spans="1:15" ht="18.75">
      <c r="A10" s="4">
        <v>72</v>
      </c>
      <c r="B10" s="5" t="s">
        <v>86</v>
      </c>
      <c r="C10" s="128">
        <v>385861</v>
      </c>
      <c r="D10" s="1">
        <f t="shared" si="0"/>
        <v>1.7185606651067598</v>
      </c>
      <c r="E10" s="1">
        <f t="shared" si="1"/>
        <v>29.891147836595884</v>
      </c>
      <c r="F10" s="2" t="s">
        <v>2279</v>
      </c>
    </row>
    <row r="11" spans="1:15" ht="18.75">
      <c r="A11" s="4">
        <v>139</v>
      </c>
      <c r="B11" s="4" t="s">
        <v>155</v>
      </c>
      <c r="C11" s="128">
        <v>373080.14</v>
      </c>
      <c r="D11" s="1">
        <f t="shared" si="0"/>
        <v>1.6616368421180763</v>
      </c>
      <c r="E11" s="1">
        <f t="shared" si="1"/>
        <v>31.552784678713962</v>
      </c>
      <c r="F11" s="2" t="s">
        <v>2279</v>
      </c>
    </row>
    <row r="12" spans="1:15" ht="18.75">
      <c r="A12" s="4">
        <v>29</v>
      </c>
      <c r="B12" s="5" t="s">
        <v>41</v>
      </c>
      <c r="C12" s="128">
        <v>367697.14799999999</v>
      </c>
      <c r="D12" s="1">
        <f t="shared" si="0"/>
        <v>1.6376618917815964</v>
      </c>
      <c r="E12" s="1">
        <f>D12+E11</f>
        <v>33.19044657049556</v>
      </c>
      <c r="F12" s="2" t="s">
        <v>2279</v>
      </c>
    </row>
    <row r="13" spans="1:15" ht="18.75">
      <c r="A13" s="4">
        <v>403</v>
      </c>
      <c r="B13" s="7" t="s">
        <v>400</v>
      </c>
      <c r="C13" s="128">
        <v>352493.53</v>
      </c>
      <c r="D13" s="1">
        <f t="shared" si="0"/>
        <v>1.5699475079436107</v>
      </c>
      <c r="E13" s="1">
        <f t="shared" si="1"/>
        <v>34.76039407843917</v>
      </c>
      <c r="F13" s="2" t="s">
        <v>2279</v>
      </c>
    </row>
    <row r="14" spans="1:15" ht="18.75">
      <c r="A14" s="4">
        <v>213</v>
      </c>
      <c r="B14" s="10" t="s">
        <v>226</v>
      </c>
      <c r="C14" s="128">
        <v>307002.12</v>
      </c>
      <c r="D14" s="1">
        <f t="shared" si="0"/>
        <v>1.3673363401234777</v>
      </c>
      <c r="E14" s="1">
        <f t="shared" si="1"/>
        <v>36.127730418562649</v>
      </c>
      <c r="F14" s="2" t="s">
        <v>2279</v>
      </c>
    </row>
    <row r="15" spans="1:15" ht="18.75">
      <c r="A15" s="4">
        <v>42</v>
      </c>
      <c r="B15" s="5" t="s">
        <v>55</v>
      </c>
      <c r="C15" s="128">
        <v>303540.44</v>
      </c>
      <c r="D15" s="1">
        <f t="shared" si="0"/>
        <v>1.351918593621015</v>
      </c>
      <c r="E15" s="1">
        <f t="shared" si="1"/>
        <v>37.479649012183664</v>
      </c>
      <c r="F15" s="2" t="s">
        <v>2279</v>
      </c>
    </row>
    <row r="16" spans="1:15" ht="18.75">
      <c r="A16" s="4">
        <v>375</v>
      </c>
      <c r="B16" s="9" t="s">
        <v>376</v>
      </c>
      <c r="C16" s="128">
        <v>285009.48000000004</v>
      </c>
      <c r="D16" s="1">
        <f t="shared" si="0"/>
        <v>1.2693847823711955</v>
      </c>
      <c r="E16" s="1">
        <f t="shared" si="1"/>
        <v>38.749033794554862</v>
      </c>
      <c r="F16" s="2" t="s">
        <v>2279</v>
      </c>
    </row>
    <row r="17" spans="1:6" ht="18.75">
      <c r="A17" s="4">
        <v>179</v>
      </c>
      <c r="B17" s="8" t="s">
        <v>194</v>
      </c>
      <c r="C17" s="128">
        <v>282651.88199999998</v>
      </c>
      <c r="D17" s="1">
        <f t="shared" si="0"/>
        <v>1.2588844333156171</v>
      </c>
      <c r="E17" s="1">
        <f t="shared" si="1"/>
        <v>40.007918227870476</v>
      </c>
      <c r="F17" s="2" t="s">
        <v>2279</v>
      </c>
    </row>
    <row r="18" spans="1:6" ht="18.75">
      <c r="A18" s="4">
        <v>161</v>
      </c>
      <c r="B18" s="5" t="s">
        <v>176</v>
      </c>
      <c r="C18" s="128">
        <v>258914.25</v>
      </c>
      <c r="D18" s="1">
        <f t="shared" si="0"/>
        <v>1.153160971659789</v>
      </c>
      <c r="E18" s="1">
        <f t="shared" si="1"/>
        <v>41.161079199530263</v>
      </c>
      <c r="F18" s="2" t="s">
        <v>2279</v>
      </c>
    </row>
    <row r="19" spans="1:6" ht="18.75">
      <c r="A19" s="4">
        <v>415</v>
      </c>
      <c r="B19" s="7" t="s">
        <v>408</v>
      </c>
      <c r="C19" s="128">
        <v>239211.9</v>
      </c>
      <c r="D19" s="1">
        <f t="shared" si="0"/>
        <v>1.0654099843349074</v>
      </c>
      <c r="E19" s="1">
        <f>D19+E18</f>
        <v>42.226489183865169</v>
      </c>
      <c r="F19" s="2" t="s">
        <v>2279</v>
      </c>
    </row>
    <row r="20" spans="1:6" ht="18.75">
      <c r="A20" s="4">
        <v>417</v>
      </c>
      <c r="B20" s="6" t="s">
        <v>410</v>
      </c>
      <c r="C20" s="128">
        <v>234328.5</v>
      </c>
      <c r="D20" s="1">
        <f t="shared" si="0"/>
        <v>1.0436601336063229</v>
      </c>
      <c r="E20" s="1">
        <f t="shared" si="1"/>
        <v>43.270149317471493</v>
      </c>
      <c r="F20" s="2" t="s">
        <v>2279</v>
      </c>
    </row>
    <row r="21" spans="1:6" ht="18.75">
      <c r="A21" s="4">
        <v>109</v>
      </c>
      <c r="B21" s="11" t="s">
        <v>123</v>
      </c>
      <c r="C21" s="128">
        <v>233379</v>
      </c>
      <c r="D21" s="1">
        <f t="shared" si="0"/>
        <v>1.0394312186563308</v>
      </c>
      <c r="E21" s="1">
        <f t="shared" si="1"/>
        <v>44.309580536127825</v>
      </c>
      <c r="F21" s="2" t="s">
        <v>2279</v>
      </c>
    </row>
    <row r="22" spans="1:6" ht="18.75">
      <c r="A22" s="4">
        <v>237</v>
      </c>
      <c r="B22" s="10" t="s">
        <v>248</v>
      </c>
      <c r="C22" s="128">
        <v>228869.59999999998</v>
      </c>
      <c r="D22" s="1">
        <f t="shared" si="0"/>
        <v>1.0193471016731881</v>
      </c>
      <c r="E22" s="1">
        <f t="shared" si="1"/>
        <v>45.328927637801016</v>
      </c>
      <c r="F22" s="2" t="s">
        <v>2279</v>
      </c>
    </row>
    <row r="23" spans="1:6" ht="18.75">
      <c r="A23" s="4">
        <v>366</v>
      </c>
      <c r="B23" s="9" t="s">
        <v>369</v>
      </c>
      <c r="C23" s="128">
        <v>214448</v>
      </c>
      <c r="D23" s="1">
        <f t="shared" si="0"/>
        <v>0.95511569583558442</v>
      </c>
      <c r="E23" s="1">
        <f t="shared" si="1"/>
        <v>46.284043333636603</v>
      </c>
      <c r="F23" s="2" t="s">
        <v>2279</v>
      </c>
    </row>
    <row r="24" spans="1:6" ht="18.75">
      <c r="A24" s="4">
        <v>81</v>
      </c>
      <c r="B24" s="5" t="s">
        <v>95</v>
      </c>
      <c r="C24" s="128">
        <v>210900.8</v>
      </c>
      <c r="D24" s="1">
        <f t="shared" si="0"/>
        <v>0.93931705748844185</v>
      </c>
      <c r="E24" s="1">
        <f t="shared" si="1"/>
        <v>47.223360391125048</v>
      </c>
      <c r="F24" s="2" t="s">
        <v>2279</v>
      </c>
    </row>
    <row r="25" spans="1:6" ht="18.75">
      <c r="A25" s="4">
        <v>430</v>
      </c>
      <c r="B25" s="6" t="s">
        <v>423</v>
      </c>
      <c r="C25" s="128">
        <v>210110.26760000002</v>
      </c>
      <c r="D25" s="1">
        <f t="shared" si="0"/>
        <v>0.93579615776773328</v>
      </c>
      <c r="E25" s="1">
        <f t="shared" si="1"/>
        <v>48.159156548892781</v>
      </c>
      <c r="F25" s="2" t="s">
        <v>2279</v>
      </c>
    </row>
    <row r="26" spans="1:6" ht="18.75">
      <c r="A26" s="4">
        <v>248</v>
      </c>
      <c r="B26" s="10" t="s">
        <v>257</v>
      </c>
      <c r="C26" s="128">
        <v>201285</v>
      </c>
      <c r="D26" s="1">
        <f t="shared" si="0"/>
        <v>0.89648988489641135</v>
      </c>
      <c r="E26" s="1">
        <f t="shared" si="1"/>
        <v>49.055646433789192</v>
      </c>
      <c r="F26" s="2" t="s">
        <v>2279</v>
      </c>
    </row>
    <row r="27" spans="1:6" ht="18.75">
      <c r="A27" s="4">
        <v>448</v>
      </c>
      <c r="B27" s="12" t="s">
        <v>438</v>
      </c>
      <c r="C27" s="128">
        <v>192532.2</v>
      </c>
      <c r="D27" s="1">
        <f t="shared" si="0"/>
        <v>0.85750637065281976</v>
      </c>
      <c r="E27" s="1">
        <f t="shared" si="1"/>
        <v>49.913152804442014</v>
      </c>
      <c r="F27" s="2" t="s">
        <v>2279</v>
      </c>
    </row>
    <row r="28" spans="1:6" ht="18.75">
      <c r="A28" s="4">
        <v>334</v>
      </c>
      <c r="B28" s="5" t="s">
        <v>340</v>
      </c>
      <c r="C28" s="128">
        <v>190098.489</v>
      </c>
      <c r="D28" s="1">
        <f t="shared" si="0"/>
        <v>0.84666702696471019</v>
      </c>
      <c r="E28" s="1">
        <f>D28+E27</f>
        <v>50.759819831406723</v>
      </c>
      <c r="F28" s="2" t="s">
        <v>2279</v>
      </c>
    </row>
    <row r="29" spans="1:6" ht="18.75">
      <c r="A29" s="4">
        <v>100</v>
      </c>
      <c r="B29" s="11" t="s">
        <v>114</v>
      </c>
      <c r="C29" s="128">
        <v>188317.5</v>
      </c>
      <c r="D29" s="1">
        <f t="shared" si="0"/>
        <v>0.83873479841508269</v>
      </c>
      <c r="E29" s="1">
        <f t="shared" si="1"/>
        <v>51.598554629821805</v>
      </c>
      <c r="F29" s="2" t="s">
        <v>2279</v>
      </c>
    </row>
    <row r="30" spans="1:6" ht="18.75">
      <c r="A30" s="4">
        <v>279</v>
      </c>
      <c r="B30" s="9" t="s">
        <v>2143</v>
      </c>
      <c r="C30" s="128">
        <v>179280</v>
      </c>
      <c r="D30" s="1">
        <f t="shared" si="0"/>
        <v>0.79848327776152528</v>
      </c>
      <c r="E30" s="1">
        <f t="shared" si="1"/>
        <v>52.397037907583332</v>
      </c>
      <c r="F30" s="2" t="s">
        <v>2279</v>
      </c>
    </row>
    <row r="31" spans="1:6" ht="18.75">
      <c r="A31" s="4">
        <v>420</v>
      </c>
      <c r="B31" s="6" t="s">
        <v>413</v>
      </c>
      <c r="C31" s="128">
        <v>176158.2</v>
      </c>
      <c r="D31" s="1">
        <f t="shared" si="0"/>
        <v>0.78457930020398448</v>
      </c>
      <c r="E31" s="1">
        <f t="shared" si="1"/>
        <v>53.181617207787319</v>
      </c>
      <c r="F31" s="2" t="s">
        <v>2279</v>
      </c>
    </row>
    <row r="32" spans="1:6" ht="18.75">
      <c r="A32" s="4">
        <v>432</v>
      </c>
      <c r="B32" s="6" t="s">
        <v>425</v>
      </c>
      <c r="C32" s="128">
        <v>163325.82</v>
      </c>
      <c r="D32" s="1">
        <f t="shared" si="0"/>
        <v>0.72742601571111598</v>
      </c>
      <c r="E32" s="1">
        <f t="shared" si="1"/>
        <v>53.909043223498436</v>
      </c>
      <c r="F32" s="2" t="s">
        <v>2279</v>
      </c>
    </row>
    <row r="33" spans="1:6" ht="18.75">
      <c r="A33" s="4">
        <v>508</v>
      </c>
      <c r="B33" s="5" t="s">
        <v>500</v>
      </c>
      <c r="C33" s="128">
        <v>163189.74</v>
      </c>
      <c r="D33" s="1">
        <f t="shared" si="0"/>
        <v>0.72681993804245359</v>
      </c>
      <c r="E33" s="1">
        <f t="shared" si="1"/>
        <v>54.63586316154089</v>
      </c>
      <c r="F33" s="2" t="s">
        <v>2279</v>
      </c>
    </row>
    <row r="34" spans="1:6" ht="18.75">
      <c r="A34" s="4">
        <v>208</v>
      </c>
      <c r="B34" s="9" t="s">
        <v>221</v>
      </c>
      <c r="C34" s="128">
        <v>155990.14599999998</v>
      </c>
      <c r="D34" s="1">
        <f t="shared" si="0"/>
        <v>0.69475414478234521</v>
      </c>
      <c r="E34" s="1">
        <f t="shared" si="1"/>
        <v>55.330617306323234</v>
      </c>
      <c r="F34" s="2" t="s">
        <v>2279</v>
      </c>
    </row>
    <row r="35" spans="1:6" ht="18.75">
      <c r="A35" s="4">
        <v>449</v>
      </c>
      <c r="B35" s="12" t="s">
        <v>439</v>
      </c>
      <c r="C35" s="128">
        <v>153740.78</v>
      </c>
      <c r="D35" s="1">
        <f t="shared" si="0"/>
        <v>0.68473584303889745</v>
      </c>
      <c r="E35" s="1">
        <f>D35+E34</f>
        <v>56.015353149362134</v>
      </c>
      <c r="F35" s="2" t="s">
        <v>2279</v>
      </c>
    </row>
    <row r="36" spans="1:6" ht="18.75">
      <c r="A36" s="4">
        <v>429</v>
      </c>
      <c r="B36" s="6" t="s">
        <v>422</v>
      </c>
      <c r="C36" s="128">
        <v>151857</v>
      </c>
      <c r="D36" s="1">
        <f t="shared" si="0"/>
        <v>0.67634580048545256</v>
      </c>
      <c r="E36" s="1">
        <f t="shared" si="1"/>
        <v>56.691698949847584</v>
      </c>
      <c r="F36" s="2" t="s">
        <v>2279</v>
      </c>
    </row>
    <row r="37" spans="1:6" ht="18.75">
      <c r="A37" s="4">
        <v>61</v>
      </c>
      <c r="B37" s="5" t="s">
        <v>75</v>
      </c>
      <c r="C37" s="128">
        <v>150620</v>
      </c>
      <c r="D37" s="1">
        <f t="shared" si="0"/>
        <v>0.67083640839157144</v>
      </c>
      <c r="E37" s="1">
        <f t="shared" si="1"/>
        <v>57.362535358239157</v>
      </c>
      <c r="F37" s="2" t="s">
        <v>2279</v>
      </c>
    </row>
    <row r="38" spans="1:6" ht="36">
      <c r="A38" s="4">
        <v>276</v>
      </c>
      <c r="B38" s="9" t="s">
        <v>285</v>
      </c>
      <c r="C38" s="128">
        <v>143395.9</v>
      </c>
      <c r="D38" s="1">
        <f t="shared" si="0"/>
        <v>0.63866146948663483</v>
      </c>
      <c r="E38" s="1">
        <f t="shared" si="1"/>
        <v>58.001196827725792</v>
      </c>
      <c r="F38" s="2" t="s">
        <v>2279</v>
      </c>
    </row>
    <row r="39" spans="1:6" ht="18.75">
      <c r="A39" s="4">
        <v>65</v>
      </c>
      <c r="B39" s="5" t="s">
        <v>79</v>
      </c>
      <c r="C39" s="128">
        <v>139813</v>
      </c>
      <c r="D39" s="1">
        <f t="shared" si="0"/>
        <v>0.62270382928197299</v>
      </c>
      <c r="E39" s="1">
        <f t="shared" si="1"/>
        <v>58.623900657007766</v>
      </c>
      <c r="F39" s="2" t="s">
        <v>2279</v>
      </c>
    </row>
    <row r="40" spans="1:6" ht="18.75">
      <c r="A40" s="4">
        <v>296</v>
      </c>
      <c r="B40" s="9" t="s">
        <v>304</v>
      </c>
      <c r="C40" s="128">
        <v>136671.15000000002</v>
      </c>
      <c r="D40" s="1">
        <f t="shared" si="0"/>
        <v>0.60871055236187588</v>
      </c>
      <c r="E40" s="1">
        <f t="shared" si="1"/>
        <v>59.232611209369644</v>
      </c>
      <c r="F40" s="2" t="s">
        <v>2279</v>
      </c>
    </row>
    <row r="41" spans="1:6" ht="18.75">
      <c r="A41" s="4">
        <v>266</v>
      </c>
      <c r="B41" s="10" t="s">
        <v>275</v>
      </c>
      <c r="C41" s="128">
        <v>136319.5</v>
      </c>
      <c r="D41" s="1">
        <f t="shared" si="0"/>
        <v>0.60714436179614151</v>
      </c>
      <c r="E41" s="1">
        <f t="shared" si="1"/>
        <v>59.839755571165789</v>
      </c>
      <c r="F41" s="2" t="s">
        <v>2279</v>
      </c>
    </row>
    <row r="42" spans="1:6" ht="18.75">
      <c r="A42" s="4">
        <v>511</v>
      </c>
      <c r="B42" s="5" t="s">
        <v>503</v>
      </c>
      <c r="C42" s="128">
        <v>136088.76</v>
      </c>
      <c r="D42" s="1">
        <f t="shared" si="0"/>
        <v>0.60611668424420773</v>
      </c>
      <c r="E42" s="1">
        <f t="shared" si="1"/>
        <v>60.445872255409995</v>
      </c>
      <c r="F42" s="2" t="s">
        <v>2279</v>
      </c>
    </row>
    <row r="43" spans="1:6" ht="18.75">
      <c r="A43" s="4">
        <v>26</v>
      </c>
      <c r="B43" s="5" t="s">
        <v>38</v>
      </c>
      <c r="C43" s="128">
        <v>135794.52000000002</v>
      </c>
      <c r="D43" s="1">
        <f t="shared" si="0"/>
        <v>0.60480618826223231</v>
      </c>
      <c r="E43" s="1">
        <f t="shared" si="1"/>
        <v>61.050678443672226</v>
      </c>
      <c r="F43" s="2" t="s">
        <v>2279</v>
      </c>
    </row>
    <row r="44" spans="1:6" ht="18.75">
      <c r="A44" s="4">
        <v>9</v>
      </c>
      <c r="B44" s="4" t="s">
        <v>19</v>
      </c>
      <c r="C44" s="128">
        <v>134497.20000000001</v>
      </c>
      <c r="D44" s="1">
        <f t="shared" si="0"/>
        <v>0.59902814092897938</v>
      </c>
      <c r="E44" s="1">
        <f>D44+E43</f>
        <v>61.649706584601205</v>
      </c>
      <c r="F44" s="2" t="s">
        <v>2279</v>
      </c>
    </row>
    <row r="45" spans="1:6" ht="18.75">
      <c r="A45" s="4">
        <v>142</v>
      </c>
      <c r="B45" s="4" t="s">
        <v>2161</v>
      </c>
      <c r="C45" s="128">
        <v>132473.77500000002</v>
      </c>
      <c r="D45" s="1">
        <f t="shared" si="0"/>
        <v>0.59001614279028791</v>
      </c>
      <c r="E45" s="1">
        <f t="shared" si="1"/>
        <v>62.239722727391495</v>
      </c>
      <c r="F45" s="2" t="s">
        <v>2279</v>
      </c>
    </row>
    <row r="46" spans="1:6" ht="18.75">
      <c r="A46" s="4">
        <v>384</v>
      </c>
      <c r="B46" s="9" t="s">
        <v>385</v>
      </c>
      <c r="C46" s="128">
        <v>124321.575</v>
      </c>
      <c r="D46" s="1">
        <f t="shared" si="0"/>
        <v>0.55370760097319993</v>
      </c>
      <c r="E46" s="1">
        <f t="shared" si="1"/>
        <v>62.793430328364693</v>
      </c>
      <c r="F46" s="2" t="s">
        <v>2279</v>
      </c>
    </row>
    <row r="47" spans="1:6" ht="18.75">
      <c r="A47" s="4">
        <v>278</v>
      </c>
      <c r="B47" s="9" t="s">
        <v>287</v>
      </c>
      <c r="C47" s="128">
        <v>122758.35</v>
      </c>
      <c r="D47" s="1">
        <f t="shared" si="0"/>
        <v>0.54674525703143984</v>
      </c>
      <c r="E47" s="1">
        <f t="shared" si="1"/>
        <v>63.340175585396132</v>
      </c>
      <c r="F47" s="2" t="s">
        <v>2279</v>
      </c>
    </row>
    <row r="48" spans="1:6" ht="18.75">
      <c r="A48" s="4">
        <v>188</v>
      </c>
      <c r="B48" s="9" t="s">
        <v>202</v>
      </c>
      <c r="C48" s="128">
        <v>122276</v>
      </c>
      <c r="D48" s="1">
        <f t="shared" si="0"/>
        <v>0.54459695042150968</v>
      </c>
      <c r="E48" s="1">
        <f t="shared" si="1"/>
        <v>63.884772535817639</v>
      </c>
      <c r="F48" s="2" t="s">
        <v>2279</v>
      </c>
    </row>
    <row r="49" spans="1:6" ht="18.75">
      <c r="A49" s="4">
        <v>424</v>
      </c>
      <c r="B49" s="6" t="s">
        <v>417</v>
      </c>
      <c r="C49" s="128">
        <v>122116.24</v>
      </c>
      <c r="D49" s="1">
        <f t="shared" si="0"/>
        <v>0.54388540597452628</v>
      </c>
      <c r="E49" s="1">
        <f t="shared" si="1"/>
        <v>64.428657941792167</v>
      </c>
      <c r="F49" s="2" t="s">
        <v>2279</v>
      </c>
    </row>
    <row r="50" spans="1:6" ht="18.75">
      <c r="A50" s="4">
        <v>436</v>
      </c>
      <c r="B50" s="6" t="s">
        <v>429</v>
      </c>
      <c r="C50" s="128">
        <v>120288</v>
      </c>
      <c r="D50" s="1">
        <f t="shared" si="0"/>
        <v>0.535742729336113</v>
      </c>
      <c r="E50" s="1">
        <f t="shared" si="1"/>
        <v>64.964400671128274</v>
      </c>
      <c r="F50" s="2" t="s">
        <v>2279</v>
      </c>
    </row>
    <row r="51" spans="1:6" ht="18.75">
      <c r="A51" s="4">
        <v>239</v>
      </c>
      <c r="B51" s="10" t="s">
        <v>250</v>
      </c>
      <c r="C51" s="128">
        <v>117877.5</v>
      </c>
      <c r="D51" s="1">
        <f t="shared" si="0"/>
        <v>0.52500676357839249</v>
      </c>
      <c r="E51" s="1">
        <f>D51+E50</f>
        <v>65.489407434706663</v>
      </c>
      <c r="F51" s="2" t="s">
        <v>2279</v>
      </c>
    </row>
    <row r="52" spans="1:6" ht="18.75">
      <c r="A52" s="4">
        <v>253</v>
      </c>
      <c r="B52" s="10" t="s">
        <v>263</v>
      </c>
      <c r="C52" s="128">
        <v>113977.18</v>
      </c>
      <c r="D52" s="1">
        <f t="shared" si="0"/>
        <v>0.50763538753020609</v>
      </c>
      <c r="E52" s="1">
        <f>D52+E51</f>
        <v>65.997042822236864</v>
      </c>
      <c r="F52" s="2" t="s">
        <v>2279</v>
      </c>
    </row>
    <row r="53" spans="1:6" ht="18.75">
      <c r="A53" s="4">
        <v>348</v>
      </c>
      <c r="B53" s="5" t="s">
        <v>353</v>
      </c>
      <c r="C53" s="128">
        <v>113484</v>
      </c>
      <c r="D53" s="1">
        <f t="shared" si="0"/>
        <v>0.50543884590299493</v>
      </c>
      <c r="E53" s="1">
        <f t="shared" ref="E53:E74" si="3">D53+E52</f>
        <v>66.502481668139865</v>
      </c>
      <c r="F53" s="2" t="s">
        <v>2279</v>
      </c>
    </row>
    <row r="54" spans="1:6" ht="18.75">
      <c r="A54" s="4">
        <v>105</v>
      </c>
      <c r="B54" s="11" t="s">
        <v>119</v>
      </c>
      <c r="C54" s="128">
        <v>112147</v>
      </c>
      <c r="D54" s="1">
        <f t="shared" si="0"/>
        <v>0.4994840704547176</v>
      </c>
      <c r="E54" s="1">
        <f t="shared" si="3"/>
        <v>67.001965738594578</v>
      </c>
      <c r="F54" s="2" t="s">
        <v>2279</v>
      </c>
    </row>
    <row r="55" spans="1:6" ht="18.75">
      <c r="A55" s="4">
        <v>76</v>
      </c>
      <c r="B55" s="5" t="s">
        <v>90</v>
      </c>
      <c r="C55" s="128">
        <v>110722.59999999999</v>
      </c>
      <c r="D55" s="1">
        <f t="shared" si="0"/>
        <v>0.49314002995469791</v>
      </c>
      <c r="E55" s="1">
        <f t="shared" si="3"/>
        <v>67.49510576854928</v>
      </c>
      <c r="F55" s="2" t="s">
        <v>2279</v>
      </c>
    </row>
    <row r="56" spans="1:6" ht="18.75">
      <c r="A56" s="4">
        <v>53</v>
      </c>
      <c r="B56" s="5" t="s">
        <v>66</v>
      </c>
      <c r="C56" s="128">
        <v>109021.8</v>
      </c>
      <c r="D56" s="1">
        <f t="shared" si="0"/>
        <v>0.48556494986312726</v>
      </c>
      <c r="E56" s="1">
        <f t="shared" si="3"/>
        <v>67.980670718412412</v>
      </c>
      <c r="F56" s="2" t="s">
        <v>2279</v>
      </c>
    </row>
    <row r="57" spans="1:6" ht="18.75">
      <c r="A57" s="4">
        <v>32</v>
      </c>
      <c r="B57" s="5" t="s">
        <v>45</v>
      </c>
      <c r="C57" s="128">
        <v>108921.414</v>
      </c>
      <c r="D57" s="1">
        <f t="shared" si="0"/>
        <v>0.48511784732898311</v>
      </c>
      <c r="E57" s="1">
        <f t="shared" si="3"/>
        <v>68.465788565741391</v>
      </c>
      <c r="F57" s="2" t="s">
        <v>2279</v>
      </c>
    </row>
    <row r="58" spans="1:6" ht="18.75">
      <c r="A58" s="4">
        <v>137</v>
      </c>
      <c r="B58" s="4" t="s">
        <v>153</v>
      </c>
      <c r="C58" s="128">
        <v>108876.6</v>
      </c>
      <c r="D58" s="1">
        <f t="shared" si="0"/>
        <v>0.48491825323254395</v>
      </c>
      <c r="E58" s="1">
        <f t="shared" si="3"/>
        <v>68.950706818973941</v>
      </c>
      <c r="F58" s="2" t="s">
        <v>2279</v>
      </c>
    </row>
    <row r="59" spans="1:6" ht="18.75">
      <c r="A59" s="4">
        <v>490</v>
      </c>
      <c r="B59" s="5" t="s">
        <v>482</v>
      </c>
      <c r="C59" s="128">
        <v>103206.776</v>
      </c>
      <c r="D59" s="1">
        <f t="shared" si="0"/>
        <v>0.45966580091298254</v>
      </c>
      <c r="E59" s="1">
        <f t="shared" si="3"/>
        <v>69.410372619886928</v>
      </c>
      <c r="F59" s="2" t="s">
        <v>2279</v>
      </c>
    </row>
    <row r="60" spans="1:6" ht="18.75">
      <c r="A60" s="4">
        <v>152</v>
      </c>
      <c r="B60" s="4" t="s">
        <v>167</v>
      </c>
      <c r="C60" s="128">
        <v>101422.8</v>
      </c>
      <c r="D60" s="1">
        <f t="shared" si="0"/>
        <v>0.45172026876255922</v>
      </c>
      <c r="E60" s="1">
        <f t="shared" si="3"/>
        <v>69.862092888649485</v>
      </c>
      <c r="F60" s="2" t="s">
        <v>2279</v>
      </c>
    </row>
    <row r="61" spans="1:6" ht="18.75">
      <c r="A61" s="4">
        <v>522</v>
      </c>
      <c r="B61" s="5" t="s">
        <v>514</v>
      </c>
      <c r="C61" s="128">
        <v>100110.192</v>
      </c>
      <c r="D61" s="1">
        <f t="shared" si="0"/>
        <v>0.44587413122208625</v>
      </c>
      <c r="E61" s="1">
        <f>D61+E60</f>
        <v>70.307967019871569</v>
      </c>
      <c r="F61" s="2" t="s">
        <v>2279</v>
      </c>
    </row>
    <row r="62" spans="1:6" ht="18.75">
      <c r="A62" s="4">
        <v>173</v>
      </c>
      <c r="B62" s="5" t="s">
        <v>188</v>
      </c>
      <c r="C62" s="128">
        <v>99786.6</v>
      </c>
      <c r="D62" s="1">
        <f t="shared" si="0"/>
        <v>0.44443290631792853</v>
      </c>
      <c r="E62" s="1">
        <f t="shared" si="3"/>
        <v>70.752399926189497</v>
      </c>
      <c r="F62" s="2" t="s">
        <v>2279</v>
      </c>
    </row>
    <row r="63" spans="1:6" ht="18.75">
      <c r="A63" s="4">
        <v>34</v>
      </c>
      <c r="B63" s="5" t="s">
        <v>47</v>
      </c>
      <c r="C63" s="128">
        <v>97350</v>
      </c>
      <c r="D63" s="1">
        <f t="shared" si="0"/>
        <v>0.4335806955047104</v>
      </c>
      <c r="E63" s="1">
        <f t="shared" si="3"/>
        <v>71.185980621694213</v>
      </c>
      <c r="F63" s="2" t="s">
        <v>2279</v>
      </c>
    </row>
    <row r="64" spans="1:6" ht="18.75">
      <c r="A64" s="4">
        <v>435</v>
      </c>
      <c r="B64" s="6" t="s">
        <v>428</v>
      </c>
      <c r="C64" s="128">
        <v>93794.525999999998</v>
      </c>
      <c r="D64" s="1">
        <f t="shared" si="0"/>
        <v>0.41774520613882526</v>
      </c>
      <c r="E64" s="1">
        <f t="shared" si="3"/>
        <v>71.603725827833046</v>
      </c>
      <c r="F64" s="2" t="s">
        <v>2279</v>
      </c>
    </row>
    <row r="65" spans="1:6" ht="18.75">
      <c r="A65" s="4">
        <v>210</v>
      </c>
      <c r="B65" s="9" t="s">
        <v>2139</v>
      </c>
      <c r="C65" s="128">
        <v>93589.308000000005</v>
      </c>
      <c r="D65" s="1">
        <f t="shared" si="0"/>
        <v>0.41683119932660051</v>
      </c>
      <c r="E65" s="1">
        <f t="shared" si="3"/>
        <v>72.02055702715964</v>
      </c>
      <c r="F65" s="2" t="s">
        <v>2279</v>
      </c>
    </row>
    <row r="66" spans="1:6" ht="18.75">
      <c r="A66" s="4">
        <v>479</v>
      </c>
      <c r="B66" s="5" t="s">
        <v>470</v>
      </c>
      <c r="C66" s="128">
        <v>92501.195999999996</v>
      </c>
      <c r="D66" s="1">
        <f t="shared" si="0"/>
        <v>0.41198492960141281</v>
      </c>
      <c r="E66" s="1">
        <f t="shared" si="3"/>
        <v>72.432541956761057</v>
      </c>
      <c r="F66" s="2" t="s">
        <v>2279</v>
      </c>
    </row>
    <row r="67" spans="1:6" ht="18.75">
      <c r="A67" s="4">
        <v>282</v>
      </c>
      <c r="B67" s="9" t="s">
        <v>290</v>
      </c>
      <c r="C67" s="128">
        <v>87817</v>
      </c>
      <c r="D67" s="1">
        <f t="shared" ref="D67:D130" si="4">(C67/$C$539)*100</f>
        <v>0.39112230033011969</v>
      </c>
      <c r="E67" s="1">
        <f t="shared" si="3"/>
        <v>72.823664257091181</v>
      </c>
      <c r="F67" s="2" t="s">
        <v>2279</v>
      </c>
    </row>
    <row r="68" spans="1:6" ht="18.75">
      <c r="A68" s="4">
        <v>482</v>
      </c>
      <c r="B68" s="5" t="s">
        <v>473</v>
      </c>
      <c r="C68" s="128">
        <v>87587.28</v>
      </c>
      <c r="D68" s="1">
        <f t="shared" si="4"/>
        <v>0.3900991656884007</v>
      </c>
      <c r="E68" s="1">
        <f>D68+E67</f>
        <v>73.213763422779579</v>
      </c>
      <c r="F68" s="2" t="s">
        <v>2279</v>
      </c>
    </row>
    <row r="69" spans="1:6" ht="18.75">
      <c r="A69" s="4">
        <v>143</v>
      </c>
      <c r="B69" s="4" t="s">
        <v>158</v>
      </c>
      <c r="C69" s="128">
        <v>87132.78</v>
      </c>
      <c r="D69" s="1">
        <f t="shared" si="4"/>
        <v>0.38807489834266995</v>
      </c>
      <c r="E69" s="1">
        <f t="shared" si="3"/>
        <v>73.601838321122244</v>
      </c>
      <c r="F69" s="2" t="s">
        <v>2279</v>
      </c>
    </row>
    <row r="70" spans="1:6" ht="18.75">
      <c r="A70" s="4">
        <v>258</v>
      </c>
      <c r="B70" s="10" t="s">
        <v>267</v>
      </c>
      <c r="C70" s="128">
        <v>85005</v>
      </c>
      <c r="D70" s="1">
        <f t="shared" si="4"/>
        <v>0.37859812040449825</v>
      </c>
      <c r="E70" s="1">
        <f t="shared" si="3"/>
        <v>73.980436441526749</v>
      </c>
      <c r="F70" s="2" t="s">
        <v>2279</v>
      </c>
    </row>
    <row r="71" spans="1:6" ht="18.75">
      <c r="A71" s="4">
        <v>64</v>
      </c>
      <c r="B71" s="5" t="s">
        <v>78</v>
      </c>
      <c r="C71" s="128">
        <v>84725</v>
      </c>
      <c r="D71" s="1">
        <f t="shared" si="4"/>
        <v>0.37735104701218886</v>
      </c>
      <c r="E71" s="1">
        <f t="shared" si="3"/>
        <v>74.357787488538932</v>
      </c>
      <c r="F71" s="2" t="s">
        <v>2279</v>
      </c>
    </row>
    <row r="72" spans="1:6" ht="18.75">
      <c r="A72" s="4">
        <v>487</v>
      </c>
      <c r="B72" s="5" t="s">
        <v>479</v>
      </c>
      <c r="C72" s="128">
        <v>81999</v>
      </c>
      <c r="D72" s="1">
        <f t="shared" si="4"/>
        <v>0.36520989677134824</v>
      </c>
      <c r="E72" s="1">
        <f t="shared" si="3"/>
        <v>74.722997385310279</v>
      </c>
      <c r="F72" s="2" t="s">
        <v>2279</v>
      </c>
    </row>
    <row r="73" spans="1:6" ht="18.75">
      <c r="A73" s="4">
        <v>183</v>
      </c>
      <c r="B73" s="8" t="s">
        <v>2171</v>
      </c>
      <c r="C73" s="128">
        <v>79447.679999999993</v>
      </c>
      <c r="D73" s="1">
        <f t="shared" si="4"/>
        <v>0.35384674217396678</v>
      </c>
      <c r="E73" s="1">
        <f t="shared" si="3"/>
        <v>75.07684412748425</v>
      </c>
      <c r="F73" s="2" t="s">
        <v>2279</v>
      </c>
    </row>
    <row r="74" spans="1:6" ht="18.75">
      <c r="A74" s="4">
        <v>203</v>
      </c>
      <c r="B74" s="9" t="s">
        <v>215</v>
      </c>
      <c r="C74" s="128">
        <v>78307.168000000005</v>
      </c>
      <c r="D74" s="1">
        <f t="shared" si="4"/>
        <v>0.34876709157107555</v>
      </c>
      <c r="E74" s="1">
        <f t="shared" si="3"/>
        <v>75.425611219055327</v>
      </c>
      <c r="F74" s="2" t="s">
        <v>2279</v>
      </c>
    </row>
    <row r="75" spans="1:6" ht="18.75">
      <c r="A75" s="4">
        <v>456</v>
      </c>
      <c r="B75" s="12" t="s">
        <v>446</v>
      </c>
      <c r="C75" s="128">
        <v>75981.981</v>
      </c>
      <c r="D75" s="1">
        <f t="shared" si="4"/>
        <v>0.33841109571449096</v>
      </c>
      <c r="E75" s="1">
        <f>D75+E74</f>
        <v>75.764022314769818</v>
      </c>
      <c r="F75" s="2" t="s">
        <v>2279</v>
      </c>
    </row>
    <row r="76" spans="1:6" ht="18.75">
      <c r="A76" s="4">
        <v>83</v>
      </c>
      <c r="B76" s="5" t="s">
        <v>97</v>
      </c>
      <c r="C76" s="128">
        <v>75451.845000000001</v>
      </c>
      <c r="D76" s="1">
        <f t="shared" si="4"/>
        <v>0.33604995821482903</v>
      </c>
      <c r="E76" s="1">
        <f t="shared" ref="E76:E88" si="5">D76+E75</f>
        <v>76.100072272984647</v>
      </c>
      <c r="F76" s="2" t="s">
        <v>2279</v>
      </c>
    </row>
    <row r="77" spans="1:6" ht="18.75">
      <c r="A77" s="4">
        <v>407</v>
      </c>
      <c r="B77" s="7" t="s">
        <v>403</v>
      </c>
      <c r="C77" s="128">
        <v>73135.95</v>
      </c>
      <c r="D77" s="1">
        <f t="shared" si="4"/>
        <v>0.32573534737953491</v>
      </c>
      <c r="E77" s="1">
        <f t="shared" si="5"/>
        <v>76.425807620364182</v>
      </c>
      <c r="F77" s="2" t="s">
        <v>2279</v>
      </c>
    </row>
    <row r="78" spans="1:6" ht="18.75">
      <c r="A78" s="4">
        <v>469</v>
      </c>
      <c r="B78" s="12" t="s">
        <v>459</v>
      </c>
      <c r="C78" s="128">
        <v>72720</v>
      </c>
      <c r="D78" s="1">
        <f t="shared" si="4"/>
        <v>0.32388277531692389</v>
      </c>
      <c r="E78" s="1">
        <f t="shared" si="5"/>
        <v>76.7496903956811</v>
      </c>
      <c r="F78" s="2" t="s">
        <v>2279</v>
      </c>
    </row>
    <row r="79" spans="1:6" ht="18.75">
      <c r="A79" s="4">
        <v>450</v>
      </c>
      <c r="B79" s="12" t="s">
        <v>440</v>
      </c>
      <c r="C79" s="128">
        <v>71763.85500000001</v>
      </c>
      <c r="D79" s="1">
        <f t="shared" si="4"/>
        <v>0.31962426464303229</v>
      </c>
      <c r="E79" s="1">
        <f t="shared" si="5"/>
        <v>77.069314660324139</v>
      </c>
      <c r="F79" s="2" t="s">
        <v>2279</v>
      </c>
    </row>
    <row r="80" spans="1:6" ht="18.75">
      <c r="A80" s="4">
        <v>512</v>
      </c>
      <c r="B80" s="5" t="s">
        <v>504</v>
      </c>
      <c r="C80" s="128">
        <v>69288.81</v>
      </c>
      <c r="D80" s="1">
        <f t="shared" si="4"/>
        <v>0.30860082619921658</v>
      </c>
      <c r="E80" s="1">
        <f t="shared" si="5"/>
        <v>77.377915486523349</v>
      </c>
      <c r="F80" s="2" t="s">
        <v>2279</v>
      </c>
    </row>
    <row r="81" spans="1:10" ht="18.75">
      <c r="A81" s="4">
        <v>335</v>
      </c>
      <c r="B81" s="5" t="s">
        <v>341</v>
      </c>
      <c r="C81" s="128">
        <v>68929.426999999996</v>
      </c>
      <c r="D81" s="1">
        <f t="shared" si="4"/>
        <v>0.30700019413868684</v>
      </c>
      <c r="E81" s="1">
        <f t="shared" si="5"/>
        <v>77.68491568066203</v>
      </c>
      <c r="F81" s="2" t="s">
        <v>2279</v>
      </c>
    </row>
    <row r="82" spans="1:10" ht="18.75">
      <c r="A82" s="4">
        <v>150</v>
      </c>
      <c r="B82" s="4" t="s">
        <v>165</v>
      </c>
      <c r="C82" s="128">
        <v>67230.41</v>
      </c>
      <c r="D82" s="1">
        <f t="shared" si="4"/>
        <v>0.299433055232325</v>
      </c>
      <c r="E82" s="1">
        <f t="shared" si="5"/>
        <v>77.984348735894358</v>
      </c>
      <c r="F82" s="2" t="s">
        <v>2279</v>
      </c>
    </row>
    <row r="83" spans="1:10" ht="18.75">
      <c r="A83" s="4">
        <v>471</v>
      </c>
      <c r="B83" s="12" t="s">
        <v>461</v>
      </c>
      <c r="C83" s="128">
        <v>65425.5</v>
      </c>
      <c r="D83" s="1">
        <f t="shared" si="4"/>
        <v>0.29139428653049237</v>
      </c>
      <c r="E83" s="1">
        <f t="shared" si="5"/>
        <v>78.275743022424848</v>
      </c>
      <c r="F83" s="2" t="s">
        <v>2279</v>
      </c>
    </row>
    <row r="84" spans="1:10" ht="18.75">
      <c r="A84" s="4">
        <v>518</v>
      </c>
      <c r="B84" s="5" t="s">
        <v>510</v>
      </c>
      <c r="C84" s="128">
        <v>64866.12</v>
      </c>
      <c r="D84" s="1">
        <f t="shared" si="4"/>
        <v>0.28890290112267081</v>
      </c>
      <c r="E84" s="1">
        <f>D84+E83</f>
        <v>78.564645923547516</v>
      </c>
      <c r="F84" s="2" t="s">
        <v>2279</v>
      </c>
    </row>
    <row r="85" spans="1:10" ht="18.75">
      <c r="A85" s="4">
        <v>410</v>
      </c>
      <c r="B85" s="7" t="s">
        <v>405</v>
      </c>
      <c r="C85" s="128">
        <v>63645.84</v>
      </c>
      <c r="D85" s="1">
        <f t="shared" si="4"/>
        <v>0.28346797712564475</v>
      </c>
      <c r="E85" s="1">
        <f t="shared" si="5"/>
        <v>78.848113900673155</v>
      </c>
      <c r="F85" s="2" t="s">
        <v>2279</v>
      </c>
    </row>
    <row r="86" spans="1:10" ht="18.75">
      <c r="A86" s="4">
        <v>197</v>
      </c>
      <c r="B86" s="9" t="s">
        <v>210</v>
      </c>
      <c r="C86" s="128">
        <v>63579.6</v>
      </c>
      <c r="D86" s="1">
        <f t="shared" si="4"/>
        <v>0.28317295519169272</v>
      </c>
      <c r="E86" s="1">
        <f t="shared" si="5"/>
        <v>79.131286855864843</v>
      </c>
      <c r="F86" s="2" t="s">
        <v>2279</v>
      </c>
    </row>
    <row r="87" spans="1:10" ht="18.75">
      <c r="A87" s="4">
        <v>220</v>
      </c>
      <c r="B87" s="10" t="s">
        <v>233</v>
      </c>
      <c r="C87" s="128">
        <v>63139</v>
      </c>
      <c r="D87" s="1">
        <f t="shared" si="4"/>
        <v>0.28121059613222305</v>
      </c>
      <c r="E87" s="1">
        <f t="shared" si="5"/>
        <v>79.412497451997069</v>
      </c>
      <c r="F87" s="2" t="s">
        <v>2279</v>
      </c>
    </row>
    <row r="88" spans="1:10" ht="18.75">
      <c r="A88" s="4">
        <v>274</v>
      </c>
      <c r="B88" s="9" t="s">
        <v>283</v>
      </c>
      <c r="C88" s="128">
        <v>62250</v>
      </c>
      <c r="D88" s="1">
        <f t="shared" si="4"/>
        <v>0.2772511381116407</v>
      </c>
      <c r="E88" s="1">
        <f t="shared" si="5"/>
        <v>79.689748590108707</v>
      </c>
      <c r="F88" s="2" t="s">
        <v>2279</v>
      </c>
    </row>
    <row r="89" spans="1:10" ht="18.75">
      <c r="A89" s="4">
        <v>399</v>
      </c>
      <c r="B89" s="7" t="s">
        <v>398</v>
      </c>
      <c r="C89" s="128">
        <v>62104.9</v>
      </c>
      <c r="D89" s="1">
        <f t="shared" si="4"/>
        <v>0.27660488686441181</v>
      </c>
      <c r="E89" s="1">
        <f>D89+E88</f>
        <v>79.966353476973111</v>
      </c>
      <c r="F89" s="2" t="s">
        <v>2279</v>
      </c>
    </row>
    <row r="90" spans="1:10" ht="18.75">
      <c r="A90" s="4">
        <v>252</v>
      </c>
      <c r="B90" s="10" t="s">
        <v>262</v>
      </c>
      <c r="C90" s="128">
        <v>61239</v>
      </c>
      <c r="D90" s="1">
        <f t="shared" si="4"/>
        <v>0.27274831239869501</v>
      </c>
      <c r="E90" s="1">
        <f t="shared" ref="E90:E103" si="6">D90+E89</f>
        <v>80.239101789371801</v>
      </c>
      <c r="F90" s="2" t="s">
        <v>2280</v>
      </c>
      <c r="G90" s="127">
        <v>106</v>
      </c>
      <c r="H90" s="1">
        <f>(G90/536)*100</f>
        <v>19.776119402985074</v>
      </c>
      <c r="I90" s="3">
        <f>SUM(C90:C195)</f>
        <v>3360593.7270000009</v>
      </c>
      <c r="J90" s="324">
        <f>SUM(D90:D195)</f>
        <v>14.96752506894121</v>
      </c>
    </row>
    <row r="91" spans="1:10" ht="18.75">
      <c r="A91" s="4">
        <v>40</v>
      </c>
      <c r="B91" s="5" t="s">
        <v>53</v>
      </c>
      <c r="C91" s="128">
        <v>60987.75</v>
      </c>
      <c r="D91" s="1">
        <f t="shared" si="4"/>
        <v>0.27162928672077458</v>
      </c>
      <c r="E91" s="1">
        <f t="shared" si="6"/>
        <v>80.510731076092583</v>
      </c>
      <c r="F91" s="2" t="s">
        <v>2280</v>
      </c>
    </row>
    <row r="92" spans="1:10" ht="18.75">
      <c r="A92" s="4">
        <v>454</v>
      </c>
      <c r="B92" s="12" t="s">
        <v>444</v>
      </c>
      <c r="C92" s="128">
        <v>60336.320000000007</v>
      </c>
      <c r="D92" s="1">
        <f t="shared" si="4"/>
        <v>0.26872792593523132</v>
      </c>
      <c r="E92" s="1">
        <f t="shared" si="6"/>
        <v>80.779459002027821</v>
      </c>
      <c r="F92" s="2" t="s">
        <v>2280</v>
      </c>
    </row>
    <row r="93" spans="1:10" ht="18.75">
      <c r="A93" s="4">
        <v>101</v>
      </c>
      <c r="B93" s="11" t="s">
        <v>115</v>
      </c>
      <c r="C93" s="128">
        <v>58855</v>
      </c>
      <c r="D93" s="1">
        <f t="shared" si="4"/>
        <v>0.26213037322988936</v>
      </c>
      <c r="E93" s="1">
        <f t="shared" si="6"/>
        <v>81.041589375257715</v>
      </c>
      <c r="F93" s="2" t="s">
        <v>2280</v>
      </c>
    </row>
    <row r="94" spans="1:10" ht="18.75">
      <c r="A94" s="4">
        <v>414</v>
      </c>
      <c r="B94" s="7" t="s">
        <v>407</v>
      </c>
      <c r="C94" s="128">
        <v>57192.719999999994</v>
      </c>
      <c r="D94" s="1">
        <f t="shared" si="4"/>
        <v>0.25472685480643203</v>
      </c>
      <c r="E94" s="1">
        <f t="shared" si="6"/>
        <v>81.29631623006415</v>
      </c>
      <c r="F94" s="2" t="s">
        <v>2280</v>
      </c>
    </row>
    <row r="95" spans="1:10" ht="18.75">
      <c r="A95" s="4">
        <v>78</v>
      </c>
      <c r="B95" s="5" t="s">
        <v>92</v>
      </c>
      <c r="C95" s="128">
        <v>56345.72</v>
      </c>
      <c r="D95" s="1">
        <f t="shared" si="4"/>
        <v>0.25095445779469616</v>
      </c>
      <c r="E95" s="1">
        <f t="shared" si="6"/>
        <v>81.547270687858841</v>
      </c>
      <c r="F95" s="2" t="s">
        <v>2280</v>
      </c>
    </row>
    <row r="96" spans="1:10" ht="18.75">
      <c r="A96" s="4">
        <v>117</v>
      </c>
      <c r="B96" s="11" t="s">
        <v>131</v>
      </c>
      <c r="C96" s="128">
        <v>54445.23</v>
      </c>
      <c r="D96" s="1">
        <f t="shared" si="4"/>
        <v>0.24248999168273161</v>
      </c>
      <c r="E96" s="1">
        <f t="shared" si="6"/>
        <v>81.789760679541573</v>
      </c>
      <c r="F96" s="2" t="s">
        <v>2280</v>
      </c>
    </row>
    <row r="97" spans="1:6" ht="18.75">
      <c r="A97" s="4">
        <v>477</v>
      </c>
      <c r="B97" s="5" t="s">
        <v>468</v>
      </c>
      <c r="C97" s="128">
        <v>54109.440000000002</v>
      </c>
      <c r="D97" s="1">
        <f t="shared" si="4"/>
        <v>0.24099443891700462</v>
      </c>
      <c r="E97" s="1">
        <f t="shared" si="6"/>
        <v>82.030755118458572</v>
      </c>
      <c r="F97" s="2" t="s">
        <v>2280</v>
      </c>
    </row>
    <row r="98" spans="1:6" ht="18.75">
      <c r="A98" s="4">
        <v>536</v>
      </c>
      <c r="B98" s="5" t="s">
        <v>528</v>
      </c>
      <c r="C98" s="128">
        <v>53017.644</v>
      </c>
      <c r="D98" s="1">
        <f t="shared" si="4"/>
        <v>0.23613176126904095</v>
      </c>
      <c r="E98" s="1">
        <f>D98+E97</f>
        <v>82.266886879727608</v>
      </c>
      <c r="F98" s="2" t="s">
        <v>2280</v>
      </c>
    </row>
    <row r="99" spans="1:6" ht="18.75">
      <c r="A99" s="4">
        <v>360</v>
      </c>
      <c r="B99" s="9" t="s">
        <v>363</v>
      </c>
      <c r="C99" s="128">
        <v>52876.467000000004</v>
      </c>
      <c r="D99" s="1">
        <f t="shared" si="4"/>
        <v>0.23550298241080503</v>
      </c>
      <c r="E99" s="1">
        <f t="shared" si="6"/>
        <v>82.502389862138415</v>
      </c>
      <c r="F99" s="2" t="s">
        <v>2280</v>
      </c>
    </row>
    <row r="100" spans="1:6" ht="18.75">
      <c r="A100" s="4">
        <v>385</v>
      </c>
      <c r="B100" s="9" t="s">
        <v>385</v>
      </c>
      <c r="C100" s="128">
        <v>52081.457999999999</v>
      </c>
      <c r="D100" s="1">
        <f t="shared" si="4"/>
        <v>0.23196214465885323</v>
      </c>
      <c r="E100" s="1">
        <f t="shared" si="6"/>
        <v>82.734352006797266</v>
      </c>
      <c r="F100" s="2" t="s">
        <v>2280</v>
      </c>
    </row>
    <row r="101" spans="1:6" ht="18.75">
      <c r="A101" s="4">
        <v>374</v>
      </c>
      <c r="B101" s="9" t="s">
        <v>375</v>
      </c>
      <c r="C101" s="128">
        <v>51765</v>
      </c>
      <c r="D101" s="1">
        <f t="shared" si="4"/>
        <v>0.23055269340319812</v>
      </c>
      <c r="E101" s="1">
        <f t="shared" si="6"/>
        <v>82.964904700200464</v>
      </c>
      <c r="F101" s="2" t="s">
        <v>2280</v>
      </c>
    </row>
    <row r="102" spans="1:6" ht="18.75">
      <c r="A102" s="4">
        <v>177</v>
      </c>
      <c r="B102" s="5" t="s">
        <v>192</v>
      </c>
      <c r="C102" s="128">
        <v>50970.3</v>
      </c>
      <c r="D102" s="1">
        <f t="shared" si="4"/>
        <v>0.22701323188581141</v>
      </c>
      <c r="E102" s="1">
        <f t="shared" si="6"/>
        <v>83.19191793208627</v>
      </c>
      <c r="F102" s="2" t="s">
        <v>2280</v>
      </c>
    </row>
    <row r="103" spans="1:6" ht="18.75">
      <c r="A103" s="4">
        <v>467</v>
      </c>
      <c r="B103" s="12" t="s">
        <v>457</v>
      </c>
      <c r="C103" s="128">
        <v>46408.887000000002</v>
      </c>
      <c r="D103" s="1">
        <f t="shared" si="4"/>
        <v>0.20669745765854661</v>
      </c>
      <c r="E103" s="1">
        <f t="shared" si="6"/>
        <v>83.398615389744819</v>
      </c>
      <c r="F103" s="2" t="s">
        <v>2280</v>
      </c>
    </row>
    <row r="104" spans="1:6" ht="18.75">
      <c r="A104" s="4">
        <v>50</v>
      </c>
      <c r="B104" s="5" t="s">
        <v>63</v>
      </c>
      <c r="C104" s="128">
        <v>45873.822</v>
      </c>
      <c r="D104" s="1">
        <f t="shared" si="4"/>
        <v>0.20431436721334656</v>
      </c>
      <c r="E104" s="1">
        <f>D104+E103</f>
        <v>83.602929756958162</v>
      </c>
      <c r="F104" s="2" t="s">
        <v>2280</v>
      </c>
    </row>
    <row r="105" spans="1:6" ht="18.75">
      <c r="A105" s="4">
        <v>245</v>
      </c>
      <c r="B105" s="10" t="s">
        <v>254</v>
      </c>
      <c r="C105" s="128">
        <v>45056</v>
      </c>
      <c r="D105" s="1">
        <f t="shared" si="4"/>
        <v>0.20067192415675639</v>
      </c>
      <c r="E105" s="1">
        <f t="shared" ref="E105:E128" si="7">D105+E104</f>
        <v>83.803601681114912</v>
      </c>
      <c r="F105" s="2" t="s">
        <v>2280</v>
      </c>
    </row>
    <row r="106" spans="1:6" ht="18.75">
      <c r="A106" s="4">
        <v>517</v>
      </c>
      <c r="B106" s="5" t="s">
        <v>509</v>
      </c>
      <c r="C106" s="128">
        <v>44792.1</v>
      </c>
      <c r="D106" s="1">
        <f t="shared" si="4"/>
        <v>0.19949655748450473</v>
      </c>
      <c r="E106" s="1">
        <f t="shared" si="7"/>
        <v>84.003098238599421</v>
      </c>
      <c r="F106" s="2" t="s">
        <v>2280</v>
      </c>
    </row>
    <row r="107" spans="1:6" ht="18.75">
      <c r="A107" s="4">
        <v>110</v>
      </c>
      <c r="B107" s="11" t="s">
        <v>124</v>
      </c>
      <c r="C107" s="128">
        <v>43722</v>
      </c>
      <c r="D107" s="1">
        <f t="shared" si="4"/>
        <v>0.19473051020911092</v>
      </c>
      <c r="E107" s="1">
        <f t="shared" si="7"/>
        <v>84.197828748808533</v>
      </c>
      <c r="F107" s="2" t="s">
        <v>2280</v>
      </c>
    </row>
    <row r="108" spans="1:6" ht="18.75">
      <c r="A108" s="4">
        <v>451</v>
      </c>
      <c r="B108" s="12" t="s">
        <v>441</v>
      </c>
      <c r="C108" s="128">
        <v>43378.2</v>
      </c>
      <c r="D108" s="1">
        <f t="shared" si="4"/>
        <v>0.19319928223669675</v>
      </c>
      <c r="E108" s="1">
        <f t="shared" si="7"/>
        <v>84.391028031045224</v>
      </c>
      <c r="F108" s="2" t="s">
        <v>2280</v>
      </c>
    </row>
    <row r="109" spans="1:6" ht="18.75">
      <c r="A109" s="4">
        <v>120</v>
      </c>
      <c r="B109" s="11" t="s">
        <v>134</v>
      </c>
      <c r="C109" s="128">
        <v>43073.38</v>
      </c>
      <c r="D109" s="1">
        <f t="shared" si="4"/>
        <v>0.19184166469582623</v>
      </c>
      <c r="E109" s="1">
        <f t="shared" si="7"/>
        <v>84.582869695741053</v>
      </c>
      <c r="F109" s="2" t="s">
        <v>2280</v>
      </c>
    </row>
    <row r="110" spans="1:6" ht="18.75">
      <c r="A110" s="4">
        <v>419</v>
      </c>
      <c r="B110" s="6" t="s">
        <v>412</v>
      </c>
      <c r="C110" s="128">
        <v>42957.95</v>
      </c>
      <c r="D110" s="1">
        <f t="shared" si="4"/>
        <v>0.19132755868984669</v>
      </c>
      <c r="E110" s="1">
        <f t="shared" si="7"/>
        <v>84.774197254430902</v>
      </c>
      <c r="F110" s="2" t="s">
        <v>2280</v>
      </c>
    </row>
    <row r="111" spans="1:6" ht="18.75">
      <c r="A111" s="4">
        <v>250</v>
      </c>
      <c r="B111" s="10" t="s">
        <v>259</v>
      </c>
      <c r="C111" s="128">
        <v>42883</v>
      </c>
      <c r="D111" s="1">
        <f t="shared" si="4"/>
        <v>0.19099374386572671</v>
      </c>
      <c r="E111" s="1">
        <f t="shared" si="7"/>
        <v>84.965190998296634</v>
      </c>
      <c r="F111" s="2" t="s">
        <v>2280</v>
      </c>
    </row>
    <row r="112" spans="1:6" ht="18.75">
      <c r="A112" s="4">
        <v>85</v>
      </c>
      <c r="B112" s="5" t="s">
        <v>99</v>
      </c>
      <c r="C112" s="128">
        <v>42592</v>
      </c>
      <c r="D112" s="1">
        <f t="shared" si="4"/>
        <v>0.18969767830443376</v>
      </c>
      <c r="E112" s="1">
        <f t="shared" si="7"/>
        <v>85.154888676601075</v>
      </c>
      <c r="F112" s="2" t="s">
        <v>2280</v>
      </c>
    </row>
    <row r="113" spans="1:6" ht="18.75">
      <c r="A113" s="4">
        <v>491</v>
      </c>
      <c r="B113" s="5" t="s">
        <v>483</v>
      </c>
      <c r="C113" s="128">
        <v>41700</v>
      </c>
      <c r="D113" s="1">
        <f t="shared" si="4"/>
        <v>0.18572485878321957</v>
      </c>
      <c r="E113" s="1">
        <f>D113+E112</f>
        <v>85.340613535384293</v>
      </c>
      <c r="F113" s="2" t="s">
        <v>2280</v>
      </c>
    </row>
    <row r="114" spans="1:6" ht="18.75">
      <c r="A114" s="4">
        <v>74</v>
      </c>
      <c r="B114" s="5" t="s">
        <v>88</v>
      </c>
      <c r="C114" s="128">
        <v>40950.120000000003</v>
      </c>
      <c r="D114" s="1">
        <f t="shared" si="4"/>
        <v>0.18238501808527327</v>
      </c>
      <c r="E114" s="1">
        <f t="shared" si="7"/>
        <v>85.522998553469563</v>
      </c>
      <c r="F114" s="2" t="s">
        <v>2280</v>
      </c>
    </row>
    <row r="115" spans="1:6" ht="18.75">
      <c r="A115" s="4">
        <v>82</v>
      </c>
      <c r="B115" s="5" t="s">
        <v>96</v>
      </c>
      <c r="C115" s="128">
        <v>40836</v>
      </c>
      <c r="D115" s="1">
        <f t="shared" si="4"/>
        <v>0.18187674660123632</v>
      </c>
      <c r="E115" s="1">
        <f t="shared" si="7"/>
        <v>85.704875300070796</v>
      </c>
      <c r="F115" s="2" t="s">
        <v>2280</v>
      </c>
    </row>
    <row r="116" spans="1:6" ht="18.75">
      <c r="A116" s="4">
        <v>8</v>
      </c>
      <c r="B116" s="4" t="s">
        <v>18</v>
      </c>
      <c r="C116" s="128">
        <v>40457.334999999999</v>
      </c>
      <c r="D116" s="1">
        <f t="shared" si="4"/>
        <v>0.18019023572231188</v>
      </c>
      <c r="E116" s="1">
        <f t="shared" si="7"/>
        <v>85.885065535793103</v>
      </c>
      <c r="F116" s="2" t="s">
        <v>2280</v>
      </c>
    </row>
    <row r="117" spans="1:6" ht="18.75">
      <c r="A117" s="4">
        <v>39</v>
      </c>
      <c r="B117" s="5" t="s">
        <v>52</v>
      </c>
      <c r="C117" s="128">
        <v>40300</v>
      </c>
      <c r="D117" s="1">
        <f t="shared" si="4"/>
        <v>0.17948949182167262</v>
      </c>
      <c r="E117" s="1">
        <f t="shared" si="7"/>
        <v>86.064555027614773</v>
      </c>
      <c r="F117" s="2" t="s">
        <v>2280</v>
      </c>
    </row>
    <row r="118" spans="1:6" ht="36">
      <c r="A118" s="4">
        <v>371</v>
      </c>
      <c r="B118" s="9" t="s">
        <v>2147</v>
      </c>
      <c r="C118" s="128">
        <v>39595.979999999996</v>
      </c>
      <c r="D118" s="1">
        <f t="shared" si="4"/>
        <v>0.1763539039300524</v>
      </c>
      <c r="E118" s="1">
        <f t="shared" si="7"/>
        <v>86.240908931544823</v>
      </c>
      <c r="F118" s="2" t="s">
        <v>2280</v>
      </c>
    </row>
    <row r="119" spans="1:6" ht="18.75">
      <c r="A119" s="4">
        <v>312</v>
      </c>
      <c r="B119" s="13" t="s">
        <v>2183</v>
      </c>
      <c r="C119" s="128">
        <v>38822.550000000003</v>
      </c>
      <c r="D119" s="1">
        <f t="shared" si="4"/>
        <v>0.17290917545214582</v>
      </c>
      <c r="E119" s="1">
        <f t="shared" si="7"/>
        <v>86.41381810699697</v>
      </c>
      <c r="F119" s="2" t="s">
        <v>2280</v>
      </c>
    </row>
    <row r="120" spans="1:6" ht="18.75">
      <c r="A120" s="4">
        <v>46</v>
      </c>
      <c r="B120" s="5" t="s">
        <v>59</v>
      </c>
      <c r="C120" s="128">
        <v>37372.475999999995</v>
      </c>
      <c r="D120" s="1">
        <f t="shared" si="4"/>
        <v>0.16645078722971851</v>
      </c>
      <c r="E120" s="1">
        <f>D120+E119</f>
        <v>86.580268894226691</v>
      </c>
      <c r="F120" s="2" t="s">
        <v>2280</v>
      </c>
    </row>
    <row r="121" spans="1:6" ht="18.75">
      <c r="A121" s="4">
        <v>70</v>
      </c>
      <c r="B121" s="5" t="s">
        <v>84</v>
      </c>
      <c r="C121" s="128">
        <v>37274.391000000003</v>
      </c>
      <c r="D121" s="1">
        <f t="shared" si="4"/>
        <v>0.166013932966559</v>
      </c>
      <c r="E121" s="1">
        <f t="shared" si="7"/>
        <v>86.746282827193255</v>
      </c>
      <c r="F121" s="2" t="s">
        <v>2280</v>
      </c>
    </row>
    <row r="122" spans="1:6" ht="18.75">
      <c r="A122" s="4">
        <v>77</v>
      </c>
      <c r="B122" s="5" t="s">
        <v>91</v>
      </c>
      <c r="C122" s="128">
        <v>37131.360000000001</v>
      </c>
      <c r="D122" s="1">
        <f t="shared" si="4"/>
        <v>0.16537689670093256</v>
      </c>
      <c r="E122" s="1">
        <f t="shared" si="7"/>
        <v>86.911659723894189</v>
      </c>
      <c r="F122" s="2" t="s">
        <v>2280</v>
      </c>
    </row>
    <row r="123" spans="1:6" ht="18.75">
      <c r="A123" s="4">
        <v>118</v>
      </c>
      <c r="B123" s="11" t="s">
        <v>132</v>
      </c>
      <c r="C123" s="128">
        <v>36773.800000000003</v>
      </c>
      <c r="D123" s="1">
        <f t="shared" si="4"/>
        <v>0.16378438397895348</v>
      </c>
      <c r="E123" s="1">
        <f t="shared" si="7"/>
        <v>87.075444107873139</v>
      </c>
      <c r="F123" s="2" t="s">
        <v>2280</v>
      </c>
    </row>
    <row r="124" spans="1:6" ht="18.75">
      <c r="A124" s="4">
        <v>99</v>
      </c>
      <c r="B124" s="11" t="s">
        <v>113</v>
      </c>
      <c r="C124" s="128">
        <v>36613.843999999997</v>
      </c>
      <c r="D124" s="1">
        <f t="shared" si="4"/>
        <v>0.16307196658059545</v>
      </c>
      <c r="E124" s="1">
        <f t="shared" si="7"/>
        <v>87.238516074453727</v>
      </c>
      <c r="F124" s="2" t="s">
        <v>2280</v>
      </c>
    </row>
    <row r="125" spans="1:6" ht="18.75">
      <c r="A125" s="4">
        <v>325</v>
      </c>
      <c r="B125" s="13" t="s">
        <v>330</v>
      </c>
      <c r="C125" s="128">
        <v>35901.074999999997</v>
      </c>
      <c r="D125" s="1">
        <f t="shared" si="4"/>
        <v>0.15989741209929911</v>
      </c>
      <c r="E125" s="1">
        <f t="shared" si="7"/>
        <v>87.398413486553025</v>
      </c>
      <c r="F125" s="2" t="s">
        <v>2280</v>
      </c>
    </row>
    <row r="126" spans="1:6" ht="18.75">
      <c r="A126" s="4">
        <v>521</v>
      </c>
      <c r="B126" s="5" t="s">
        <v>513</v>
      </c>
      <c r="C126" s="128">
        <v>35865.856</v>
      </c>
      <c r="D126" s="1">
        <f t="shared" si="4"/>
        <v>0.15974055253571434</v>
      </c>
      <c r="E126" s="1">
        <f t="shared" si="7"/>
        <v>87.558154039088734</v>
      </c>
      <c r="F126" s="2" t="s">
        <v>2280</v>
      </c>
    </row>
    <row r="127" spans="1:6" ht="18.75">
      <c r="A127" s="4">
        <v>51</v>
      </c>
      <c r="B127" s="5" t="s">
        <v>64</v>
      </c>
      <c r="C127" s="128">
        <v>35410.65</v>
      </c>
      <c r="D127" s="1">
        <f t="shared" si="4"/>
        <v>0.15771314078350154</v>
      </c>
      <c r="E127" s="1">
        <f t="shared" si="7"/>
        <v>87.715867179872234</v>
      </c>
      <c r="F127" s="2" t="s">
        <v>2280</v>
      </c>
    </row>
    <row r="128" spans="1:6" ht="18.75">
      <c r="A128" s="4">
        <v>25</v>
      </c>
      <c r="B128" s="5" t="s">
        <v>37</v>
      </c>
      <c r="C128" s="128">
        <v>34420.991999999998</v>
      </c>
      <c r="D128" s="1">
        <f t="shared" si="4"/>
        <v>0.15330536878605105</v>
      </c>
      <c r="E128" s="1">
        <f t="shared" si="7"/>
        <v>87.869172548658284</v>
      </c>
      <c r="F128" s="2" t="s">
        <v>2280</v>
      </c>
    </row>
    <row r="129" spans="1:6" ht="18.75">
      <c r="A129" s="4">
        <v>338</v>
      </c>
      <c r="B129" s="5" t="s">
        <v>344</v>
      </c>
      <c r="C129" s="128">
        <v>34153.168000000005</v>
      </c>
      <c r="D129" s="1">
        <f t="shared" si="4"/>
        <v>0.15211252527097299</v>
      </c>
      <c r="E129" s="1">
        <f>D129+E128</f>
        <v>88.021285073929263</v>
      </c>
      <c r="F129" s="2" t="s">
        <v>2280</v>
      </c>
    </row>
    <row r="130" spans="1:6" ht="18.75">
      <c r="A130" s="4">
        <v>116</v>
      </c>
      <c r="B130" s="11" t="s">
        <v>130</v>
      </c>
      <c r="C130" s="128">
        <v>34148.394</v>
      </c>
      <c r="D130" s="1">
        <f t="shared" si="4"/>
        <v>0.1520912626696341</v>
      </c>
      <c r="E130" s="1">
        <f t="shared" ref="E130:E153" si="8">D130+E129</f>
        <v>88.173376336598892</v>
      </c>
      <c r="F130" s="2" t="s">
        <v>2280</v>
      </c>
    </row>
    <row r="131" spans="1:6" ht="18.75">
      <c r="A131" s="4">
        <v>478</v>
      </c>
      <c r="B131" s="5" t="s">
        <v>469</v>
      </c>
      <c r="C131" s="128">
        <v>33854.072</v>
      </c>
      <c r="D131" s="1">
        <f t="shared" ref="D131:D194" si="9">(C131/$C$539)*100</f>
        <v>0.15078040147330807</v>
      </c>
      <c r="E131" s="1">
        <f t="shared" si="8"/>
        <v>88.324156738072205</v>
      </c>
      <c r="F131" s="2" t="s">
        <v>2280</v>
      </c>
    </row>
    <row r="132" spans="1:6" ht="18.75">
      <c r="A132" s="4">
        <v>97</v>
      </c>
      <c r="B132" s="5" t="s">
        <v>111</v>
      </c>
      <c r="C132" s="128">
        <v>33621.35</v>
      </c>
      <c r="D132" s="1">
        <f t="shared" si="9"/>
        <v>0.14974389642329011</v>
      </c>
      <c r="E132" s="1">
        <f t="shared" si="8"/>
        <v>88.473900634495493</v>
      </c>
      <c r="F132" s="2" t="s">
        <v>2280</v>
      </c>
    </row>
    <row r="133" spans="1:6" ht="18.75">
      <c r="A133" s="4">
        <v>480</v>
      </c>
      <c r="B133" s="5" t="s">
        <v>471</v>
      </c>
      <c r="C133" s="128">
        <v>33319.116000000002</v>
      </c>
      <c r="D133" s="1">
        <f t="shared" si="9"/>
        <v>0.1483977964959643</v>
      </c>
      <c r="E133" s="1">
        <f t="shared" si="8"/>
        <v>88.622298430991464</v>
      </c>
      <c r="F133" s="2" t="s">
        <v>2280</v>
      </c>
    </row>
    <row r="134" spans="1:6" ht="18.75">
      <c r="A134" s="4">
        <v>353</v>
      </c>
      <c r="B134" s="5" t="s">
        <v>356</v>
      </c>
      <c r="C134" s="128">
        <v>32852.429999999993</v>
      </c>
      <c r="D134" s="1">
        <f t="shared" si="9"/>
        <v>0.14631925473466675</v>
      </c>
      <c r="E134" s="1">
        <f t="shared" si="8"/>
        <v>88.768617685726127</v>
      </c>
      <c r="F134" s="2" t="s">
        <v>2280</v>
      </c>
    </row>
    <row r="135" spans="1:6" ht="18.75">
      <c r="A135" s="4">
        <v>228</v>
      </c>
      <c r="B135" s="10" t="s">
        <v>240</v>
      </c>
      <c r="C135" s="128">
        <v>32823.300000000003</v>
      </c>
      <c r="D135" s="1">
        <f t="shared" si="9"/>
        <v>0.14618951456353119</v>
      </c>
      <c r="E135" s="1">
        <f t="shared" si="8"/>
        <v>88.914807200289658</v>
      </c>
      <c r="F135" s="2" t="s">
        <v>2280</v>
      </c>
    </row>
    <row r="136" spans="1:6" ht="18.75">
      <c r="A136" s="4">
        <v>364</v>
      </c>
      <c r="B136" s="9" t="s">
        <v>367</v>
      </c>
      <c r="C136" s="128">
        <v>32640</v>
      </c>
      <c r="D136" s="1">
        <f t="shared" si="9"/>
        <v>0.14537312687492293</v>
      </c>
      <c r="E136" s="1">
        <f t="shared" si="8"/>
        <v>89.060180327164588</v>
      </c>
      <c r="F136" s="2" t="s">
        <v>2280</v>
      </c>
    </row>
    <row r="137" spans="1:6" ht="18.75">
      <c r="A137" s="4">
        <v>269</v>
      </c>
      <c r="B137" s="10" t="s">
        <v>278</v>
      </c>
      <c r="C137" s="128">
        <v>31416</v>
      </c>
      <c r="D137" s="1">
        <f t="shared" si="9"/>
        <v>0.13992163461711332</v>
      </c>
      <c r="E137" s="1">
        <f t="shared" si="8"/>
        <v>89.200101961781698</v>
      </c>
      <c r="F137" s="2" t="s">
        <v>2280</v>
      </c>
    </row>
    <row r="138" spans="1:6" ht="18.75">
      <c r="A138" s="4">
        <v>488</v>
      </c>
      <c r="B138" s="5" t="s">
        <v>480</v>
      </c>
      <c r="C138" s="128">
        <v>31218.248</v>
      </c>
      <c r="D138" s="1">
        <f t="shared" si="9"/>
        <v>0.13904088012612772</v>
      </c>
      <c r="E138" s="1">
        <f>D138+E137</f>
        <v>89.33914284190783</v>
      </c>
      <c r="F138" s="2" t="s">
        <v>2280</v>
      </c>
    </row>
    <row r="139" spans="1:6" ht="18.75">
      <c r="A139" s="4">
        <v>400</v>
      </c>
      <c r="B139" s="7" t="s">
        <v>399</v>
      </c>
      <c r="C139" s="128">
        <v>30995</v>
      </c>
      <c r="D139" s="1">
        <f t="shared" si="9"/>
        <v>0.13804657069510529</v>
      </c>
      <c r="E139" s="1">
        <f t="shared" si="8"/>
        <v>89.477189412602939</v>
      </c>
      <c r="F139" s="2" t="s">
        <v>2280</v>
      </c>
    </row>
    <row r="140" spans="1:6" ht="18.75">
      <c r="A140" s="4">
        <v>246</v>
      </c>
      <c r="B140" s="10" t="s">
        <v>255</v>
      </c>
      <c r="C140" s="128">
        <v>30908.792000000001</v>
      </c>
      <c r="D140" s="1">
        <f t="shared" si="9"/>
        <v>0.1376626146129474</v>
      </c>
      <c r="E140" s="1">
        <f t="shared" si="8"/>
        <v>89.614852027215889</v>
      </c>
      <c r="F140" s="2" t="s">
        <v>2280</v>
      </c>
    </row>
    <row r="141" spans="1:6" ht="18.75">
      <c r="A141" s="4">
        <v>289</v>
      </c>
      <c r="B141" s="9" t="s">
        <v>297</v>
      </c>
      <c r="C141" s="128">
        <v>30587.382000000001</v>
      </c>
      <c r="D141" s="1">
        <f t="shared" si="9"/>
        <v>0.13623110797358257</v>
      </c>
      <c r="E141" s="1">
        <f t="shared" si="8"/>
        <v>89.751083135189475</v>
      </c>
      <c r="F141" s="2" t="s">
        <v>2280</v>
      </c>
    </row>
    <row r="142" spans="1:6" ht="18.75">
      <c r="A142" s="4">
        <v>485</v>
      </c>
      <c r="B142" s="5" t="s">
        <v>476</v>
      </c>
      <c r="C142" s="128">
        <v>30455.563999999998</v>
      </c>
      <c r="D142" s="1">
        <f t="shared" si="9"/>
        <v>0.13564401254348454</v>
      </c>
      <c r="E142" s="1">
        <f t="shared" si="8"/>
        <v>89.886727147732955</v>
      </c>
      <c r="F142" s="2" t="s">
        <v>2280</v>
      </c>
    </row>
    <row r="143" spans="1:6" ht="18.75">
      <c r="A143" s="4">
        <v>464</v>
      </c>
      <c r="B143" s="12" t="s">
        <v>454</v>
      </c>
      <c r="C143" s="128">
        <v>29579.200000000001</v>
      </c>
      <c r="D143" s="1">
        <f t="shared" si="9"/>
        <v>0.13174083316356375</v>
      </c>
      <c r="E143" s="1">
        <f t="shared" si="8"/>
        <v>90.018467980896517</v>
      </c>
      <c r="F143" s="2" t="s">
        <v>2280</v>
      </c>
    </row>
    <row r="144" spans="1:6" ht="18.75">
      <c r="A144" s="4">
        <v>271</v>
      </c>
      <c r="B144" s="9" t="s">
        <v>280</v>
      </c>
      <c r="C144" s="128">
        <v>29400</v>
      </c>
      <c r="D144" s="1">
        <f t="shared" si="9"/>
        <v>0.13094270619248574</v>
      </c>
      <c r="E144" s="1">
        <f t="shared" si="8"/>
        <v>90.149410687089002</v>
      </c>
      <c r="F144" s="2" t="s">
        <v>2280</v>
      </c>
    </row>
    <row r="145" spans="1:6" ht="18.75">
      <c r="A145" s="4">
        <v>92</v>
      </c>
      <c r="B145" s="5" t="s">
        <v>106</v>
      </c>
      <c r="C145" s="128">
        <v>28474</v>
      </c>
      <c r="D145" s="1">
        <f t="shared" si="9"/>
        <v>0.12681845633077682</v>
      </c>
      <c r="E145" s="1">
        <f>D145+E144</f>
        <v>90.276229143419783</v>
      </c>
      <c r="F145" s="2" t="s">
        <v>2280</v>
      </c>
    </row>
    <row r="146" spans="1:6" ht="18.75">
      <c r="A146" s="4">
        <v>470</v>
      </c>
      <c r="B146" s="12" t="s">
        <v>460</v>
      </c>
      <c r="C146" s="128">
        <v>28242</v>
      </c>
      <c r="D146" s="1">
        <f t="shared" si="9"/>
        <v>0.12578516694857761</v>
      </c>
      <c r="E146" s="1">
        <f t="shared" si="8"/>
        <v>90.402014310368358</v>
      </c>
      <c r="F146" s="2" t="s">
        <v>2280</v>
      </c>
    </row>
    <row r="147" spans="1:6" ht="18.75">
      <c r="A147" s="4">
        <v>37</v>
      </c>
      <c r="B147" s="5" t="s">
        <v>50</v>
      </c>
      <c r="C147" s="128">
        <v>28133.55</v>
      </c>
      <c r="D147" s="1">
        <f t="shared" si="9"/>
        <v>0.12530214870073492</v>
      </c>
      <c r="E147" s="1">
        <f t="shared" si="8"/>
        <v>90.527316459069098</v>
      </c>
      <c r="F147" s="2" t="s">
        <v>2280</v>
      </c>
    </row>
    <row r="148" spans="1:6" ht="18.75">
      <c r="A148" s="4">
        <v>319</v>
      </c>
      <c r="B148" s="13" t="s">
        <v>324</v>
      </c>
      <c r="C148" s="128">
        <v>27900.789000000001</v>
      </c>
      <c r="D148" s="1">
        <f t="shared" si="9"/>
        <v>0.12426546995120877</v>
      </c>
      <c r="E148" s="1">
        <f t="shared" si="8"/>
        <v>90.65158192902031</v>
      </c>
      <c r="F148" s="2" t="s">
        <v>2280</v>
      </c>
    </row>
    <row r="149" spans="1:6" ht="18.75">
      <c r="A149" s="4">
        <v>3</v>
      </c>
      <c r="B149" s="4" t="s">
        <v>13</v>
      </c>
      <c r="C149" s="128">
        <v>27657.35</v>
      </c>
      <c r="D149" s="1">
        <f t="shared" si="9"/>
        <v>0.12318123316710017</v>
      </c>
      <c r="E149" s="1">
        <f t="shared" si="8"/>
        <v>90.774763162187412</v>
      </c>
      <c r="F149" s="2" t="s">
        <v>2280</v>
      </c>
    </row>
    <row r="150" spans="1:6" ht="18.75">
      <c r="A150" s="4">
        <v>409</v>
      </c>
      <c r="B150" s="7" t="s">
        <v>2244</v>
      </c>
      <c r="C150" s="128">
        <v>27184.230000000003</v>
      </c>
      <c r="D150" s="1">
        <f t="shared" si="9"/>
        <v>0.12107403544078085</v>
      </c>
      <c r="E150" s="1">
        <f t="shared" si="8"/>
        <v>90.895837197628197</v>
      </c>
      <c r="F150" s="2" t="s">
        <v>2280</v>
      </c>
    </row>
    <row r="151" spans="1:6" ht="18.75">
      <c r="A151" s="4">
        <v>129</v>
      </c>
      <c r="B151" s="4" t="s">
        <v>144</v>
      </c>
      <c r="C151" s="128">
        <v>26554.254999999997</v>
      </c>
      <c r="D151" s="1">
        <f t="shared" si="9"/>
        <v>0.11826823165392329</v>
      </c>
      <c r="E151" s="1">
        <f t="shared" si="8"/>
        <v>91.014105429282125</v>
      </c>
      <c r="F151" s="2" t="s">
        <v>2280</v>
      </c>
    </row>
    <row r="152" spans="1:6" ht="18.75">
      <c r="A152" s="4">
        <v>169</v>
      </c>
      <c r="B152" s="5" t="s">
        <v>184</v>
      </c>
      <c r="C152" s="128">
        <v>26191.62</v>
      </c>
      <c r="D152" s="1">
        <f t="shared" si="9"/>
        <v>0.1166531157267086</v>
      </c>
      <c r="E152" s="1">
        <f t="shared" si="8"/>
        <v>91.130758545008831</v>
      </c>
      <c r="F152" s="2" t="s">
        <v>2280</v>
      </c>
    </row>
    <row r="153" spans="1:6" ht="18.75">
      <c r="A153" s="4">
        <v>459</v>
      </c>
      <c r="B153" s="12" t="s">
        <v>449</v>
      </c>
      <c r="C153" s="128">
        <v>25817.5</v>
      </c>
      <c r="D153" s="1">
        <f t="shared" si="9"/>
        <v>0.11498684752124151</v>
      </c>
      <c r="E153" s="1">
        <f t="shared" si="8"/>
        <v>91.245745392530068</v>
      </c>
      <c r="F153" s="2" t="s">
        <v>2280</v>
      </c>
    </row>
    <row r="154" spans="1:6" ht="37.5">
      <c r="A154" s="4">
        <v>307</v>
      </c>
      <c r="B154" s="13" t="s">
        <v>2146</v>
      </c>
      <c r="C154" s="128">
        <v>25599.335999999999</v>
      </c>
      <c r="D154" s="1">
        <f t="shared" si="9"/>
        <v>0.11401518137995656</v>
      </c>
      <c r="E154" s="1">
        <f>D154+E153</f>
        <v>91.359760573910023</v>
      </c>
      <c r="F154" s="2" t="s">
        <v>2280</v>
      </c>
    </row>
    <row r="155" spans="1:6" ht="18.75">
      <c r="A155" s="4">
        <v>242</v>
      </c>
      <c r="B155" s="5" t="s">
        <v>2251</v>
      </c>
      <c r="C155" s="128">
        <v>25440</v>
      </c>
      <c r="D155" s="1">
        <f t="shared" si="9"/>
        <v>0.1133055253583958</v>
      </c>
      <c r="E155" s="1">
        <f t="shared" ref="E155:E178" si="10">D155+E154</f>
        <v>91.473066099268422</v>
      </c>
      <c r="F155" s="2" t="s">
        <v>2280</v>
      </c>
    </row>
    <row r="156" spans="1:6" ht="18.75">
      <c r="A156" s="4">
        <v>187</v>
      </c>
      <c r="B156" s="9" t="s">
        <v>201</v>
      </c>
      <c r="C156" s="128">
        <v>25333.825000000001</v>
      </c>
      <c r="D156" s="1">
        <f t="shared" si="9"/>
        <v>0.11283263958186565</v>
      </c>
      <c r="E156" s="1">
        <f t="shared" si="10"/>
        <v>91.58589873885029</v>
      </c>
      <c r="F156" s="2" t="s">
        <v>2280</v>
      </c>
    </row>
    <row r="157" spans="1:6" ht="18.75">
      <c r="A157" s="4">
        <v>57</v>
      </c>
      <c r="B157" s="5" t="s">
        <v>70</v>
      </c>
      <c r="C157" s="128">
        <v>24682.18</v>
      </c>
      <c r="D157" s="1">
        <f t="shared" si="9"/>
        <v>0.10993032122211047</v>
      </c>
      <c r="E157" s="1">
        <f t="shared" si="10"/>
        <v>91.695829060072398</v>
      </c>
      <c r="F157" s="2" t="s">
        <v>2280</v>
      </c>
    </row>
    <row r="158" spans="1:6" ht="18.75">
      <c r="A158" s="4">
        <v>535</v>
      </c>
      <c r="B158" s="5" t="s">
        <v>527</v>
      </c>
      <c r="C158" s="128">
        <v>24420.407999999999</v>
      </c>
      <c r="D158" s="1">
        <f t="shared" si="9"/>
        <v>0.10876443230764039</v>
      </c>
      <c r="E158" s="1">
        <f t="shared" si="10"/>
        <v>91.804593492380036</v>
      </c>
      <c r="F158" s="2" t="s">
        <v>2280</v>
      </c>
    </row>
    <row r="159" spans="1:6" ht="18.75">
      <c r="A159" s="4">
        <v>7</v>
      </c>
      <c r="B159" s="4" t="s">
        <v>17</v>
      </c>
      <c r="C159" s="128">
        <v>23644.3</v>
      </c>
      <c r="D159" s="1">
        <f t="shared" si="9"/>
        <v>0.10530777646350307</v>
      </c>
      <c r="E159" s="1">
        <f t="shared" si="10"/>
        <v>91.909901268843541</v>
      </c>
      <c r="F159" s="2" t="s">
        <v>2280</v>
      </c>
    </row>
    <row r="160" spans="1:6" ht="18.75">
      <c r="A160" s="4">
        <v>90</v>
      </c>
      <c r="B160" s="5" t="s">
        <v>104</v>
      </c>
      <c r="C160" s="128">
        <v>23593.9</v>
      </c>
      <c r="D160" s="1">
        <f t="shared" si="9"/>
        <v>0.10508330325288738</v>
      </c>
      <c r="E160" s="1">
        <f t="shared" si="10"/>
        <v>92.014984572096424</v>
      </c>
      <c r="F160" s="2" t="s">
        <v>2280</v>
      </c>
    </row>
    <row r="161" spans="1:6" ht="18.75">
      <c r="A161" s="4">
        <v>243</v>
      </c>
      <c r="B161" s="10" t="s">
        <v>252</v>
      </c>
      <c r="C161" s="128">
        <v>23415.599999999999</v>
      </c>
      <c r="D161" s="1">
        <f t="shared" si="9"/>
        <v>0.10428918473199894</v>
      </c>
      <c r="E161" s="1">
        <f t="shared" si="10"/>
        <v>92.11927375682842</v>
      </c>
      <c r="F161" s="2" t="s">
        <v>2280</v>
      </c>
    </row>
    <row r="162" spans="1:6" ht="37.5">
      <c r="A162" s="4">
        <v>236</v>
      </c>
      <c r="B162" s="10" t="s">
        <v>2141</v>
      </c>
      <c r="C162" s="128">
        <v>23100</v>
      </c>
      <c r="D162" s="1">
        <f t="shared" si="9"/>
        <v>0.1028835548655245</v>
      </c>
      <c r="E162" s="1">
        <f t="shared" si="10"/>
        <v>92.222157311693948</v>
      </c>
      <c r="F162" s="2" t="s">
        <v>2280</v>
      </c>
    </row>
    <row r="163" spans="1:6" ht="18.75">
      <c r="A163" s="4">
        <v>506</v>
      </c>
      <c r="B163" s="5" t="s">
        <v>498</v>
      </c>
      <c r="C163" s="128">
        <v>22589.279999999999</v>
      </c>
      <c r="D163" s="1">
        <f t="shared" si="9"/>
        <v>0.10060889299795218</v>
      </c>
      <c r="E163" s="1">
        <f>D163+E162</f>
        <v>92.322766204691902</v>
      </c>
      <c r="F163" s="2" t="s">
        <v>2280</v>
      </c>
    </row>
    <row r="164" spans="1:6" ht="18.75">
      <c r="A164" s="4">
        <v>79</v>
      </c>
      <c r="B164" s="5" t="s">
        <v>93</v>
      </c>
      <c r="C164" s="128">
        <v>22158.400000000001</v>
      </c>
      <c r="D164" s="1">
        <f t="shared" si="9"/>
        <v>9.8689825200529782E-2</v>
      </c>
      <c r="E164" s="1">
        <f t="shared" si="10"/>
        <v>92.421456029892425</v>
      </c>
      <c r="F164" s="2" t="s">
        <v>2280</v>
      </c>
    </row>
    <row r="165" spans="1:6" ht="18.75">
      <c r="A165" s="4">
        <v>2</v>
      </c>
      <c r="B165" s="4" t="s">
        <v>12</v>
      </c>
      <c r="C165" s="128">
        <v>21781.116000000002</v>
      </c>
      <c r="D165" s="1">
        <f t="shared" si="9"/>
        <v>9.7009465065729591E-2</v>
      </c>
      <c r="E165" s="1">
        <f t="shared" si="10"/>
        <v>92.51846549495815</v>
      </c>
      <c r="F165" s="2" t="s">
        <v>2280</v>
      </c>
    </row>
    <row r="166" spans="1:6" ht="18.75">
      <c r="A166" s="4">
        <v>524</v>
      </c>
      <c r="B166" s="5" t="s">
        <v>516</v>
      </c>
      <c r="C166" s="128">
        <v>21749.112000000001</v>
      </c>
      <c r="D166" s="1">
        <f t="shared" si="9"/>
        <v>9.6866924576988631E-2</v>
      </c>
      <c r="E166" s="1">
        <f t="shared" si="10"/>
        <v>92.615332419535136</v>
      </c>
      <c r="F166" s="2" t="s">
        <v>2280</v>
      </c>
    </row>
    <row r="167" spans="1:6" ht="18.75">
      <c r="A167" s="4">
        <v>378</v>
      </c>
      <c r="B167" s="9" t="s">
        <v>379</v>
      </c>
      <c r="C167" s="128">
        <v>21690</v>
      </c>
      <c r="D167" s="1">
        <f t="shared" si="9"/>
        <v>9.6603649568537939E-2</v>
      </c>
      <c r="E167" s="1">
        <f t="shared" si="10"/>
        <v>92.711936069103672</v>
      </c>
      <c r="F167" s="2" t="s">
        <v>2280</v>
      </c>
    </row>
    <row r="168" spans="1:6" ht="18.75">
      <c r="A168" s="4">
        <v>313</v>
      </c>
      <c r="B168" s="13" t="s">
        <v>318</v>
      </c>
      <c r="C168" s="128">
        <v>21607.970999999998</v>
      </c>
      <c r="D168" s="1">
        <f t="shared" si="9"/>
        <v>9.6238306056760259E-2</v>
      </c>
      <c r="E168" s="1">
        <f t="shared" si="10"/>
        <v>92.808174375160434</v>
      </c>
      <c r="F168" s="2" t="s">
        <v>2280</v>
      </c>
    </row>
    <row r="169" spans="1:6" ht="18.75">
      <c r="A169" s="4">
        <v>31</v>
      </c>
      <c r="B169" s="5" t="s">
        <v>43</v>
      </c>
      <c r="C169" s="128">
        <v>21420.462</v>
      </c>
      <c r="D169" s="1">
        <f t="shared" si="9"/>
        <v>9.5403172182765492E-2</v>
      </c>
      <c r="E169" s="1">
        <f t="shared" si="10"/>
        <v>92.903577547343204</v>
      </c>
      <c r="F169" s="2" t="s">
        <v>2280</v>
      </c>
    </row>
    <row r="170" spans="1:6" ht="18.75">
      <c r="A170" s="4">
        <v>165</v>
      </c>
      <c r="B170" s="5" t="s">
        <v>180</v>
      </c>
      <c r="C170" s="128">
        <v>20294.232</v>
      </c>
      <c r="D170" s="1">
        <f t="shared" si="9"/>
        <v>9.0387131230549048E-2</v>
      </c>
      <c r="E170" s="1">
        <f>D170+E169</f>
        <v>92.993964678573747</v>
      </c>
      <c r="F170" s="2" t="s">
        <v>2280</v>
      </c>
    </row>
    <row r="171" spans="1:6" ht="18.75">
      <c r="A171" s="4">
        <v>324</v>
      </c>
      <c r="B171" s="13" t="s">
        <v>329</v>
      </c>
      <c r="C171" s="128">
        <v>20095.488000000001</v>
      </c>
      <c r="D171" s="1">
        <f t="shared" si="9"/>
        <v>8.9501958536687853E-2</v>
      </c>
      <c r="E171" s="1">
        <f t="shared" si="10"/>
        <v>93.083466637110433</v>
      </c>
      <c r="F171" s="2" t="s">
        <v>2280</v>
      </c>
    </row>
    <row r="172" spans="1:6" ht="18.75">
      <c r="A172" s="4">
        <v>309</v>
      </c>
      <c r="B172" s="13" t="s">
        <v>315</v>
      </c>
      <c r="C172" s="128">
        <v>19958.544000000002</v>
      </c>
      <c r="D172" s="1">
        <f t="shared" si="9"/>
        <v>8.8892032755843509E-2</v>
      </c>
      <c r="E172" s="1">
        <f t="shared" si="10"/>
        <v>93.17235866986627</v>
      </c>
      <c r="F172" s="2" t="s">
        <v>2280</v>
      </c>
    </row>
    <row r="173" spans="1:6" ht="18.75">
      <c r="A173" s="4">
        <v>221</v>
      </c>
      <c r="B173" s="10" t="s">
        <v>234</v>
      </c>
      <c r="C173" s="128">
        <v>19920</v>
      </c>
      <c r="D173" s="1">
        <f t="shared" si="9"/>
        <v>8.8720364195725029E-2</v>
      </c>
      <c r="E173" s="1">
        <f t="shared" si="10"/>
        <v>93.261079034061993</v>
      </c>
      <c r="F173" s="2" t="s">
        <v>2280</v>
      </c>
    </row>
    <row r="174" spans="1:6" ht="18.75">
      <c r="A174" s="4">
        <v>75</v>
      </c>
      <c r="B174" s="5" t="s">
        <v>89</v>
      </c>
      <c r="C174" s="128">
        <v>19539.629999999997</v>
      </c>
      <c r="D174" s="1">
        <f t="shared" si="9"/>
        <v>8.7026259530608149E-2</v>
      </c>
      <c r="E174" s="1">
        <f t="shared" si="10"/>
        <v>93.348105293592596</v>
      </c>
      <c r="F174" s="2" t="s">
        <v>2280</v>
      </c>
    </row>
    <row r="175" spans="1:6" ht="18.75">
      <c r="A175" s="4">
        <v>182</v>
      </c>
      <c r="B175" s="5" t="s">
        <v>197</v>
      </c>
      <c r="C175" s="128">
        <v>18992.16</v>
      </c>
      <c r="D175" s="1">
        <f t="shared" si="9"/>
        <v>8.4587919280295229E-2</v>
      </c>
      <c r="E175" s="1">
        <f t="shared" si="10"/>
        <v>93.432693212872891</v>
      </c>
      <c r="F175" s="2" t="s">
        <v>2280</v>
      </c>
    </row>
    <row r="176" spans="1:6" ht="18.75">
      <c r="A176" s="4">
        <v>499</v>
      </c>
      <c r="B176" s="5" t="s">
        <v>491</v>
      </c>
      <c r="C176" s="128">
        <v>18712.400000000001</v>
      </c>
      <c r="D176" s="1">
        <f t="shared" si="9"/>
        <v>8.3341914808036405E-2</v>
      </c>
      <c r="E176" s="1">
        <f t="shared" si="10"/>
        <v>93.516035127680922</v>
      </c>
      <c r="F176" s="2" t="s">
        <v>2280</v>
      </c>
    </row>
    <row r="177" spans="1:6" ht="18.75">
      <c r="A177" s="4">
        <v>405</v>
      </c>
      <c r="B177" s="7" t="s">
        <v>401</v>
      </c>
      <c r="C177" s="128">
        <v>18469.114999999998</v>
      </c>
      <c r="D177" s="1">
        <f t="shared" si="9"/>
        <v>8.2258363914293559E-2</v>
      </c>
      <c r="E177" s="1">
        <f t="shared" si="10"/>
        <v>93.598293491595214</v>
      </c>
      <c r="F177" s="2" t="s">
        <v>2280</v>
      </c>
    </row>
    <row r="178" spans="1:6" ht="18.75">
      <c r="A178" s="4">
        <v>48</v>
      </c>
      <c r="B178" s="5" t="s">
        <v>61</v>
      </c>
      <c r="C178" s="128">
        <v>18274.2</v>
      </c>
      <c r="D178" s="1">
        <f t="shared" si="9"/>
        <v>8.1390244949072196E-2</v>
      </c>
      <c r="E178" s="1">
        <f t="shared" si="10"/>
        <v>93.679683736544291</v>
      </c>
      <c r="F178" s="2" t="s">
        <v>2280</v>
      </c>
    </row>
    <row r="179" spans="1:6" ht="18.75">
      <c r="A179" s="4">
        <v>441</v>
      </c>
      <c r="B179" s="6" t="s">
        <v>432</v>
      </c>
      <c r="C179" s="128">
        <v>18232</v>
      </c>
      <c r="D179" s="1">
        <f t="shared" si="9"/>
        <v>8.1202293173517001E-2</v>
      </c>
      <c r="E179" s="1">
        <f>D179+E178</f>
        <v>93.76088602971781</v>
      </c>
      <c r="F179" s="2" t="s">
        <v>2280</v>
      </c>
    </row>
    <row r="180" spans="1:6" ht="18.75">
      <c r="A180" s="4">
        <v>388</v>
      </c>
      <c r="B180" s="9" t="s">
        <v>388</v>
      </c>
      <c r="C180" s="128">
        <v>17793.5</v>
      </c>
      <c r="D180" s="1">
        <f t="shared" si="9"/>
        <v>7.9249287164489618E-2</v>
      </c>
      <c r="E180" s="1">
        <f t="shared" ref="E180:E202" si="11">D180+E179</f>
        <v>93.840135316882296</v>
      </c>
      <c r="F180" s="2" t="s">
        <v>2280</v>
      </c>
    </row>
    <row r="181" spans="1:6" ht="18.75">
      <c r="A181" s="4">
        <v>63</v>
      </c>
      <c r="B181" s="5" t="s">
        <v>77</v>
      </c>
      <c r="C181" s="128">
        <v>17316</v>
      </c>
      <c r="D181" s="1">
        <f t="shared" si="9"/>
        <v>7.7122581647247709E-2</v>
      </c>
      <c r="E181" s="1">
        <f t="shared" si="11"/>
        <v>93.917257898529542</v>
      </c>
      <c r="F181" s="2" t="s">
        <v>2280</v>
      </c>
    </row>
    <row r="182" spans="1:6" ht="18.75">
      <c r="A182" s="4">
        <v>33</v>
      </c>
      <c r="B182" s="5" t="s">
        <v>46</v>
      </c>
      <c r="C182" s="128">
        <v>17240</v>
      </c>
      <c r="D182" s="1">
        <f t="shared" si="9"/>
        <v>7.6784090297906601E-2</v>
      </c>
      <c r="E182" s="1">
        <f t="shared" si="11"/>
        <v>93.994041988827448</v>
      </c>
      <c r="F182" s="2" t="s">
        <v>2280</v>
      </c>
    </row>
    <row r="183" spans="1:6" ht="18.75">
      <c r="A183" s="4">
        <v>189</v>
      </c>
      <c r="B183" s="9" t="s">
        <v>203</v>
      </c>
      <c r="C183" s="128">
        <v>17211.600000000002</v>
      </c>
      <c r="D183" s="1">
        <f t="shared" si="9"/>
        <v>7.6657601425258085E-2</v>
      </c>
      <c r="E183" s="1">
        <f t="shared" si="11"/>
        <v>94.070699590252701</v>
      </c>
      <c r="F183" s="2" t="s">
        <v>2280</v>
      </c>
    </row>
    <row r="184" spans="1:6" ht="18.75">
      <c r="A184" s="4">
        <v>233</v>
      </c>
      <c r="B184" s="10" t="s">
        <v>245</v>
      </c>
      <c r="C184" s="128">
        <v>17185</v>
      </c>
      <c r="D184" s="1">
        <f t="shared" si="9"/>
        <v>7.6539129452988686E-2</v>
      </c>
      <c r="E184" s="1">
        <f t="shared" si="11"/>
        <v>94.147238719705683</v>
      </c>
      <c r="F184" s="2" t="s">
        <v>2280</v>
      </c>
    </row>
    <row r="185" spans="1:6" ht="18.75">
      <c r="A185" s="4">
        <v>476</v>
      </c>
      <c r="B185" s="5" t="s">
        <v>467</v>
      </c>
      <c r="C185" s="128">
        <v>17124</v>
      </c>
      <c r="D185" s="1">
        <f t="shared" si="9"/>
        <v>7.6267445606806997E-2</v>
      </c>
      <c r="E185" s="1">
        <f t="shared" si="11"/>
        <v>94.223506165312486</v>
      </c>
      <c r="F185" s="2" t="s">
        <v>2280</v>
      </c>
    </row>
    <row r="186" spans="1:6" ht="18.75">
      <c r="A186" s="4">
        <v>178</v>
      </c>
      <c r="B186" s="5" t="s">
        <v>193</v>
      </c>
      <c r="C186" s="128">
        <v>16941.96</v>
      </c>
      <c r="D186" s="1">
        <f t="shared" si="9"/>
        <v>7.5456669748464142E-2</v>
      </c>
      <c r="E186" s="1">
        <f t="shared" si="11"/>
        <v>94.298962835060948</v>
      </c>
      <c r="F186" s="2" t="s">
        <v>2280</v>
      </c>
    </row>
    <row r="187" spans="1:6" ht="18.75">
      <c r="A187" s="4">
        <v>71</v>
      </c>
      <c r="B187" s="5" t="s">
        <v>85</v>
      </c>
      <c r="C187" s="128">
        <v>16564</v>
      </c>
      <c r="D187" s="1">
        <f t="shared" si="9"/>
        <v>7.3773298822188221E-2</v>
      </c>
      <c r="E187" s="1">
        <f t="shared" si="11"/>
        <v>94.372736133883137</v>
      </c>
      <c r="F187" s="2" t="s">
        <v>2280</v>
      </c>
    </row>
    <row r="188" spans="1:6" ht="18.75">
      <c r="A188" s="4">
        <v>391</v>
      </c>
      <c r="B188" s="7" t="s">
        <v>390</v>
      </c>
      <c r="C188" s="128">
        <v>16453.547999999999</v>
      </c>
      <c r="D188" s="1">
        <f t="shared" si="9"/>
        <v>7.328136399959051E-2</v>
      </c>
      <c r="E188" s="1">
        <f>D188+E187</f>
        <v>94.446017497882721</v>
      </c>
      <c r="F188" s="2" t="s">
        <v>2280</v>
      </c>
    </row>
    <row r="189" spans="1:6" ht="18.75">
      <c r="A189" s="4">
        <v>171</v>
      </c>
      <c r="B189" s="5" t="s">
        <v>186</v>
      </c>
      <c r="C189" s="128">
        <v>16410.870000000003</v>
      </c>
      <c r="D189" s="1">
        <f t="shared" si="9"/>
        <v>7.3091283291601319E-2</v>
      </c>
      <c r="E189" s="1">
        <f t="shared" si="11"/>
        <v>94.519108781174324</v>
      </c>
      <c r="F189" s="2" t="s">
        <v>2280</v>
      </c>
    </row>
    <row r="190" spans="1:6" ht="18.75">
      <c r="A190" s="4">
        <v>427</v>
      </c>
      <c r="B190" s="6" t="s">
        <v>420</v>
      </c>
      <c r="C190" s="128">
        <v>15925</v>
      </c>
      <c r="D190" s="1">
        <f t="shared" si="9"/>
        <v>7.0927299187596438E-2</v>
      </c>
      <c r="E190" s="1">
        <f t="shared" si="11"/>
        <v>94.590036080361926</v>
      </c>
      <c r="F190" s="2" t="s">
        <v>2280</v>
      </c>
    </row>
    <row r="191" spans="1:6" ht="18.75">
      <c r="A191" s="4">
        <v>389</v>
      </c>
      <c r="B191" s="9" t="s">
        <v>389</v>
      </c>
      <c r="C191" s="128">
        <v>15627.6</v>
      </c>
      <c r="D191" s="1">
        <f t="shared" si="9"/>
        <v>6.9602729091622115E-2</v>
      </c>
      <c r="E191" s="1">
        <f t="shared" si="11"/>
        <v>94.659638809453554</v>
      </c>
      <c r="F191" s="2" t="s">
        <v>2280</v>
      </c>
    </row>
    <row r="192" spans="1:6" ht="18.75">
      <c r="A192" s="4">
        <v>96</v>
      </c>
      <c r="B192" s="5" t="s">
        <v>110</v>
      </c>
      <c r="C192" s="128">
        <v>15580.413</v>
      </c>
      <c r="D192" s="1">
        <f t="shared" si="9"/>
        <v>6.9392566048183169E-2</v>
      </c>
      <c r="E192" s="1">
        <f t="shared" si="11"/>
        <v>94.729031375501734</v>
      </c>
      <c r="F192" s="2" t="s">
        <v>2280</v>
      </c>
    </row>
    <row r="193" spans="1:10" ht="18.75">
      <c r="A193" s="4">
        <v>160</v>
      </c>
      <c r="B193" s="5" t="s">
        <v>175</v>
      </c>
      <c r="C193" s="128">
        <v>15456.199999999999</v>
      </c>
      <c r="D193" s="1">
        <f t="shared" si="9"/>
        <v>6.8839342022187E-2</v>
      </c>
      <c r="E193" s="1">
        <f t="shared" si="11"/>
        <v>94.797870717523921</v>
      </c>
      <c r="F193" s="2" t="s">
        <v>2280</v>
      </c>
    </row>
    <row r="194" spans="1:10" ht="18.75">
      <c r="A194" s="4">
        <v>455</v>
      </c>
      <c r="B194" s="12" t="s">
        <v>445</v>
      </c>
      <c r="C194" s="128">
        <v>15360</v>
      </c>
      <c r="D194" s="1">
        <f t="shared" si="9"/>
        <v>6.8410883235257847E-2</v>
      </c>
      <c r="E194" s="1">
        <f t="shared" si="11"/>
        <v>94.86628160075918</v>
      </c>
      <c r="F194" s="2" t="s">
        <v>2280</v>
      </c>
    </row>
    <row r="195" spans="1:10" ht="18.75">
      <c r="A195" s="4">
        <v>359</v>
      </c>
      <c r="B195" s="5" t="s">
        <v>362</v>
      </c>
      <c r="C195" s="128">
        <v>15177.25</v>
      </c>
      <c r="D195" s="1">
        <f t="shared" ref="D195:D258" si="12">(C195/$C$539)*100</f>
        <v>6.7596945155098787E-2</v>
      </c>
      <c r="E195" s="1">
        <f>D195+E194</f>
        <v>94.933878545914283</v>
      </c>
      <c r="F195" s="2" t="s">
        <v>2280</v>
      </c>
    </row>
    <row r="196" spans="1:10" ht="18.75">
      <c r="A196" s="4">
        <v>270</v>
      </c>
      <c r="B196" s="10" t="s">
        <v>279</v>
      </c>
      <c r="C196" s="128">
        <v>15049.5</v>
      </c>
      <c r="D196" s="1">
        <f t="shared" si="12"/>
        <v>6.7027967919857614E-2</v>
      </c>
      <c r="E196" s="1">
        <f t="shared" si="11"/>
        <v>95.000906513834138</v>
      </c>
      <c r="F196" s="2" t="s">
        <v>2281</v>
      </c>
      <c r="G196" s="127">
        <v>343</v>
      </c>
      <c r="H196" s="1">
        <f>(G196/536)*100</f>
        <v>63.992537313432841</v>
      </c>
      <c r="I196" s="3">
        <f>SUM(C196:C538)</f>
        <v>1137474.3586799991</v>
      </c>
      <c r="J196" s="324">
        <f>SUM(D196:D538)</f>
        <v>5.0661214540857591</v>
      </c>
    </row>
    <row r="197" spans="1:10" ht="18.75">
      <c r="A197" s="4">
        <v>489</v>
      </c>
      <c r="B197" s="5" t="s">
        <v>481</v>
      </c>
      <c r="C197" s="128">
        <v>14851.2</v>
      </c>
      <c r="D197" s="1">
        <f t="shared" si="12"/>
        <v>6.614477272808994E-2</v>
      </c>
      <c r="E197" s="1">
        <f t="shared" si="11"/>
        <v>95.067051286562233</v>
      </c>
      <c r="F197" s="2" t="s">
        <v>2281</v>
      </c>
    </row>
    <row r="198" spans="1:10" ht="18.75">
      <c r="A198" s="4">
        <v>134</v>
      </c>
      <c r="B198" s="4" t="s">
        <v>150</v>
      </c>
      <c r="C198" s="128">
        <v>14842.779999999999</v>
      </c>
      <c r="D198" s="1">
        <f t="shared" si="12"/>
        <v>6.6107271449649771E-2</v>
      </c>
      <c r="E198" s="1">
        <f t="shared" si="11"/>
        <v>95.133158558011885</v>
      </c>
      <c r="F198" s="2" t="s">
        <v>2281</v>
      </c>
    </row>
    <row r="199" spans="1:10" ht="18.75">
      <c r="A199" s="4">
        <v>127</v>
      </c>
      <c r="B199" s="11" t="s">
        <v>142</v>
      </c>
      <c r="C199" s="128">
        <v>14675.95</v>
      </c>
      <c r="D199" s="1">
        <f t="shared" si="12"/>
        <v>6.5364238399510582E-2</v>
      </c>
      <c r="E199" s="1">
        <f t="shared" si="11"/>
        <v>95.198522796411396</v>
      </c>
      <c r="F199" s="2" t="s">
        <v>2281</v>
      </c>
    </row>
    <row r="200" spans="1:10" ht="18.75">
      <c r="A200" s="4">
        <v>112</v>
      </c>
      <c r="B200" s="11" t="s">
        <v>126</v>
      </c>
      <c r="C200" s="128">
        <v>14592.005999999999</v>
      </c>
      <c r="D200" s="1">
        <f t="shared" si="12"/>
        <v>6.4990365796496224E-2</v>
      </c>
      <c r="E200" s="1">
        <f t="shared" si="11"/>
        <v>95.263513162207886</v>
      </c>
      <c r="F200" s="2" t="s">
        <v>2281</v>
      </c>
    </row>
    <row r="201" spans="1:10" ht="18.75">
      <c r="A201" s="4">
        <v>285</v>
      </c>
      <c r="B201" s="9" t="s">
        <v>293</v>
      </c>
      <c r="C201" s="128">
        <v>14382</v>
      </c>
      <c r="D201" s="1">
        <f t="shared" si="12"/>
        <v>6.4055034029262922E-2</v>
      </c>
      <c r="E201" s="1">
        <f t="shared" si="11"/>
        <v>95.327568196237152</v>
      </c>
      <c r="F201" s="2" t="s">
        <v>2281</v>
      </c>
    </row>
    <row r="202" spans="1:10" ht="18.75">
      <c r="A202" s="4">
        <v>468</v>
      </c>
      <c r="B202" s="12" t="s">
        <v>458</v>
      </c>
      <c r="C202" s="128">
        <v>14044.056</v>
      </c>
      <c r="D202" s="1">
        <f t="shared" si="12"/>
        <v>6.2549887706082191E-2</v>
      </c>
      <c r="E202" s="1">
        <f t="shared" si="11"/>
        <v>95.390118083943236</v>
      </c>
      <c r="F202" s="2" t="s">
        <v>2281</v>
      </c>
    </row>
    <row r="203" spans="1:10" ht="18.75">
      <c r="A203" s="4">
        <v>103</v>
      </c>
      <c r="B203" s="11" t="s">
        <v>117</v>
      </c>
      <c r="C203" s="128">
        <v>13990.137000000001</v>
      </c>
      <c r="D203" s="1">
        <f t="shared" si="12"/>
        <v>6.2309741455225297E-2</v>
      </c>
      <c r="E203" s="1">
        <f>D203+E202</f>
        <v>95.452427825398459</v>
      </c>
      <c r="F203" s="2" t="s">
        <v>2281</v>
      </c>
    </row>
    <row r="204" spans="1:10" ht="18.75">
      <c r="A204" s="4">
        <v>329</v>
      </c>
      <c r="B204" s="13" t="s">
        <v>334</v>
      </c>
      <c r="C204" s="128">
        <v>13896.386</v>
      </c>
      <c r="D204" s="1">
        <f t="shared" si="12"/>
        <v>6.1892190106645303E-2</v>
      </c>
      <c r="E204" s="1">
        <f t="shared" ref="E204:E225" si="13">D204+E203</f>
        <v>95.514320015505106</v>
      </c>
      <c r="F204" s="2" t="s">
        <v>2281</v>
      </c>
    </row>
    <row r="205" spans="1:10" ht="18.75">
      <c r="A205" s="4">
        <v>472</v>
      </c>
      <c r="B205" s="12" t="s">
        <v>462</v>
      </c>
      <c r="C205" s="128">
        <v>13734</v>
      </c>
      <c r="D205" s="1">
        <f t="shared" si="12"/>
        <v>6.1168949892775479E-2</v>
      </c>
      <c r="E205" s="1">
        <f t="shared" si="13"/>
        <v>95.575488965397881</v>
      </c>
      <c r="F205" s="2" t="s">
        <v>2281</v>
      </c>
    </row>
    <row r="206" spans="1:10" ht="18.75">
      <c r="A206" s="4">
        <v>168</v>
      </c>
      <c r="B206" s="5" t="s">
        <v>183</v>
      </c>
      <c r="C206" s="128">
        <v>13447.18</v>
      </c>
      <c r="D206" s="1">
        <f t="shared" si="12"/>
        <v>5.9891501355696271E-2</v>
      </c>
      <c r="E206" s="1">
        <f t="shared" si="13"/>
        <v>95.635380466753574</v>
      </c>
      <c r="F206" s="2" t="s">
        <v>2281</v>
      </c>
    </row>
    <row r="207" spans="1:10" ht="18.75">
      <c r="A207" s="4">
        <v>446</v>
      </c>
      <c r="B207" s="6" t="s">
        <v>437</v>
      </c>
      <c r="C207" s="128">
        <v>12963.599999999999</v>
      </c>
      <c r="D207" s="1">
        <f t="shared" si="12"/>
        <v>5.7737716530507063E-2</v>
      </c>
      <c r="E207" s="1">
        <f t="shared" si="13"/>
        <v>95.693118183284085</v>
      </c>
      <c r="F207" s="2" t="s">
        <v>2281</v>
      </c>
    </row>
    <row r="208" spans="1:10" ht="18.75">
      <c r="A208" s="4">
        <v>418</v>
      </c>
      <c r="B208" s="6" t="s">
        <v>411</v>
      </c>
      <c r="C208" s="128">
        <v>12262.95</v>
      </c>
      <c r="D208" s="1">
        <f t="shared" si="12"/>
        <v>5.4617138057930031E-2</v>
      </c>
      <c r="E208" s="1">
        <f t="shared" si="13"/>
        <v>95.74773532134202</v>
      </c>
      <c r="F208" s="2" t="s">
        <v>2281</v>
      </c>
    </row>
    <row r="209" spans="1:6" ht="18.75">
      <c r="A209" s="4">
        <v>349</v>
      </c>
      <c r="B209" s="5" t="s">
        <v>354</v>
      </c>
      <c r="C209" s="128">
        <v>12137.43</v>
      </c>
      <c r="D209" s="1">
        <f t="shared" si="12"/>
        <v>5.4058092871491915E-2</v>
      </c>
      <c r="E209" s="1">
        <f t="shared" si="13"/>
        <v>95.801793414213506</v>
      </c>
      <c r="F209" s="2" t="s">
        <v>2281</v>
      </c>
    </row>
    <row r="210" spans="1:6" ht="18.75">
      <c r="A210" s="4">
        <v>268</v>
      </c>
      <c r="B210" s="10" t="s">
        <v>277</v>
      </c>
      <c r="C210" s="128">
        <v>12000</v>
      </c>
      <c r="D210" s="1">
        <f t="shared" si="12"/>
        <v>5.3446002527545194E-2</v>
      </c>
      <c r="E210" s="1">
        <f t="shared" si="13"/>
        <v>95.855239416741057</v>
      </c>
      <c r="F210" s="2" t="s">
        <v>2281</v>
      </c>
    </row>
    <row r="211" spans="1:6" ht="18.75">
      <c r="A211" s="4">
        <v>368</v>
      </c>
      <c r="B211" s="9" t="s">
        <v>371</v>
      </c>
      <c r="C211" s="128">
        <v>11976.335999999999</v>
      </c>
      <c r="D211" s="1">
        <f t="shared" si="12"/>
        <v>5.3340607010560877E-2</v>
      </c>
      <c r="E211" s="1">
        <f t="shared" si="13"/>
        <v>95.908580023751611</v>
      </c>
      <c r="F211" s="2" t="s">
        <v>2281</v>
      </c>
    </row>
    <row r="212" spans="1:6" ht="18.75">
      <c r="A212" s="4">
        <v>162</v>
      </c>
      <c r="B212" s="5" t="s">
        <v>177</v>
      </c>
      <c r="C212" s="128">
        <v>11890.242</v>
      </c>
      <c r="D212" s="1">
        <f t="shared" si="12"/>
        <v>5.2957158665427002E-2</v>
      </c>
      <c r="E212" s="1">
        <f>D212+E211</f>
        <v>95.961537182417032</v>
      </c>
      <c r="F212" s="2" t="s">
        <v>2281</v>
      </c>
    </row>
    <row r="213" spans="1:6" ht="18.75">
      <c r="A213" s="4">
        <v>365</v>
      </c>
      <c r="B213" s="9" t="s">
        <v>368</v>
      </c>
      <c r="C213" s="128">
        <v>11880</v>
      </c>
      <c r="D213" s="1">
        <f t="shared" si="12"/>
        <v>5.2911542502269739E-2</v>
      </c>
      <c r="E213" s="1">
        <f t="shared" si="13"/>
        <v>96.014448724919305</v>
      </c>
      <c r="F213" s="2" t="s">
        <v>2281</v>
      </c>
    </row>
    <row r="214" spans="1:6" ht="18.75">
      <c r="A214" s="4">
        <v>198</v>
      </c>
      <c r="B214" s="9" t="s">
        <v>211</v>
      </c>
      <c r="C214" s="128">
        <v>11820.03</v>
      </c>
      <c r="D214" s="1">
        <f t="shared" si="12"/>
        <v>5.2644446104638337E-2</v>
      </c>
      <c r="E214" s="1">
        <f t="shared" si="13"/>
        <v>96.067093171023942</v>
      </c>
      <c r="F214" s="2" t="s">
        <v>2281</v>
      </c>
    </row>
    <row r="215" spans="1:6" ht="18.75">
      <c r="A215" s="4">
        <v>184</v>
      </c>
      <c r="B215" s="5" t="s">
        <v>198</v>
      </c>
      <c r="C215" s="128">
        <v>11800.8</v>
      </c>
      <c r="D215" s="1">
        <f t="shared" si="12"/>
        <v>5.2558798885587947E-2</v>
      </c>
      <c r="E215" s="1">
        <f t="shared" si="13"/>
        <v>96.119651969909526</v>
      </c>
      <c r="F215" s="2" t="s">
        <v>2281</v>
      </c>
    </row>
    <row r="216" spans="1:6" ht="18.75">
      <c r="A216" s="4">
        <v>113</v>
      </c>
      <c r="B216" s="11" t="s">
        <v>127</v>
      </c>
      <c r="C216" s="128">
        <v>11719.5</v>
      </c>
      <c r="D216" s="1">
        <f t="shared" si="12"/>
        <v>5.2196702218463828E-2</v>
      </c>
      <c r="E216" s="1">
        <f t="shared" si="13"/>
        <v>96.171848672127993</v>
      </c>
      <c r="F216" s="2" t="s">
        <v>2281</v>
      </c>
    </row>
    <row r="217" spans="1:6" ht="18.75">
      <c r="A217" s="4">
        <v>209</v>
      </c>
      <c r="B217" s="9" t="s">
        <v>222</v>
      </c>
      <c r="C217" s="128">
        <v>11689.05</v>
      </c>
      <c r="D217" s="1">
        <f t="shared" si="12"/>
        <v>5.2061082987050179E-2</v>
      </c>
      <c r="E217" s="1">
        <f t="shared" si="13"/>
        <v>96.223909755115045</v>
      </c>
      <c r="F217" s="2" t="s">
        <v>2281</v>
      </c>
    </row>
    <row r="218" spans="1:6" ht="18.75">
      <c r="A218" s="4">
        <v>380</v>
      </c>
      <c r="B218" s="9" t="s">
        <v>381</v>
      </c>
      <c r="C218" s="128">
        <v>11670</v>
      </c>
      <c r="D218" s="1">
        <f t="shared" si="12"/>
        <v>5.19762374580377E-2</v>
      </c>
      <c r="E218" s="1">
        <f t="shared" si="13"/>
        <v>96.27588599257308</v>
      </c>
      <c r="F218" s="2" t="s">
        <v>2281</v>
      </c>
    </row>
    <row r="219" spans="1:6" ht="18.75">
      <c r="A219" s="4">
        <v>416</v>
      </c>
      <c r="B219" s="6" t="s">
        <v>409</v>
      </c>
      <c r="C219" s="128">
        <v>11483.2</v>
      </c>
      <c r="D219" s="1">
        <f t="shared" si="12"/>
        <v>5.1144261352025586E-2</v>
      </c>
      <c r="E219" s="1">
        <f>D219+E218</f>
        <v>96.327030253925102</v>
      </c>
      <c r="F219" s="2" t="s">
        <v>2281</v>
      </c>
    </row>
    <row r="220" spans="1:6" ht="18.75">
      <c r="A220" s="4">
        <v>425</v>
      </c>
      <c r="B220" s="6" t="s">
        <v>418</v>
      </c>
      <c r="C220" s="128">
        <v>11473.502</v>
      </c>
      <c r="D220" s="1">
        <f t="shared" si="12"/>
        <v>5.1101068074316233E-2</v>
      </c>
      <c r="E220" s="1">
        <f t="shared" si="13"/>
        <v>96.378131321999419</v>
      </c>
      <c r="F220" s="2" t="s">
        <v>2281</v>
      </c>
    </row>
    <row r="221" spans="1:6" ht="18.75">
      <c r="A221" s="4">
        <v>362</v>
      </c>
      <c r="B221" s="9" t="s">
        <v>365</v>
      </c>
      <c r="C221" s="128">
        <v>11139.444</v>
      </c>
      <c r="D221" s="1">
        <f t="shared" si="12"/>
        <v>4.9613229348287345E-2</v>
      </c>
      <c r="E221" s="1">
        <f t="shared" si="13"/>
        <v>96.427744551347701</v>
      </c>
      <c r="F221" s="2" t="s">
        <v>2281</v>
      </c>
    </row>
    <row r="222" spans="1:6" ht="18.75">
      <c r="A222" s="4">
        <v>215</v>
      </c>
      <c r="B222" s="10" t="s">
        <v>228</v>
      </c>
      <c r="C222" s="128">
        <v>11046.49</v>
      </c>
      <c r="D222" s="1">
        <f t="shared" si="12"/>
        <v>4.9199227705041898E-2</v>
      </c>
      <c r="E222" s="1">
        <f t="shared" si="13"/>
        <v>96.476943779052746</v>
      </c>
      <c r="F222" s="2" t="s">
        <v>2281</v>
      </c>
    </row>
    <row r="223" spans="1:6" ht="37.5">
      <c r="A223" s="4">
        <v>125</v>
      </c>
      <c r="B223" s="11" t="s">
        <v>140</v>
      </c>
      <c r="C223" s="128">
        <v>10941.663</v>
      </c>
      <c r="D223" s="1">
        <f t="shared" si="12"/>
        <v>4.8732345696128984E-2</v>
      </c>
      <c r="E223" s="1">
        <f t="shared" si="13"/>
        <v>96.52567612474887</v>
      </c>
      <c r="F223" s="2" t="s">
        <v>2281</v>
      </c>
    </row>
    <row r="224" spans="1:6" ht="18.75">
      <c r="A224" s="4">
        <v>80</v>
      </c>
      <c r="B224" s="5" t="s">
        <v>94</v>
      </c>
      <c r="C224" s="128">
        <v>10731.6</v>
      </c>
      <c r="D224" s="1">
        <f t="shared" si="12"/>
        <v>4.7796760060383671E-2</v>
      </c>
      <c r="E224" s="1">
        <f t="shared" si="13"/>
        <v>96.573472884809249</v>
      </c>
      <c r="F224" s="2" t="s">
        <v>2281</v>
      </c>
    </row>
    <row r="225" spans="1:6" ht="18.75">
      <c r="A225" s="4">
        <v>232</v>
      </c>
      <c r="B225" s="10" t="s">
        <v>244</v>
      </c>
      <c r="C225" s="128">
        <v>10615.5</v>
      </c>
      <c r="D225" s="1">
        <f t="shared" si="12"/>
        <v>4.7279669985929668E-2</v>
      </c>
      <c r="E225" s="1">
        <f t="shared" si="13"/>
        <v>96.620752554795175</v>
      </c>
      <c r="F225" s="2" t="s">
        <v>2281</v>
      </c>
    </row>
    <row r="226" spans="1:6" ht="18.75">
      <c r="A226" s="4">
        <v>528</v>
      </c>
      <c r="B226" s="5" t="s">
        <v>520</v>
      </c>
      <c r="C226" s="128">
        <v>10384.92</v>
      </c>
      <c r="D226" s="1">
        <f t="shared" si="12"/>
        <v>4.625270504736289E-2</v>
      </c>
      <c r="E226" s="1">
        <f>D226+E225</f>
        <v>96.66700525984254</v>
      </c>
      <c r="F226" s="2" t="s">
        <v>2281</v>
      </c>
    </row>
    <row r="227" spans="1:6" ht="18.75">
      <c r="A227" s="4">
        <v>199</v>
      </c>
      <c r="B227" s="9" t="s">
        <v>2174</v>
      </c>
      <c r="C227" s="128">
        <v>10279.285</v>
      </c>
      <c r="D227" s="1">
        <f t="shared" si="12"/>
        <v>4.5782224340946448E-2</v>
      </c>
      <c r="E227" s="1">
        <f t="shared" ref="E227:E290" si="14">D227+E226</f>
        <v>96.71278748418348</v>
      </c>
      <c r="F227" s="2" t="s">
        <v>2281</v>
      </c>
    </row>
    <row r="228" spans="1:6" ht="36">
      <c r="A228" s="4">
        <v>294</v>
      </c>
      <c r="B228" s="9" t="s">
        <v>2144</v>
      </c>
      <c r="C228" s="128">
        <v>10058.85</v>
      </c>
      <c r="D228" s="1">
        <f t="shared" si="12"/>
        <v>4.4800443543683163E-2</v>
      </c>
      <c r="E228" s="1">
        <f t="shared" si="14"/>
        <v>96.757587927727158</v>
      </c>
      <c r="F228" s="2" t="s">
        <v>2281</v>
      </c>
    </row>
    <row r="229" spans="1:6" ht="18.75">
      <c r="A229" s="4">
        <v>217</v>
      </c>
      <c r="B229" s="10" t="s">
        <v>230</v>
      </c>
      <c r="C229" s="128">
        <v>10013</v>
      </c>
      <c r="D229" s="1">
        <f t="shared" si="12"/>
        <v>4.4596235275692508E-2</v>
      </c>
      <c r="E229" s="1">
        <f t="shared" si="14"/>
        <v>96.802184163002849</v>
      </c>
      <c r="F229" s="2" t="s">
        <v>2281</v>
      </c>
    </row>
    <row r="230" spans="1:6" ht="18.75">
      <c r="A230" s="4">
        <v>444</v>
      </c>
      <c r="B230" s="6" t="s">
        <v>435</v>
      </c>
      <c r="C230" s="128">
        <v>10011.978000000001</v>
      </c>
      <c r="D230" s="1">
        <f t="shared" si="12"/>
        <v>4.4591683457810574E-2</v>
      </c>
      <c r="E230" s="1">
        <f t="shared" si="14"/>
        <v>96.846775846460659</v>
      </c>
      <c r="F230" s="2" t="s">
        <v>2281</v>
      </c>
    </row>
    <row r="231" spans="1:6" ht="18.75">
      <c r="A231" s="4">
        <v>387</v>
      </c>
      <c r="B231" s="9" t="s">
        <v>387</v>
      </c>
      <c r="C231" s="128">
        <v>9992.6619999999984</v>
      </c>
      <c r="D231" s="1">
        <f t="shared" si="12"/>
        <v>4.4505653209075395E-2</v>
      </c>
      <c r="E231" s="1">
        <f t="shared" si="14"/>
        <v>96.891281499669731</v>
      </c>
      <c r="F231" s="2" t="s">
        <v>2281</v>
      </c>
    </row>
    <row r="232" spans="1:6" ht="18.75">
      <c r="A232" s="4">
        <v>422</v>
      </c>
      <c r="B232" s="6" t="s">
        <v>415</v>
      </c>
      <c r="C232" s="128">
        <v>9924.6</v>
      </c>
      <c r="D232" s="1">
        <f t="shared" si="12"/>
        <v>4.4202516390406253E-2</v>
      </c>
      <c r="E232" s="1">
        <f t="shared" si="14"/>
        <v>96.93548401606013</v>
      </c>
      <c r="F232" s="2" t="s">
        <v>2281</v>
      </c>
    </row>
    <row r="233" spans="1:6" ht="18.75">
      <c r="A233" s="4">
        <v>457</v>
      </c>
      <c r="B233" s="12" t="s">
        <v>447</v>
      </c>
      <c r="C233" s="128">
        <v>9680</v>
      </c>
      <c r="D233" s="1">
        <f t="shared" si="12"/>
        <v>4.3113108705553127E-2</v>
      </c>
      <c r="E233" s="1">
        <f t="shared" si="14"/>
        <v>96.978597124765685</v>
      </c>
      <c r="F233" s="2" t="s">
        <v>2281</v>
      </c>
    </row>
    <row r="234" spans="1:6" ht="18.75">
      <c r="A234" s="4">
        <v>311</v>
      </c>
      <c r="B234" s="13" t="s">
        <v>317</v>
      </c>
      <c r="C234" s="128">
        <v>9514.0499999999993</v>
      </c>
      <c r="D234" s="1">
        <f t="shared" si="12"/>
        <v>4.2373995028932611E-2</v>
      </c>
      <c r="E234" s="1">
        <f t="shared" si="14"/>
        <v>97.020971119794623</v>
      </c>
      <c r="F234" s="2" t="s">
        <v>2281</v>
      </c>
    </row>
    <row r="235" spans="1:6" ht="18.75">
      <c r="A235" s="4">
        <v>302</v>
      </c>
      <c r="B235" s="13" t="s">
        <v>309</v>
      </c>
      <c r="C235" s="128">
        <v>9501</v>
      </c>
      <c r="D235" s="1">
        <f t="shared" si="12"/>
        <v>4.2315872501183911E-2</v>
      </c>
      <c r="E235" s="1">
        <f>D235+E234</f>
        <v>97.063286992295801</v>
      </c>
      <c r="F235" s="2" t="s">
        <v>2281</v>
      </c>
    </row>
    <row r="236" spans="1:6" ht="18.75">
      <c r="A236" s="4">
        <v>41</v>
      </c>
      <c r="B236" s="5" t="s">
        <v>54</v>
      </c>
      <c r="C236" s="128">
        <v>9000.0779999999995</v>
      </c>
      <c r="D236" s="1">
        <f t="shared" si="12"/>
        <v>4.0084849294675325E-2</v>
      </c>
      <c r="E236" s="1">
        <f t="shared" si="14"/>
        <v>97.103371841590473</v>
      </c>
      <c r="F236" s="2" t="s">
        <v>2281</v>
      </c>
    </row>
    <row r="237" spans="1:6" ht="18.75">
      <c r="A237" s="4">
        <v>56</v>
      </c>
      <c r="B237" s="5" t="s">
        <v>69</v>
      </c>
      <c r="C237" s="128">
        <v>8772</v>
      </c>
      <c r="D237" s="1">
        <f t="shared" si="12"/>
        <v>3.9069027847635537E-2</v>
      </c>
      <c r="E237" s="1">
        <f t="shared" si="14"/>
        <v>97.142440869438104</v>
      </c>
      <c r="F237" s="2" t="s">
        <v>2281</v>
      </c>
    </row>
    <row r="238" spans="1:6" ht="18.75">
      <c r="A238" s="4">
        <v>438</v>
      </c>
      <c r="B238" s="6" t="s">
        <v>431</v>
      </c>
      <c r="C238" s="128">
        <v>8634.99</v>
      </c>
      <c r="D238" s="1">
        <f t="shared" si="12"/>
        <v>3.845880811377729E-2</v>
      </c>
      <c r="E238" s="1">
        <f t="shared" si="14"/>
        <v>97.180899677551878</v>
      </c>
      <c r="F238" s="2" t="s">
        <v>2281</v>
      </c>
    </row>
    <row r="239" spans="1:6" ht="18.75">
      <c r="A239" s="4">
        <v>240</v>
      </c>
      <c r="B239" s="10" t="s">
        <v>251</v>
      </c>
      <c r="C239" s="128">
        <v>8328</v>
      </c>
      <c r="D239" s="1">
        <f t="shared" si="12"/>
        <v>3.7091525754116367E-2</v>
      </c>
      <c r="E239" s="1">
        <f t="shared" si="14"/>
        <v>97.217991203305999</v>
      </c>
      <c r="F239" s="2" t="s">
        <v>2281</v>
      </c>
    </row>
    <row r="240" spans="1:6" ht="18.75">
      <c r="A240" s="4">
        <v>186</v>
      </c>
      <c r="B240" s="9" t="s">
        <v>200</v>
      </c>
      <c r="C240" s="128">
        <v>8200.1040000000012</v>
      </c>
      <c r="D240" s="1">
        <f t="shared" si="12"/>
        <v>3.6521898259177794E-2</v>
      </c>
      <c r="E240" s="1">
        <f t="shared" si="14"/>
        <v>97.25451310156518</v>
      </c>
      <c r="F240" s="2" t="s">
        <v>2281</v>
      </c>
    </row>
    <row r="241" spans="1:6" ht="18.75">
      <c r="A241" s="4">
        <v>68</v>
      </c>
      <c r="B241" s="5" t="s">
        <v>82</v>
      </c>
      <c r="C241" s="128">
        <v>8064</v>
      </c>
      <c r="D241" s="1">
        <f t="shared" si="12"/>
        <v>3.5915713698510376E-2</v>
      </c>
      <c r="E241" s="1">
        <f t="shared" si="14"/>
        <v>97.290428815263695</v>
      </c>
      <c r="F241" s="2" t="s">
        <v>2281</v>
      </c>
    </row>
    <row r="242" spans="1:6" ht="18.75">
      <c r="A242" s="4">
        <v>428</v>
      </c>
      <c r="B242" s="6" t="s">
        <v>421</v>
      </c>
      <c r="C242" s="128">
        <v>8043.84</v>
      </c>
      <c r="D242" s="1">
        <f t="shared" si="12"/>
        <v>3.5825924414264097E-2</v>
      </c>
      <c r="E242" s="1">
        <f>D242+E241</f>
        <v>97.326254739677964</v>
      </c>
      <c r="F242" s="2" t="s">
        <v>2281</v>
      </c>
    </row>
    <row r="243" spans="1:6" ht="18.75">
      <c r="A243" s="4">
        <v>523</v>
      </c>
      <c r="B243" s="5" t="s">
        <v>515</v>
      </c>
      <c r="C243" s="128">
        <v>7799.9040000000005</v>
      </c>
      <c r="D243" s="1">
        <f t="shared" si="12"/>
        <v>3.4739474074884161E-2</v>
      </c>
      <c r="E243" s="1">
        <f t="shared" si="14"/>
        <v>97.360994213752846</v>
      </c>
      <c r="F243" s="2" t="s">
        <v>2281</v>
      </c>
    </row>
    <row r="244" spans="1:6" ht="18.75">
      <c r="A244" s="4">
        <v>1</v>
      </c>
      <c r="B244" s="4" t="s">
        <v>11</v>
      </c>
      <c r="C244" s="128">
        <v>7552.9049999999997</v>
      </c>
      <c r="D244" s="1">
        <f t="shared" si="12"/>
        <v>3.3639381643359056E-2</v>
      </c>
      <c r="E244" s="1">
        <f t="shared" si="14"/>
        <v>97.394633595396201</v>
      </c>
      <c r="F244" s="2" t="s">
        <v>2281</v>
      </c>
    </row>
    <row r="245" spans="1:6" ht="18.75">
      <c r="A245" s="4">
        <v>397</v>
      </c>
      <c r="B245" s="7" t="s">
        <v>396</v>
      </c>
      <c r="C245" s="128">
        <v>7422.2049999999999</v>
      </c>
      <c r="D245" s="1">
        <f t="shared" si="12"/>
        <v>3.3057265599163214E-2</v>
      </c>
      <c r="E245" s="1">
        <f t="shared" si="14"/>
        <v>97.427690860995369</v>
      </c>
      <c r="F245" s="2" t="s">
        <v>2281</v>
      </c>
    </row>
    <row r="246" spans="1:6" ht="18.75">
      <c r="A246" s="4">
        <v>352</v>
      </c>
      <c r="B246" s="5" t="s">
        <v>2187</v>
      </c>
      <c r="C246" s="128">
        <v>7410.23</v>
      </c>
      <c r="D246" s="1">
        <f t="shared" si="12"/>
        <v>3.3003930942474266E-2</v>
      </c>
      <c r="E246" s="1">
        <f t="shared" si="14"/>
        <v>97.46069479193784</v>
      </c>
      <c r="F246" s="2" t="s">
        <v>2281</v>
      </c>
    </row>
    <row r="247" spans="1:6" ht="18.75">
      <c r="A247" s="4">
        <v>211</v>
      </c>
      <c r="B247" s="9" t="s">
        <v>223</v>
      </c>
      <c r="C247" s="128">
        <v>7300</v>
      </c>
      <c r="D247" s="1">
        <f t="shared" si="12"/>
        <v>3.2512984870923328E-2</v>
      </c>
      <c r="E247" s="1">
        <f t="shared" si="14"/>
        <v>97.493207776808759</v>
      </c>
      <c r="F247" s="2" t="s">
        <v>2281</v>
      </c>
    </row>
    <row r="248" spans="1:6" ht="18.75">
      <c r="A248" s="4">
        <v>328</v>
      </c>
      <c r="B248" s="13" t="s">
        <v>333</v>
      </c>
      <c r="C248" s="128">
        <v>7141.5</v>
      </c>
      <c r="D248" s="1">
        <f t="shared" si="12"/>
        <v>3.1807052254205333E-2</v>
      </c>
      <c r="E248" s="1">
        <f t="shared" si="14"/>
        <v>97.525014829062968</v>
      </c>
      <c r="F248" s="2" t="s">
        <v>2281</v>
      </c>
    </row>
    <row r="249" spans="1:6" ht="18.75">
      <c r="A249" s="4">
        <v>131</v>
      </c>
      <c r="B249" s="4" t="s">
        <v>146</v>
      </c>
      <c r="C249" s="128">
        <v>7103.25</v>
      </c>
      <c r="D249" s="1">
        <f t="shared" si="12"/>
        <v>3.1636693121148786E-2</v>
      </c>
      <c r="E249" s="1">
        <f t="shared" si="14"/>
        <v>97.556651522184112</v>
      </c>
      <c r="F249" s="2" t="s">
        <v>2281</v>
      </c>
    </row>
    <row r="250" spans="1:6" ht="18.75">
      <c r="A250" s="4">
        <v>260</v>
      </c>
      <c r="B250" s="10" t="s">
        <v>269</v>
      </c>
      <c r="C250" s="128">
        <v>7082.1</v>
      </c>
      <c r="D250" s="1">
        <f t="shared" si="12"/>
        <v>3.1542494541693986E-2</v>
      </c>
      <c r="E250" s="1">
        <f t="shared" si="14"/>
        <v>97.588194016725808</v>
      </c>
      <c r="F250" s="2" t="s">
        <v>2281</v>
      </c>
    </row>
    <row r="251" spans="1:6" ht="18.75">
      <c r="A251" s="4">
        <v>377</v>
      </c>
      <c r="B251" s="9" t="s">
        <v>378</v>
      </c>
      <c r="C251" s="128">
        <v>7059</v>
      </c>
      <c r="D251" s="1">
        <f t="shared" si="12"/>
        <v>3.1439610986828459E-2</v>
      </c>
      <c r="E251" s="1">
        <f t="shared" si="14"/>
        <v>97.619633627712631</v>
      </c>
      <c r="F251" s="2" t="s">
        <v>2281</v>
      </c>
    </row>
    <row r="252" spans="1:6" ht="18.75">
      <c r="A252" s="4">
        <v>261</v>
      </c>
      <c r="B252" s="11" t="s">
        <v>272</v>
      </c>
      <c r="C252" s="128">
        <v>6934.7250000000004</v>
      </c>
      <c r="D252" s="1">
        <f t="shared" si="12"/>
        <v>3.0886110823152575E-2</v>
      </c>
      <c r="E252" s="1">
        <f t="shared" si="14"/>
        <v>97.650519738535777</v>
      </c>
      <c r="F252" s="2" t="s">
        <v>2281</v>
      </c>
    </row>
    <row r="253" spans="1:6" ht="18.75">
      <c r="A253" s="4">
        <v>181</v>
      </c>
      <c r="B253" s="5" t="s">
        <v>196</v>
      </c>
      <c r="C253" s="128">
        <v>6800</v>
      </c>
      <c r="D253" s="1">
        <f t="shared" si="12"/>
        <v>3.0286068098942281E-2</v>
      </c>
      <c r="E253" s="1">
        <f t="shared" si="14"/>
        <v>97.680805806634723</v>
      </c>
      <c r="F253" s="2" t="s">
        <v>2281</v>
      </c>
    </row>
    <row r="254" spans="1:6" ht="18.75">
      <c r="A254" s="4">
        <v>395</v>
      </c>
      <c r="B254" s="7" t="s">
        <v>394</v>
      </c>
      <c r="C254" s="128">
        <v>6677.17</v>
      </c>
      <c r="D254" s="1">
        <f t="shared" si="12"/>
        <v>2.9739003724737416E-2</v>
      </c>
      <c r="E254" s="1">
        <f t="shared" si="14"/>
        <v>97.710544810359465</v>
      </c>
      <c r="F254" s="2" t="s">
        <v>2281</v>
      </c>
    </row>
    <row r="255" spans="1:6" ht="18.75">
      <c r="A255" s="4">
        <v>66</v>
      </c>
      <c r="B255" s="5" t="s">
        <v>80</v>
      </c>
      <c r="C255" s="128">
        <v>6482.64</v>
      </c>
      <c r="D255" s="1">
        <f t="shared" si="12"/>
        <v>2.8872599485430465E-2</v>
      </c>
      <c r="E255" s="1">
        <f t="shared" si="14"/>
        <v>97.73941740984489</v>
      </c>
      <c r="F255" s="2" t="s">
        <v>2281</v>
      </c>
    </row>
    <row r="256" spans="1:6" ht="18.75">
      <c r="A256" s="4">
        <v>308</v>
      </c>
      <c r="B256" s="13" t="s">
        <v>314</v>
      </c>
      <c r="C256" s="128">
        <v>6338.1</v>
      </c>
      <c r="D256" s="1">
        <f t="shared" si="12"/>
        <v>2.8228842384986186E-2</v>
      </c>
      <c r="E256" s="1">
        <f t="shared" si="14"/>
        <v>97.767646252229881</v>
      </c>
      <c r="F256" s="2" t="s">
        <v>2281</v>
      </c>
    </row>
    <row r="257" spans="1:6" ht="18.75">
      <c r="A257" s="4">
        <v>259</v>
      </c>
      <c r="B257" s="10" t="s">
        <v>268</v>
      </c>
      <c r="C257" s="128">
        <v>6141</v>
      </c>
      <c r="D257" s="1">
        <f t="shared" si="12"/>
        <v>2.7350991793471252E-2</v>
      </c>
      <c r="E257" s="1">
        <f t="shared" si="14"/>
        <v>97.794997244023349</v>
      </c>
      <c r="F257" s="2" t="s">
        <v>2281</v>
      </c>
    </row>
    <row r="258" spans="1:6" ht="18.75">
      <c r="A258" s="4">
        <v>411</v>
      </c>
      <c r="B258" s="7" t="s">
        <v>2226</v>
      </c>
      <c r="C258" s="128">
        <v>6123.6</v>
      </c>
      <c r="D258" s="1">
        <f t="shared" si="12"/>
        <v>2.7273495089806317E-2</v>
      </c>
      <c r="E258" s="1">
        <f t="shared" si="14"/>
        <v>97.822270739113151</v>
      </c>
      <c r="F258" s="2" t="s">
        <v>2281</v>
      </c>
    </row>
    <row r="259" spans="1:6" ht="18.75">
      <c r="A259" s="4">
        <v>146</v>
      </c>
      <c r="B259" s="4" t="s">
        <v>161</v>
      </c>
      <c r="C259" s="128">
        <v>6090</v>
      </c>
      <c r="D259" s="1">
        <f t="shared" ref="D259:D322" si="15">(C259/$C$539)*100</f>
        <v>2.7123846282729187E-2</v>
      </c>
      <c r="E259" s="1">
        <f t="shared" si="14"/>
        <v>97.849394585395885</v>
      </c>
      <c r="F259" s="2" t="s">
        <v>2281</v>
      </c>
    </row>
    <row r="260" spans="1:6" ht="18.75">
      <c r="A260" s="4">
        <v>212</v>
      </c>
      <c r="B260" s="10" t="s">
        <v>224</v>
      </c>
      <c r="C260" s="128">
        <v>6016.5</v>
      </c>
      <c r="D260" s="1">
        <f t="shared" si="15"/>
        <v>2.6796489517247973E-2</v>
      </c>
      <c r="E260" s="1">
        <f t="shared" si="14"/>
        <v>97.876191074913137</v>
      </c>
      <c r="F260" s="2" t="s">
        <v>2281</v>
      </c>
    </row>
    <row r="261" spans="1:6" ht="18.75">
      <c r="A261" s="4">
        <v>475</v>
      </c>
      <c r="B261" s="5" t="s">
        <v>465</v>
      </c>
      <c r="C261" s="128">
        <v>6002.42</v>
      </c>
      <c r="D261" s="1">
        <f t="shared" si="15"/>
        <v>2.6733779540948986E-2</v>
      </c>
      <c r="E261" s="1">
        <f t="shared" si="14"/>
        <v>97.902924854454085</v>
      </c>
      <c r="F261" s="2" t="s">
        <v>2281</v>
      </c>
    </row>
    <row r="262" spans="1:6" ht="18.75">
      <c r="A262" s="4">
        <v>235</v>
      </c>
      <c r="B262" s="10" t="s">
        <v>247</v>
      </c>
      <c r="C262" s="128">
        <v>5970.54</v>
      </c>
      <c r="D262" s="1">
        <f t="shared" si="15"/>
        <v>2.6591791327567477E-2</v>
      </c>
      <c r="E262" s="1">
        <f t="shared" si="14"/>
        <v>97.929516645781646</v>
      </c>
      <c r="F262" s="2" t="s">
        <v>2281</v>
      </c>
    </row>
    <row r="263" spans="1:6" ht="18.75">
      <c r="A263" s="4">
        <v>275</v>
      </c>
      <c r="B263" s="9" t="s">
        <v>284</v>
      </c>
      <c r="C263" s="128">
        <v>5940</v>
      </c>
      <c r="D263" s="1">
        <f t="shared" si="15"/>
        <v>2.6455771251134869E-2</v>
      </c>
      <c r="E263" s="1">
        <f t="shared" si="14"/>
        <v>97.955972417032783</v>
      </c>
      <c r="F263" s="2" t="s">
        <v>2281</v>
      </c>
    </row>
    <row r="264" spans="1:6" ht="18.75">
      <c r="A264" s="4">
        <v>342</v>
      </c>
      <c r="B264" s="5" t="s">
        <v>17</v>
      </c>
      <c r="C264" s="128">
        <v>5846.8550000000005</v>
      </c>
      <c r="D264" s="1">
        <f t="shared" si="15"/>
        <v>2.6040918925682523E-2</v>
      </c>
      <c r="E264" s="1">
        <f t="shared" si="14"/>
        <v>97.98201333595847</v>
      </c>
      <c r="F264" s="2" t="s">
        <v>2281</v>
      </c>
    </row>
    <row r="265" spans="1:6" ht="18.75">
      <c r="A265" s="4">
        <v>306</v>
      </c>
      <c r="B265" s="13" t="s">
        <v>313</v>
      </c>
      <c r="C265" s="128">
        <v>5794.32</v>
      </c>
      <c r="D265" s="1">
        <f t="shared" si="15"/>
        <v>2.5806936780450471E-2</v>
      </c>
      <c r="E265" s="1">
        <f t="shared" si="14"/>
        <v>98.007820272738925</v>
      </c>
      <c r="F265" s="2" t="s">
        <v>2281</v>
      </c>
    </row>
    <row r="266" spans="1:6" ht="18.75">
      <c r="A266" s="4">
        <v>423</v>
      </c>
      <c r="B266" s="6" t="s">
        <v>416</v>
      </c>
      <c r="C266" s="128">
        <v>5673.5249999999996</v>
      </c>
      <c r="D266" s="1">
        <f t="shared" si="15"/>
        <v>2.5268935957507573E-2</v>
      </c>
      <c r="E266" s="1">
        <f t="shared" si="14"/>
        <v>98.033089208696438</v>
      </c>
      <c r="F266" s="2" t="s">
        <v>2281</v>
      </c>
    </row>
    <row r="267" spans="1:6" ht="18.75">
      <c r="A267" s="4">
        <v>498</v>
      </c>
      <c r="B267" s="5" t="s">
        <v>490</v>
      </c>
      <c r="C267" s="128">
        <v>5565.5039999999999</v>
      </c>
      <c r="D267" s="1">
        <f t="shared" si="15"/>
        <v>2.4787828404255242E-2</v>
      </c>
      <c r="E267" s="1">
        <f t="shared" si="14"/>
        <v>98.057877037100695</v>
      </c>
      <c r="F267" s="2" t="s">
        <v>2281</v>
      </c>
    </row>
    <row r="268" spans="1:6" ht="18.75">
      <c r="A268" s="4">
        <v>121</v>
      </c>
      <c r="B268" s="11" t="s">
        <v>135</v>
      </c>
      <c r="C268" s="128">
        <v>5522.3339999999998</v>
      </c>
      <c r="D268" s="1">
        <f t="shared" si="15"/>
        <v>2.4595556410162398E-2</v>
      </c>
      <c r="E268" s="1">
        <f t="shared" si="14"/>
        <v>98.082472593510857</v>
      </c>
      <c r="F268" s="2" t="s">
        <v>2281</v>
      </c>
    </row>
    <row r="269" spans="1:6" ht="18.75">
      <c r="A269" s="4">
        <v>406</v>
      </c>
      <c r="B269" s="7" t="s">
        <v>402</v>
      </c>
      <c r="C269" s="128">
        <v>5517.8099999999995</v>
      </c>
      <c r="D269" s="1">
        <f t="shared" si="15"/>
        <v>2.4575407267209512E-2</v>
      </c>
      <c r="E269" s="1">
        <f t="shared" si="14"/>
        <v>98.107048000778065</v>
      </c>
      <c r="F269" s="2" t="s">
        <v>2281</v>
      </c>
    </row>
    <row r="270" spans="1:6" ht="18.75">
      <c r="A270" s="4">
        <v>381</v>
      </c>
      <c r="B270" s="9" t="s">
        <v>382</v>
      </c>
      <c r="C270" s="128">
        <v>5481</v>
      </c>
      <c r="D270" s="1">
        <f t="shared" si="15"/>
        <v>2.4411461654456269E-2</v>
      </c>
      <c r="E270" s="1">
        <f t="shared" si="14"/>
        <v>98.131459462432517</v>
      </c>
      <c r="F270" s="2" t="s">
        <v>2281</v>
      </c>
    </row>
    <row r="271" spans="1:6" ht="18.75">
      <c r="A271" s="4">
        <v>67</v>
      </c>
      <c r="B271" s="5" t="s">
        <v>81</v>
      </c>
      <c r="C271" s="128">
        <v>5446.2000000000007</v>
      </c>
      <c r="D271" s="1">
        <f t="shared" si="15"/>
        <v>2.4256468247126389E-2</v>
      </c>
      <c r="E271" s="1">
        <f t="shared" si="14"/>
        <v>98.155715930679648</v>
      </c>
      <c r="F271" s="2" t="s">
        <v>2281</v>
      </c>
    </row>
    <row r="272" spans="1:6" ht="18.75">
      <c r="A272" s="4">
        <v>465</v>
      </c>
      <c r="B272" s="12" t="s">
        <v>455</v>
      </c>
      <c r="C272" s="128">
        <v>5206.4079999999994</v>
      </c>
      <c r="D272" s="1">
        <f t="shared" si="15"/>
        <v>2.3188474593952627E-2</v>
      </c>
      <c r="E272" s="1">
        <f t="shared" si="14"/>
        <v>98.178904405273599</v>
      </c>
      <c r="F272" s="2" t="s">
        <v>2281</v>
      </c>
    </row>
    <row r="273" spans="1:6" ht="18.75">
      <c r="A273" s="4">
        <v>130</v>
      </c>
      <c r="B273" s="4" t="s">
        <v>145</v>
      </c>
      <c r="C273" s="128">
        <v>5200.8320000000003</v>
      </c>
      <c r="D273" s="1">
        <f t="shared" si="15"/>
        <v>2.3163640018111498E-2</v>
      </c>
      <c r="E273" s="1">
        <f t="shared" si="14"/>
        <v>98.202068045291711</v>
      </c>
      <c r="F273" s="2" t="s">
        <v>2281</v>
      </c>
    </row>
    <row r="274" spans="1:6" ht="18.75">
      <c r="A274" s="4">
        <v>401</v>
      </c>
      <c r="B274" s="7" t="s">
        <v>1909</v>
      </c>
      <c r="C274" s="128">
        <v>5139.3999999999996</v>
      </c>
      <c r="D274" s="1">
        <f t="shared" si="15"/>
        <v>2.2890032115838815E-2</v>
      </c>
      <c r="E274" s="1">
        <f t="shared" si="14"/>
        <v>98.22495807740755</v>
      </c>
      <c r="F274" s="2" t="s">
        <v>2281</v>
      </c>
    </row>
    <row r="275" spans="1:6" ht="37.5">
      <c r="A275" s="4">
        <v>447</v>
      </c>
      <c r="B275" s="6" t="s">
        <v>2150</v>
      </c>
      <c r="C275" s="128">
        <v>5120</v>
      </c>
      <c r="D275" s="1">
        <f t="shared" si="15"/>
        <v>2.2803627745085951E-2</v>
      </c>
      <c r="E275" s="1">
        <f t="shared" si="14"/>
        <v>98.247761705152641</v>
      </c>
      <c r="F275" s="2" t="s">
        <v>2281</v>
      </c>
    </row>
    <row r="276" spans="1:6" ht="18.75">
      <c r="A276" s="4">
        <v>234</v>
      </c>
      <c r="B276" s="10" t="s">
        <v>246</v>
      </c>
      <c r="C276" s="128">
        <v>5084.7359999999999</v>
      </c>
      <c r="D276" s="1">
        <f t="shared" si="15"/>
        <v>2.2646567758991671E-2</v>
      </c>
      <c r="E276" s="1">
        <f t="shared" si="14"/>
        <v>98.270408272911638</v>
      </c>
      <c r="F276" s="2" t="s">
        <v>2281</v>
      </c>
    </row>
    <row r="277" spans="1:6" ht="18.75">
      <c r="A277" s="4">
        <v>299</v>
      </c>
      <c r="B277" s="9" t="s">
        <v>306</v>
      </c>
      <c r="C277" s="128">
        <v>5010</v>
      </c>
      <c r="D277" s="1">
        <f t="shared" si="15"/>
        <v>2.231370605525012E-2</v>
      </c>
      <c r="E277" s="1">
        <f t="shared" si="14"/>
        <v>98.292721978966881</v>
      </c>
      <c r="F277" s="2" t="s">
        <v>2281</v>
      </c>
    </row>
    <row r="278" spans="1:6" ht="18.75">
      <c r="A278" s="4">
        <v>16</v>
      </c>
      <c r="B278" s="4" t="s">
        <v>28</v>
      </c>
      <c r="C278" s="128">
        <v>5003.25</v>
      </c>
      <c r="D278" s="1">
        <f t="shared" si="15"/>
        <v>2.2283642678828375E-2</v>
      </c>
      <c r="E278" s="1">
        <f t="shared" si="14"/>
        <v>98.31500562164571</v>
      </c>
      <c r="F278" s="2" t="s">
        <v>2281</v>
      </c>
    </row>
    <row r="279" spans="1:6" ht="36">
      <c r="A279" s="4">
        <v>298</v>
      </c>
      <c r="B279" s="9" t="s">
        <v>2145</v>
      </c>
      <c r="C279" s="128">
        <v>4998</v>
      </c>
      <c r="D279" s="1">
        <f t="shared" si="15"/>
        <v>2.2260260052722573E-2</v>
      </c>
      <c r="E279" s="1">
        <f t="shared" si="14"/>
        <v>98.337265881698428</v>
      </c>
      <c r="F279" s="2" t="s">
        <v>2281</v>
      </c>
    </row>
    <row r="280" spans="1:6" ht="18.75">
      <c r="A280" s="4">
        <v>288</v>
      </c>
      <c r="B280" s="9" t="s">
        <v>296</v>
      </c>
      <c r="C280" s="128">
        <v>4870.4039999999995</v>
      </c>
      <c r="D280" s="1">
        <f t="shared" si="15"/>
        <v>2.1691968707847186E-2</v>
      </c>
      <c r="E280" s="1">
        <f t="shared" si="14"/>
        <v>98.35895785040627</v>
      </c>
      <c r="F280" s="2" t="s">
        <v>2281</v>
      </c>
    </row>
    <row r="281" spans="1:6" ht="18.75">
      <c r="A281" s="4">
        <v>36</v>
      </c>
      <c r="B281" s="5" t="s">
        <v>49</v>
      </c>
      <c r="C281" s="128">
        <v>4840</v>
      </c>
      <c r="D281" s="1">
        <f t="shared" si="15"/>
        <v>2.1556554352776564E-2</v>
      </c>
      <c r="E281" s="1">
        <f t="shared" si="14"/>
        <v>98.38051440475904</v>
      </c>
      <c r="F281" s="2" t="s">
        <v>2281</v>
      </c>
    </row>
    <row r="282" spans="1:6" ht="18.75">
      <c r="A282" s="4">
        <v>111</v>
      </c>
      <c r="B282" s="11" t="s">
        <v>125</v>
      </c>
      <c r="C282" s="128">
        <v>4815.3599999999997</v>
      </c>
      <c r="D282" s="1">
        <f t="shared" si="15"/>
        <v>2.1446811894253338E-2</v>
      </c>
      <c r="E282" s="1">
        <f t="shared" si="14"/>
        <v>98.401961216653291</v>
      </c>
      <c r="F282" s="2" t="s">
        <v>2281</v>
      </c>
    </row>
    <row r="283" spans="1:6" ht="18.75">
      <c r="A283" s="4">
        <v>244</v>
      </c>
      <c r="B283" s="10" t="s">
        <v>253</v>
      </c>
      <c r="C283" s="128">
        <v>4571</v>
      </c>
      <c r="D283" s="1">
        <f t="shared" si="15"/>
        <v>2.0358473129450758E-2</v>
      </c>
      <c r="E283" s="1">
        <f t="shared" si="14"/>
        <v>98.422319689782739</v>
      </c>
      <c r="F283" s="2" t="s">
        <v>2281</v>
      </c>
    </row>
    <row r="284" spans="1:6" ht="18.75">
      <c r="A284" s="4">
        <v>86</v>
      </c>
      <c r="B284" s="5" t="s">
        <v>100</v>
      </c>
      <c r="C284" s="128">
        <v>4554</v>
      </c>
      <c r="D284" s="1">
        <f t="shared" si="15"/>
        <v>2.0282757959203403E-2</v>
      </c>
      <c r="E284" s="1">
        <f t="shared" si="14"/>
        <v>98.442602447741947</v>
      </c>
      <c r="F284" s="2" t="s">
        <v>2281</v>
      </c>
    </row>
    <row r="285" spans="1:6" ht="18.75">
      <c r="A285" s="4">
        <v>180</v>
      </c>
      <c r="B285" s="5" t="s">
        <v>195</v>
      </c>
      <c r="C285" s="128">
        <v>4532.9760000000006</v>
      </c>
      <c r="D285" s="1">
        <f t="shared" si="15"/>
        <v>2.0189120562775144E-2</v>
      </c>
      <c r="E285" s="1">
        <f t="shared" si="14"/>
        <v>98.462791568304723</v>
      </c>
      <c r="F285" s="2" t="s">
        <v>2281</v>
      </c>
    </row>
    <row r="286" spans="1:6" ht="18.75">
      <c r="A286" s="4">
        <v>27</v>
      </c>
      <c r="B286" s="5" t="s">
        <v>39</v>
      </c>
      <c r="C286" s="128">
        <v>4512.8160000000007</v>
      </c>
      <c r="D286" s="1">
        <f t="shared" si="15"/>
        <v>2.0099331278528868E-2</v>
      </c>
      <c r="E286" s="1">
        <f t="shared" si="14"/>
        <v>98.482890899583253</v>
      </c>
      <c r="F286" s="2" t="s">
        <v>2281</v>
      </c>
    </row>
    <row r="287" spans="1:6" ht="18.75">
      <c r="A287" s="4">
        <v>431</v>
      </c>
      <c r="B287" s="6" t="s">
        <v>424</v>
      </c>
      <c r="C287" s="128">
        <v>4492.9439999999995</v>
      </c>
      <c r="D287" s="1">
        <f t="shared" si="15"/>
        <v>2.0010824698343248E-2</v>
      </c>
      <c r="E287" s="1">
        <f t="shared" si="14"/>
        <v>98.5029017242816</v>
      </c>
      <c r="F287" s="2" t="s">
        <v>2281</v>
      </c>
    </row>
    <row r="288" spans="1:6" ht="18.75">
      <c r="A288" s="4">
        <v>297</v>
      </c>
      <c r="B288" s="9" t="s">
        <v>305</v>
      </c>
      <c r="C288" s="128">
        <v>4477.8639999999996</v>
      </c>
      <c r="D288" s="1">
        <f t="shared" si="15"/>
        <v>1.99436608885003E-2</v>
      </c>
      <c r="E288" s="1">
        <f t="shared" si="14"/>
        <v>98.5228453851701</v>
      </c>
      <c r="F288" s="2" t="s">
        <v>2281</v>
      </c>
    </row>
    <row r="289" spans="1:6" ht="18.75">
      <c r="A289" s="4">
        <v>442</v>
      </c>
      <c r="B289" s="6" t="s">
        <v>433</v>
      </c>
      <c r="C289" s="128">
        <v>4354.5599999999995</v>
      </c>
      <c r="D289" s="1">
        <f t="shared" si="15"/>
        <v>1.9394485397195599E-2</v>
      </c>
      <c r="E289" s="1">
        <f t="shared" si="14"/>
        <v>98.5422398705673</v>
      </c>
      <c r="F289" s="2" t="s">
        <v>2281</v>
      </c>
    </row>
    <row r="290" spans="1:6" ht="18.75">
      <c r="A290" s="4">
        <v>426</v>
      </c>
      <c r="B290" s="6" t="s">
        <v>419</v>
      </c>
      <c r="C290" s="128">
        <v>4345</v>
      </c>
      <c r="D290" s="1">
        <f t="shared" si="15"/>
        <v>1.9351906748515321E-2</v>
      </c>
      <c r="E290" s="1">
        <f t="shared" si="14"/>
        <v>98.561591777315812</v>
      </c>
      <c r="F290" s="2" t="s">
        <v>2281</v>
      </c>
    </row>
    <row r="291" spans="1:6" ht="18.75">
      <c r="A291" s="4">
        <v>262</v>
      </c>
      <c r="B291" s="11" t="s">
        <v>271</v>
      </c>
      <c r="C291" s="128">
        <v>4306.8</v>
      </c>
      <c r="D291" s="1">
        <f t="shared" si="15"/>
        <v>1.9181770307135974E-2</v>
      </c>
      <c r="E291" s="1">
        <f t="shared" ref="E291:E354" si="16">D291+E290</f>
        <v>98.580773547622954</v>
      </c>
      <c r="F291" s="2" t="s">
        <v>2281</v>
      </c>
    </row>
    <row r="292" spans="1:6" ht="18.75">
      <c r="A292" s="4">
        <v>527</v>
      </c>
      <c r="B292" s="5" t="s">
        <v>519</v>
      </c>
      <c r="C292" s="128">
        <v>4277.3309600000002</v>
      </c>
      <c r="D292" s="1">
        <f t="shared" si="15"/>
        <v>1.9050520108275609E-2</v>
      </c>
      <c r="E292" s="1">
        <f t="shared" si="16"/>
        <v>98.599824067731234</v>
      </c>
      <c r="F292" s="2" t="s">
        <v>2281</v>
      </c>
    </row>
    <row r="293" spans="1:6" ht="18.75">
      <c r="A293" s="4">
        <v>458</v>
      </c>
      <c r="B293" s="12" t="s">
        <v>448</v>
      </c>
      <c r="C293" s="128">
        <v>4275.6000000000004</v>
      </c>
      <c r="D293" s="1">
        <f t="shared" si="15"/>
        <v>1.9042810700564353E-2</v>
      </c>
      <c r="E293" s="1">
        <f t="shared" si="16"/>
        <v>98.618866878431803</v>
      </c>
      <c r="F293" s="2" t="s">
        <v>2281</v>
      </c>
    </row>
    <row r="294" spans="1:6" ht="18.75">
      <c r="A294" s="4">
        <v>532</v>
      </c>
      <c r="B294" s="5" t="s">
        <v>524</v>
      </c>
      <c r="C294" s="128">
        <v>4260.3519999999999</v>
      </c>
      <c r="D294" s="1">
        <f t="shared" si="15"/>
        <v>1.8974898646686018E-2</v>
      </c>
      <c r="E294" s="1">
        <f t="shared" si="16"/>
        <v>98.637841777078492</v>
      </c>
      <c r="F294" s="2" t="s">
        <v>2281</v>
      </c>
    </row>
    <row r="295" spans="1:6" ht="18.75">
      <c r="A295" s="4">
        <v>327</v>
      </c>
      <c r="B295" s="13" t="s">
        <v>332</v>
      </c>
      <c r="C295" s="128">
        <v>4257</v>
      </c>
      <c r="D295" s="1">
        <f t="shared" si="15"/>
        <v>1.8959969396646657E-2</v>
      </c>
      <c r="E295" s="1">
        <f t="shared" si="16"/>
        <v>98.656801746475139</v>
      </c>
      <c r="F295" s="2" t="s">
        <v>2281</v>
      </c>
    </row>
    <row r="296" spans="1:6" ht="18.75">
      <c r="A296" s="4">
        <v>12</v>
      </c>
      <c r="B296" s="4" t="s">
        <v>24</v>
      </c>
      <c r="C296" s="128">
        <v>4167.45</v>
      </c>
      <c r="D296" s="1">
        <f t="shared" si="15"/>
        <v>1.8561128602784849E-2</v>
      </c>
      <c r="E296" s="1">
        <f t="shared" si="16"/>
        <v>98.675362875077923</v>
      </c>
      <c r="F296" s="2" t="s">
        <v>2281</v>
      </c>
    </row>
    <row r="297" spans="1:6" ht="18.75">
      <c r="A297" s="4">
        <v>433</v>
      </c>
      <c r="B297" s="6" t="s">
        <v>426</v>
      </c>
      <c r="C297" s="128">
        <v>4138</v>
      </c>
      <c r="D297" s="1">
        <f t="shared" si="15"/>
        <v>1.8429963204915169E-2</v>
      </c>
      <c r="E297" s="1">
        <f t="shared" si="16"/>
        <v>98.693792838282832</v>
      </c>
      <c r="F297" s="2" t="s">
        <v>2281</v>
      </c>
    </row>
    <row r="298" spans="1:6" ht="18.75">
      <c r="A298" s="4">
        <v>530</v>
      </c>
      <c r="B298" s="5" t="s">
        <v>522</v>
      </c>
      <c r="C298" s="128">
        <v>4132.97</v>
      </c>
      <c r="D298" s="1">
        <f t="shared" si="15"/>
        <v>1.8407560422189041E-2</v>
      </c>
      <c r="E298" s="1">
        <f t="shared" si="16"/>
        <v>98.712200398705022</v>
      </c>
      <c r="F298" s="2" t="s">
        <v>2281</v>
      </c>
    </row>
    <row r="299" spans="1:6" ht="18.75">
      <c r="A299" s="4">
        <v>167</v>
      </c>
      <c r="B299" s="5" t="s">
        <v>182</v>
      </c>
      <c r="C299" s="128">
        <v>4030.299</v>
      </c>
      <c r="D299" s="1">
        <f t="shared" si="15"/>
        <v>1.7950280878396906E-2</v>
      </c>
      <c r="E299" s="1">
        <f t="shared" si="16"/>
        <v>98.730150679583417</v>
      </c>
      <c r="F299" s="2" t="s">
        <v>2281</v>
      </c>
    </row>
    <row r="300" spans="1:6" ht="18.75">
      <c r="A300" s="4">
        <v>149</v>
      </c>
      <c r="B300" s="4" t="s">
        <v>164</v>
      </c>
      <c r="C300" s="128">
        <v>3956.5</v>
      </c>
      <c r="D300" s="1">
        <f t="shared" si="15"/>
        <v>1.7621592416686045E-2</v>
      </c>
      <c r="E300" s="1">
        <f t="shared" si="16"/>
        <v>98.747772272000105</v>
      </c>
      <c r="F300" s="2" t="s">
        <v>2281</v>
      </c>
    </row>
    <row r="301" spans="1:6" ht="18.75">
      <c r="A301" s="4">
        <v>69</v>
      </c>
      <c r="B301" s="5" t="s">
        <v>83</v>
      </c>
      <c r="C301" s="128">
        <v>3900.62</v>
      </c>
      <c r="D301" s="1">
        <f t="shared" si="15"/>
        <v>1.7372712198249447E-2</v>
      </c>
      <c r="E301" s="1">
        <f t="shared" si="16"/>
        <v>98.765144984198358</v>
      </c>
      <c r="F301" s="2" t="s">
        <v>2281</v>
      </c>
    </row>
    <row r="302" spans="1:6" ht="18.75">
      <c r="A302" s="4">
        <v>382</v>
      </c>
      <c r="B302" s="9" t="s">
        <v>383</v>
      </c>
      <c r="C302" s="128">
        <v>3758.502</v>
      </c>
      <c r="D302" s="1">
        <f t="shared" si="15"/>
        <v>1.6739742282648639E-2</v>
      </c>
      <c r="E302" s="1">
        <f t="shared" si="16"/>
        <v>98.78188472648101</v>
      </c>
      <c r="F302" s="2" t="s">
        <v>2281</v>
      </c>
    </row>
    <row r="303" spans="1:6" ht="18.75">
      <c r="A303" s="4">
        <v>392</v>
      </c>
      <c r="B303" s="7" t="s">
        <v>391</v>
      </c>
      <c r="C303" s="128">
        <v>3748.5</v>
      </c>
      <c r="D303" s="1">
        <f t="shared" si="15"/>
        <v>1.6695195039541928E-2</v>
      </c>
      <c r="E303" s="1">
        <f t="shared" si="16"/>
        <v>98.798579921520556</v>
      </c>
      <c r="F303" s="2" t="s">
        <v>2281</v>
      </c>
    </row>
    <row r="304" spans="1:6" ht="18.75">
      <c r="A304" s="4">
        <v>138</v>
      </c>
      <c r="B304" s="4" t="s">
        <v>154</v>
      </c>
      <c r="C304" s="128">
        <v>3745.0140000000001</v>
      </c>
      <c r="D304" s="1">
        <f t="shared" si="15"/>
        <v>1.6679668975807679E-2</v>
      </c>
      <c r="E304" s="1">
        <f t="shared" si="16"/>
        <v>98.815259590496368</v>
      </c>
      <c r="F304" s="2" t="s">
        <v>2281</v>
      </c>
    </row>
    <row r="305" spans="1:6" ht="18.75">
      <c r="A305" s="4">
        <v>445</v>
      </c>
      <c r="B305" s="6" t="s">
        <v>436</v>
      </c>
      <c r="C305" s="128">
        <v>3661.056</v>
      </c>
      <c r="D305" s="1">
        <f t="shared" si="15"/>
        <v>1.6305734019123708E-2</v>
      </c>
      <c r="E305" s="1">
        <f t="shared" si="16"/>
        <v>98.831565324515495</v>
      </c>
      <c r="F305" s="2" t="s">
        <v>2281</v>
      </c>
    </row>
    <row r="306" spans="1:6" ht="18.75">
      <c r="A306" s="4">
        <v>148</v>
      </c>
      <c r="B306" s="4" t="s">
        <v>163</v>
      </c>
      <c r="C306" s="128">
        <v>3570.71</v>
      </c>
      <c r="D306" s="1">
        <f t="shared" si="15"/>
        <v>1.590334797376091E-2</v>
      </c>
      <c r="E306" s="1">
        <f t="shared" si="16"/>
        <v>98.847468672489256</v>
      </c>
      <c r="F306" s="2" t="s">
        <v>2281</v>
      </c>
    </row>
    <row r="307" spans="1:6" ht="18.75">
      <c r="A307" s="4">
        <v>88</v>
      </c>
      <c r="B307" s="5" t="s">
        <v>102</v>
      </c>
      <c r="C307" s="128">
        <v>3538.31</v>
      </c>
      <c r="D307" s="1">
        <f t="shared" si="15"/>
        <v>1.5759043766936535E-2</v>
      </c>
      <c r="E307" s="1">
        <f t="shared" si="16"/>
        <v>98.863227716256191</v>
      </c>
      <c r="F307" s="2" t="s">
        <v>2281</v>
      </c>
    </row>
    <row r="308" spans="1:6" ht="18.75">
      <c r="A308" s="4">
        <v>356</v>
      </c>
      <c r="B308" s="5" t="s">
        <v>359</v>
      </c>
      <c r="C308" s="128">
        <v>3520</v>
      </c>
      <c r="D308" s="1">
        <f t="shared" si="15"/>
        <v>1.5677494074746591E-2</v>
      </c>
      <c r="E308" s="1">
        <f t="shared" si="16"/>
        <v>98.878905210330942</v>
      </c>
      <c r="F308" s="2" t="s">
        <v>2281</v>
      </c>
    </row>
    <row r="309" spans="1:6" ht="18.75">
      <c r="A309" s="4">
        <v>238</v>
      </c>
      <c r="B309" s="10" t="s">
        <v>249</v>
      </c>
      <c r="C309" s="128">
        <v>3460.4080000000004</v>
      </c>
      <c r="D309" s="1">
        <f t="shared" si="15"/>
        <v>1.5412081226194802E-2</v>
      </c>
      <c r="E309" s="1">
        <f t="shared" si="16"/>
        <v>98.89431729155713</v>
      </c>
      <c r="F309" s="2" t="s">
        <v>2281</v>
      </c>
    </row>
    <row r="310" spans="1:6" ht="18.75">
      <c r="A310" s="4">
        <v>280</v>
      </c>
      <c r="B310" s="9" t="s">
        <v>288</v>
      </c>
      <c r="C310" s="128">
        <v>3410.3999999999996</v>
      </c>
      <c r="D310" s="1">
        <f t="shared" si="15"/>
        <v>1.5189353918328341E-2</v>
      </c>
      <c r="E310" s="1">
        <f t="shared" si="16"/>
        <v>98.90950664547546</v>
      </c>
      <c r="F310" s="2" t="s">
        <v>2281</v>
      </c>
    </row>
    <row r="311" spans="1:6" ht="18.75">
      <c r="A311" s="4">
        <v>320</v>
      </c>
      <c r="B311" s="13" t="s">
        <v>325</v>
      </c>
      <c r="C311" s="128">
        <v>3301.65</v>
      </c>
      <c r="D311" s="1">
        <f t="shared" si="15"/>
        <v>1.4704999520422467E-2</v>
      </c>
      <c r="E311" s="1">
        <f t="shared" si="16"/>
        <v>98.924211644995879</v>
      </c>
      <c r="F311" s="2" t="s">
        <v>2281</v>
      </c>
    </row>
    <row r="312" spans="1:6" ht="18.75">
      <c r="A312" s="4">
        <v>163</v>
      </c>
      <c r="B312" s="5" t="s">
        <v>178</v>
      </c>
      <c r="C312" s="128">
        <v>3273.9700000000003</v>
      </c>
      <c r="D312" s="1">
        <f t="shared" si="15"/>
        <v>1.4581717407925597E-2</v>
      </c>
      <c r="E312" s="1">
        <f t="shared" si="16"/>
        <v>98.9387933624038</v>
      </c>
      <c r="F312" s="2" t="s">
        <v>2281</v>
      </c>
    </row>
    <row r="313" spans="1:6" ht="18.75">
      <c r="A313" s="4">
        <v>379</v>
      </c>
      <c r="B313" s="9" t="s">
        <v>380</v>
      </c>
      <c r="C313" s="128">
        <v>3270</v>
      </c>
      <c r="D313" s="1">
        <f t="shared" si="15"/>
        <v>1.4564035688756066E-2</v>
      </c>
      <c r="E313" s="1">
        <f t="shared" si="16"/>
        <v>98.95335739809255</v>
      </c>
      <c r="F313" s="2" t="s">
        <v>2281</v>
      </c>
    </row>
    <row r="314" spans="1:6" ht="18.75">
      <c r="A314" s="4">
        <v>272</v>
      </c>
      <c r="B314" s="9" t="s">
        <v>281</v>
      </c>
      <c r="C314" s="128">
        <v>3190.8879999999999</v>
      </c>
      <c r="D314" s="1">
        <f t="shared" si="15"/>
        <v>1.4211684009426134E-2</v>
      </c>
      <c r="E314" s="1">
        <f t="shared" si="16"/>
        <v>98.967569082101974</v>
      </c>
      <c r="F314" s="2" t="s">
        <v>2281</v>
      </c>
    </row>
    <row r="315" spans="1:6" ht="18.75">
      <c r="A315" s="4">
        <v>394</v>
      </c>
      <c r="B315" s="7" t="s">
        <v>393</v>
      </c>
      <c r="C315" s="128">
        <v>3186</v>
      </c>
      <c r="D315" s="1">
        <f t="shared" si="15"/>
        <v>1.418991367106325E-2</v>
      </c>
      <c r="E315" s="1">
        <f t="shared" si="16"/>
        <v>98.981758995773035</v>
      </c>
      <c r="F315" s="2" t="s">
        <v>2281</v>
      </c>
    </row>
    <row r="316" spans="1:6" ht="18.75">
      <c r="A316" s="4">
        <v>4</v>
      </c>
      <c r="B316" s="4" t="s">
        <v>14</v>
      </c>
      <c r="C316" s="128">
        <v>3175.2</v>
      </c>
      <c r="D316" s="1">
        <f t="shared" si="15"/>
        <v>1.4141812268788457E-2</v>
      </c>
      <c r="E316" s="1">
        <f t="shared" si="16"/>
        <v>98.995900808041824</v>
      </c>
      <c r="F316" s="2" t="s">
        <v>2281</v>
      </c>
    </row>
    <row r="317" spans="1:6" ht="18.75">
      <c r="A317" s="4">
        <v>58</v>
      </c>
      <c r="B317" s="5" t="s">
        <v>72</v>
      </c>
      <c r="C317" s="128">
        <v>3163.335</v>
      </c>
      <c r="D317" s="1">
        <f t="shared" si="15"/>
        <v>1.4088967533789349E-2</v>
      </c>
      <c r="E317" s="1">
        <f t="shared" si="16"/>
        <v>99.009989775575619</v>
      </c>
      <c r="F317" s="2" t="s">
        <v>2281</v>
      </c>
    </row>
    <row r="318" spans="1:6" ht="18.75">
      <c r="A318" s="4">
        <v>483</v>
      </c>
      <c r="B318" s="5" t="s">
        <v>474</v>
      </c>
      <c r="C318" s="128">
        <v>3123.4</v>
      </c>
      <c r="D318" s="1">
        <f t="shared" si="15"/>
        <v>1.3911103691211223E-2</v>
      </c>
      <c r="E318" s="1">
        <f t="shared" si="16"/>
        <v>99.023900879266833</v>
      </c>
      <c r="F318" s="2" t="s">
        <v>2281</v>
      </c>
    </row>
    <row r="319" spans="1:6" ht="18.75">
      <c r="A319" s="4">
        <v>336</v>
      </c>
      <c r="B319" s="5" t="s">
        <v>342</v>
      </c>
      <c r="C319" s="128">
        <v>3068.4780000000001</v>
      </c>
      <c r="D319" s="1">
        <f t="shared" si="15"/>
        <v>1.3666490245309734E-2</v>
      </c>
      <c r="E319" s="1">
        <f t="shared" si="16"/>
        <v>99.037567369512146</v>
      </c>
      <c r="F319" s="2" t="s">
        <v>2281</v>
      </c>
    </row>
    <row r="320" spans="1:6" ht="18.75">
      <c r="A320" s="4">
        <v>333</v>
      </c>
      <c r="B320" s="5" t="s">
        <v>339</v>
      </c>
      <c r="C320" s="128">
        <v>3029.2599999999998</v>
      </c>
      <c r="D320" s="1">
        <f t="shared" si="15"/>
        <v>1.3491819801382629E-2</v>
      </c>
      <c r="E320" s="1">
        <f t="shared" si="16"/>
        <v>99.051059189313534</v>
      </c>
      <c r="F320" s="2" t="s">
        <v>2281</v>
      </c>
    </row>
    <row r="321" spans="1:6" ht="18.75">
      <c r="A321" s="4">
        <v>443</v>
      </c>
      <c r="B321" s="6" t="s">
        <v>434</v>
      </c>
      <c r="C321" s="128">
        <v>3000.0389999999998</v>
      </c>
      <c r="D321" s="1">
        <f t="shared" si="15"/>
        <v>1.3361674331394511E-2</v>
      </c>
      <c r="E321" s="1">
        <f t="shared" si="16"/>
        <v>99.064420863644926</v>
      </c>
      <c r="F321" s="2" t="s">
        <v>2281</v>
      </c>
    </row>
    <row r="322" spans="1:6" ht="18.75">
      <c r="A322" s="4">
        <v>326</v>
      </c>
      <c r="B322" s="13" t="s">
        <v>331</v>
      </c>
      <c r="C322" s="128">
        <v>2985.6</v>
      </c>
      <c r="D322" s="1">
        <f t="shared" si="15"/>
        <v>1.3297365428853245E-2</v>
      </c>
      <c r="E322" s="1">
        <f t="shared" si="16"/>
        <v>99.077718229073781</v>
      </c>
      <c r="F322" s="2" t="s">
        <v>2281</v>
      </c>
    </row>
    <row r="323" spans="1:6" ht="18.75">
      <c r="A323" s="4">
        <v>361</v>
      </c>
      <c r="B323" s="9" t="s">
        <v>364</v>
      </c>
      <c r="C323" s="128">
        <v>2953.223</v>
      </c>
      <c r="D323" s="1">
        <f t="shared" ref="D323:D386" si="17">(C323/$C$539)*100</f>
        <v>1.3153163660200383E-2</v>
      </c>
      <c r="E323" s="1">
        <f t="shared" si="16"/>
        <v>99.090871392733987</v>
      </c>
      <c r="F323" s="2" t="s">
        <v>2281</v>
      </c>
    </row>
    <row r="324" spans="1:6" ht="18.75">
      <c r="A324" s="4">
        <v>98</v>
      </c>
      <c r="B324" s="11" t="s">
        <v>112</v>
      </c>
      <c r="C324" s="128">
        <v>2915.5140000000001</v>
      </c>
      <c r="D324" s="1">
        <f t="shared" si="17"/>
        <v>1.2985214051091116E-2</v>
      </c>
      <c r="E324" s="1">
        <f t="shared" si="16"/>
        <v>99.103856606785072</v>
      </c>
      <c r="F324" s="2" t="s">
        <v>2281</v>
      </c>
    </row>
    <row r="325" spans="1:6" ht="18.75">
      <c r="A325" s="4">
        <v>231</v>
      </c>
      <c r="B325" s="10" t="s">
        <v>243</v>
      </c>
      <c r="C325" s="128">
        <v>2891.2000000000003</v>
      </c>
      <c r="D325" s="1">
        <f t="shared" si="17"/>
        <v>1.2876923542303223E-2</v>
      </c>
      <c r="E325" s="1">
        <f t="shared" si="16"/>
        <v>99.11673353032738</v>
      </c>
      <c r="F325" s="2" t="s">
        <v>2281</v>
      </c>
    </row>
    <row r="326" spans="1:6" ht="18.75">
      <c r="A326" s="4">
        <v>460</v>
      </c>
      <c r="B326" s="12" t="s">
        <v>450</v>
      </c>
      <c r="C326" s="128">
        <v>2891.1959999999999</v>
      </c>
      <c r="D326" s="1">
        <f t="shared" si="17"/>
        <v>1.2876905726969047E-2</v>
      </c>
      <c r="E326" s="1">
        <f t="shared" si="16"/>
        <v>99.12961043605435</v>
      </c>
      <c r="F326" s="2" t="s">
        <v>2281</v>
      </c>
    </row>
    <row r="327" spans="1:6" ht="18.75">
      <c r="A327" s="4">
        <v>286</v>
      </c>
      <c r="B327" s="9" t="s">
        <v>294</v>
      </c>
      <c r="C327" s="128">
        <v>2850</v>
      </c>
      <c r="D327" s="1">
        <f t="shared" si="17"/>
        <v>1.2693425600291984E-2</v>
      </c>
      <c r="E327" s="1">
        <f t="shared" si="16"/>
        <v>99.142303861654639</v>
      </c>
      <c r="F327" s="2" t="s">
        <v>2281</v>
      </c>
    </row>
    <row r="328" spans="1:6" ht="18.75">
      <c r="A328" s="4">
        <v>147</v>
      </c>
      <c r="B328" s="4" t="s">
        <v>162</v>
      </c>
      <c r="C328" s="128">
        <v>2800</v>
      </c>
      <c r="D328" s="1">
        <f t="shared" si="17"/>
        <v>1.247073392309388E-2</v>
      </c>
      <c r="E328" s="1">
        <f t="shared" si="16"/>
        <v>99.154774595577734</v>
      </c>
      <c r="F328" s="2" t="s">
        <v>2281</v>
      </c>
    </row>
    <row r="329" spans="1:6" ht="18.75">
      <c r="A329" s="4">
        <v>367</v>
      </c>
      <c r="B329" s="9" t="s">
        <v>370</v>
      </c>
      <c r="C329" s="128">
        <v>2760</v>
      </c>
      <c r="D329" s="1">
        <f t="shared" si="17"/>
        <v>1.2292580581335394E-2</v>
      </c>
      <c r="E329" s="1">
        <f t="shared" si="16"/>
        <v>99.167067176159065</v>
      </c>
      <c r="F329" s="2" t="s">
        <v>2281</v>
      </c>
    </row>
    <row r="330" spans="1:6" ht="18.75">
      <c r="A330" s="4">
        <v>376</v>
      </c>
      <c r="B330" s="9" t="s">
        <v>377</v>
      </c>
      <c r="C330" s="128">
        <v>2754</v>
      </c>
      <c r="D330" s="1">
        <f t="shared" si="17"/>
        <v>1.2265857580071624E-2</v>
      </c>
      <c r="E330" s="1">
        <f t="shared" si="16"/>
        <v>99.179333033739141</v>
      </c>
      <c r="F330" s="2" t="s">
        <v>2281</v>
      </c>
    </row>
    <row r="331" spans="1:6" ht="18.75">
      <c r="A331" s="4">
        <v>204</v>
      </c>
      <c r="B331" s="9" t="s">
        <v>216</v>
      </c>
      <c r="C331" s="128">
        <v>2748.933</v>
      </c>
      <c r="D331" s="1">
        <f t="shared" si="17"/>
        <v>1.2243290005504366E-2</v>
      </c>
      <c r="E331" s="1">
        <f t="shared" si="16"/>
        <v>99.191576323744641</v>
      </c>
      <c r="F331" s="2" t="s">
        <v>2281</v>
      </c>
    </row>
    <row r="332" spans="1:6" ht="18.75">
      <c r="A332" s="4">
        <v>164</v>
      </c>
      <c r="B332" s="5" t="s">
        <v>179</v>
      </c>
      <c r="C332" s="128">
        <v>2745.6</v>
      </c>
      <c r="D332" s="1">
        <f t="shared" si="17"/>
        <v>1.222844537830234E-2</v>
      </c>
      <c r="E332" s="1">
        <f t="shared" si="16"/>
        <v>99.203804769122939</v>
      </c>
      <c r="F332" s="2" t="s">
        <v>2281</v>
      </c>
    </row>
    <row r="333" spans="1:6" ht="18.75">
      <c r="A333" s="4">
        <v>345</v>
      </c>
      <c r="B333" s="5" t="s">
        <v>350</v>
      </c>
      <c r="C333" s="128">
        <v>2670.3</v>
      </c>
      <c r="D333" s="1">
        <f t="shared" si="17"/>
        <v>1.1893071712441996E-2</v>
      </c>
      <c r="E333" s="1">
        <f t="shared" si="16"/>
        <v>99.215697840835375</v>
      </c>
      <c r="F333" s="2" t="s">
        <v>2281</v>
      </c>
    </row>
    <row r="334" spans="1:6" ht="18.75">
      <c r="A334" s="4">
        <v>496</v>
      </c>
      <c r="B334" s="5" t="s">
        <v>488</v>
      </c>
      <c r="C334" s="128">
        <v>2613.7199999999998</v>
      </c>
      <c r="D334" s="1">
        <f t="shared" si="17"/>
        <v>1.1641073810524618E-2</v>
      </c>
      <c r="E334" s="1">
        <f t="shared" si="16"/>
        <v>99.227338914645898</v>
      </c>
      <c r="F334" s="2" t="s">
        <v>2281</v>
      </c>
    </row>
    <row r="335" spans="1:6" ht="18.75">
      <c r="A335" s="4">
        <v>267</v>
      </c>
      <c r="B335" s="10" t="s">
        <v>276</v>
      </c>
      <c r="C335" s="128">
        <v>2611.875</v>
      </c>
      <c r="D335" s="1">
        <f t="shared" si="17"/>
        <v>1.1632856487636008E-2</v>
      </c>
      <c r="E335" s="1">
        <f t="shared" si="16"/>
        <v>99.238971771133535</v>
      </c>
      <c r="F335" s="2" t="s">
        <v>2281</v>
      </c>
    </row>
    <row r="336" spans="1:6" ht="18.75">
      <c r="A336" s="4">
        <v>107</v>
      </c>
      <c r="B336" s="11" t="s">
        <v>121</v>
      </c>
      <c r="C336" s="128">
        <v>2546.1799999999998</v>
      </c>
      <c r="D336" s="1">
        <f t="shared" si="17"/>
        <v>1.1340261892965419E-2</v>
      </c>
      <c r="E336" s="1">
        <f t="shared" si="16"/>
        <v>99.250312033026503</v>
      </c>
      <c r="F336" s="2" t="s">
        <v>2281</v>
      </c>
    </row>
    <row r="337" spans="1:6" ht="18.75">
      <c r="A337" s="4">
        <v>509</v>
      </c>
      <c r="B337" s="5" t="s">
        <v>501</v>
      </c>
      <c r="C337" s="128">
        <v>2539.7759999999998</v>
      </c>
      <c r="D337" s="1">
        <f t="shared" si="17"/>
        <v>1.1311739542949884E-2</v>
      </c>
      <c r="E337" s="1">
        <f t="shared" si="16"/>
        <v>99.26162377256945</v>
      </c>
      <c r="F337" s="2" t="s">
        <v>2281</v>
      </c>
    </row>
    <row r="338" spans="1:6" ht="18.75">
      <c r="A338" s="4">
        <v>292</v>
      </c>
      <c r="B338" s="9" t="s">
        <v>300</v>
      </c>
      <c r="C338" s="128">
        <v>2513.2800000000002</v>
      </c>
      <c r="D338" s="1">
        <f t="shared" si="17"/>
        <v>1.1193730769369067E-2</v>
      </c>
      <c r="E338" s="1">
        <f t="shared" si="16"/>
        <v>99.272817503338814</v>
      </c>
      <c r="F338" s="2" t="s">
        <v>2281</v>
      </c>
    </row>
    <row r="339" spans="1:6" ht="18.75">
      <c r="A339" s="4">
        <v>413</v>
      </c>
      <c r="B339" s="7" t="s">
        <v>2227</v>
      </c>
      <c r="C339" s="128">
        <v>2498.8999999999996</v>
      </c>
      <c r="D339" s="1">
        <f t="shared" si="17"/>
        <v>1.112968464300689E-2</v>
      </c>
      <c r="E339" s="1">
        <f t="shared" si="16"/>
        <v>99.283947187981823</v>
      </c>
      <c r="F339" s="2" t="s">
        <v>2281</v>
      </c>
    </row>
    <row r="340" spans="1:6" ht="18.75">
      <c r="A340" s="4">
        <v>106</v>
      </c>
      <c r="B340" s="11" t="s">
        <v>120</v>
      </c>
      <c r="C340" s="128">
        <v>2498.7449999999999</v>
      </c>
      <c r="D340" s="1">
        <f t="shared" si="17"/>
        <v>1.1128994298807577E-2</v>
      </c>
      <c r="E340" s="1">
        <f t="shared" si="16"/>
        <v>99.295076182280624</v>
      </c>
      <c r="F340" s="2" t="s">
        <v>2281</v>
      </c>
    </row>
    <row r="341" spans="1:6" ht="18.75">
      <c r="A341" s="4">
        <v>265</v>
      </c>
      <c r="B341" s="10" t="s">
        <v>274</v>
      </c>
      <c r="C341" s="128">
        <v>2479.5</v>
      </c>
      <c r="D341" s="1">
        <f t="shared" si="17"/>
        <v>1.1043280272254026E-2</v>
      </c>
      <c r="E341" s="1">
        <f t="shared" si="16"/>
        <v>99.306119462552871</v>
      </c>
      <c r="F341" s="2" t="s">
        <v>2281</v>
      </c>
    </row>
    <row r="342" spans="1:6" ht="18.75">
      <c r="A342" s="4">
        <v>119</v>
      </c>
      <c r="B342" s="11" t="s">
        <v>133</v>
      </c>
      <c r="C342" s="128">
        <v>2475</v>
      </c>
      <c r="D342" s="1">
        <f t="shared" si="17"/>
        <v>1.1023238021306198E-2</v>
      </c>
      <c r="E342" s="1">
        <f t="shared" si="16"/>
        <v>99.31714270057418</v>
      </c>
      <c r="F342" s="2" t="s">
        <v>2281</v>
      </c>
    </row>
    <row r="343" spans="1:6" ht="18.75">
      <c r="A343" s="4">
        <v>38</v>
      </c>
      <c r="B343" s="5" t="s">
        <v>51</v>
      </c>
      <c r="C343" s="128">
        <v>2470.2930000000001</v>
      </c>
      <c r="D343" s="1">
        <f t="shared" si="17"/>
        <v>1.1002273826814768E-2</v>
      </c>
      <c r="E343" s="1">
        <f t="shared" si="16"/>
        <v>99.328144974400999</v>
      </c>
      <c r="F343" s="2" t="s">
        <v>2281</v>
      </c>
    </row>
    <row r="344" spans="1:6" ht="18.75">
      <c r="A344" s="4">
        <v>466</v>
      </c>
      <c r="B344" s="12" t="s">
        <v>456</v>
      </c>
      <c r="C344" s="128">
        <v>2449.9049999999997</v>
      </c>
      <c r="D344" s="1">
        <f t="shared" si="17"/>
        <v>1.0911469068520467E-2</v>
      </c>
      <c r="E344" s="1">
        <f t="shared" si="16"/>
        <v>99.339056443469516</v>
      </c>
      <c r="F344" s="2" t="s">
        <v>2281</v>
      </c>
    </row>
    <row r="345" spans="1:6" ht="18.75">
      <c r="A345" s="4">
        <v>226</v>
      </c>
      <c r="B345" s="10" t="s">
        <v>238</v>
      </c>
      <c r="C345" s="128">
        <v>2425.5</v>
      </c>
      <c r="D345" s="1">
        <f t="shared" si="17"/>
        <v>1.0802773260880073E-2</v>
      </c>
      <c r="E345" s="1">
        <f t="shared" si="16"/>
        <v>99.349859216730394</v>
      </c>
      <c r="F345" s="2" t="s">
        <v>2281</v>
      </c>
    </row>
    <row r="346" spans="1:6" ht="18.75">
      <c r="A346" s="4">
        <v>21</v>
      </c>
      <c r="B346" s="5" t="s">
        <v>33</v>
      </c>
      <c r="C346" s="128">
        <v>2332.7849999999999</v>
      </c>
      <c r="D346" s="1">
        <f t="shared" si="17"/>
        <v>1.0389836083851627E-2</v>
      </c>
      <c r="E346" s="1">
        <f t="shared" si="16"/>
        <v>99.36024905281424</v>
      </c>
      <c r="F346" s="2" t="s">
        <v>2281</v>
      </c>
    </row>
    <row r="347" spans="1:6" ht="18.75">
      <c r="A347" s="4">
        <v>20</v>
      </c>
      <c r="B347" s="5" t="s">
        <v>32</v>
      </c>
      <c r="C347" s="128">
        <v>2270.16</v>
      </c>
      <c r="D347" s="1">
        <f t="shared" si="17"/>
        <v>1.0110914758161E-2</v>
      </c>
      <c r="E347" s="1">
        <f t="shared" si="16"/>
        <v>99.370359967572398</v>
      </c>
      <c r="F347" s="2" t="s">
        <v>2281</v>
      </c>
    </row>
    <row r="348" spans="1:6" ht="18.75">
      <c r="A348" s="4">
        <v>500</v>
      </c>
      <c r="B348" s="5" t="s">
        <v>492</v>
      </c>
      <c r="C348" s="128">
        <v>2249.8560000000002</v>
      </c>
      <c r="D348" s="1">
        <f t="shared" si="17"/>
        <v>1.0020484121884395E-2</v>
      </c>
      <c r="E348" s="1">
        <f t="shared" si="16"/>
        <v>99.380380451694279</v>
      </c>
      <c r="F348" s="2" t="s">
        <v>2281</v>
      </c>
    </row>
    <row r="349" spans="1:6" ht="18.75">
      <c r="A349" s="4">
        <v>196</v>
      </c>
      <c r="B349" s="9" t="s">
        <v>209</v>
      </c>
      <c r="C349" s="128">
        <v>2221.38</v>
      </c>
      <c r="D349" s="1">
        <f t="shared" si="17"/>
        <v>9.8936567578865302E-3</v>
      </c>
      <c r="E349" s="1">
        <f t="shared" si="16"/>
        <v>99.390274108452161</v>
      </c>
      <c r="F349" s="2" t="s">
        <v>2281</v>
      </c>
    </row>
    <row r="350" spans="1:6" ht="18.75">
      <c r="A350" s="4">
        <v>337</v>
      </c>
      <c r="B350" s="5" t="s">
        <v>343</v>
      </c>
      <c r="C350" s="128">
        <v>2205</v>
      </c>
      <c r="D350" s="1">
        <f t="shared" si="17"/>
        <v>9.8207029644364289E-3</v>
      </c>
      <c r="E350" s="1">
        <f t="shared" si="16"/>
        <v>99.400094811416594</v>
      </c>
      <c r="F350" s="2" t="s">
        <v>2281</v>
      </c>
    </row>
    <row r="351" spans="1:6" ht="18.75">
      <c r="A351" s="4">
        <v>529</v>
      </c>
      <c r="B351" s="5" t="s">
        <v>521</v>
      </c>
      <c r="C351" s="128">
        <v>2204.712</v>
      </c>
      <c r="D351" s="1">
        <f t="shared" si="17"/>
        <v>9.8194202603757701E-3</v>
      </c>
      <c r="E351" s="1">
        <f t="shared" si="16"/>
        <v>99.409914231676964</v>
      </c>
      <c r="F351" s="2" t="s">
        <v>2281</v>
      </c>
    </row>
    <row r="352" spans="1:6" ht="18.75">
      <c r="A352" s="4">
        <v>91</v>
      </c>
      <c r="B352" s="5" t="s">
        <v>105</v>
      </c>
      <c r="C352" s="128">
        <v>2204.1999999999998</v>
      </c>
      <c r="D352" s="1">
        <f t="shared" si="17"/>
        <v>9.8171398976012597E-3</v>
      </c>
      <c r="E352" s="1">
        <f t="shared" si="16"/>
        <v>99.419731371574571</v>
      </c>
      <c r="F352" s="2" t="s">
        <v>2281</v>
      </c>
    </row>
    <row r="353" spans="1:6" ht="18.75">
      <c r="A353" s="4">
        <v>505</v>
      </c>
      <c r="B353" s="5" t="s">
        <v>497</v>
      </c>
      <c r="C353" s="128">
        <v>2192.4</v>
      </c>
      <c r="D353" s="1">
        <f t="shared" si="17"/>
        <v>9.764584661782507E-3</v>
      </c>
      <c r="E353" s="1">
        <f t="shared" si="16"/>
        <v>99.429495956236352</v>
      </c>
      <c r="F353" s="2" t="s">
        <v>2281</v>
      </c>
    </row>
    <row r="354" spans="1:6" ht="18.75">
      <c r="A354" s="4">
        <v>19</v>
      </c>
      <c r="B354" s="4" t="s">
        <v>31</v>
      </c>
      <c r="C354" s="128">
        <v>2182.1099999999997</v>
      </c>
      <c r="D354" s="1">
        <f t="shared" si="17"/>
        <v>9.7187547146151358E-3</v>
      </c>
      <c r="E354" s="1">
        <f t="shared" si="16"/>
        <v>99.439214710950964</v>
      </c>
      <c r="F354" s="2" t="s">
        <v>2281</v>
      </c>
    </row>
    <row r="355" spans="1:6" ht="18.75">
      <c r="A355" s="4">
        <v>207</v>
      </c>
      <c r="B355" s="9" t="s">
        <v>220</v>
      </c>
      <c r="C355" s="128">
        <v>2173.5</v>
      </c>
      <c r="D355" s="1">
        <f t="shared" si="17"/>
        <v>9.6804072078016234E-3</v>
      </c>
      <c r="E355" s="1">
        <f t="shared" ref="E355:E418" si="18">D355+E354</f>
        <v>99.448895118158759</v>
      </c>
      <c r="F355" s="2" t="s">
        <v>2281</v>
      </c>
    </row>
    <row r="356" spans="1:6" ht="18.75">
      <c r="A356" s="4">
        <v>453</v>
      </c>
      <c r="B356" s="12" t="s">
        <v>443</v>
      </c>
      <c r="C356" s="128">
        <v>2132.46</v>
      </c>
      <c r="D356" s="1">
        <f t="shared" si="17"/>
        <v>9.49762187915742E-3</v>
      </c>
      <c r="E356" s="1">
        <f t="shared" si="18"/>
        <v>99.458392740037922</v>
      </c>
      <c r="F356" s="2" t="s">
        <v>2281</v>
      </c>
    </row>
    <row r="357" spans="1:6" ht="18.75">
      <c r="A357" s="4">
        <v>372</v>
      </c>
      <c r="B357" s="9" t="s">
        <v>373</v>
      </c>
      <c r="C357" s="128">
        <v>2087.4</v>
      </c>
      <c r="D357" s="1">
        <f t="shared" si="17"/>
        <v>9.2969321396664875E-3</v>
      </c>
      <c r="E357" s="1">
        <f t="shared" si="18"/>
        <v>99.467689672177585</v>
      </c>
      <c r="F357" s="2" t="s">
        <v>2281</v>
      </c>
    </row>
    <row r="358" spans="1:6" ht="18.75">
      <c r="A358" s="4">
        <v>462</v>
      </c>
      <c r="B358" s="12" t="s">
        <v>452</v>
      </c>
      <c r="C358" s="128">
        <v>2085.174</v>
      </c>
      <c r="D358" s="1">
        <f t="shared" si="17"/>
        <v>9.2870179061976272E-3</v>
      </c>
      <c r="E358" s="1">
        <f t="shared" si="18"/>
        <v>99.476976690083788</v>
      </c>
      <c r="F358" s="2" t="s">
        <v>2281</v>
      </c>
    </row>
    <row r="359" spans="1:6" ht="18.75">
      <c r="A359" s="4">
        <v>531</v>
      </c>
      <c r="B359" s="5" t="s">
        <v>523</v>
      </c>
      <c r="C359" s="128">
        <v>2072.433</v>
      </c>
      <c r="D359" s="1">
        <f t="shared" si="17"/>
        <v>9.2302716130140058E-3</v>
      </c>
      <c r="E359" s="1">
        <f t="shared" si="18"/>
        <v>99.486206961696809</v>
      </c>
      <c r="F359" s="2" t="s">
        <v>2281</v>
      </c>
    </row>
    <row r="360" spans="1:6" ht="18.75">
      <c r="A360" s="4">
        <v>383</v>
      </c>
      <c r="B360" s="9" t="s">
        <v>384</v>
      </c>
      <c r="C360" s="128">
        <v>2050.92</v>
      </c>
      <c r="D360" s="1">
        <f t="shared" si="17"/>
        <v>9.1344562919827496E-3</v>
      </c>
      <c r="E360" s="1">
        <f t="shared" si="18"/>
        <v>99.495341417988797</v>
      </c>
      <c r="F360" s="2" t="s">
        <v>2281</v>
      </c>
    </row>
    <row r="361" spans="1:6" ht="18.75">
      <c r="A361" s="4">
        <v>89</v>
      </c>
      <c r="B361" s="5" t="s">
        <v>103</v>
      </c>
      <c r="C361" s="128">
        <v>2037.7</v>
      </c>
      <c r="D361" s="1">
        <f t="shared" si="17"/>
        <v>9.0755766125315707E-3</v>
      </c>
      <c r="E361" s="1">
        <f t="shared" si="18"/>
        <v>99.504416994601328</v>
      </c>
      <c r="F361" s="2" t="s">
        <v>2281</v>
      </c>
    </row>
    <row r="362" spans="1:6" ht="18.75">
      <c r="A362" s="4">
        <v>128</v>
      </c>
      <c r="B362" s="4" t="s">
        <v>143</v>
      </c>
      <c r="C362" s="128">
        <v>1981.2260000000001</v>
      </c>
      <c r="D362" s="1">
        <f t="shared" si="17"/>
        <v>8.8240508169698546E-3</v>
      </c>
      <c r="E362" s="1">
        <f t="shared" si="18"/>
        <v>99.513241045418297</v>
      </c>
      <c r="F362" s="2" t="s">
        <v>2281</v>
      </c>
    </row>
    <row r="363" spans="1:6" ht="18.75">
      <c r="A363" s="4">
        <v>205</v>
      </c>
      <c r="B363" s="9" t="s">
        <v>217</v>
      </c>
      <c r="C363" s="128">
        <v>1969.75</v>
      </c>
      <c r="D363" s="1">
        <f t="shared" si="17"/>
        <v>8.7729386232193451E-3</v>
      </c>
      <c r="E363" s="1">
        <f t="shared" si="18"/>
        <v>99.522013984041521</v>
      </c>
      <c r="F363" s="2" t="s">
        <v>2281</v>
      </c>
    </row>
    <row r="364" spans="1:6" ht="18.75">
      <c r="A364" s="4">
        <v>310</v>
      </c>
      <c r="B364" s="13" t="s">
        <v>316</v>
      </c>
      <c r="C364" s="128">
        <v>1955.1</v>
      </c>
      <c r="D364" s="1">
        <f t="shared" si="17"/>
        <v>8.7076899618003002E-3</v>
      </c>
      <c r="E364" s="1">
        <f t="shared" si="18"/>
        <v>99.530721674003317</v>
      </c>
      <c r="F364" s="2" t="s">
        <v>2281</v>
      </c>
    </row>
    <row r="365" spans="1:6" ht="18.75">
      <c r="A365" s="4">
        <v>158</v>
      </c>
      <c r="B365" s="5" t="s">
        <v>173</v>
      </c>
      <c r="C365" s="128">
        <v>1949.325</v>
      </c>
      <c r="D365" s="1">
        <f t="shared" si="17"/>
        <v>8.6819690730839203E-3</v>
      </c>
      <c r="E365" s="1">
        <f t="shared" si="18"/>
        <v>99.539403643076398</v>
      </c>
      <c r="F365" s="2" t="s">
        <v>2281</v>
      </c>
    </row>
    <row r="366" spans="1:6" ht="18.75">
      <c r="A366" s="4">
        <v>17</v>
      </c>
      <c r="B366" s="4" t="s">
        <v>29</v>
      </c>
      <c r="C366" s="128">
        <v>1920</v>
      </c>
      <c r="D366" s="1">
        <f t="shared" si="17"/>
        <v>8.5513604044072308E-3</v>
      </c>
      <c r="E366" s="1">
        <f t="shared" si="18"/>
        <v>99.547955003480809</v>
      </c>
      <c r="F366" s="2" t="s">
        <v>2281</v>
      </c>
    </row>
    <row r="367" spans="1:6" ht="18.75">
      <c r="A367" s="4">
        <v>35</v>
      </c>
      <c r="B367" s="5" t="s">
        <v>48</v>
      </c>
      <c r="C367" s="128">
        <v>1848.808</v>
      </c>
      <c r="D367" s="1">
        <f t="shared" si="17"/>
        <v>8.2342830867454808E-3</v>
      </c>
      <c r="E367" s="1">
        <f t="shared" si="18"/>
        <v>99.556189286567559</v>
      </c>
      <c r="F367" s="2" t="s">
        <v>2281</v>
      </c>
    </row>
    <row r="368" spans="1:6" ht="18.75">
      <c r="A368" s="4">
        <v>136</v>
      </c>
      <c r="B368" s="4" t="s">
        <v>152</v>
      </c>
      <c r="C368" s="128">
        <v>1843.15</v>
      </c>
      <c r="D368" s="1">
        <f t="shared" si="17"/>
        <v>8.2090832965537441E-3</v>
      </c>
      <c r="E368" s="1">
        <f t="shared" si="18"/>
        <v>99.564398369864108</v>
      </c>
      <c r="F368" s="2" t="s">
        <v>2281</v>
      </c>
    </row>
    <row r="369" spans="1:6" ht="18.75">
      <c r="A369" s="4">
        <v>54</v>
      </c>
      <c r="B369" s="5" t="s">
        <v>67</v>
      </c>
      <c r="C369" s="128">
        <v>1840</v>
      </c>
      <c r="D369" s="1">
        <f t="shared" si="17"/>
        <v>8.1950537208902632E-3</v>
      </c>
      <c r="E369" s="1">
        <f t="shared" si="18"/>
        <v>99.572593423585005</v>
      </c>
      <c r="F369" s="2" t="s">
        <v>2281</v>
      </c>
    </row>
    <row r="370" spans="1:6" ht="18.75">
      <c r="A370" s="4">
        <v>408</v>
      </c>
      <c r="B370" s="7" t="s">
        <v>404</v>
      </c>
      <c r="C370" s="128">
        <v>1825.2</v>
      </c>
      <c r="D370" s="1">
        <f t="shared" si="17"/>
        <v>8.1291369844396239E-3</v>
      </c>
      <c r="E370" s="1">
        <f t="shared" si="18"/>
        <v>99.580722560569441</v>
      </c>
      <c r="F370" s="2" t="s">
        <v>2281</v>
      </c>
    </row>
    <row r="371" spans="1:6" ht="18.75">
      <c r="A371" s="4">
        <v>62</v>
      </c>
      <c r="B371" s="5" t="s">
        <v>76</v>
      </c>
      <c r="C371" s="128">
        <v>1795.5</v>
      </c>
      <c r="D371" s="1">
        <f t="shared" si="17"/>
        <v>7.9968581281839486E-3</v>
      </c>
      <c r="E371" s="1">
        <f t="shared" si="18"/>
        <v>99.588719418697622</v>
      </c>
      <c r="F371" s="2" t="s">
        <v>2281</v>
      </c>
    </row>
    <row r="372" spans="1:6" ht="18.75">
      <c r="A372" s="4">
        <v>357</v>
      </c>
      <c r="B372" s="5" t="s">
        <v>360</v>
      </c>
      <c r="C372" s="128">
        <v>1785</v>
      </c>
      <c r="D372" s="1">
        <f t="shared" si="17"/>
        <v>7.9500928759723474E-3</v>
      </c>
      <c r="E372" s="1">
        <f t="shared" si="18"/>
        <v>99.596669511573594</v>
      </c>
      <c r="F372" s="2" t="s">
        <v>2281</v>
      </c>
    </row>
    <row r="373" spans="1:6" ht="18.75">
      <c r="A373" s="4">
        <v>44</v>
      </c>
      <c r="B373" s="5" t="s">
        <v>57</v>
      </c>
      <c r="C373" s="128">
        <v>1737.12</v>
      </c>
      <c r="D373" s="1">
        <f t="shared" si="17"/>
        <v>7.7368433258874422E-3</v>
      </c>
      <c r="E373" s="1">
        <f t="shared" si="18"/>
        <v>99.604406354899481</v>
      </c>
      <c r="F373" s="2" t="s">
        <v>2281</v>
      </c>
    </row>
    <row r="374" spans="1:6" ht="18.75">
      <c r="A374" s="4">
        <v>229</v>
      </c>
      <c r="B374" s="10" t="s">
        <v>241</v>
      </c>
      <c r="C374" s="128">
        <v>1735.5</v>
      </c>
      <c r="D374" s="1">
        <f t="shared" si="17"/>
        <v>7.7296281155462233E-3</v>
      </c>
      <c r="E374" s="1">
        <f t="shared" si="18"/>
        <v>99.612135983015023</v>
      </c>
      <c r="F374" s="2" t="s">
        <v>2281</v>
      </c>
    </row>
    <row r="375" spans="1:6" ht="18.75">
      <c r="A375" s="4">
        <v>216</v>
      </c>
      <c r="B375" s="10" t="s">
        <v>229</v>
      </c>
      <c r="C375" s="128">
        <v>1723.75</v>
      </c>
      <c r="D375" s="1">
        <f t="shared" si="17"/>
        <v>7.6772955714046699E-3</v>
      </c>
      <c r="E375" s="1">
        <f t="shared" si="18"/>
        <v>99.61981327858642</v>
      </c>
      <c r="F375" s="2" t="s">
        <v>2281</v>
      </c>
    </row>
    <row r="376" spans="1:6" ht="18.75">
      <c r="A376" s="4">
        <v>23</v>
      </c>
      <c r="B376" s="5" t="s">
        <v>35</v>
      </c>
      <c r="C376" s="128">
        <v>1697.2199999999998</v>
      </c>
      <c r="D376" s="1">
        <f t="shared" si="17"/>
        <v>7.5591353674833535E-3</v>
      </c>
      <c r="E376" s="1">
        <f t="shared" si="18"/>
        <v>99.627372413953907</v>
      </c>
      <c r="F376" s="2" t="s">
        <v>2281</v>
      </c>
    </row>
    <row r="377" spans="1:6" ht="18.75">
      <c r="A377" s="4">
        <v>316</v>
      </c>
      <c r="B377" s="13" t="s">
        <v>321</v>
      </c>
      <c r="C377" s="128">
        <v>1674.75</v>
      </c>
      <c r="D377" s="1">
        <f t="shared" si="17"/>
        <v>7.4590577277505263E-3</v>
      </c>
      <c r="E377" s="1">
        <f t="shared" si="18"/>
        <v>99.634831471681665</v>
      </c>
      <c r="F377" s="2" t="s">
        <v>2281</v>
      </c>
    </row>
    <row r="378" spans="1:6" ht="18.75">
      <c r="A378" s="4">
        <v>87</v>
      </c>
      <c r="B378" s="5" t="s">
        <v>101</v>
      </c>
      <c r="C378" s="128">
        <v>1655.6979999999999</v>
      </c>
      <c r="D378" s="1">
        <f t="shared" si="17"/>
        <v>7.3742032910709601E-3</v>
      </c>
      <c r="E378" s="1">
        <f t="shared" si="18"/>
        <v>99.642205674972729</v>
      </c>
      <c r="F378" s="2" t="s">
        <v>2281</v>
      </c>
    </row>
    <row r="379" spans="1:6" ht="18.75">
      <c r="A379" s="4">
        <v>520</v>
      </c>
      <c r="B379" s="5" t="s">
        <v>512</v>
      </c>
      <c r="C379" s="128">
        <v>1552.5119999999999</v>
      </c>
      <c r="D379" s="1">
        <f t="shared" si="17"/>
        <v>6.9146300230036872E-3</v>
      </c>
      <c r="E379" s="1">
        <f t="shared" si="18"/>
        <v>99.649120304995733</v>
      </c>
      <c r="F379" s="2" t="s">
        <v>2281</v>
      </c>
    </row>
    <row r="380" spans="1:6" ht="18.75">
      <c r="A380" s="4">
        <v>515</v>
      </c>
      <c r="B380" s="5" t="s">
        <v>507</v>
      </c>
      <c r="C380" s="128">
        <v>1544.88</v>
      </c>
      <c r="D380" s="1">
        <f t="shared" si="17"/>
        <v>6.8806383653961687E-3</v>
      </c>
      <c r="E380" s="1">
        <f t="shared" si="18"/>
        <v>99.656000943361136</v>
      </c>
      <c r="F380" s="2" t="s">
        <v>2281</v>
      </c>
    </row>
    <row r="381" spans="1:6" ht="36">
      <c r="A381" s="4">
        <v>273</v>
      </c>
      <c r="B381" s="9" t="s">
        <v>282</v>
      </c>
      <c r="C381" s="128">
        <v>1544</v>
      </c>
      <c r="D381" s="1">
        <f t="shared" si="17"/>
        <v>6.8767189918774816E-3</v>
      </c>
      <c r="E381" s="1">
        <f t="shared" si="18"/>
        <v>99.662877662353011</v>
      </c>
      <c r="F381" s="2" t="s">
        <v>2281</v>
      </c>
    </row>
    <row r="382" spans="1:6" ht="18.75">
      <c r="A382" s="4">
        <v>301</v>
      </c>
      <c r="B382" s="13" t="s">
        <v>308</v>
      </c>
      <c r="C382" s="128">
        <v>1504.5</v>
      </c>
      <c r="D382" s="1">
        <f t="shared" si="17"/>
        <v>6.7007925668909783E-3</v>
      </c>
      <c r="E382" s="1">
        <f t="shared" si="18"/>
        <v>99.6695784549199</v>
      </c>
      <c r="F382" s="2" t="s">
        <v>2281</v>
      </c>
    </row>
    <row r="383" spans="1:6" ht="18.75">
      <c r="A383" s="4">
        <v>115</v>
      </c>
      <c r="B383" s="11" t="s">
        <v>129</v>
      </c>
      <c r="C383" s="128">
        <v>1500</v>
      </c>
      <c r="D383" s="1">
        <f t="shared" si="17"/>
        <v>6.6807503159431493E-3</v>
      </c>
      <c r="E383" s="1">
        <f t="shared" si="18"/>
        <v>99.676259205235837</v>
      </c>
      <c r="F383" s="2" t="s">
        <v>2281</v>
      </c>
    </row>
    <row r="384" spans="1:6" ht="18.75">
      <c r="A384" s="4">
        <v>206</v>
      </c>
      <c r="B384" s="9" t="s">
        <v>218</v>
      </c>
      <c r="C384" s="128">
        <v>1500</v>
      </c>
      <c r="D384" s="1">
        <f t="shared" si="17"/>
        <v>6.6807503159431493E-3</v>
      </c>
      <c r="E384" s="1">
        <f t="shared" si="18"/>
        <v>99.682939955551774</v>
      </c>
      <c r="F384" s="2" t="s">
        <v>2281</v>
      </c>
    </row>
    <row r="385" spans="1:6" ht="18.75">
      <c r="A385" s="4">
        <v>501</v>
      </c>
      <c r="B385" s="5" t="s">
        <v>493</v>
      </c>
      <c r="C385" s="128">
        <v>1481.136</v>
      </c>
      <c r="D385" s="1">
        <f t="shared" si="17"/>
        <v>6.5967331999698484E-3</v>
      </c>
      <c r="E385" s="1">
        <f t="shared" si="18"/>
        <v>99.689536688751744</v>
      </c>
      <c r="F385" s="2" t="s">
        <v>2281</v>
      </c>
    </row>
    <row r="386" spans="1:6" ht="18.75">
      <c r="A386" s="4">
        <v>519</v>
      </c>
      <c r="B386" s="5" t="s">
        <v>511</v>
      </c>
      <c r="C386" s="128">
        <v>1443.4559999999999</v>
      </c>
      <c r="D386" s="1">
        <f t="shared" si="17"/>
        <v>6.4289127520333559E-3</v>
      </c>
      <c r="E386" s="1">
        <f t="shared" si="18"/>
        <v>99.695965601503772</v>
      </c>
      <c r="F386" s="2" t="s">
        <v>2281</v>
      </c>
    </row>
    <row r="387" spans="1:6" ht="18.75">
      <c r="A387" s="4">
        <v>513</v>
      </c>
      <c r="B387" s="5" t="s">
        <v>505</v>
      </c>
      <c r="C387" s="128">
        <v>1425.3119999999999</v>
      </c>
      <c r="D387" s="1">
        <f t="shared" ref="D387:D450" si="19">(C387/$C$539)*100</f>
        <v>6.348102396211708E-3</v>
      </c>
      <c r="E387" s="1">
        <f t="shared" si="18"/>
        <v>99.702313703899989</v>
      </c>
      <c r="F387" s="2" t="s">
        <v>2281</v>
      </c>
    </row>
    <row r="388" spans="1:6" ht="18.75">
      <c r="A388" s="4">
        <v>421</v>
      </c>
      <c r="B388" s="6" t="s">
        <v>414</v>
      </c>
      <c r="C388" s="128">
        <v>1401.6659999999999</v>
      </c>
      <c r="D388" s="1">
        <f t="shared" si="19"/>
        <v>6.2427870482311808E-3</v>
      </c>
      <c r="E388" s="1">
        <f t="shared" si="18"/>
        <v>99.708556490948226</v>
      </c>
      <c r="F388" s="2" t="s">
        <v>2281</v>
      </c>
    </row>
    <row r="389" spans="1:6" ht="18.75">
      <c r="A389" s="4">
        <v>461</v>
      </c>
      <c r="B389" s="12" t="s">
        <v>451</v>
      </c>
      <c r="C389" s="128">
        <v>1397.3820000000001</v>
      </c>
      <c r="D389" s="1">
        <f t="shared" si="19"/>
        <v>6.2237068253288477E-3</v>
      </c>
      <c r="E389" s="1">
        <f t="shared" si="18"/>
        <v>99.71478019777355</v>
      </c>
      <c r="F389" s="2" t="s">
        <v>2281</v>
      </c>
    </row>
    <row r="390" spans="1:6" ht="18.75">
      <c r="A390" s="4">
        <v>304</v>
      </c>
      <c r="B390" s="13" t="s">
        <v>311</v>
      </c>
      <c r="C390" s="128">
        <v>1386</v>
      </c>
      <c r="D390" s="1">
        <f t="shared" si="19"/>
        <v>6.1730132919314709E-3</v>
      </c>
      <c r="E390" s="1">
        <f t="shared" si="18"/>
        <v>99.720953211065478</v>
      </c>
      <c r="F390" s="2" t="s">
        <v>2281</v>
      </c>
    </row>
    <row r="391" spans="1:6" ht="18.75">
      <c r="A391" s="4">
        <v>170</v>
      </c>
      <c r="B391" s="5" t="s">
        <v>185</v>
      </c>
      <c r="C391" s="128">
        <v>1382.88</v>
      </c>
      <c r="D391" s="1">
        <f t="shared" si="19"/>
        <v>6.1591173312743087E-3</v>
      </c>
      <c r="E391" s="1">
        <f t="shared" si="18"/>
        <v>99.727112328396757</v>
      </c>
      <c r="F391" s="2" t="s">
        <v>2281</v>
      </c>
    </row>
    <row r="392" spans="1:6" ht="18.75">
      <c r="A392" s="4">
        <v>350</v>
      </c>
      <c r="B392" s="5" t="s">
        <v>355</v>
      </c>
      <c r="C392" s="128">
        <v>1379.3249999999998</v>
      </c>
      <c r="D392" s="1">
        <f t="shared" si="19"/>
        <v>6.1432839530255225E-3</v>
      </c>
      <c r="E392" s="1">
        <f t="shared" si="18"/>
        <v>99.73325561234978</v>
      </c>
      <c r="F392" s="2" t="s">
        <v>2281</v>
      </c>
    </row>
    <row r="393" spans="1:6" ht="18.75">
      <c r="A393" s="4">
        <v>254</v>
      </c>
      <c r="B393" s="10" t="s">
        <v>264</v>
      </c>
      <c r="C393" s="128">
        <v>1361.117</v>
      </c>
      <c r="D393" s="1">
        <f t="shared" si="19"/>
        <v>6.0621885518570605E-3</v>
      </c>
      <c r="E393" s="1">
        <f t="shared" si="18"/>
        <v>99.739317800901631</v>
      </c>
      <c r="F393" s="2" t="s">
        <v>2281</v>
      </c>
    </row>
    <row r="394" spans="1:6" ht="18.75">
      <c r="A394" s="4">
        <v>47</v>
      </c>
      <c r="B394" s="5" t="s">
        <v>60</v>
      </c>
      <c r="C394" s="128">
        <v>1343.79</v>
      </c>
      <c r="D394" s="1">
        <f t="shared" si="19"/>
        <v>5.9850169780408299E-3</v>
      </c>
      <c r="E394" s="1">
        <f t="shared" si="18"/>
        <v>99.745302817879676</v>
      </c>
      <c r="F394" s="2" t="s">
        <v>2281</v>
      </c>
    </row>
    <row r="395" spans="1:6" ht="18.75">
      <c r="A395" s="4">
        <v>52</v>
      </c>
      <c r="B395" s="5" t="s">
        <v>65</v>
      </c>
      <c r="C395" s="128">
        <v>1332.55</v>
      </c>
      <c r="D395" s="1">
        <f t="shared" si="19"/>
        <v>5.9349558890066951E-3</v>
      </c>
      <c r="E395" s="1">
        <f t="shared" si="18"/>
        <v>99.751237773768679</v>
      </c>
      <c r="F395" s="2" t="s">
        <v>2281</v>
      </c>
    </row>
    <row r="396" spans="1:6" ht="18.75">
      <c r="A396" s="4">
        <v>339</v>
      </c>
      <c r="B396" s="5" t="s">
        <v>345</v>
      </c>
      <c r="C396" s="128">
        <v>1245.4000000000001</v>
      </c>
      <c r="D396" s="1">
        <f t="shared" si="19"/>
        <v>5.5468042956503989E-3</v>
      </c>
      <c r="E396" s="1">
        <f t="shared" si="18"/>
        <v>99.756784578064327</v>
      </c>
      <c r="F396" s="2" t="s">
        <v>2281</v>
      </c>
    </row>
    <row r="397" spans="1:6" ht="18.75">
      <c r="A397" s="4">
        <v>60</v>
      </c>
      <c r="B397" s="5" t="s">
        <v>74</v>
      </c>
      <c r="C397" s="128">
        <v>1230</v>
      </c>
      <c r="D397" s="1">
        <f t="shared" si="19"/>
        <v>5.4782152590733832E-3</v>
      </c>
      <c r="E397" s="1">
        <f t="shared" si="18"/>
        <v>99.762262793323401</v>
      </c>
      <c r="F397" s="2" t="s">
        <v>2281</v>
      </c>
    </row>
    <row r="398" spans="1:6" ht="18.75">
      <c r="A398" s="4">
        <v>11</v>
      </c>
      <c r="B398" s="4" t="s">
        <v>22</v>
      </c>
      <c r="C398" s="128">
        <v>1202.49</v>
      </c>
      <c r="D398" s="1">
        <f t="shared" si="19"/>
        <v>5.3556902982789855E-3</v>
      </c>
      <c r="E398" s="1">
        <f t="shared" si="18"/>
        <v>99.767618483621675</v>
      </c>
      <c r="F398" s="2" t="s">
        <v>2281</v>
      </c>
    </row>
    <row r="399" spans="1:6" ht="18.75">
      <c r="A399" s="4">
        <v>314</v>
      </c>
      <c r="B399" s="13" t="s">
        <v>319</v>
      </c>
      <c r="C399" s="128">
        <v>1166.55</v>
      </c>
      <c r="D399" s="1">
        <f t="shared" si="19"/>
        <v>5.1956195207089875E-3</v>
      </c>
      <c r="E399" s="1">
        <f t="shared" si="18"/>
        <v>99.77281410314238</v>
      </c>
      <c r="F399" s="2" t="s">
        <v>2281</v>
      </c>
    </row>
    <row r="400" spans="1:6" ht="18.75">
      <c r="A400" s="4">
        <v>202</v>
      </c>
      <c r="B400" s="9" t="s">
        <v>2175</v>
      </c>
      <c r="C400" s="128">
        <v>1142.67</v>
      </c>
      <c r="D400" s="1">
        <f t="shared" si="19"/>
        <v>5.0892619756791732E-3</v>
      </c>
      <c r="E400" s="1">
        <f t="shared" si="18"/>
        <v>99.777903365118064</v>
      </c>
      <c r="F400" s="2" t="s">
        <v>2281</v>
      </c>
    </row>
    <row r="401" spans="1:6" ht="18.75">
      <c r="A401" s="4">
        <v>355</v>
      </c>
      <c r="B401" s="5" t="s">
        <v>358</v>
      </c>
      <c r="C401" s="128">
        <v>1123.125</v>
      </c>
      <c r="D401" s="1">
        <f t="shared" si="19"/>
        <v>5.0022117990624337E-3</v>
      </c>
      <c r="E401" s="1">
        <f t="shared" si="18"/>
        <v>99.78290557691713</v>
      </c>
      <c r="F401" s="2" t="s">
        <v>2281</v>
      </c>
    </row>
    <row r="402" spans="1:6" ht="18.75">
      <c r="A402" s="4">
        <v>84</v>
      </c>
      <c r="B402" s="5" t="s">
        <v>98</v>
      </c>
      <c r="C402" s="128">
        <v>1102.5</v>
      </c>
      <c r="D402" s="1">
        <f t="shared" si="19"/>
        <v>4.9103514822182144E-3</v>
      </c>
      <c r="E402" s="1">
        <f t="shared" si="18"/>
        <v>99.787815928399354</v>
      </c>
      <c r="F402" s="2" t="s">
        <v>2281</v>
      </c>
    </row>
    <row r="403" spans="1:6" ht="18.75">
      <c r="A403" s="4">
        <v>284</v>
      </c>
      <c r="B403" s="9" t="s">
        <v>292</v>
      </c>
      <c r="C403" s="128">
        <v>1070.3699999999999</v>
      </c>
      <c r="D403" s="1">
        <f t="shared" si="19"/>
        <v>4.7672498104507121E-3</v>
      </c>
      <c r="E403" s="1">
        <f t="shared" si="18"/>
        <v>99.79258317820981</v>
      </c>
      <c r="F403" s="2" t="s">
        <v>2281</v>
      </c>
    </row>
    <row r="404" spans="1:6" ht="18.75">
      <c r="A404" s="4">
        <v>330</v>
      </c>
      <c r="B404" s="13" t="s">
        <v>335</v>
      </c>
      <c r="C404" s="128">
        <v>1031.415</v>
      </c>
      <c r="D404" s="1">
        <f t="shared" si="19"/>
        <v>4.5937507247456686E-3</v>
      </c>
      <c r="E404" s="1">
        <f t="shared" si="18"/>
        <v>99.797176928934562</v>
      </c>
      <c r="F404" s="2" t="s">
        <v>2281</v>
      </c>
    </row>
    <row r="405" spans="1:6" ht="18.75">
      <c r="A405" s="4">
        <v>175</v>
      </c>
      <c r="B405" s="5" t="s">
        <v>190</v>
      </c>
      <c r="C405" s="128">
        <v>1024.905</v>
      </c>
      <c r="D405" s="1">
        <f t="shared" si="19"/>
        <v>4.564756268374476E-3</v>
      </c>
      <c r="E405" s="1">
        <f t="shared" si="18"/>
        <v>99.801741685202941</v>
      </c>
      <c r="F405" s="2" t="s">
        <v>2281</v>
      </c>
    </row>
    <row r="406" spans="1:6" ht="18.75">
      <c r="A406" s="4">
        <v>122</v>
      </c>
      <c r="B406" s="11" t="s">
        <v>136</v>
      </c>
      <c r="C406" s="128">
        <v>1005.312</v>
      </c>
      <c r="D406" s="1">
        <f t="shared" si="19"/>
        <v>4.4774923077476264E-3</v>
      </c>
      <c r="E406" s="1">
        <f t="shared" si="18"/>
        <v>99.806219177510684</v>
      </c>
      <c r="F406" s="2" t="s">
        <v>2281</v>
      </c>
    </row>
    <row r="407" spans="1:6" ht="18.75">
      <c r="A407" s="4">
        <v>185</v>
      </c>
      <c r="B407" s="5" t="s">
        <v>199</v>
      </c>
      <c r="C407" s="128">
        <v>1000</v>
      </c>
      <c r="D407" s="1">
        <f t="shared" si="19"/>
        <v>4.4538335439621001E-3</v>
      </c>
      <c r="E407" s="1">
        <f t="shared" si="18"/>
        <v>99.810673011054647</v>
      </c>
      <c r="F407" s="2" t="s">
        <v>2281</v>
      </c>
    </row>
    <row r="408" spans="1:6" ht="18.75">
      <c r="A408" s="4">
        <v>5</v>
      </c>
      <c r="B408" s="4" t="s">
        <v>15</v>
      </c>
      <c r="C408" s="128">
        <v>999</v>
      </c>
      <c r="D408" s="1">
        <f t="shared" si="19"/>
        <v>4.4493797104181373E-3</v>
      </c>
      <c r="E408" s="1">
        <f t="shared" si="18"/>
        <v>99.815122390765069</v>
      </c>
      <c r="F408" s="2" t="s">
        <v>2281</v>
      </c>
    </row>
    <row r="409" spans="1:6" ht="18.75">
      <c r="A409" s="4">
        <v>55</v>
      </c>
      <c r="B409" s="5" t="s">
        <v>68</v>
      </c>
      <c r="C409" s="128">
        <v>993.51</v>
      </c>
      <c r="D409" s="1">
        <f t="shared" si="19"/>
        <v>4.4249281642617854E-3</v>
      </c>
      <c r="E409" s="1">
        <f t="shared" si="18"/>
        <v>99.819547318929324</v>
      </c>
      <c r="F409" s="2" t="s">
        <v>2281</v>
      </c>
    </row>
    <row r="410" spans="1:6" ht="18.75">
      <c r="A410" s="4">
        <v>153</v>
      </c>
      <c r="B410" s="4" t="s">
        <v>168</v>
      </c>
      <c r="C410" s="128">
        <v>990</v>
      </c>
      <c r="D410" s="1">
        <f t="shared" si="19"/>
        <v>4.4092952085224785E-3</v>
      </c>
      <c r="E410" s="1">
        <f t="shared" si="18"/>
        <v>99.823956614137842</v>
      </c>
      <c r="F410" s="2" t="s">
        <v>2281</v>
      </c>
    </row>
    <row r="411" spans="1:6" ht="18.75">
      <c r="A411" s="4">
        <v>293</v>
      </c>
      <c r="B411" s="9" t="s">
        <v>302</v>
      </c>
      <c r="C411" s="128">
        <v>974.60772000000009</v>
      </c>
      <c r="D411" s="1">
        <f t="shared" si="19"/>
        <v>4.3407405555404219E-3</v>
      </c>
      <c r="E411" s="1">
        <f t="shared" si="18"/>
        <v>99.828297354693376</v>
      </c>
      <c r="F411" s="2" t="s">
        <v>2281</v>
      </c>
    </row>
    <row r="412" spans="1:6" ht="18.75">
      <c r="A412" s="4">
        <v>463</v>
      </c>
      <c r="B412" s="12" t="s">
        <v>453</v>
      </c>
      <c r="C412" s="128">
        <v>939.34399999999994</v>
      </c>
      <c r="D412" s="1">
        <f t="shared" si="19"/>
        <v>4.1836818165195341E-3</v>
      </c>
      <c r="E412" s="1">
        <f t="shared" si="18"/>
        <v>99.83248103650989</v>
      </c>
      <c r="F412" s="2" t="s">
        <v>2281</v>
      </c>
    </row>
    <row r="413" spans="1:6" ht="18.75">
      <c r="A413" s="4">
        <v>157</v>
      </c>
      <c r="B413" s="5" t="s">
        <v>172</v>
      </c>
      <c r="C413" s="128">
        <v>930.82500000000005</v>
      </c>
      <c r="D413" s="1">
        <f t="shared" si="19"/>
        <v>4.1457396085585211E-3</v>
      </c>
      <c r="E413" s="1">
        <f t="shared" si="18"/>
        <v>99.83662677611845</v>
      </c>
      <c r="F413" s="2" t="s">
        <v>2281</v>
      </c>
    </row>
    <row r="414" spans="1:6" ht="18.75">
      <c r="A414" s="4">
        <v>241</v>
      </c>
      <c r="B414" s="5" t="s">
        <v>2246</v>
      </c>
      <c r="C414" s="128">
        <v>924</v>
      </c>
      <c r="D414" s="1">
        <f t="shared" si="19"/>
        <v>4.1153421946209801E-3</v>
      </c>
      <c r="E414" s="1">
        <f t="shared" si="18"/>
        <v>99.840742118313074</v>
      </c>
      <c r="F414" s="2" t="s">
        <v>2281</v>
      </c>
    </row>
    <row r="415" spans="1:6" ht="18.75">
      <c r="A415" s="4">
        <v>15</v>
      </c>
      <c r="B415" s="4" t="s">
        <v>27</v>
      </c>
      <c r="C415" s="128">
        <v>923.66200000000003</v>
      </c>
      <c r="D415" s="1">
        <f t="shared" si="19"/>
        <v>4.1138367988831212E-3</v>
      </c>
      <c r="E415" s="1">
        <f t="shared" si="18"/>
        <v>99.844855955111953</v>
      </c>
      <c r="F415" s="2" t="s">
        <v>2281</v>
      </c>
    </row>
    <row r="416" spans="1:6" ht="18.75">
      <c r="A416" s="4">
        <v>264</v>
      </c>
      <c r="B416" s="10" t="s">
        <v>273</v>
      </c>
      <c r="C416" s="128">
        <v>912</v>
      </c>
      <c r="D416" s="1">
        <f t="shared" si="19"/>
        <v>4.0618961920934346E-3</v>
      </c>
      <c r="E416" s="1">
        <f t="shared" si="18"/>
        <v>99.848917851304051</v>
      </c>
      <c r="F416" s="2" t="s">
        <v>2281</v>
      </c>
    </row>
    <row r="417" spans="1:6" ht="18.75">
      <c r="A417" s="4">
        <v>222</v>
      </c>
      <c r="B417" s="10" t="s">
        <v>235</v>
      </c>
      <c r="C417" s="128">
        <v>896.78399999999999</v>
      </c>
      <c r="D417" s="1">
        <f t="shared" si="19"/>
        <v>3.9941266608885077E-3</v>
      </c>
      <c r="E417" s="1">
        <f t="shared" si="18"/>
        <v>99.852911977964936</v>
      </c>
      <c r="F417" s="2" t="s">
        <v>2281</v>
      </c>
    </row>
    <row r="418" spans="1:6" ht="18.75">
      <c r="A418" s="4">
        <v>30</v>
      </c>
      <c r="B418" s="5" t="s">
        <v>42</v>
      </c>
      <c r="C418" s="128">
        <v>875.34299999999996</v>
      </c>
      <c r="D418" s="1">
        <f t="shared" si="19"/>
        <v>3.8986320158724162E-3</v>
      </c>
      <c r="E418" s="1">
        <f t="shared" si="18"/>
        <v>99.856810609980812</v>
      </c>
      <c r="F418" s="2" t="s">
        <v>2281</v>
      </c>
    </row>
    <row r="419" spans="1:6" ht="18.75">
      <c r="A419" s="4">
        <v>247</v>
      </c>
      <c r="B419" s="10" t="s">
        <v>256</v>
      </c>
      <c r="C419" s="128">
        <v>838.90800000000002</v>
      </c>
      <c r="D419" s="1">
        <f t="shared" si="19"/>
        <v>3.7363565906981568E-3</v>
      </c>
      <c r="E419" s="1">
        <f t="shared" ref="E419:E482" si="20">D419+E418</f>
        <v>99.860546966571505</v>
      </c>
      <c r="F419" s="2" t="s">
        <v>2281</v>
      </c>
    </row>
    <row r="420" spans="1:6" ht="18.75">
      <c r="A420" s="4">
        <v>28</v>
      </c>
      <c r="B420" s="5" t="s">
        <v>40</v>
      </c>
      <c r="C420" s="128">
        <v>832.923</v>
      </c>
      <c r="D420" s="1">
        <f t="shared" si="19"/>
        <v>3.7097003969375443E-3</v>
      </c>
      <c r="E420" s="1">
        <f t="shared" si="20"/>
        <v>99.864256666968444</v>
      </c>
      <c r="F420" s="2" t="s">
        <v>2281</v>
      </c>
    </row>
    <row r="421" spans="1:6" ht="18.75">
      <c r="A421" s="4">
        <v>174</v>
      </c>
      <c r="B421" s="5" t="s">
        <v>189</v>
      </c>
      <c r="C421" s="128">
        <v>790.02</v>
      </c>
      <c r="D421" s="1">
        <f t="shared" si="19"/>
        <v>3.5186175764009378E-3</v>
      </c>
      <c r="E421" s="1">
        <f t="shared" si="20"/>
        <v>99.867775284544848</v>
      </c>
      <c r="F421" s="2" t="s">
        <v>2281</v>
      </c>
    </row>
    <row r="422" spans="1:6" ht="18.75">
      <c r="A422" s="4">
        <v>14</v>
      </c>
      <c r="B422" s="4" t="s">
        <v>26</v>
      </c>
      <c r="C422" s="128">
        <v>776.5</v>
      </c>
      <c r="D422" s="1">
        <f t="shared" si="19"/>
        <v>3.4584017468865702E-3</v>
      </c>
      <c r="E422" s="1">
        <f t="shared" si="20"/>
        <v>99.871233686291731</v>
      </c>
      <c r="F422" s="2" t="s">
        <v>2281</v>
      </c>
    </row>
    <row r="423" spans="1:6" ht="18.75">
      <c r="A423" s="4">
        <v>347</v>
      </c>
      <c r="B423" s="5" t="s">
        <v>352</v>
      </c>
      <c r="C423" s="128">
        <v>760</v>
      </c>
      <c r="D423" s="1">
        <f t="shared" si="19"/>
        <v>3.3849134934111958E-3</v>
      </c>
      <c r="E423" s="1">
        <f t="shared" si="20"/>
        <v>99.874618599785137</v>
      </c>
      <c r="F423" s="2" t="s">
        <v>2281</v>
      </c>
    </row>
    <row r="424" spans="1:6" ht="18.75">
      <c r="A424" s="4">
        <v>495</v>
      </c>
      <c r="B424" s="5" t="s">
        <v>487</v>
      </c>
      <c r="C424" s="128">
        <v>736</v>
      </c>
      <c r="D424" s="1">
        <f t="shared" si="19"/>
        <v>3.2780214883561054E-3</v>
      </c>
      <c r="E424" s="1">
        <f t="shared" si="20"/>
        <v>99.877896621273493</v>
      </c>
      <c r="F424" s="2" t="s">
        <v>2281</v>
      </c>
    </row>
    <row r="425" spans="1:6" ht="18.75">
      <c r="A425" s="4">
        <v>398</v>
      </c>
      <c r="B425" s="7" t="s">
        <v>397</v>
      </c>
      <c r="C425" s="128">
        <v>725</v>
      </c>
      <c r="D425" s="1">
        <f t="shared" si="19"/>
        <v>3.2290293193725224E-3</v>
      </c>
      <c r="E425" s="1">
        <f t="shared" si="20"/>
        <v>99.881125650592864</v>
      </c>
      <c r="F425" s="2" t="s">
        <v>2281</v>
      </c>
    </row>
    <row r="426" spans="1:6" ht="18.75">
      <c r="A426" s="4">
        <v>223</v>
      </c>
      <c r="B426" s="10" t="s">
        <v>236</v>
      </c>
      <c r="C426" s="128">
        <v>722.92</v>
      </c>
      <c r="D426" s="1">
        <f t="shared" si="19"/>
        <v>3.219765345601081E-3</v>
      </c>
      <c r="E426" s="1">
        <f t="shared" si="20"/>
        <v>99.884345415938469</v>
      </c>
      <c r="F426" s="2" t="s">
        <v>2281</v>
      </c>
    </row>
    <row r="427" spans="1:6" ht="18.75">
      <c r="A427" s="4">
        <v>346</v>
      </c>
      <c r="B427" s="5" t="s">
        <v>351</v>
      </c>
      <c r="C427" s="128">
        <v>709.2</v>
      </c>
      <c r="D427" s="1">
        <f t="shared" si="19"/>
        <v>3.1586587493779208E-3</v>
      </c>
      <c r="E427" s="1">
        <f t="shared" si="20"/>
        <v>99.887504074687854</v>
      </c>
      <c r="F427" s="2" t="s">
        <v>2281</v>
      </c>
    </row>
    <row r="428" spans="1:6" ht="18.75">
      <c r="A428" s="4">
        <v>43</v>
      </c>
      <c r="B428" s="5" t="s">
        <v>56</v>
      </c>
      <c r="C428" s="128">
        <v>698.07899999999995</v>
      </c>
      <c r="D428" s="1">
        <f t="shared" si="19"/>
        <v>3.1091276665355179E-3</v>
      </c>
      <c r="E428" s="1">
        <f t="shared" si="20"/>
        <v>99.890613202354388</v>
      </c>
      <c r="F428" s="2" t="s">
        <v>2281</v>
      </c>
    </row>
    <row r="429" spans="1:6" ht="18.75">
      <c r="A429" s="4">
        <v>251</v>
      </c>
      <c r="B429" s="10" t="s">
        <v>260</v>
      </c>
      <c r="C429" s="128">
        <v>689.08</v>
      </c>
      <c r="D429" s="1">
        <f t="shared" si="19"/>
        <v>3.0690476184734037E-3</v>
      </c>
      <c r="E429" s="1">
        <f t="shared" si="20"/>
        <v>99.893682249972855</v>
      </c>
      <c r="F429" s="2" t="s">
        <v>2281</v>
      </c>
    </row>
    <row r="430" spans="1:6" ht="18.75">
      <c r="A430" s="4">
        <v>135</v>
      </c>
      <c r="B430" s="4" t="s">
        <v>151</v>
      </c>
      <c r="C430" s="128">
        <v>688.8</v>
      </c>
      <c r="D430" s="1">
        <f t="shared" si="19"/>
        <v>3.0678005450810938E-3</v>
      </c>
      <c r="E430" s="1">
        <f t="shared" si="20"/>
        <v>99.896750050517937</v>
      </c>
      <c r="F430" s="2" t="s">
        <v>2281</v>
      </c>
    </row>
    <row r="431" spans="1:6" ht="18.75">
      <c r="A431" s="4">
        <v>59</v>
      </c>
      <c r="B431" s="5" t="s">
        <v>73</v>
      </c>
      <c r="C431" s="128">
        <v>658.45</v>
      </c>
      <c r="D431" s="1">
        <f t="shared" si="19"/>
        <v>2.9326266970218446E-3</v>
      </c>
      <c r="E431" s="1">
        <f t="shared" si="20"/>
        <v>99.899682677214955</v>
      </c>
      <c r="F431" s="2" t="s">
        <v>2281</v>
      </c>
    </row>
    <row r="432" spans="1:6" ht="18.75">
      <c r="A432" s="4">
        <v>224</v>
      </c>
      <c r="B432" s="10" t="s">
        <v>2140</v>
      </c>
      <c r="C432" s="128">
        <v>655.20000000000005</v>
      </c>
      <c r="D432" s="1">
        <f t="shared" si="19"/>
        <v>2.9181517380039682E-3</v>
      </c>
      <c r="E432" s="1">
        <f t="shared" si="20"/>
        <v>99.902600828952956</v>
      </c>
      <c r="F432" s="2" t="s">
        <v>2281</v>
      </c>
    </row>
    <row r="433" spans="1:6" ht="18.75">
      <c r="A433" s="4">
        <v>315</v>
      </c>
      <c r="B433" s="13" t="s">
        <v>320</v>
      </c>
      <c r="C433" s="128">
        <v>634.15599999999995</v>
      </c>
      <c r="D433" s="1">
        <f t="shared" si="19"/>
        <v>2.8244252649048292E-3</v>
      </c>
      <c r="E433" s="1">
        <f t="shared" si="20"/>
        <v>99.90542525421786</v>
      </c>
      <c r="F433" s="2" t="s">
        <v>2281</v>
      </c>
    </row>
    <row r="434" spans="1:6" ht="18.75">
      <c r="A434" s="4">
        <v>257</v>
      </c>
      <c r="B434" s="10" t="s">
        <v>266</v>
      </c>
      <c r="C434" s="128">
        <v>608.92499999999995</v>
      </c>
      <c r="D434" s="1">
        <f t="shared" si="19"/>
        <v>2.7120505907571213E-3</v>
      </c>
      <c r="E434" s="1">
        <f t="shared" si="20"/>
        <v>99.908137304808619</v>
      </c>
      <c r="F434" s="2" t="s">
        <v>2281</v>
      </c>
    </row>
    <row r="435" spans="1:6" ht="18.75">
      <c r="A435" s="4">
        <v>452</v>
      </c>
      <c r="B435" s="12" t="s">
        <v>442</v>
      </c>
      <c r="C435" s="128">
        <v>608</v>
      </c>
      <c r="D435" s="1">
        <f t="shared" si="19"/>
        <v>2.7079307947289566E-3</v>
      </c>
      <c r="E435" s="1">
        <f t="shared" si="20"/>
        <v>99.910845235603347</v>
      </c>
      <c r="F435" s="2" t="s">
        <v>2281</v>
      </c>
    </row>
    <row r="436" spans="1:6" ht="18.75">
      <c r="A436" s="4">
        <v>303</v>
      </c>
      <c r="B436" s="13" t="s">
        <v>310</v>
      </c>
      <c r="C436" s="128">
        <v>595</v>
      </c>
      <c r="D436" s="1">
        <f t="shared" si="19"/>
        <v>2.6500309586574493E-3</v>
      </c>
      <c r="E436" s="1">
        <f t="shared" si="20"/>
        <v>99.913495266562009</v>
      </c>
      <c r="F436" s="2" t="s">
        <v>2281</v>
      </c>
    </row>
    <row r="437" spans="1:6" ht="18.75">
      <c r="A437" s="4">
        <v>133</v>
      </c>
      <c r="B437" s="4" t="s">
        <v>149</v>
      </c>
      <c r="C437" s="128">
        <v>583.52700000000004</v>
      </c>
      <c r="D437" s="1">
        <f t="shared" si="19"/>
        <v>2.5989321264075723E-3</v>
      </c>
      <c r="E437" s="1">
        <f t="shared" si="20"/>
        <v>99.916094198688413</v>
      </c>
      <c r="F437" s="2" t="s">
        <v>2281</v>
      </c>
    </row>
    <row r="438" spans="1:6" ht="18.75">
      <c r="A438" s="4">
        <v>332</v>
      </c>
      <c r="B438" s="5" t="s">
        <v>337</v>
      </c>
      <c r="C438" s="128">
        <v>560.20699999999999</v>
      </c>
      <c r="D438" s="1">
        <f t="shared" si="19"/>
        <v>2.4950687281623759E-3</v>
      </c>
      <c r="E438" s="1">
        <f t="shared" si="20"/>
        <v>99.918589267416579</v>
      </c>
      <c r="F438" s="2" t="s">
        <v>2281</v>
      </c>
    </row>
    <row r="439" spans="1:6" ht="18.75">
      <c r="A439" s="4">
        <v>155</v>
      </c>
      <c r="B439" s="5" t="s">
        <v>170</v>
      </c>
      <c r="C439" s="128">
        <v>544.51900000000001</v>
      </c>
      <c r="D439" s="1">
        <f t="shared" si="19"/>
        <v>2.4251969875246989E-3</v>
      </c>
      <c r="E439" s="1">
        <f t="shared" si="20"/>
        <v>99.921014464404109</v>
      </c>
      <c r="F439" s="2" t="s">
        <v>2281</v>
      </c>
    </row>
    <row r="440" spans="1:6" ht="18.75">
      <c r="A440" s="4">
        <v>159</v>
      </c>
      <c r="B440" s="5" t="s">
        <v>174</v>
      </c>
      <c r="C440" s="128">
        <v>500</v>
      </c>
      <c r="D440" s="1">
        <f t="shared" si="19"/>
        <v>2.2269167719810501E-3</v>
      </c>
      <c r="E440" s="1">
        <f t="shared" si="20"/>
        <v>99.923241381176084</v>
      </c>
      <c r="F440" s="2" t="s">
        <v>2281</v>
      </c>
    </row>
    <row r="441" spans="1:6" ht="36">
      <c r="A441" s="4">
        <v>192</v>
      </c>
      <c r="B441" s="9" t="s">
        <v>206</v>
      </c>
      <c r="C441" s="128">
        <v>457.38</v>
      </c>
      <c r="D441" s="1">
        <f t="shared" si="19"/>
        <v>2.0370943863373854E-3</v>
      </c>
      <c r="E441" s="1">
        <f t="shared" si="20"/>
        <v>99.925278475562422</v>
      </c>
      <c r="F441" s="2" t="s">
        <v>2281</v>
      </c>
    </row>
    <row r="442" spans="1:6" ht="18.75">
      <c r="A442" s="4">
        <v>386</v>
      </c>
      <c r="B442" s="9" t="s">
        <v>386</v>
      </c>
      <c r="C442" s="128">
        <v>451.5</v>
      </c>
      <c r="D442" s="1">
        <f t="shared" si="19"/>
        <v>2.0109058450988883E-3</v>
      </c>
      <c r="E442" s="1">
        <f t="shared" si="20"/>
        <v>99.927289381407519</v>
      </c>
      <c r="F442" s="2" t="s">
        <v>2281</v>
      </c>
    </row>
    <row r="443" spans="1:6" ht="18.75">
      <c r="A443" s="4">
        <v>225</v>
      </c>
      <c r="B443" s="10" t="s">
        <v>237</v>
      </c>
      <c r="C443" s="128">
        <v>449.46</v>
      </c>
      <c r="D443" s="1">
        <f t="shared" si="19"/>
        <v>2.0018200246692051E-3</v>
      </c>
      <c r="E443" s="1">
        <f t="shared" si="20"/>
        <v>99.929291201432193</v>
      </c>
      <c r="F443" s="2" t="s">
        <v>2281</v>
      </c>
    </row>
    <row r="444" spans="1:6" ht="18.75">
      <c r="A444" s="4">
        <v>283</v>
      </c>
      <c r="B444" s="9" t="s">
        <v>291</v>
      </c>
      <c r="C444" s="128">
        <v>448</v>
      </c>
      <c r="D444" s="1">
        <f t="shared" si="19"/>
        <v>1.9953174276950204E-3</v>
      </c>
      <c r="E444" s="1">
        <f t="shared" si="20"/>
        <v>99.931286518859892</v>
      </c>
      <c r="F444" s="2" t="s">
        <v>2281</v>
      </c>
    </row>
    <row r="445" spans="1:6" ht="18.75">
      <c r="A445" s="4">
        <v>154</v>
      </c>
      <c r="B445" s="4" t="s">
        <v>169</v>
      </c>
      <c r="C445" s="128">
        <v>443.94</v>
      </c>
      <c r="D445" s="1">
        <f t="shared" si="19"/>
        <v>1.9772348635065345E-3</v>
      </c>
      <c r="E445" s="1">
        <f t="shared" si="20"/>
        <v>99.933263753723395</v>
      </c>
      <c r="F445" s="2" t="s">
        <v>2281</v>
      </c>
    </row>
    <row r="446" spans="1:6" ht="18.75">
      <c r="A446" s="4">
        <v>144</v>
      </c>
      <c r="B446" s="4" t="s">
        <v>159</v>
      </c>
      <c r="C446" s="128">
        <v>442.89</v>
      </c>
      <c r="D446" s="1">
        <f t="shared" si="19"/>
        <v>1.9725583382853742E-3</v>
      </c>
      <c r="E446" s="1">
        <f t="shared" si="20"/>
        <v>99.935236312061676</v>
      </c>
      <c r="F446" s="2" t="s">
        <v>2281</v>
      </c>
    </row>
    <row r="447" spans="1:6" ht="18.75">
      <c r="A447" s="4">
        <v>141</v>
      </c>
      <c r="B447" s="4" t="s">
        <v>157</v>
      </c>
      <c r="C447" s="128">
        <v>442.26</v>
      </c>
      <c r="D447" s="1">
        <f t="shared" si="19"/>
        <v>1.9697524231526782E-3</v>
      </c>
      <c r="E447" s="1">
        <f t="shared" si="20"/>
        <v>99.937206064484826</v>
      </c>
      <c r="F447" s="2" t="s">
        <v>2281</v>
      </c>
    </row>
    <row r="448" spans="1:6" ht="18.75">
      <c r="A448" s="4">
        <v>49</v>
      </c>
      <c r="B448" s="5" t="s">
        <v>62</v>
      </c>
      <c r="C448" s="128">
        <v>438.52499999999998</v>
      </c>
      <c r="D448" s="1">
        <f t="shared" si="19"/>
        <v>1.9531173548659798E-3</v>
      </c>
      <c r="E448" s="1">
        <f t="shared" si="20"/>
        <v>99.939159181839699</v>
      </c>
      <c r="F448" s="2" t="s">
        <v>2281</v>
      </c>
    </row>
    <row r="449" spans="1:6" ht="18.75">
      <c r="A449" s="4">
        <v>351</v>
      </c>
      <c r="B449" s="5" t="s">
        <v>355</v>
      </c>
      <c r="C449" s="128">
        <v>429.786</v>
      </c>
      <c r="D449" s="1">
        <f t="shared" si="19"/>
        <v>1.914195303525295E-3</v>
      </c>
      <c r="E449" s="1">
        <f t="shared" si="20"/>
        <v>99.941073377143226</v>
      </c>
      <c r="F449" s="2" t="s">
        <v>2281</v>
      </c>
    </row>
    <row r="450" spans="1:6" ht="18.75">
      <c r="A450" s="4">
        <v>114</v>
      </c>
      <c r="B450" s="11" t="s">
        <v>128</v>
      </c>
      <c r="C450" s="128">
        <v>425.25</v>
      </c>
      <c r="D450" s="1">
        <f t="shared" si="19"/>
        <v>1.893992714569883E-3</v>
      </c>
      <c r="E450" s="1">
        <f t="shared" si="20"/>
        <v>99.942967369857797</v>
      </c>
      <c r="F450" s="2" t="s">
        <v>2281</v>
      </c>
    </row>
    <row r="451" spans="1:6" ht="18.75">
      <c r="A451" s="4">
        <v>10</v>
      </c>
      <c r="B451" s="4" t="s">
        <v>20</v>
      </c>
      <c r="C451" s="128">
        <v>420.315</v>
      </c>
      <c r="D451" s="1">
        <f t="shared" ref="D451:D514" si="21">(C451/$C$539)*100</f>
        <v>1.87201304603043E-3</v>
      </c>
      <c r="E451" s="1">
        <f t="shared" si="20"/>
        <v>99.944839382903822</v>
      </c>
      <c r="F451" s="2" t="s">
        <v>2281</v>
      </c>
    </row>
    <row r="452" spans="1:6" ht="18.75">
      <c r="A452" s="4">
        <v>191</v>
      </c>
      <c r="B452" s="9" t="s">
        <v>205</v>
      </c>
      <c r="C452" s="128">
        <v>405.71999999999997</v>
      </c>
      <c r="D452" s="1">
        <f t="shared" si="21"/>
        <v>1.8070093454563029E-3</v>
      </c>
      <c r="E452" s="1">
        <f t="shared" si="20"/>
        <v>99.946646392249278</v>
      </c>
      <c r="F452" s="2" t="s">
        <v>2281</v>
      </c>
    </row>
    <row r="453" spans="1:6" ht="18.75">
      <c r="A453" s="4">
        <v>502</v>
      </c>
      <c r="B453" s="5" t="s">
        <v>494</v>
      </c>
      <c r="C453" s="128">
        <v>397.6</v>
      </c>
      <c r="D453" s="1">
        <f t="shared" si="21"/>
        <v>1.770844217079331E-3</v>
      </c>
      <c r="E453" s="1">
        <f t="shared" si="20"/>
        <v>99.948417236466355</v>
      </c>
      <c r="F453" s="2" t="s">
        <v>2281</v>
      </c>
    </row>
    <row r="454" spans="1:6" ht="18.75">
      <c r="A454" s="4">
        <v>126</v>
      </c>
      <c r="B454" s="11" t="s">
        <v>141</v>
      </c>
      <c r="C454" s="128">
        <v>391.72</v>
      </c>
      <c r="D454" s="1">
        <f t="shared" si="21"/>
        <v>1.7446556758408337E-3</v>
      </c>
      <c r="E454" s="1">
        <f t="shared" si="20"/>
        <v>99.950161892142191</v>
      </c>
      <c r="F454" s="2" t="s">
        <v>2281</v>
      </c>
    </row>
    <row r="455" spans="1:6" ht="18.75">
      <c r="A455" s="4">
        <v>156</v>
      </c>
      <c r="B455" s="5" t="s">
        <v>171</v>
      </c>
      <c r="C455" s="128">
        <v>380.38600000000002</v>
      </c>
      <c r="D455" s="1">
        <f t="shared" si="21"/>
        <v>1.6941759264535673E-3</v>
      </c>
      <c r="E455" s="1">
        <f t="shared" si="20"/>
        <v>99.951856068068651</v>
      </c>
      <c r="F455" s="2" t="s">
        <v>2281</v>
      </c>
    </row>
    <row r="456" spans="1:6" ht="18.75">
      <c r="A456" s="4">
        <v>123</v>
      </c>
      <c r="B456" s="11" t="s">
        <v>137</v>
      </c>
      <c r="C456" s="128">
        <v>378</v>
      </c>
      <c r="D456" s="1">
        <f t="shared" si="21"/>
        <v>1.6835490796176737E-3</v>
      </c>
      <c r="E456" s="1">
        <f t="shared" si="20"/>
        <v>99.953539617148266</v>
      </c>
      <c r="F456" s="2" t="s">
        <v>2281</v>
      </c>
    </row>
    <row r="457" spans="1:6" ht="18.75">
      <c r="A457" s="4">
        <v>341</v>
      </c>
      <c r="B457" s="5" t="s">
        <v>347</v>
      </c>
      <c r="C457" s="128">
        <v>373.779</v>
      </c>
      <c r="D457" s="1">
        <f t="shared" si="21"/>
        <v>1.6647494482286097E-3</v>
      </c>
      <c r="E457" s="1">
        <f t="shared" si="20"/>
        <v>99.95520436659649</v>
      </c>
      <c r="F457" s="2" t="s">
        <v>2281</v>
      </c>
    </row>
    <row r="458" spans="1:6" ht="18.75">
      <c r="A458" s="4">
        <v>277</v>
      </c>
      <c r="B458" s="9" t="s">
        <v>286</v>
      </c>
      <c r="C458" s="128">
        <v>367.08</v>
      </c>
      <c r="D458" s="1">
        <f t="shared" si="21"/>
        <v>1.6349132173176075E-3</v>
      </c>
      <c r="E458" s="1">
        <f t="shared" si="20"/>
        <v>99.956839279813806</v>
      </c>
      <c r="F458" s="2" t="s">
        <v>2281</v>
      </c>
    </row>
    <row r="459" spans="1:6" ht="18.75">
      <c r="A459" s="4">
        <v>145</v>
      </c>
      <c r="B459" s="4" t="s">
        <v>160</v>
      </c>
      <c r="C459" s="128">
        <v>350.97300000000001</v>
      </c>
      <c r="D459" s="1">
        <f t="shared" si="21"/>
        <v>1.5631753204250099E-3</v>
      </c>
      <c r="E459" s="1">
        <f t="shared" si="20"/>
        <v>99.958402455134234</v>
      </c>
      <c r="F459" s="2" t="s">
        <v>2281</v>
      </c>
    </row>
    <row r="460" spans="1:6" ht="37.5">
      <c r="A460" s="4">
        <v>321</v>
      </c>
      <c r="B460" s="13" t="s">
        <v>326</v>
      </c>
      <c r="C460" s="128">
        <v>346.12799999999999</v>
      </c>
      <c r="D460" s="1">
        <f t="shared" si="21"/>
        <v>1.5415964969045137E-3</v>
      </c>
      <c r="E460" s="1">
        <f t="shared" si="20"/>
        <v>99.95994405163114</v>
      </c>
      <c r="F460" s="2" t="s">
        <v>2281</v>
      </c>
    </row>
    <row r="461" spans="1:6" ht="18.75">
      <c r="A461" s="4">
        <v>440</v>
      </c>
      <c r="B461" s="14" t="s">
        <v>2245</v>
      </c>
      <c r="C461" s="128">
        <v>343.56</v>
      </c>
      <c r="D461" s="1">
        <f t="shared" si="21"/>
        <v>1.530159052363619E-3</v>
      </c>
      <c r="E461" s="1">
        <f t="shared" si="20"/>
        <v>99.961474210683505</v>
      </c>
      <c r="F461" s="2" t="s">
        <v>2281</v>
      </c>
    </row>
    <row r="462" spans="1:6" ht="18.75">
      <c r="A462" s="4">
        <v>200</v>
      </c>
      <c r="B462" s="9" t="s">
        <v>213</v>
      </c>
      <c r="C462" s="128">
        <v>343.54599999999999</v>
      </c>
      <c r="D462" s="1">
        <f t="shared" si="21"/>
        <v>1.5300966986940034E-3</v>
      </c>
      <c r="E462" s="1">
        <f t="shared" si="20"/>
        <v>99.963004307382192</v>
      </c>
      <c r="F462" s="2" t="s">
        <v>2281</v>
      </c>
    </row>
    <row r="463" spans="1:6" ht="18.75">
      <c r="A463" s="4">
        <v>140</v>
      </c>
      <c r="B463" s="4" t="s">
        <v>156</v>
      </c>
      <c r="C463" s="128">
        <v>332.93400000000003</v>
      </c>
      <c r="D463" s="1">
        <f t="shared" si="21"/>
        <v>1.4828326171254778E-3</v>
      </c>
      <c r="E463" s="1">
        <f t="shared" si="20"/>
        <v>99.964487139999321</v>
      </c>
      <c r="F463" s="2" t="s">
        <v>2281</v>
      </c>
    </row>
    <row r="464" spans="1:6" ht="18.75">
      <c r="A464" s="4">
        <v>201</v>
      </c>
      <c r="B464" s="9" t="s">
        <v>214</v>
      </c>
      <c r="C464" s="128">
        <v>325.08</v>
      </c>
      <c r="D464" s="1">
        <f t="shared" si="21"/>
        <v>1.4478522084711992E-3</v>
      </c>
      <c r="E464" s="1">
        <f t="shared" si="20"/>
        <v>99.965934992207792</v>
      </c>
      <c r="F464" s="2" t="s">
        <v>2281</v>
      </c>
    </row>
    <row r="465" spans="1:6" ht="18.75">
      <c r="A465" s="4">
        <v>305</v>
      </c>
      <c r="B465" s="13" t="s">
        <v>312</v>
      </c>
      <c r="C465" s="128">
        <v>312.48</v>
      </c>
      <c r="D465" s="1">
        <f t="shared" si="21"/>
        <v>1.3917339058172771E-3</v>
      </c>
      <c r="E465" s="1">
        <f t="shared" si="20"/>
        <v>99.967326726113612</v>
      </c>
      <c r="F465" s="2" t="s">
        <v>2281</v>
      </c>
    </row>
    <row r="466" spans="1:6" ht="18.75">
      <c r="A466" s="4">
        <v>510</v>
      </c>
      <c r="B466" s="5" t="s">
        <v>502</v>
      </c>
      <c r="C466" s="128">
        <v>292.71600000000001</v>
      </c>
      <c r="D466" s="1">
        <f t="shared" si="21"/>
        <v>1.3037083396544101E-3</v>
      </c>
      <c r="E466" s="1">
        <f t="shared" si="20"/>
        <v>99.96863043445326</v>
      </c>
      <c r="F466" s="2" t="s">
        <v>2281</v>
      </c>
    </row>
    <row r="467" spans="1:6" ht="18.75">
      <c r="A467" s="4">
        <v>404</v>
      </c>
      <c r="B467" s="7" t="s">
        <v>2225</v>
      </c>
      <c r="C467" s="128">
        <v>274.78399999999999</v>
      </c>
      <c r="D467" s="1">
        <f t="shared" si="21"/>
        <v>1.2238421965440815E-3</v>
      </c>
      <c r="E467" s="1">
        <f t="shared" si="20"/>
        <v>99.969854276649798</v>
      </c>
      <c r="F467" s="2" t="s">
        <v>2281</v>
      </c>
    </row>
    <row r="468" spans="1:6" ht="18.75">
      <c r="A468" s="4">
        <v>514</v>
      </c>
      <c r="B468" s="5" t="s">
        <v>506</v>
      </c>
      <c r="C468" s="128">
        <v>271.29599999999999</v>
      </c>
      <c r="D468" s="1">
        <f t="shared" si="21"/>
        <v>1.2083072251427417E-3</v>
      </c>
      <c r="E468" s="1">
        <f t="shared" si="20"/>
        <v>99.971062583874939</v>
      </c>
      <c r="F468" s="2" t="s">
        <v>2281</v>
      </c>
    </row>
    <row r="469" spans="1:6" ht="18.75">
      <c r="A469" s="4">
        <v>322</v>
      </c>
      <c r="B469" s="13" t="s">
        <v>327</v>
      </c>
      <c r="C469" s="128">
        <v>264.60000000000002</v>
      </c>
      <c r="D469" s="1">
        <f t="shared" si="21"/>
        <v>1.1784843557323718E-3</v>
      </c>
      <c r="E469" s="1">
        <f t="shared" si="20"/>
        <v>99.972241068230673</v>
      </c>
      <c r="F469" s="2" t="s">
        <v>2281</v>
      </c>
    </row>
    <row r="470" spans="1:6" ht="18.75">
      <c r="A470" s="4">
        <v>494</v>
      </c>
      <c r="B470" s="5" t="s">
        <v>486</v>
      </c>
      <c r="C470" s="128">
        <v>255.02</v>
      </c>
      <c r="D470" s="1">
        <f t="shared" si="21"/>
        <v>1.1358166303812147E-3</v>
      </c>
      <c r="E470" s="1">
        <f t="shared" si="20"/>
        <v>99.973376884861054</v>
      </c>
      <c r="F470" s="2" t="s">
        <v>2281</v>
      </c>
    </row>
    <row r="471" spans="1:6" ht="18.75">
      <c r="A471" s="4">
        <v>219</v>
      </c>
      <c r="B471" s="10" t="s">
        <v>232</v>
      </c>
      <c r="C471" s="128">
        <v>247.59</v>
      </c>
      <c r="D471" s="1">
        <f t="shared" si="21"/>
        <v>1.1027246471495764E-3</v>
      </c>
      <c r="E471" s="1">
        <f t="shared" si="20"/>
        <v>99.974479609508208</v>
      </c>
      <c r="F471" s="2" t="s">
        <v>2281</v>
      </c>
    </row>
    <row r="472" spans="1:6" ht="18.75">
      <c r="A472" s="4">
        <v>369</v>
      </c>
      <c r="B472" s="9" t="s">
        <v>372</v>
      </c>
      <c r="C472" s="128">
        <v>239.4</v>
      </c>
      <c r="D472" s="1">
        <f t="shared" si="21"/>
        <v>1.0662477504245268E-3</v>
      </c>
      <c r="E472" s="1">
        <f t="shared" si="20"/>
        <v>99.975545857258638</v>
      </c>
      <c r="F472" s="2" t="s">
        <v>2281</v>
      </c>
    </row>
    <row r="473" spans="1:6" ht="18.75">
      <c r="A473" s="4">
        <v>13</v>
      </c>
      <c r="B473" s="4" t="s">
        <v>25</v>
      </c>
      <c r="C473" s="128">
        <v>237.48</v>
      </c>
      <c r="D473" s="1">
        <f t="shared" si="21"/>
        <v>1.0576963900201194E-3</v>
      </c>
      <c r="E473" s="1">
        <f t="shared" si="20"/>
        <v>99.976603553648658</v>
      </c>
      <c r="F473" s="2" t="s">
        <v>2281</v>
      </c>
    </row>
    <row r="474" spans="1:6" ht="18.75">
      <c r="A474" s="4">
        <v>393</v>
      </c>
      <c r="B474" s="7" t="s">
        <v>392</v>
      </c>
      <c r="C474" s="128">
        <v>228.75</v>
      </c>
      <c r="D474" s="1">
        <f t="shared" si="21"/>
        <v>1.0188144231813303E-3</v>
      </c>
      <c r="E474" s="1">
        <f t="shared" si="20"/>
        <v>99.977622368071835</v>
      </c>
      <c r="F474" s="2" t="s">
        <v>2281</v>
      </c>
    </row>
    <row r="475" spans="1:6" ht="18.75">
      <c r="A475" s="4">
        <v>484</v>
      </c>
      <c r="B475" s="5" t="s">
        <v>475</v>
      </c>
      <c r="C475" s="128">
        <v>222.31200000000001</v>
      </c>
      <c r="D475" s="1">
        <f t="shared" si="21"/>
        <v>9.9014064282530235E-4</v>
      </c>
      <c r="E475" s="1">
        <f t="shared" si="20"/>
        <v>99.978612508714662</v>
      </c>
      <c r="F475" s="2" t="s">
        <v>2281</v>
      </c>
    </row>
    <row r="476" spans="1:6" ht="18.75">
      <c r="A476" s="4">
        <v>93</v>
      </c>
      <c r="B476" s="5" t="s">
        <v>107</v>
      </c>
      <c r="C476" s="128">
        <v>220.8</v>
      </c>
      <c r="D476" s="1">
        <f t="shared" si="21"/>
        <v>9.8340644650683155E-4</v>
      </c>
      <c r="E476" s="1">
        <f t="shared" si="20"/>
        <v>99.97959591516117</v>
      </c>
      <c r="F476" s="2" t="s">
        <v>2281</v>
      </c>
    </row>
    <row r="477" spans="1:6" ht="18.75">
      <c r="A477" s="4">
        <v>317</v>
      </c>
      <c r="B477" s="13" t="s">
        <v>322</v>
      </c>
      <c r="C477" s="128">
        <v>210.12</v>
      </c>
      <c r="D477" s="1">
        <f t="shared" si="21"/>
        <v>9.3583950425731651E-4</v>
      </c>
      <c r="E477" s="1">
        <f t="shared" si="20"/>
        <v>99.980531754665421</v>
      </c>
      <c r="F477" s="2" t="s">
        <v>2281</v>
      </c>
    </row>
    <row r="478" spans="1:6" ht="18.75">
      <c r="A478" s="4">
        <v>132</v>
      </c>
      <c r="B478" s="4" t="s">
        <v>147</v>
      </c>
      <c r="C478" s="128">
        <v>209.25</v>
      </c>
      <c r="D478" s="1">
        <f t="shared" si="21"/>
        <v>9.3196466907406934E-4</v>
      </c>
      <c r="E478" s="1">
        <f t="shared" si="20"/>
        <v>99.981463719334499</v>
      </c>
      <c r="F478" s="2" t="s">
        <v>2281</v>
      </c>
    </row>
    <row r="479" spans="1:6" ht="18.75">
      <c r="A479" s="4">
        <v>358</v>
      </c>
      <c r="B479" s="5" t="s">
        <v>361</v>
      </c>
      <c r="C479" s="128">
        <v>200</v>
      </c>
      <c r="D479" s="1">
        <f t="shared" si="21"/>
        <v>8.9076670879241991E-4</v>
      </c>
      <c r="E479" s="1">
        <f t="shared" si="20"/>
        <v>99.982354486043292</v>
      </c>
      <c r="F479" s="2" t="s">
        <v>2281</v>
      </c>
    </row>
    <row r="480" spans="1:6" ht="18.75">
      <c r="A480" s="4">
        <v>291</v>
      </c>
      <c r="B480" s="9" t="s">
        <v>299</v>
      </c>
      <c r="C480" s="128">
        <v>198</v>
      </c>
      <c r="D480" s="1">
        <f t="shared" si="21"/>
        <v>8.8185904170449568E-4</v>
      </c>
      <c r="E480" s="1">
        <f t="shared" si="20"/>
        <v>99.98323634508499</v>
      </c>
      <c r="F480" s="2" t="s">
        <v>2281</v>
      </c>
    </row>
    <row r="481" spans="1:6" ht="18.75">
      <c r="A481" s="4">
        <v>340</v>
      </c>
      <c r="B481" s="5" t="s">
        <v>346</v>
      </c>
      <c r="C481" s="128">
        <v>185</v>
      </c>
      <c r="D481" s="1">
        <f t="shared" si="21"/>
        <v>8.2395920563298848E-4</v>
      </c>
      <c r="E481" s="1">
        <f t="shared" si="20"/>
        <v>99.984060304290622</v>
      </c>
      <c r="F481" s="2" t="s">
        <v>2281</v>
      </c>
    </row>
    <row r="482" spans="1:6" ht="18.75">
      <c r="A482" s="4">
        <v>45</v>
      </c>
      <c r="B482" s="5" t="s">
        <v>58</v>
      </c>
      <c r="C482" s="128">
        <v>184.99199999999999</v>
      </c>
      <c r="D482" s="1">
        <f t="shared" si="21"/>
        <v>8.2392357496463673E-4</v>
      </c>
      <c r="E482" s="1">
        <f t="shared" si="20"/>
        <v>99.984884227865592</v>
      </c>
      <c r="F482" s="2" t="s">
        <v>2281</v>
      </c>
    </row>
    <row r="483" spans="1:6" ht="18.75">
      <c r="A483" s="4">
        <v>516</v>
      </c>
      <c r="B483" s="5" t="s">
        <v>508</v>
      </c>
      <c r="C483" s="128">
        <v>180.684</v>
      </c>
      <c r="D483" s="1">
        <f t="shared" si="21"/>
        <v>8.0473646005724806E-4</v>
      </c>
      <c r="E483" s="1">
        <f t="shared" ref="E483:E537" si="22">D483+E482</f>
        <v>99.985688964325647</v>
      </c>
      <c r="F483" s="2" t="s">
        <v>2281</v>
      </c>
    </row>
    <row r="484" spans="1:6" ht="18.75">
      <c r="A484" s="4">
        <v>390</v>
      </c>
      <c r="B484" s="7" t="s">
        <v>2148</v>
      </c>
      <c r="C484" s="128">
        <v>176</v>
      </c>
      <c r="D484" s="1">
        <f t="shared" si="21"/>
        <v>7.8387470373732964E-4</v>
      </c>
      <c r="E484" s="1">
        <f t="shared" si="22"/>
        <v>99.986472839029389</v>
      </c>
      <c r="F484" s="2" t="s">
        <v>2281</v>
      </c>
    </row>
    <row r="485" spans="1:6" ht="18.75">
      <c r="A485" s="4">
        <v>504</v>
      </c>
      <c r="B485" s="5" t="s">
        <v>496</v>
      </c>
      <c r="C485" s="128">
        <v>169.21199999999999</v>
      </c>
      <c r="D485" s="1">
        <f t="shared" si="21"/>
        <v>7.5364208164091485E-4</v>
      </c>
      <c r="E485" s="1">
        <f t="shared" si="22"/>
        <v>99.987226481111037</v>
      </c>
      <c r="F485" s="2" t="s">
        <v>2281</v>
      </c>
    </row>
    <row r="486" spans="1:6" ht="18.75">
      <c r="A486" s="4">
        <v>300</v>
      </c>
      <c r="B486" s="13" t="s">
        <v>307</v>
      </c>
      <c r="C486" s="128">
        <v>169.15</v>
      </c>
      <c r="D486" s="1">
        <f t="shared" si="21"/>
        <v>7.5336594396118914E-4</v>
      </c>
      <c r="E486" s="1">
        <f t="shared" si="22"/>
        <v>99.987979847055001</v>
      </c>
      <c r="F486" s="2" t="s">
        <v>2281</v>
      </c>
    </row>
    <row r="487" spans="1:6" ht="18.75">
      <c r="A487" s="4">
        <v>344</v>
      </c>
      <c r="B487" s="5" t="s">
        <v>349</v>
      </c>
      <c r="C487" s="128">
        <v>167.83199999999999</v>
      </c>
      <c r="D487" s="1">
        <f t="shared" si="21"/>
        <v>7.4749579135024709E-4</v>
      </c>
      <c r="E487" s="1">
        <f t="shared" si="22"/>
        <v>99.988727342846346</v>
      </c>
      <c r="F487" s="2" t="s">
        <v>2281</v>
      </c>
    </row>
    <row r="488" spans="1:6" ht="18.75">
      <c r="A488" s="4">
        <v>94</v>
      </c>
      <c r="B488" s="5" t="s">
        <v>108</v>
      </c>
      <c r="C488" s="128">
        <v>150</v>
      </c>
      <c r="D488" s="1">
        <f t="shared" si="21"/>
        <v>6.6807503159431502E-4</v>
      </c>
      <c r="E488" s="1">
        <f t="shared" si="22"/>
        <v>99.989395417877944</v>
      </c>
      <c r="F488" s="2" t="s">
        <v>2281</v>
      </c>
    </row>
    <row r="489" spans="1:6" ht="18.75">
      <c r="A489" s="4">
        <v>492</v>
      </c>
      <c r="B489" s="5" t="s">
        <v>484</v>
      </c>
      <c r="C489" s="128">
        <v>145.06800000000001</v>
      </c>
      <c r="D489" s="1">
        <f t="shared" si="21"/>
        <v>6.46108724555494E-4</v>
      </c>
      <c r="E489" s="1">
        <f t="shared" si="22"/>
        <v>99.990041526602496</v>
      </c>
      <c r="F489" s="2" t="s">
        <v>2281</v>
      </c>
    </row>
    <row r="490" spans="1:6" ht="18.75">
      <c r="A490" s="4">
        <v>214</v>
      </c>
      <c r="B490" s="10" t="s">
        <v>227</v>
      </c>
      <c r="C490" s="128">
        <v>138.60000000000002</v>
      </c>
      <c r="D490" s="1">
        <f t="shared" si="21"/>
        <v>6.1730132919314714E-4</v>
      </c>
      <c r="E490" s="1">
        <f t="shared" si="22"/>
        <v>99.990658827931696</v>
      </c>
      <c r="F490" s="2" t="s">
        <v>2281</v>
      </c>
    </row>
    <row r="491" spans="1:6" ht="18.75">
      <c r="A491" s="4">
        <v>354</v>
      </c>
      <c r="B491" s="5" t="s">
        <v>357</v>
      </c>
      <c r="C491" s="128">
        <v>138.16800000000001</v>
      </c>
      <c r="D491" s="1">
        <f t="shared" si="21"/>
        <v>6.1537727310215543E-4</v>
      </c>
      <c r="E491" s="1">
        <f t="shared" si="22"/>
        <v>99.991274205204803</v>
      </c>
      <c r="F491" s="2" t="s">
        <v>2281</v>
      </c>
    </row>
    <row r="492" spans="1:6" ht="18.75">
      <c r="A492" s="4">
        <v>439</v>
      </c>
      <c r="B492" s="6" t="s">
        <v>2149</v>
      </c>
      <c r="C492" s="128">
        <v>129.27600000000001</v>
      </c>
      <c r="D492" s="1">
        <f t="shared" si="21"/>
        <v>5.7577378522924449E-4</v>
      </c>
      <c r="E492" s="1">
        <f t="shared" si="22"/>
        <v>99.991849978990032</v>
      </c>
      <c r="F492" s="2" t="s">
        <v>2281</v>
      </c>
    </row>
    <row r="493" spans="1:6" ht="18.75">
      <c r="A493" s="4">
        <v>6</v>
      </c>
      <c r="B493" s="4" t="s">
        <v>16</v>
      </c>
      <c r="C493" s="128">
        <v>127.892</v>
      </c>
      <c r="D493" s="1">
        <f t="shared" si="21"/>
        <v>5.6960967960440086E-4</v>
      </c>
      <c r="E493" s="1">
        <f t="shared" si="22"/>
        <v>99.992419588669634</v>
      </c>
      <c r="F493" s="2" t="s">
        <v>2281</v>
      </c>
    </row>
    <row r="494" spans="1:6" ht="37.5">
      <c r="A494" s="4">
        <v>227</v>
      </c>
      <c r="B494" s="10" t="s">
        <v>239</v>
      </c>
      <c r="C494" s="128">
        <v>127.26</v>
      </c>
      <c r="D494" s="1">
        <f t="shared" si="21"/>
        <v>5.6679485680461675E-4</v>
      </c>
      <c r="E494" s="1">
        <f t="shared" si="22"/>
        <v>99.992986383526443</v>
      </c>
      <c r="F494" s="2" t="s">
        <v>2281</v>
      </c>
    </row>
    <row r="495" spans="1:6" ht="18.75">
      <c r="A495" s="4">
        <v>18</v>
      </c>
      <c r="B495" s="4" t="s">
        <v>30</v>
      </c>
      <c r="C495" s="128">
        <v>117.096</v>
      </c>
      <c r="D495" s="1">
        <f t="shared" si="21"/>
        <v>5.2152609266378606E-4</v>
      </c>
      <c r="E495" s="1">
        <f t="shared" si="22"/>
        <v>99.993507909619112</v>
      </c>
      <c r="F495" s="2" t="s">
        <v>2281</v>
      </c>
    </row>
    <row r="496" spans="1:6" ht="18.75">
      <c r="A496" s="4">
        <v>373</v>
      </c>
      <c r="B496" s="9" t="s">
        <v>374</v>
      </c>
      <c r="C496" s="128">
        <v>116</v>
      </c>
      <c r="D496" s="1">
        <f t="shared" si="21"/>
        <v>5.1664469109960357E-4</v>
      </c>
      <c r="E496" s="1">
        <f t="shared" si="22"/>
        <v>99.994024554310215</v>
      </c>
      <c r="F496" s="2" t="s">
        <v>2281</v>
      </c>
    </row>
    <row r="497" spans="1:6" ht="18.75">
      <c r="A497" s="4">
        <v>481</v>
      </c>
      <c r="B497" s="5" t="s">
        <v>472</v>
      </c>
      <c r="C497" s="128">
        <v>104.596</v>
      </c>
      <c r="D497" s="1">
        <f t="shared" si="21"/>
        <v>4.6585317336425981E-4</v>
      </c>
      <c r="E497" s="1">
        <f t="shared" si="22"/>
        <v>99.994490407483582</v>
      </c>
      <c r="F497" s="2" t="s">
        <v>2281</v>
      </c>
    </row>
    <row r="498" spans="1:6" ht="18.75">
      <c r="A498" s="4">
        <v>194</v>
      </c>
      <c r="B498" s="9" t="s">
        <v>208</v>
      </c>
      <c r="C498" s="128">
        <v>96</v>
      </c>
      <c r="D498" s="1">
        <f t="shared" si="21"/>
        <v>4.275680202203616E-4</v>
      </c>
      <c r="E498" s="1">
        <f t="shared" si="22"/>
        <v>99.994917975503796</v>
      </c>
      <c r="F498" s="2" t="s">
        <v>2281</v>
      </c>
    </row>
    <row r="499" spans="1:6" ht="37.5">
      <c r="A499" s="4">
        <v>255</v>
      </c>
      <c r="B499" s="10" t="s">
        <v>2142</v>
      </c>
      <c r="C499" s="128">
        <v>92.015999999999991</v>
      </c>
      <c r="D499" s="1">
        <f t="shared" si="21"/>
        <v>4.0982394738121652E-4</v>
      </c>
      <c r="E499" s="1">
        <f t="shared" si="22"/>
        <v>99.995327799451175</v>
      </c>
      <c r="F499" s="2" t="s">
        <v>2281</v>
      </c>
    </row>
    <row r="500" spans="1:6" ht="18.75">
      <c r="A500" s="4">
        <v>263</v>
      </c>
      <c r="B500" s="10" t="s">
        <v>270</v>
      </c>
      <c r="C500" s="128">
        <v>89.15</v>
      </c>
      <c r="D500" s="1">
        <f t="shared" si="21"/>
        <v>3.9705926044422116E-4</v>
      </c>
      <c r="E500" s="1">
        <f t="shared" si="22"/>
        <v>99.995724858711625</v>
      </c>
      <c r="F500" s="2" t="s">
        <v>2281</v>
      </c>
    </row>
    <row r="501" spans="1:6" ht="18.75">
      <c r="A501" s="4">
        <v>95</v>
      </c>
      <c r="B501" s="5" t="s">
        <v>109</v>
      </c>
      <c r="C501" s="128">
        <v>82.576000000000008</v>
      </c>
      <c r="D501" s="1">
        <f t="shared" si="21"/>
        <v>3.6777975872621433E-4</v>
      </c>
      <c r="E501" s="1">
        <f t="shared" si="22"/>
        <v>99.996092638470358</v>
      </c>
      <c r="F501" s="2" t="s">
        <v>2281</v>
      </c>
    </row>
    <row r="502" spans="1:6" ht="18.75">
      <c r="A502" s="4">
        <v>323</v>
      </c>
      <c r="B502" s="13" t="s">
        <v>328</v>
      </c>
      <c r="C502" s="128">
        <v>72.239999999999995</v>
      </c>
      <c r="D502" s="1">
        <f t="shared" si="21"/>
        <v>3.2174493521582205E-4</v>
      </c>
      <c r="E502" s="1">
        <f t="shared" si="22"/>
        <v>99.996414383405579</v>
      </c>
      <c r="F502" s="2" t="s">
        <v>2281</v>
      </c>
    </row>
    <row r="503" spans="1:6" ht="18.75">
      <c r="A503" s="4">
        <v>474</v>
      </c>
      <c r="B503" s="12" t="s">
        <v>464</v>
      </c>
      <c r="C503" s="128">
        <v>72</v>
      </c>
      <c r="D503" s="1">
        <f t="shared" si="21"/>
        <v>3.2067601516527116E-4</v>
      </c>
      <c r="E503" s="1">
        <f t="shared" si="22"/>
        <v>99.996735059420743</v>
      </c>
      <c r="F503" s="2" t="s">
        <v>2281</v>
      </c>
    </row>
    <row r="504" spans="1:6" ht="18.75">
      <c r="A504" s="4">
        <v>249</v>
      </c>
      <c r="B504" s="10" t="s">
        <v>258</v>
      </c>
      <c r="C504" s="128">
        <v>71.800000000000011</v>
      </c>
      <c r="D504" s="1">
        <f t="shared" si="21"/>
        <v>3.1978524845647881E-4</v>
      </c>
      <c r="E504" s="1">
        <f t="shared" si="22"/>
        <v>99.997054844669194</v>
      </c>
      <c r="F504" s="2" t="s">
        <v>2281</v>
      </c>
    </row>
    <row r="505" spans="1:6" ht="18.75">
      <c r="A505" s="4">
        <v>22</v>
      </c>
      <c r="B505" s="5" t="s">
        <v>34</v>
      </c>
      <c r="C505" s="128">
        <v>63.44</v>
      </c>
      <c r="D505" s="1">
        <f t="shared" si="21"/>
        <v>2.8255120002895561E-4</v>
      </c>
      <c r="E505" s="1">
        <f t="shared" si="22"/>
        <v>99.997337395869224</v>
      </c>
      <c r="F505" s="2" t="s">
        <v>2281</v>
      </c>
    </row>
    <row r="506" spans="1:6" ht="18.75">
      <c r="A506" s="4">
        <v>151</v>
      </c>
      <c r="B506" s="4" t="s">
        <v>166</v>
      </c>
      <c r="C506" s="128">
        <v>56.79</v>
      </c>
      <c r="D506" s="1">
        <f t="shared" si="21"/>
        <v>2.5293320696160768E-4</v>
      </c>
      <c r="E506" s="1">
        <f t="shared" si="22"/>
        <v>99.997590329076189</v>
      </c>
      <c r="F506" s="2" t="s">
        <v>2281</v>
      </c>
    </row>
    <row r="507" spans="1:6" ht="18.75">
      <c r="A507" s="4">
        <v>190</v>
      </c>
      <c r="B507" s="9" t="s">
        <v>204</v>
      </c>
      <c r="C507" s="128">
        <v>55.8</v>
      </c>
      <c r="D507" s="1">
        <f t="shared" si="21"/>
        <v>2.4852391175308515E-4</v>
      </c>
      <c r="E507" s="1">
        <f t="shared" si="22"/>
        <v>99.99783885298794</v>
      </c>
      <c r="F507" s="2" t="s">
        <v>2281</v>
      </c>
    </row>
    <row r="508" spans="1:6" ht="18.75">
      <c r="A508" s="4">
        <v>370</v>
      </c>
      <c r="B508" s="9" t="s">
        <v>372</v>
      </c>
      <c r="C508" s="128">
        <v>52.5</v>
      </c>
      <c r="D508" s="1">
        <f t="shared" si="21"/>
        <v>2.3382626105801022E-4</v>
      </c>
      <c r="E508" s="1">
        <f t="shared" si="22"/>
        <v>99.998072679248992</v>
      </c>
      <c r="F508" s="2" t="s">
        <v>2281</v>
      </c>
    </row>
    <row r="509" spans="1:6" ht="18.75">
      <c r="A509" s="4">
        <v>503</v>
      </c>
      <c r="B509" s="5" t="s">
        <v>495</v>
      </c>
      <c r="C509" s="128">
        <v>47.1</v>
      </c>
      <c r="D509" s="1">
        <f t="shared" si="21"/>
        <v>2.0977555992061491E-4</v>
      </c>
      <c r="E509" s="1">
        <f t="shared" si="22"/>
        <v>99.998282454808916</v>
      </c>
      <c r="F509" s="2" t="s">
        <v>2281</v>
      </c>
    </row>
    <row r="510" spans="1:6" ht="18.75">
      <c r="A510" s="4">
        <v>497</v>
      </c>
      <c r="B510" s="5" t="s">
        <v>489</v>
      </c>
      <c r="C510" s="128">
        <v>33.911999999999999</v>
      </c>
      <c r="D510" s="1">
        <f t="shared" si="21"/>
        <v>1.5103840314284272E-4</v>
      </c>
      <c r="E510" s="1">
        <f t="shared" si="22"/>
        <v>99.998433493212062</v>
      </c>
      <c r="F510" s="2" t="s">
        <v>2281</v>
      </c>
    </row>
    <row r="511" spans="1:6" ht="18.75">
      <c r="A511" s="4">
        <v>256</v>
      </c>
      <c r="B511" s="10" t="s">
        <v>265</v>
      </c>
      <c r="C511" s="128">
        <v>30</v>
      </c>
      <c r="D511" s="1">
        <f t="shared" si="21"/>
        <v>1.3361500631886298E-4</v>
      </c>
      <c r="E511" s="1">
        <f t="shared" si="22"/>
        <v>99.998567108218381</v>
      </c>
      <c r="F511" s="2" t="s">
        <v>2281</v>
      </c>
    </row>
    <row r="512" spans="1:6" ht="18.75">
      <c r="A512" s="4">
        <v>124</v>
      </c>
      <c r="B512" s="11" t="s">
        <v>139</v>
      </c>
      <c r="C512" s="128">
        <v>25.576000000000001</v>
      </c>
      <c r="D512" s="1">
        <f t="shared" si="21"/>
        <v>1.1391124672037467E-4</v>
      </c>
      <c r="E512" s="1">
        <f t="shared" si="22"/>
        <v>99.998681019465096</v>
      </c>
      <c r="F512" s="2" t="s">
        <v>2281</v>
      </c>
    </row>
    <row r="513" spans="1:6" ht="18.75">
      <c r="A513" s="4">
        <v>281</v>
      </c>
      <c r="B513" s="9" t="s">
        <v>289</v>
      </c>
      <c r="C513" s="128">
        <v>25.24</v>
      </c>
      <c r="D513" s="1">
        <f t="shared" si="21"/>
        <v>1.124147586496034E-4</v>
      </c>
      <c r="E513" s="1">
        <f t="shared" si="22"/>
        <v>99.998793434223742</v>
      </c>
      <c r="F513" s="2" t="s">
        <v>2281</v>
      </c>
    </row>
    <row r="514" spans="1:6" ht="18.75">
      <c r="A514" s="4">
        <v>172</v>
      </c>
      <c r="B514" s="5" t="s">
        <v>187</v>
      </c>
      <c r="C514" s="128">
        <v>25.2</v>
      </c>
      <c r="D514" s="1">
        <f t="shared" si="21"/>
        <v>1.122366053078449E-4</v>
      </c>
      <c r="E514" s="1">
        <f t="shared" si="22"/>
        <v>99.998905670829046</v>
      </c>
      <c r="F514" s="2" t="s">
        <v>2281</v>
      </c>
    </row>
    <row r="515" spans="1:6" ht="18.75">
      <c r="A515" s="4">
        <v>230</v>
      </c>
      <c r="B515" s="10" t="s">
        <v>242</v>
      </c>
      <c r="C515" s="128">
        <v>24.297000000000001</v>
      </c>
      <c r="D515" s="1">
        <f t="shared" ref="D515:D538" si="23">(C515/$C$539)*100</f>
        <v>1.0821479361764714E-4</v>
      </c>
      <c r="E515" s="1">
        <f t="shared" si="22"/>
        <v>99.999013885622659</v>
      </c>
      <c r="F515" s="2" t="s">
        <v>2281</v>
      </c>
    </row>
    <row r="516" spans="1:6" ht="18.75">
      <c r="A516" s="4">
        <v>526</v>
      </c>
      <c r="B516" s="5" t="s">
        <v>518</v>
      </c>
      <c r="C516" s="128">
        <v>23.814</v>
      </c>
      <c r="D516" s="1">
        <f t="shared" si="23"/>
        <v>1.0606359201591343E-4</v>
      </c>
      <c r="E516" s="1">
        <f t="shared" si="22"/>
        <v>99.999119949214673</v>
      </c>
      <c r="F516" s="2" t="s">
        <v>2281</v>
      </c>
    </row>
    <row r="517" spans="1:6" ht="18.75">
      <c r="A517" s="4">
        <v>507</v>
      </c>
      <c r="B517" s="5" t="s">
        <v>499</v>
      </c>
      <c r="C517" s="128">
        <v>22.943999999999999</v>
      </c>
      <c r="D517" s="1">
        <f t="shared" si="23"/>
        <v>1.0218875683266641E-4</v>
      </c>
      <c r="E517" s="1">
        <f t="shared" si="22"/>
        <v>99.999222137971501</v>
      </c>
      <c r="F517" s="2" t="s">
        <v>2281</v>
      </c>
    </row>
    <row r="518" spans="1:6" ht="18.75">
      <c r="A518" s="4">
        <v>193</v>
      </c>
      <c r="B518" s="9" t="s">
        <v>207</v>
      </c>
      <c r="C518" s="128">
        <v>22.68</v>
      </c>
      <c r="D518" s="1">
        <f t="shared" si="23"/>
        <v>1.0101294477706042E-4</v>
      </c>
      <c r="E518" s="1">
        <f t="shared" si="22"/>
        <v>99.999323150916283</v>
      </c>
      <c r="F518" s="2" t="s">
        <v>2281</v>
      </c>
    </row>
    <row r="519" spans="1:6" ht="18.75">
      <c r="A519" s="4">
        <v>486</v>
      </c>
      <c r="B519" s="5" t="s">
        <v>477</v>
      </c>
      <c r="C519" s="128">
        <v>19.8</v>
      </c>
      <c r="D519" s="1">
        <f t="shared" si="23"/>
        <v>8.8185904170449581E-5</v>
      </c>
      <c r="E519" s="1">
        <f t="shared" si="22"/>
        <v>99.999411336820458</v>
      </c>
      <c r="F519" s="2" t="s">
        <v>2281</v>
      </c>
    </row>
    <row r="520" spans="1:6" ht="18.75">
      <c r="A520" s="4">
        <v>108</v>
      </c>
      <c r="B520" s="11" t="s">
        <v>122</v>
      </c>
      <c r="C520" s="128">
        <v>15.225</v>
      </c>
      <c r="D520" s="1">
        <f t="shared" si="23"/>
        <v>6.7809615706822956E-5</v>
      </c>
      <c r="E520" s="1">
        <f t="shared" si="22"/>
        <v>99.999479146436158</v>
      </c>
      <c r="F520" s="2" t="s">
        <v>2281</v>
      </c>
    </row>
    <row r="521" spans="1:6" ht="18.75">
      <c r="A521" s="4">
        <v>104</v>
      </c>
      <c r="B521" s="11" t="s">
        <v>118</v>
      </c>
      <c r="C521" s="128">
        <v>15.02</v>
      </c>
      <c r="D521" s="1">
        <f t="shared" si="23"/>
        <v>6.6896579830310736E-5</v>
      </c>
      <c r="E521" s="1">
        <f t="shared" si="22"/>
        <v>99.999546043015982</v>
      </c>
      <c r="F521" s="2" t="s">
        <v>2281</v>
      </c>
    </row>
    <row r="522" spans="1:6" ht="18.75">
      <c r="A522" s="4">
        <v>318</v>
      </c>
      <c r="B522" s="13" t="s">
        <v>323</v>
      </c>
      <c r="C522" s="128">
        <v>15</v>
      </c>
      <c r="D522" s="1">
        <f t="shared" si="23"/>
        <v>6.6807503159431491E-5</v>
      </c>
      <c r="E522" s="1">
        <f t="shared" si="22"/>
        <v>99.999612850519142</v>
      </c>
      <c r="F522" s="2" t="s">
        <v>2281</v>
      </c>
    </row>
    <row r="523" spans="1:6" ht="18.75">
      <c r="A523" s="4">
        <v>525</v>
      </c>
      <c r="B523" s="5" t="s">
        <v>517</v>
      </c>
      <c r="C523" s="128">
        <v>9.4499999999999993</v>
      </c>
      <c r="D523" s="1">
        <f t="shared" si="23"/>
        <v>4.2088726990441839E-5</v>
      </c>
      <c r="E523" s="1">
        <f t="shared" si="22"/>
        <v>99.999654939246128</v>
      </c>
      <c r="F523" s="2" t="s">
        <v>2281</v>
      </c>
    </row>
    <row r="524" spans="1:6" ht="18.75">
      <c r="A524" s="4">
        <v>533</v>
      </c>
      <c r="B524" s="5" t="s">
        <v>525</v>
      </c>
      <c r="C524" s="128">
        <v>9.4499999999999993</v>
      </c>
      <c r="D524" s="1">
        <f t="shared" si="23"/>
        <v>4.2088726990441839E-5</v>
      </c>
      <c r="E524" s="1">
        <f t="shared" si="22"/>
        <v>99.999697027973113</v>
      </c>
      <c r="F524" s="2" t="s">
        <v>2281</v>
      </c>
    </row>
    <row r="525" spans="1:6" ht="18.75">
      <c r="A525" s="4">
        <v>363</v>
      </c>
      <c r="B525" s="9" t="s">
        <v>366</v>
      </c>
      <c r="C525" s="128">
        <v>9.1349999999999998</v>
      </c>
      <c r="D525" s="1">
        <f t="shared" si="23"/>
        <v>4.0685769424093782E-5</v>
      </c>
      <c r="E525" s="1">
        <f t="shared" si="22"/>
        <v>99.999737713742533</v>
      </c>
      <c r="F525" s="2" t="s">
        <v>2281</v>
      </c>
    </row>
    <row r="526" spans="1:6" ht="18.75">
      <c r="A526" s="4">
        <v>412</v>
      </c>
      <c r="B526" s="7" t="s">
        <v>406</v>
      </c>
      <c r="C526" s="128">
        <v>8.4</v>
      </c>
      <c r="D526" s="1">
        <f t="shared" si="23"/>
        <v>3.7412201769281642E-5</v>
      </c>
      <c r="E526" s="1">
        <f t="shared" si="22"/>
        <v>99.999775125944296</v>
      </c>
      <c r="F526" s="2" t="s">
        <v>2281</v>
      </c>
    </row>
    <row r="527" spans="1:6" ht="18.75">
      <c r="A527" s="4">
        <v>290</v>
      </c>
      <c r="B527" s="9" t="s">
        <v>298</v>
      </c>
      <c r="C527" s="128">
        <v>7.5</v>
      </c>
      <c r="D527" s="1">
        <f t="shared" si="23"/>
        <v>3.3403751579715745E-5</v>
      </c>
      <c r="E527" s="1">
        <f t="shared" si="22"/>
        <v>99.999808529695869</v>
      </c>
      <c r="F527" s="2" t="s">
        <v>2281</v>
      </c>
    </row>
    <row r="528" spans="1:6" ht="18.75">
      <c r="A528" s="4">
        <v>102</v>
      </c>
      <c r="B528" s="11" t="s">
        <v>116</v>
      </c>
      <c r="C528" s="128">
        <v>6.93</v>
      </c>
      <c r="D528" s="1">
        <f t="shared" si="23"/>
        <v>3.0865066459657347E-5</v>
      </c>
      <c r="E528" s="1">
        <f t="shared" si="22"/>
        <v>99.999839394762333</v>
      </c>
      <c r="F528" s="2" t="s">
        <v>2281</v>
      </c>
    </row>
    <row r="529" spans="1:6" ht="18.75">
      <c r="A529" s="4">
        <v>166</v>
      </c>
      <c r="B529" s="5" t="s">
        <v>181</v>
      </c>
      <c r="C529" s="128">
        <v>6.8040000000000003</v>
      </c>
      <c r="D529" s="1">
        <f t="shared" si="23"/>
        <v>3.0303883433118124E-5</v>
      </c>
      <c r="E529" s="1">
        <f t="shared" si="22"/>
        <v>99.999869698645767</v>
      </c>
      <c r="F529" s="2" t="s">
        <v>2281</v>
      </c>
    </row>
    <row r="530" spans="1:6" ht="18.75">
      <c r="A530" s="4">
        <v>493</v>
      </c>
      <c r="B530" s="5" t="s">
        <v>485</v>
      </c>
      <c r="C530" s="128">
        <v>5.9</v>
      </c>
      <c r="D530" s="1">
        <f t="shared" si="23"/>
        <v>2.6277617909376389E-5</v>
      </c>
      <c r="E530" s="1">
        <f t="shared" si="22"/>
        <v>99.999895976263673</v>
      </c>
      <c r="F530" s="2" t="s">
        <v>2281</v>
      </c>
    </row>
    <row r="531" spans="1:6" ht="18.75">
      <c r="A531" s="4">
        <v>295</v>
      </c>
      <c r="B531" s="9" t="s">
        <v>303</v>
      </c>
      <c r="C531" s="128">
        <v>5.04</v>
      </c>
      <c r="D531" s="1">
        <f t="shared" si="23"/>
        <v>2.2447321061568984E-5</v>
      </c>
      <c r="E531" s="1">
        <f t="shared" si="22"/>
        <v>99.999918423584731</v>
      </c>
      <c r="F531" s="2" t="s">
        <v>2281</v>
      </c>
    </row>
    <row r="532" spans="1:6" ht="18.75">
      <c r="A532" s="4">
        <v>331</v>
      </c>
      <c r="B532" s="5" t="s">
        <v>336</v>
      </c>
      <c r="C532" s="128">
        <v>4.6079999999999997</v>
      </c>
      <c r="D532" s="1">
        <f t="shared" si="23"/>
        <v>2.0523264970577353E-5</v>
      </c>
      <c r="E532" s="1">
        <f t="shared" si="22"/>
        <v>99.999938946849696</v>
      </c>
      <c r="F532" s="2" t="s">
        <v>2281</v>
      </c>
    </row>
    <row r="533" spans="1:6" ht="18.75">
      <c r="A533" s="4">
        <v>343</v>
      </c>
      <c r="B533" s="5" t="s">
        <v>348</v>
      </c>
      <c r="C533" s="128">
        <v>4.21</v>
      </c>
      <c r="D533" s="1">
        <f t="shared" si="23"/>
        <v>1.8750639220080437E-5</v>
      </c>
      <c r="E533" s="1">
        <f t="shared" si="22"/>
        <v>99.99995769748891</v>
      </c>
      <c r="F533" s="2" t="s">
        <v>2281</v>
      </c>
    </row>
    <row r="534" spans="1:6" ht="18.75">
      <c r="A534" s="4">
        <v>534</v>
      </c>
      <c r="B534" s="5" t="s">
        <v>526</v>
      </c>
      <c r="C534" s="128">
        <v>3.6</v>
      </c>
      <c r="D534" s="1">
        <f t="shared" si="23"/>
        <v>1.6033800758263561E-5</v>
      </c>
      <c r="E534" s="1">
        <f t="shared" si="22"/>
        <v>99.999973731289671</v>
      </c>
      <c r="F534" s="2" t="s">
        <v>2281</v>
      </c>
    </row>
    <row r="535" spans="1:6" ht="18.75">
      <c r="A535" s="4">
        <v>287</v>
      </c>
      <c r="B535" s="9" t="s">
        <v>295</v>
      </c>
      <c r="C535" s="128">
        <v>2.4</v>
      </c>
      <c r="D535" s="1">
        <f t="shared" si="23"/>
        <v>1.068920050550904E-5</v>
      </c>
      <c r="E535" s="1">
        <f t="shared" si="22"/>
        <v>99.999984420490179</v>
      </c>
      <c r="F535" s="2" t="s">
        <v>2281</v>
      </c>
    </row>
    <row r="536" spans="1:6" ht="18.75">
      <c r="A536" s="4">
        <v>434</v>
      </c>
      <c r="B536" s="6" t="s">
        <v>427</v>
      </c>
      <c r="C536" s="128">
        <v>1.45</v>
      </c>
      <c r="D536" s="1">
        <f t="shared" si="23"/>
        <v>6.4580586387450444E-6</v>
      </c>
      <c r="E536" s="1">
        <f t="shared" si="22"/>
        <v>99.999990878548815</v>
      </c>
      <c r="F536" s="2" t="s">
        <v>2281</v>
      </c>
    </row>
    <row r="537" spans="1:6" ht="18.75">
      <c r="A537" s="4">
        <v>473</v>
      </c>
      <c r="B537" s="12" t="s">
        <v>463</v>
      </c>
      <c r="C537" s="128">
        <v>1.05</v>
      </c>
      <c r="D537" s="1">
        <f t="shared" si="23"/>
        <v>4.6765252211602052E-6</v>
      </c>
      <c r="E537" s="1">
        <f t="shared" si="22"/>
        <v>99.999995555074037</v>
      </c>
      <c r="F537" s="2" t="s">
        <v>2281</v>
      </c>
    </row>
    <row r="538" spans="1:6" ht="18.75">
      <c r="A538" s="4">
        <v>218</v>
      </c>
      <c r="B538" s="10" t="s">
        <v>231</v>
      </c>
      <c r="C538" s="128">
        <v>0.998</v>
      </c>
      <c r="D538" s="1">
        <f t="shared" si="23"/>
        <v>4.444925876874176E-6</v>
      </c>
      <c r="E538" s="1">
        <f>D538+E537</f>
        <v>99.999999999999915</v>
      </c>
      <c r="F538" s="2" t="s">
        <v>2281</v>
      </c>
    </row>
    <row r="539" spans="1:6" ht="18.75">
      <c r="A539" s="129"/>
      <c r="B539" s="129"/>
      <c r="C539" s="128">
        <f>SUM(C3:C538)</f>
        <v>22452567.886279982</v>
      </c>
      <c r="D539" s="1"/>
      <c r="E539" s="1"/>
      <c r="F539" s="1"/>
    </row>
  </sheetData>
  <mergeCells count="11">
    <mergeCell ref="K1:O1"/>
    <mergeCell ref="G1:G2"/>
    <mergeCell ref="H1:H2"/>
    <mergeCell ref="I1:I2"/>
    <mergeCell ref="J1:J2"/>
    <mergeCell ref="F1:F2"/>
    <mergeCell ref="A1:A2"/>
    <mergeCell ref="B1:B2"/>
    <mergeCell ref="C1:C2"/>
    <mergeCell ref="D1:D2"/>
    <mergeCell ref="E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1"/>
  <sheetViews>
    <sheetView workbookViewId="0">
      <selection activeCell="P14" sqref="P14"/>
    </sheetView>
  </sheetViews>
  <sheetFormatPr defaultColWidth="11.42578125" defaultRowHeight="15"/>
  <cols>
    <col min="1" max="1" width="11.42578125" customWidth="1"/>
    <col min="2" max="2" width="27.85546875" customWidth="1"/>
    <col min="3" max="3" width="18.42578125" customWidth="1"/>
    <col min="4" max="4" width="13.7109375" customWidth="1"/>
    <col min="7" max="7" width="16.7109375" customWidth="1"/>
    <col min="8" max="8" width="20.140625" customWidth="1"/>
    <col min="9" max="9" width="18.28515625" customWidth="1"/>
  </cols>
  <sheetData>
    <row r="1" spans="1:14" ht="16.5" thickBot="1">
      <c r="A1" s="274"/>
      <c r="B1" s="275"/>
      <c r="C1" s="274"/>
      <c r="D1" s="276" t="s">
        <v>0</v>
      </c>
      <c r="E1" s="277"/>
      <c r="F1" s="278"/>
      <c r="G1" s="278"/>
      <c r="H1" s="279">
        <f>SUM(H5,H26,H313)</f>
        <v>22452567.88628</v>
      </c>
      <c r="I1" s="278"/>
      <c r="J1" s="278"/>
      <c r="K1" s="278"/>
      <c r="L1" s="278"/>
      <c r="M1" s="278"/>
      <c r="N1" s="278"/>
    </row>
    <row r="2" spans="1:14" ht="15" customHeight="1" thickTop="1">
      <c r="A2" s="334" t="s">
        <v>1</v>
      </c>
      <c r="B2" s="337" t="s">
        <v>2</v>
      </c>
      <c r="C2" s="340" t="s">
        <v>535</v>
      </c>
      <c r="D2" s="341" t="s">
        <v>6</v>
      </c>
      <c r="E2" s="342"/>
      <c r="F2" s="343" t="s">
        <v>7</v>
      </c>
      <c r="G2" s="343" t="s">
        <v>2330</v>
      </c>
      <c r="H2" s="343" t="s">
        <v>2320</v>
      </c>
      <c r="I2" s="343" t="s">
        <v>2331</v>
      </c>
      <c r="J2" s="280"/>
      <c r="K2" s="280"/>
      <c r="L2" s="280"/>
      <c r="M2" s="280"/>
      <c r="N2" s="280"/>
    </row>
    <row r="3" spans="1:14" ht="15.95" customHeight="1">
      <c r="A3" s="335"/>
      <c r="B3" s="338"/>
      <c r="C3" s="338"/>
      <c r="D3" s="343" t="s">
        <v>7</v>
      </c>
      <c r="E3" s="344" t="s">
        <v>8</v>
      </c>
      <c r="F3" s="338"/>
      <c r="G3" s="338"/>
      <c r="H3" s="338"/>
      <c r="I3" s="338"/>
      <c r="J3" s="346" t="s">
        <v>2325</v>
      </c>
      <c r="K3" s="347"/>
      <c r="L3" s="347"/>
      <c r="M3" s="347"/>
      <c r="N3" s="348"/>
    </row>
    <row r="4" spans="1:14" ht="15.75" thickBot="1">
      <c r="A4" s="336"/>
      <c r="B4" s="339"/>
      <c r="C4" s="339"/>
      <c r="D4" s="339"/>
      <c r="E4" s="345"/>
      <c r="F4" s="339"/>
      <c r="G4" s="339"/>
      <c r="H4" s="339"/>
      <c r="I4" s="339"/>
      <c r="J4" s="281" t="s">
        <v>2319</v>
      </c>
      <c r="K4" s="281" t="s">
        <v>7</v>
      </c>
      <c r="L4" s="281" t="s">
        <v>2275</v>
      </c>
      <c r="M4" s="281" t="s">
        <v>2320</v>
      </c>
      <c r="N4" s="281" t="s">
        <v>2275</v>
      </c>
    </row>
    <row r="5" spans="1:14" ht="16.5" thickTop="1">
      <c r="A5" s="190">
        <f t="shared" ref="A5:A68" si="0">A4+1</f>
        <v>1</v>
      </c>
      <c r="B5" s="190" t="s">
        <v>20</v>
      </c>
      <c r="C5" s="191" t="s">
        <v>2153</v>
      </c>
      <c r="D5" s="192">
        <v>61</v>
      </c>
      <c r="E5" s="193">
        <v>420.315</v>
      </c>
      <c r="F5" s="194">
        <f>COUNTA(C5:C25)</f>
        <v>21</v>
      </c>
      <c r="G5" s="194">
        <f>F5/536*100</f>
        <v>3.9179104477611943</v>
      </c>
      <c r="H5" s="195">
        <f>SUM(E5:E25)</f>
        <v>232539.49100000001</v>
      </c>
      <c r="I5" s="196">
        <f>H5/H1*100</f>
        <v>1.0356921853116718</v>
      </c>
      <c r="J5" s="282" t="s">
        <v>2326</v>
      </c>
      <c r="K5" s="283">
        <v>21</v>
      </c>
      <c r="L5" s="283">
        <v>3.9179104477611943</v>
      </c>
      <c r="M5" s="283">
        <v>232539.49100000001</v>
      </c>
      <c r="N5" s="283">
        <v>1.0356921853116718</v>
      </c>
    </row>
    <row r="6" spans="1:14" ht="15.75">
      <c r="A6" s="190">
        <f t="shared" si="0"/>
        <v>2</v>
      </c>
      <c r="B6" s="190" t="s">
        <v>27</v>
      </c>
      <c r="C6" s="191" t="s">
        <v>2153</v>
      </c>
      <c r="D6" s="192">
        <v>61</v>
      </c>
      <c r="E6" s="193">
        <v>923.66200000000003</v>
      </c>
      <c r="F6" s="194"/>
      <c r="G6" s="194"/>
      <c r="H6" s="194"/>
      <c r="I6" s="194"/>
      <c r="J6" s="282" t="s">
        <v>2327</v>
      </c>
      <c r="K6" s="283">
        <v>287</v>
      </c>
      <c r="L6" s="283">
        <v>53.544776119402982</v>
      </c>
      <c r="M6" s="283">
        <v>8378856.6767200017</v>
      </c>
      <c r="N6" s="283">
        <v>37.318032926826319</v>
      </c>
    </row>
    <row r="7" spans="1:14" ht="15.75">
      <c r="A7" s="190">
        <f t="shared" si="0"/>
        <v>3</v>
      </c>
      <c r="B7" s="190" t="s">
        <v>30</v>
      </c>
      <c r="C7" s="191" t="s">
        <v>2153</v>
      </c>
      <c r="D7" s="192">
        <v>37</v>
      </c>
      <c r="E7" s="193">
        <v>117.096</v>
      </c>
      <c r="F7" s="194"/>
      <c r="G7" s="194"/>
      <c r="H7" s="194"/>
      <c r="I7" s="194"/>
      <c r="J7" s="282" t="s">
        <v>2328</v>
      </c>
      <c r="K7" s="283">
        <v>228</v>
      </c>
      <c r="L7" s="283">
        <v>42.537313432835823</v>
      </c>
      <c r="M7" s="283">
        <v>13841171.718559997</v>
      </c>
      <c r="N7" s="283">
        <v>61.646274887862006</v>
      </c>
    </row>
    <row r="8" spans="1:14" ht="15.75">
      <c r="A8" s="190">
        <f t="shared" si="0"/>
        <v>4</v>
      </c>
      <c r="B8" s="190" t="s">
        <v>31</v>
      </c>
      <c r="C8" s="191" t="s">
        <v>2153</v>
      </c>
      <c r="D8" s="192">
        <v>149</v>
      </c>
      <c r="E8" s="193">
        <v>2182.1099999999997</v>
      </c>
      <c r="F8" s="194"/>
      <c r="G8" s="194"/>
      <c r="H8" s="194"/>
      <c r="I8" s="194"/>
      <c r="J8" s="282" t="s">
        <v>2324</v>
      </c>
      <c r="K8" s="283">
        <f>SUM(K5:K7)</f>
        <v>536</v>
      </c>
      <c r="L8" s="283">
        <f>SUM(L5:L7)</f>
        <v>100</v>
      </c>
      <c r="M8" s="283">
        <f>SUM(M5:M7)</f>
        <v>22452567.88628</v>
      </c>
      <c r="N8" s="283">
        <f>SUM(N5:N7)</f>
        <v>100</v>
      </c>
    </row>
    <row r="9" spans="1:14" ht="15.75">
      <c r="A9" s="190">
        <f t="shared" si="0"/>
        <v>5</v>
      </c>
      <c r="B9" s="190" t="s">
        <v>151</v>
      </c>
      <c r="C9" s="191" t="s">
        <v>2153</v>
      </c>
      <c r="D9" s="192">
        <v>336</v>
      </c>
      <c r="E9" s="197">
        <v>688.8</v>
      </c>
      <c r="F9" s="194"/>
      <c r="G9" s="194"/>
      <c r="H9" s="194"/>
      <c r="I9" s="194"/>
      <c r="J9" s="278"/>
      <c r="K9" s="278"/>
      <c r="L9" s="278"/>
      <c r="M9" s="278"/>
      <c r="N9" s="278"/>
    </row>
    <row r="10" spans="1:14" ht="15.75">
      <c r="A10" s="190">
        <f t="shared" si="0"/>
        <v>6</v>
      </c>
      <c r="B10" s="90" t="s">
        <v>200</v>
      </c>
      <c r="C10" s="85" t="s">
        <v>2153</v>
      </c>
      <c r="D10" s="198">
        <v>979</v>
      </c>
      <c r="E10" s="197">
        <v>8200.1040000000012</v>
      </c>
      <c r="F10" s="194"/>
      <c r="G10" s="194"/>
      <c r="H10" s="194"/>
      <c r="I10" s="194"/>
      <c r="J10" s="278"/>
      <c r="K10" s="278"/>
      <c r="L10" s="278"/>
      <c r="M10" s="278"/>
      <c r="N10" s="278"/>
    </row>
    <row r="11" spans="1:14" ht="15.75">
      <c r="A11" s="190">
        <f t="shared" si="0"/>
        <v>7</v>
      </c>
      <c r="B11" s="90" t="s">
        <v>217</v>
      </c>
      <c r="C11" s="85" t="s">
        <v>2153</v>
      </c>
      <c r="D11" s="198">
        <v>7879</v>
      </c>
      <c r="E11" s="197">
        <v>1969.75</v>
      </c>
      <c r="F11" s="194"/>
      <c r="G11" s="194"/>
      <c r="H11" s="194"/>
      <c r="I11" s="194"/>
      <c r="J11" s="278"/>
      <c r="K11" s="278"/>
      <c r="L11" s="278"/>
      <c r="M11" s="278"/>
      <c r="N11" s="278"/>
    </row>
    <row r="12" spans="1:14" ht="15.75">
      <c r="A12" s="190">
        <f t="shared" si="0"/>
        <v>8</v>
      </c>
      <c r="B12" s="90" t="s">
        <v>236</v>
      </c>
      <c r="C12" s="84" t="s">
        <v>2153</v>
      </c>
      <c r="D12" s="198">
        <v>1166</v>
      </c>
      <c r="E12" s="197">
        <v>722.92</v>
      </c>
      <c r="F12" s="194"/>
      <c r="G12" s="194"/>
      <c r="H12" s="194"/>
      <c r="I12" s="194"/>
      <c r="J12" s="278"/>
      <c r="K12" s="278"/>
      <c r="L12" s="278"/>
      <c r="M12" s="278"/>
      <c r="N12" s="278"/>
    </row>
    <row r="13" spans="1:14" ht="15.75">
      <c r="A13" s="190">
        <f t="shared" si="0"/>
        <v>9</v>
      </c>
      <c r="B13" s="90" t="s">
        <v>237</v>
      </c>
      <c r="C13" s="84" t="s">
        <v>2153</v>
      </c>
      <c r="D13" s="198">
        <v>908</v>
      </c>
      <c r="E13" s="197">
        <v>449.46</v>
      </c>
      <c r="F13" s="194"/>
      <c r="G13" s="194"/>
      <c r="H13" s="194"/>
      <c r="I13" s="194"/>
      <c r="J13" s="278"/>
      <c r="K13" s="278"/>
      <c r="L13" s="278"/>
      <c r="M13" s="278"/>
      <c r="N13" s="278"/>
    </row>
    <row r="14" spans="1:14" ht="15.75">
      <c r="A14" s="190">
        <f t="shared" si="0"/>
        <v>10</v>
      </c>
      <c r="B14" s="90" t="s">
        <v>249</v>
      </c>
      <c r="C14" s="84" t="s">
        <v>2153</v>
      </c>
      <c r="D14" s="198">
        <v>1708</v>
      </c>
      <c r="E14" s="197">
        <v>3460.4080000000004</v>
      </c>
      <c r="F14" s="194"/>
      <c r="G14" s="194"/>
      <c r="H14" s="194"/>
      <c r="I14" s="194"/>
      <c r="J14" s="278"/>
      <c r="K14" s="278"/>
      <c r="L14" s="278"/>
      <c r="M14" s="278"/>
      <c r="N14" s="278"/>
    </row>
    <row r="15" spans="1:14" ht="15.75">
      <c r="A15" s="190">
        <f t="shared" si="0"/>
        <v>11</v>
      </c>
      <c r="B15" s="90" t="s">
        <v>251</v>
      </c>
      <c r="C15" s="84" t="s">
        <v>2153</v>
      </c>
      <c r="D15" s="198">
        <v>1041</v>
      </c>
      <c r="E15" s="197">
        <v>8328</v>
      </c>
      <c r="F15" s="194"/>
      <c r="G15" s="194"/>
      <c r="H15" s="194"/>
      <c r="I15" s="194"/>
      <c r="J15" s="278"/>
      <c r="K15" s="278"/>
      <c r="L15" s="278"/>
      <c r="M15" s="278"/>
      <c r="N15" s="278"/>
    </row>
    <row r="16" spans="1:14" ht="15.75">
      <c r="A16" s="190">
        <f t="shared" si="0"/>
        <v>12</v>
      </c>
      <c r="B16" s="90" t="s">
        <v>258</v>
      </c>
      <c r="C16" s="85" t="s">
        <v>2153</v>
      </c>
      <c r="D16" s="199">
        <v>200</v>
      </c>
      <c r="E16" s="197">
        <v>71.800000000000011</v>
      </c>
      <c r="F16" s="194"/>
      <c r="G16" s="194"/>
      <c r="H16" s="194"/>
      <c r="I16" s="194"/>
      <c r="J16" s="278"/>
      <c r="K16" s="278"/>
      <c r="L16" s="278"/>
      <c r="M16" s="278"/>
      <c r="N16" s="278"/>
    </row>
    <row r="17" spans="1:14" ht="31.5">
      <c r="A17" s="190">
        <f t="shared" si="0"/>
        <v>13</v>
      </c>
      <c r="B17" s="110" t="s">
        <v>2142</v>
      </c>
      <c r="C17" s="200" t="s">
        <v>2153</v>
      </c>
      <c r="D17" s="199">
        <v>639</v>
      </c>
      <c r="E17" s="197">
        <v>92.015999999999991</v>
      </c>
      <c r="F17" s="194"/>
      <c r="G17" s="194"/>
      <c r="H17" s="194"/>
      <c r="I17" s="194"/>
      <c r="J17" s="278"/>
      <c r="K17" s="278"/>
      <c r="L17" s="278"/>
      <c r="M17" s="278"/>
      <c r="N17" s="278"/>
    </row>
    <row r="18" spans="1:14" ht="15.75">
      <c r="A18" s="190">
        <f t="shared" si="0"/>
        <v>14</v>
      </c>
      <c r="B18" s="90" t="s">
        <v>269</v>
      </c>
      <c r="C18" s="85" t="s">
        <v>2153</v>
      </c>
      <c r="D18" s="199">
        <v>23607</v>
      </c>
      <c r="E18" s="197">
        <v>7082.1</v>
      </c>
      <c r="F18" s="194"/>
      <c r="G18" s="194"/>
      <c r="H18" s="194"/>
      <c r="I18" s="194"/>
      <c r="J18" s="278"/>
      <c r="K18" s="278"/>
      <c r="L18" s="278"/>
      <c r="M18" s="278"/>
      <c r="N18" s="278"/>
    </row>
    <row r="19" spans="1:14" ht="15.75">
      <c r="A19" s="190">
        <f t="shared" si="0"/>
        <v>15</v>
      </c>
      <c r="B19" s="90" t="s">
        <v>274</v>
      </c>
      <c r="C19" s="85" t="s">
        <v>2153</v>
      </c>
      <c r="D19" s="199">
        <v>14500</v>
      </c>
      <c r="E19" s="197">
        <v>2479.5</v>
      </c>
      <c r="F19" s="194"/>
      <c r="G19" s="194"/>
      <c r="H19" s="194"/>
      <c r="I19" s="194"/>
      <c r="J19" s="278"/>
      <c r="K19" s="278"/>
      <c r="L19" s="278"/>
      <c r="M19" s="278"/>
      <c r="N19" s="278"/>
    </row>
    <row r="20" spans="1:14" ht="15.75">
      <c r="A20" s="190">
        <f t="shared" si="0"/>
        <v>16</v>
      </c>
      <c r="B20" s="90" t="s">
        <v>303</v>
      </c>
      <c r="C20" s="84" t="s">
        <v>2153</v>
      </c>
      <c r="D20" s="199">
        <v>2</v>
      </c>
      <c r="E20" s="197">
        <v>5.04</v>
      </c>
      <c r="F20" s="194"/>
      <c r="G20" s="194"/>
      <c r="H20" s="194"/>
      <c r="I20" s="194"/>
      <c r="J20" s="278"/>
      <c r="K20" s="278"/>
      <c r="L20" s="278"/>
      <c r="M20" s="278"/>
      <c r="N20" s="278"/>
    </row>
    <row r="21" spans="1:14" ht="15.75">
      <c r="A21" s="190">
        <f t="shared" si="0"/>
        <v>17</v>
      </c>
      <c r="B21" s="112" t="s">
        <v>325</v>
      </c>
      <c r="C21" s="201" t="s">
        <v>2153</v>
      </c>
      <c r="D21" s="199">
        <v>1035</v>
      </c>
      <c r="E21" s="197">
        <v>3301.65</v>
      </c>
      <c r="F21" s="194"/>
      <c r="G21" s="194"/>
      <c r="H21" s="194"/>
      <c r="I21" s="194"/>
      <c r="J21" s="278"/>
      <c r="K21" s="278"/>
      <c r="L21" s="278"/>
      <c r="M21" s="278"/>
      <c r="N21" s="278"/>
    </row>
    <row r="22" spans="1:14" ht="15.75">
      <c r="A22" s="190">
        <f t="shared" si="0"/>
        <v>18</v>
      </c>
      <c r="B22" s="202" t="s">
        <v>343</v>
      </c>
      <c r="C22" s="85" t="s">
        <v>2153</v>
      </c>
      <c r="D22" s="198">
        <v>1000</v>
      </c>
      <c r="E22" s="197">
        <v>2205</v>
      </c>
      <c r="F22" s="194"/>
      <c r="G22" s="194"/>
      <c r="H22" s="194"/>
      <c r="I22" s="194"/>
      <c r="J22" s="278"/>
      <c r="K22" s="278"/>
      <c r="L22" s="278"/>
      <c r="M22" s="278"/>
      <c r="N22" s="278"/>
    </row>
    <row r="23" spans="1:14" ht="15.75">
      <c r="A23" s="190">
        <f t="shared" si="0"/>
        <v>19</v>
      </c>
      <c r="B23" s="202" t="s">
        <v>347</v>
      </c>
      <c r="C23" s="85" t="s">
        <v>2153</v>
      </c>
      <c r="D23" s="198">
        <v>5933</v>
      </c>
      <c r="E23" s="197">
        <v>373.779</v>
      </c>
      <c r="F23" s="194"/>
      <c r="G23" s="194"/>
      <c r="H23" s="194"/>
      <c r="I23" s="194"/>
      <c r="J23" s="278"/>
      <c r="K23" s="278"/>
      <c r="L23" s="278"/>
      <c r="M23" s="278"/>
      <c r="N23" s="278"/>
    </row>
    <row r="24" spans="1:14" ht="15.75">
      <c r="A24" s="190">
        <f t="shared" si="0"/>
        <v>20</v>
      </c>
      <c r="B24" s="202" t="s">
        <v>353</v>
      </c>
      <c r="C24" s="203" t="s">
        <v>2153</v>
      </c>
      <c r="D24" s="198">
        <v>1351</v>
      </c>
      <c r="E24" s="197">
        <v>113484</v>
      </c>
      <c r="F24" s="194"/>
      <c r="G24" s="194"/>
      <c r="H24" s="194"/>
      <c r="I24" s="194"/>
      <c r="J24" s="278"/>
      <c r="K24" s="278"/>
      <c r="L24" s="278"/>
      <c r="M24" s="278"/>
      <c r="N24" s="278"/>
    </row>
    <row r="25" spans="1:14" ht="15.75">
      <c r="A25" s="190">
        <f t="shared" si="0"/>
        <v>21</v>
      </c>
      <c r="B25" s="18" t="s">
        <v>446</v>
      </c>
      <c r="C25" s="204" t="s">
        <v>2153</v>
      </c>
      <c r="D25" s="192">
        <v>9561</v>
      </c>
      <c r="E25" s="197">
        <v>75981.981</v>
      </c>
      <c r="F25" s="194"/>
      <c r="G25" s="194"/>
      <c r="H25" s="194"/>
      <c r="I25" s="194"/>
      <c r="J25" s="278"/>
      <c r="K25" s="278"/>
      <c r="L25" s="278"/>
      <c r="M25" s="278"/>
      <c r="N25" s="278"/>
    </row>
    <row r="26" spans="1:14" ht="15.75">
      <c r="A26" s="205">
        <f t="shared" si="0"/>
        <v>22</v>
      </c>
      <c r="B26" s="205" t="s">
        <v>12</v>
      </c>
      <c r="C26" s="206" t="s">
        <v>2152</v>
      </c>
      <c r="D26" s="207">
        <v>188</v>
      </c>
      <c r="E26" s="208">
        <v>21781.116000000002</v>
      </c>
      <c r="F26" s="209">
        <f>COUNTA(C26:C312)</f>
        <v>287</v>
      </c>
      <c r="G26" s="209">
        <f>F26/536*100</f>
        <v>53.544776119402982</v>
      </c>
      <c r="H26" s="210">
        <f>SUM(E26:E312)</f>
        <v>8378856.6767200017</v>
      </c>
      <c r="I26" s="209">
        <f>H26/H1*100</f>
        <v>37.318032926826319</v>
      </c>
      <c r="J26" s="284"/>
      <c r="K26" s="284"/>
      <c r="L26" s="284"/>
      <c r="M26" s="284"/>
      <c r="N26" s="284"/>
    </row>
    <row r="27" spans="1:14" ht="15.75">
      <c r="A27" s="190">
        <f t="shared" si="0"/>
        <v>23</v>
      </c>
      <c r="B27" s="190" t="s">
        <v>13</v>
      </c>
      <c r="C27" s="211" t="s">
        <v>2152</v>
      </c>
      <c r="D27" s="192">
        <v>4016</v>
      </c>
      <c r="E27" s="193">
        <v>27657.35</v>
      </c>
      <c r="F27" s="194"/>
      <c r="G27" s="194"/>
      <c r="H27" s="194"/>
      <c r="I27" s="194"/>
      <c r="J27" s="278"/>
      <c r="K27" s="278"/>
      <c r="L27" s="278"/>
      <c r="M27" s="278"/>
      <c r="N27" s="278"/>
    </row>
    <row r="28" spans="1:14" ht="15.75">
      <c r="A28" s="190">
        <f t="shared" si="0"/>
        <v>24</v>
      </c>
      <c r="B28" s="190" t="s">
        <v>16</v>
      </c>
      <c r="C28" s="211" t="s">
        <v>2152</v>
      </c>
      <c r="D28" s="192">
        <v>4</v>
      </c>
      <c r="E28" s="193">
        <v>127.892</v>
      </c>
      <c r="F28" s="194"/>
      <c r="G28" s="194"/>
      <c r="H28" s="194"/>
      <c r="I28" s="194"/>
      <c r="J28" s="278"/>
      <c r="K28" s="278"/>
      <c r="L28" s="278"/>
      <c r="M28" s="278"/>
      <c r="N28" s="278"/>
    </row>
    <row r="29" spans="1:14" ht="15.75">
      <c r="A29" s="190">
        <f t="shared" si="0"/>
        <v>25</v>
      </c>
      <c r="B29" s="190" t="s">
        <v>17</v>
      </c>
      <c r="C29" s="211" t="s">
        <v>2152</v>
      </c>
      <c r="D29" s="212">
        <v>3529</v>
      </c>
      <c r="E29" s="193">
        <v>23644.3</v>
      </c>
      <c r="F29" s="194"/>
      <c r="G29" s="194"/>
      <c r="H29" s="194"/>
      <c r="I29" s="194"/>
      <c r="J29" s="278"/>
      <c r="K29" s="278"/>
      <c r="L29" s="278"/>
      <c r="M29" s="278"/>
      <c r="N29" s="278"/>
    </row>
    <row r="30" spans="1:14" ht="15.75">
      <c r="A30" s="190">
        <f t="shared" si="0"/>
        <v>26</v>
      </c>
      <c r="B30" s="190" t="s">
        <v>18</v>
      </c>
      <c r="C30" s="211" t="s">
        <v>2152</v>
      </c>
      <c r="D30" s="192">
        <v>6827</v>
      </c>
      <c r="E30" s="193">
        <v>40457.334999999999</v>
      </c>
      <c r="F30" s="194"/>
      <c r="G30" s="194"/>
      <c r="H30" s="194"/>
      <c r="I30" s="194"/>
      <c r="J30" s="278"/>
      <c r="K30" s="278"/>
      <c r="L30" s="278"/>
      <c r="M30" s="278"/>
      <c r="N30" s="278"/>
    </row>
    <row r="31" spans="1:14" ht="15.75">
      <c r="A31" s="190">
        <f t="shared" si="0"/>
        <v>27</v>
      </c>
      <c r="B31" s="190" t="s">
        <v>19</v>
      </c>
      <c r="C31" s="211" t="s">
        <v>2152</v>
      </c>
      <c r="D31" s="192">
        <v>19779</v>
      </c>
      <c r="E31" s="193">
        <v>134497.20000000001</v>
      </c>
      <c r="F31" s="194"/>
      <c r="G31" s="194"/>
      <c r="H31" s="194"/>
      <c r="I31" s="194"/>
      <c r="J31" s="278"/>
      <c r="K31" s="278"/>
      <c r="L31" s="278"/>
      <c r="M31" s="278"/>
      <c r="N31" s="278"/>
    </row>
    <row r="32" spans="1:14" ht="15.75">
      <c r="A32" s="190">
        <f t="shared" si="0"/>
        <v>28</v>
      </c>
      <c r="B32" s="190" t="s">
        <v>22</v>
      </c>
      <c r="C32" s="211" t="s">
        <v>2152</v>
      </c>
      <c r="D32" s="192">
        <v>6679</v>
      </c>
      <c r="E32" s="193">
        <v>1202.49</v>
      </c>
      <c r="F32" s="194"/>
      <c r="G32" s="194"/>
      <c r="H32" s="194"/>
      <c r="I32" s="194"/>
      <c r="J32" s="278"/>
      <c r="K32" s="278"/>
      <c r="L32" s="278"/>
      <c r="M32" s="278"/>
      <c r="N32" s="278"/>
    </row>
    <row r="33" spans="1:14" ht="15.75">
      <c r="A33" s="190">
        <f t="shared" si="0"/>
        <v>29</v>
      </c>
      <c r="B33" s="190" t="s">
        <v>24</v>
      </c>
      <c r="C33" s="211" t="s">
        <v>2152</v>
      </c>
      <c r="D33" s="192">
        <v>1323</v>
      </c>
      <c r="E33" s="193">
        <v>4167.45</v>
      </c>
      <c r="F33" s="194"/>
      <c r="G33" s="194"/>
      <c r="H33" s="194"/>
      <c r="I33" s="194"/>
      <c r="J33" s="278"/>
      <c r="K33" s="278"/>
      <c r="L33" s="278"/>
      <c r="M33" s="278"/>
      <c r="N33" s="278"/>
    </row>
    <row r="34" spans="1:14" ht="15.75">
      <c r="A34" s="190">
        <f t="shared" si="0"/>
        <v>30</v>
      </c>
      <c r="B34" s="190" t="s">
        <v>25</v>
      </c>
      <c r="C34" s="211" t="s">
        <v>2152</v>
      </c>
      <c r="D34" s="192">
        <v>6</v>
      </c>
      <c r="E34" s="193">
        <v>237.48</v>
      </c>
      <c r="F34" s="194"/>
      <c r="G34" s="194"/>
      <c r="H34" s="194"/>
      <c r="I34" s="194"/>
      <c r="J34" s="278"/>
      <c r="K34" s="278"/>
      <c r="L34" s="278"/>
      <c r="M34" s="278"/>
      <c r="N34" s="278"/>
    </row>
    <row r="35" spans="1:14" ht="15.75">
      <c r="A35" s="190">
        <f t="shared" si="0"/>
        <v>31</v>
      </c>
      <c r="B35" s="190" t="s">
        <v>26</v>
      </c>
      <c r="C35" s="211" t="s">
        <v>2152</v>
      </c>
      <c r="D35" s="192">
        <v>1553</v>
      </c>
      <c r="E35" s="193">
        <v>776.5</v>
      </c>
      <c r="F35" s="194"/>
      <c r="G35" s="194"/>
      <c r="H35" s="194"/>
      <c r="I35" s="194"/>
      <c r="J35" s="278"/>
      <c r="K35" s="278"/>
      <c r="L35" s="278"/>
      <c r="M35" s="278"/>
      <c r="N35" s="278"/>
    </row>
    <row r="36" spans="1:14" ht="15.75">
      <c r="A36" s="190">
        <f t="shared" si="0"/>
        <v>32</v>
      </c>
      <c r="B36" s="190" t="s">
        <v>28</v>
      </c>
      <c r="C36" s="211" t="s">
        <v>2152</v>
      </c>
      <c r="D36" s="192">
        <v>462</v>
      </c>
      <c r="E36" s="193">
        <v>5003.25</v>
      </c>
      <c r="F36" s="194"/>
      <c r="G36" s="194"/>
      <c r="H36" s="194"/>
      <c r="I36" s="194"/>
      <c r="J36" s="278"/>
      <c r="K36" s="278"/>
      <c r="L36" s="278"/>
      <c r="M36" s="278"/>
      <c r="N36" s="278"/>
    </row>
    <row r="37" spans="1:14" ht="15.75">
      <c r="A37" s="190">
        <f t="shared" si="0"/>
        <v>33</v>
      </c>
      <c r="B37" s="202" t="s">
        <v>32</v>
      </c>
      <c r="C37" s="213" t="s">
        <v>2152</v>
      </c>
      <c r="D37" s="199">
        <v>4204</v>
      </c>
      <c r="E37" s="214">
        <v>2270.16</v>
      </c>
      <c r="F37" s="194"/>
      <c r="G37" s="194"/>
      <c r="H37" s="194"/>
      <c r="I37" s="194"/>
      <c r="J37" s="278"/>
      <c r="K37" s="278"/>
      <c r="L37" s="278"/>
      <c r="M37" s="278"/>
      <c r="N37" s="278"/>
    </row>
    <row r="38" spans="1:14" ht="15.75">
      <c r="A38" s="190">
        <f t="shared" si="0"/>
        <v>34</v>
      </c>
      <c r="B38" s="202" t="s">
        <v>33</v>
      </c>
      <c r="C38" s="213" t="s">
        <v>2152</v>
      </c>
      <c r="D38" s="199">
        <v>1709</v>
      </c>
      <c r="E38" s="214">
        <v>2332.7849999999999</v>
      </c>
      <c r="F38" s="194"/>
      <c r="G38" s="194"/>
      <c r="H38" s="194"/>
      <c r="I38" s="194"/>
      <c r="J38" s="278"/>
      <c r="K38" s="278"/>
      <c r="L38" s="278"/>
      <c r="M38" s="278"/>
      <c r="N38" s="278"/>
    </row>
    <row r="39" spans="1:14" ht="15.75">
      <c r="A39" s="190">
        <f t="shared" si="0"/>
        <v>35</v>
      </c>
      <c r="B39" s="202" t="s">
        <v>34</v>
      </c>
      <c r="C39" s="213" t="s">
        <v>2152</v>
      </c>
      <c r="D39" s="199">
        <v>80</v>
      </c>
      <c r="E39" s="214">
        <v>63.44</v>
      </c>
      <c r="F39" s="194"/>
      <c r="G39" s="194"/>
      <c r="H39" s="194"/>
      <c r="I39" s="194"/>
      <c r="J39" s="278"/>
      <c r="K39" s="278"/>
      <c r="L39" s="278"/>
      <c r="M39" s="278"/>
      <c r="N39" s="278"/>
    </row>
    <row r="40" spans="1:14" ht="15.75">
      <c r="A40" s="190">
        <f t="shared" si="0"/>
        <v>36</v>
      </c>
      <c r="B40" s="202" t="s">
        <v>35</v>
      </c>
      <c r="C40" s="213" t="s">
        <v>2152</v>
      </c>
      <c r="D40" s="199">
        <v>449</v>
      </c>
      <c r="E40" s="214">
        <v>1697.2199999999998</v>
      </c>
      <c r="F40" s="194"/>
      <c r="G40" s="194"/>
      <c r="H40" s="194"/>
      <c r="I40" s="194"/>
      <c r="J40" s="278"/>
      <c r="K40" s="278"/>
      <c r="L40" s="278"/>
      <c r="M40" s="278"/>
      <c r="N40" s="278"/>
    </row>
    <row r="41" spans="1:14" ht="15.75">
      <c r="A41" s="190">
        <f t="shared" si="0"/>
        <v>37</v>
      </c>
      <c r="B41" s="202" t="s">
        <v>37</v>
      </c>
      <c r="C41" s="213" t="s">
        <v>2152</v>
      </c>
      <c r="D41" s="215">
        <v>66872</v>
      </c>
      <c r="E41" s="214">
        <v>34420.991999999998</v>
      </c>
      <c r="F41" s="194"/>
      <c r="G41" s="194"/>
      <c r="H41" s="194"/>
      <c r="I41" s="194"/>
      <c r="J41" s="278"/>
      <c r="K41" s="278"/>
      <c r="L41" s="278"/>
      <c r="M41" s="278"/>
      <c r="N41" s="278"/>
    </row>
    <row r="42" spans="1:14" ht="15.75">
      <c r="A42" s="190">
        <f t="shared" si="0"/>
        <v>38</v>
      </c>
      <c r="B42" s="202" t="s">
        <v>38</v>
      </c>
      <c r="C42" s="213" t="s">
        <v>2152</v>
      </c>
      <c r="D42" s="199">
        <v>19853</v>
      </c>
      <c r="E42" s="214">
        <v>135794.52000000002</v>
      </c>
      <c r="F42" s="194"/>
      <c r="G42" s="194"/>
      <c r="H42" s="194"/>
      <c r="I42" s="194"/>
      <c r="J42" s="278"/>
      <c r="K42" s="278"/>
      <c r="L42" s="278"/>
      <c r="M42" s="278"/>
      <c r="N42" s="278"/>
    </row>
    <row r="43" spans="1:14" ht="15.75">
      <c r="A43" s="190">
        <f t="shared" si="0"/>
        <v>39</v>
      </c>
      <c r="B43" s="202" t="s">
        <v>39</v>
      </c>
      <c r="C43" s="213" t="s">
        <v>2152</v>
      </c>
      <c r="D43" s="199">
        <v>1452</v>
      </c>
      <c r="E43" s="214">
        <v>4512.8160000000007</v>
      </c>
      <c r="F43" s="194"/>
      <c r="G43" s="194"/>
      <c r="H43" s="194"/>
      <c r="I43" s="194"/>
      <c r="J43" s="278"/>
      <c r="K43" s="278"/>
      <c r="L43" s="278"/>
      <c r="M43" s="278"/>
      <c r="N43" s="278"/>
    </row>
    <row r="44" spans="1:14" ht="15.75">
      <c r="A44" s="190">
        <f t="shared" si="0"/>
        <v>40</v>
      </c>
      <c r="B44" s="202" t="s">
        <v>40</v>
      </c>
      <c r="C44" s="213" t="s">
        <v>2152</v>
      </c>
      <c r="D44" s="199">
        <v>1017</v>
      </c>
      <c r="E44" s="214">
        <v>832.923</v>
      </c>
      <c r="F44" s="194"/>
      <c r="G44" s="194"/>
      <c r="H44" s="194"/>
      <c r="I44" s="194"/>
      <c r="J44" s="278"/>
      <c r="K44" s="278"/>
      <c r="L44" s="278"/>
      <c r="M44" s="278"/>
      <c r="N44" s="278"/>
    </row>
    <row r="45" spans="1:14" ht="15.75">
      <c r="A45" s="190">
        <f t="shared" si="0"/>
        <v>41</v>
      </c>
      <c r="B45" s="202" t="s">
        <v>41</v>
      </c>
      <c r="C45" s="213" t="s">
        <v>2152</v>
      </c>
      <c r="D45" s="199">
        <v>301886</v>
      </c>
      <c r="E45" s="214">
        <v>367697.14799999999</v>
      </c>
      <c r="F45" s="194"/>
      <c r="G45" s="194"/>
      <c r="H45" s="194"/>
      <c r="I45" s="194"/>
      <c r="J45" s="278"/>
      <c r="K45" s="278"/>
      <c r="L45" s="278"/>
      <c r="M45" s="278"/>
      <c r="N45" s="278"/>
    </row>
    <row r="46" spans="1:14" ht="15.75">
      <c r="A46" s="190">
        <f t="shared" si="0"/>
        <v>42</v>
      </c>
      <c r="B46" s="202" t="s">
        <v>43</v>
      </c>
      <c r="C46" s="213" t="s">
        <v>2152</v>
      </c>
      <c r="D46" s="199">
        <v>9358</v>
      </c>
      <c r="E46" s="214">
        <v>21420.462</v>
      </c>
      <c r="F46" s="194"/>
      <c r="G46" s="194"/>
      <c r="H46" s="194"/>
      <c r="I46" s="194"/>
      <c r="J46" s="278"/>
      <c r="K46" s="278"/>
      <c r="L46" s="278"/>
      <c r="M46" s="278"/>
      <c r="N46" s="278"/>
    </row>
    <row r="47" spans="1:14" ht="15.75">
      <c r="A47" s="190">
        <f t="shared" si="0"/>
        <v>43</v>
      </c>
      <c r="B47" s="202" t="s">
        <v>46</v>
      </c>
      <c r="C47" s="213" t="s">
        <v>2152</v>
      </c>
      <c r="D47" s="199">
        <v>5000</v>
      </c>
      <c r="E47" s="214">
        <v>17240</v>
      </c>
      <c r="F47" s="194"/>
      <c r="G47" s="194"/>
      <c r="H47" s="194"/>
      <c r="I47" s="194"/>
      <c r="J47" s="278"/>
      <c r="K47" s="278"/>
      <c r="L47" s="278"/>
      <c r="M47" s="278"/>
      <c r="N47" s="278"/>
    </row>
    <row r="48" spans="1:14" ht="15.75">
      <c r="A48" s="190">
        <f t="shared" si="0"/>
        <v>44</v>
      </c>
      <c r="B48" s="202" t="s">
        <v>47</v>
      </c>
      <c r="C48" s="213" t="s">
        <v>2152</v>
      </c>
      <c r="D48" s="199">
        <v>3540</v>
      </c>
      <c r="E48" s="214">
        <v>97350</v>
      </c>
      <c r="F48" s="194"/>
      <c r="G48" s="194"/>
      <c r="H48" s="194"/>
      <c r="I48" s="194"/>
      <c r="J48" s="278"/>
      <c r="K48" s="278"/>
      <c r="L48" s="278"/>
      <c r="M48" s="278"/>
      <c r="N48" s="278"/>
    </row>
    <row r="49" spans="1:14" ht="15.75">
      <c r="A49" s="190">
        <f t="shared" si="0"/>
        <v>45</v>
      </c>
      <c r="B49" s="216" t="s">
        <v>48</v>
      </c>
      <c r="C49" s="213" t="s">
        <v>2152</v>
      </c>
      <c r="D49" s="217">
        <v>1508</v>
      </c>
      <c r="E49" s="214">
        <v>1848.808</v>
      </c>
      <c r="F49" s="194"/>
      <c r="G49" s="194"/>
      <c r="H49" s="194"/>
      <c r="I49" s="194"/>
      <c r="J49" s="278"/>
      <c r="K49" s="278"/>
      <c r="L49" s="278"/>
      <c r="M49" s="278"/>
      <c r="N49" s="278"/>
    </row>
    <row r="50" spans="1:14" ht="15.75">
      <c r="A50" s="190">
        <f t="shared" si="0"/>
        <v>46</v>
      </c>
      <c r="B50" s="202" t="s">
        <v>49</v>
      </c>
      <c r="C50" s="201" t="s">
        <v>2152</v>
      </c>
      <c r="D50" s="199">
        <v>2000</v>
      </c>
      <c r="E50" s="214">
        <v>4840</v>
      </c>
      <c r="F50" s="1"/>
      <c r="G50" s="1"/>
      <c r="H50" s="1"/>
      <c r="I50" s="1"/>
    </row>
    <row r="51" spans="1:14" ht="15.75">
      <c r="A51" s="190">
        <f t="shared" si="0"/>
        <v>47</v>
      </c>
      <c r="B51" s="218" t="s">
        <v>50</v>
      </c>
      <c r="C51" s="219" t="s">
        <v>2152</v>
      </c>
      <c r="D51" s="220">
        <v>4545</v>
      </c>
      <c r="E51" s="214">
        <v>28133.55</v>
      </c>
      <c r="F51" s="194"/>
      <c r="G51" s="194"/>
      <c r="H51" s="194"/>
      <c r="I51" s="194"/>
      <c r="J51" s="278"/>
      <c r="K51" s="278"/>
      <c r="L51" s="278"/>
      <c r="M51" s="278"/>
      <c r="N51" s="278"/>
    </row>
    <row r="52" spans="1:14" ht="15.75">
      <c r="A52" s="190">
        <f t="shared" si="0"/>
        <v>48</v>
      </c>
      <c r="B52" s="202" t="s">
        <v>51</v>
      </c>
      <c r="C52" s="213" t="s">
        <v>2152</v>
      </c>
      <c r="D52" s="199">
        <v>339</v>
      </c>
      <c r="E52" s="214">
        <v>2470.2930000000001</v>
      </c>
      <c r="F52" s="194"/>
      <c r="G52" s="194"/>
      <c r="H52" s="194"/>
      <c r="I52" s="194"/>
      <c r="J52" s="278"/>
      <c r="K52" s="278"/>
      <c r="L52" s="278"/>
      <c r="M52" s="278"/>
      <c r="N52" s="278"/>
    </row>
    <row r="53" spans="1:14" ht="15.75">
      <c r="A53" s="190">
        <f t="shared" si="0"/>
        <v>49</v>
      </c>
      <c r="B53" s="202" t="s">
        <v>52</v>
      </c>
      <c r="C53" s="213" t="s">
        <v>2152</v>
      </c>
      <c r="D53" s="199">
        <v>2015</v>
      </c>
      <c r="E53" s="214">
        <v>40300</v>
      </c>
      <c r="F53" s="194"/>
      <c r="G53" s="194"/>
      <c r="H53" s="194"/>
      <c r="I53" s="194"/>
      <c r="J53" s="278"/>
      <c r="K53" s="278"/>
      <c r="L53" s="278"/>
      <c r="M53" s="278"/>
      <c r="N53" s="278"/>
    </row>
    <row r="54" spans="1:14" ht="15.75">
      <c r="A54" s="190">
        <f t="shared" si="0"/>
        <v>50</v>
      </c>
      <c r="B54" s="202" t="s">
        <v>53</v>
      </c>
      <c r="C54" s="213" t="s">
        <v>2152</v>
      </c>
      <c r="D54" s="199">
        <v>43625</v>
      </c>
      <c r="E54" s="214">
        <v>60987.75</v>
      </c>
      <c r="F54" s="194"/>
      <c r="G54" s="194"/>
      <c r="H54" s="194"/>
      <c r="I54" s="194"/>
      <c r="J54" s="278"/>
      <c r="K54" s="278"/>
      <c r="L54" s="278"/>
      <c r="M54" s="278"/>
      <c r="N54" s="278"/>
    </row>
    <row r="55" spans="1:14" ht="15.75">
      <c r="A55" s="190">
        <f t="shared" si="0"/>
        <v>51</v>
      </c>
      <c r="B55" s="202" t="s">
        <v>54</v>
      </c>
      <c r="C55" s="213" t="s">
        <v>2152</v>
      </c>
      <c r="D55" s="199">
        <v>411</v>
      </c>
      <c r="E55" s="214">
        <v>9000.0779999999995</v>
      </c>
      <c r="F55" s="194"/>
      <c r="G55" s="194"/>
      <c r="H55" s="194"/>
      <c r="I55" s="194"/>
      <c r="J55" s="278"/>
      <c r="K55" s="278"/>
      <c r="L55" s="278"/>
      <c r="M55" s="278"/>
      <c r="N55" s="278"/>
    </row>
    <row r="56" spans="1:14" ht="15.75">
      <c r="A56" s="190">
        <f t="shared" si="0"/>
        <v>52</v>
      </c>
      <c r="B56" s="202" t="s">
        <v>56</v>
      </c>
      <c r="C56" s="213" t="s">
        <v>2152</v>
      </c>
      <c r="D56" s="199">
        <v>993</v>
      </c>
      <c r="E56" s="214">
        <v>698.07899999999995</v>
      </c>
      <c r="F56" s="194"/>
      <c r="G56" s="194"/>
      <c r="H56" s="194"/>
      <c r="I56" s="194"/>
      <c r="J56" s="278"/>
      <c r="K56" s="278"/>
      <c r="L56" s="278"/>
      <c r="M56" s="278"/>
      <c r="N56" s="278"/>
    </row>
    <row r="57" spans="1:14" ht="15.75">
      <c r="A57" s="190">
        <f t="shared" si="0"/>
        <v>53</v>
      </c>
      <c r="B57" s="202" t="s">
        <v>57</v>
      </c>
      <c r="C57" s="213" t="s">
        <v>2152</v>
      </c>
      <c r="D57" s="199">
        <v>1551</v>
      </c>
      <c r="E57" s="214">
        <v>1737.12</v>
      </c>
      <c r="F57" s="194"/>
      <c r="G57" s="194"/>
      <c r="H57" s="194"/>
      <c r="I57" s="194"/>
      <c r="J57" s="278"/>
      <c r="K57" s="278"/>
      <c r="L57" s="278"/>
      <c r="M57" s="278"/>
      <c r="N57" s="278"/>
    </row>
    <row r="58" spans="1:14" ht="15.75">
      <c r="A58" s="190">
        <f t="shared" si="0"/>
        <v>54</v>
      </c>
      <c r="B58" s="202" t="s">
        <v>58</v>
      </c>
      <c r="C58" s="213" t="s">
        <v>2152</v>
      </c>
      <c r="D58" s="199">
        <v>376</v>
      </c>
      <c r="E58" s="214">
        <v>184.99199999999999</v>
      </c>
      <c r="F58" s="194"/>
      <c r="G58" s="194"/>
      <c r="H58" s="194"/>
      <c r="I58" s="194"/>
      <c r="J58" s="278"/>
      <c r="K58" s="278"/>
      <c r="L58" s="278"/>
      <c r="M58" s="278"/>
      <c r="N58" s="278"/>
    </row>
    <row r="59" spans="1:14" ht="15.75">
      <c r="A59" s="221">
        <f t="shared" si="0"/>
        <v>55</v>
      </c>
      <c r="B59" s="222" t="s">
        <v>59</v>
      </c>
      <c r="C59" s="223" t="s">
        <v>2152</v>
      </c>
      <c r="D59" s="224">
        <v>26964</v>
      </c>
      <c r="E59" s="225">
        <v>37372.475999999995</v>
      </c>
      <c r="F59" s="194"/>
      <c r="G59" s="194"/>
      <c r="H59" s="194"/>
      <c r="I59" s="194"/>
      <c r="J59" s="278"/>
      <c r="K59" s="278"/>
      <c r="L59" s="278"/>
      <c r="M59" s="278"/>
      <c r="N59" s="278"/>
    </row>
    <row r="60" spans="1:14" ht="15.75">
      <c r="A60" s="190">
        <f t="shared" si="0"/>
        <v>56</v>
      </c>
      <c r="B60" s="202" t="s">
        <v>60</v>
      </c>
      <c r="C60" s="203" t="s">
        <v>2152</v>
      </c>
      <c r="D60" s="199">
        <v>567</v>
      </c>
      <c r="E60" s="214">
        <v>1343.79</v>
      </c>
      <c r="F60" s="194"/>
      <c r="G60" s="194"/>
      <c r="H60" s="194"/>
      <c r="I60" s="194"/>
      <c r="J60" s="278"/>
      <c r="K60" s="278"/>
      <c r="L60" s="278"/>
      <c r="M60" s="278"/>
      <c r="N60" s="278"/>
    </row>
    <row r="61" spans="1:14" ht="15.75">
      <c r="A61" s="190">
        <f t="shared" si="0"/>
        <v>57</v>
      </c>
      <c r="B61" s="202" t="s">
        <v>61</v>
      </c>
      <c r="C61" s="203" t="s">
        <v>2152</v>
      </c>
      <c r="D61" s="226">
        <v>458</v>
      </c>
      <c r="E61" s="214">
        <v>18274.2</v>
      </c>
      <c r="F61" s="194"/>
      <c r="G61" s="194"/>
      <c r="H61" s="194"/>
      <c r="I61" s="194"/>
      <c r="J61" s="278"/>
      <c r="K61" s="278"/>
      <c r="L61" s="278"/>
      <c r="M61" s="278"/>
      <c r="N61" s="278"/>
    </row>
    <row r="62" spans="1:14" ht="15.75">
      <c r="A62" s="190">
        <f t="shared" si="0"/>
        <v>58</v>
      </c>
      <c r="B62" s="202" t="s">
        <v>62</v>
      </c>
      <c r="C62" s="203" t="s">
        <v>2152</v>
      </c>
      <c r="D62" s="199">
        <v>1949</v>
      </c>
      <c r="E62" s="214">
        <v>438.52499999999998</v>
      </c>
      <c r="F62" s="194"/>
      <c r="G62" s="194"/>
      <c r="H62" s="194"/>
      <c r="I62" s="194"/>
      <c r="J62" s="278"/>
      <c r="K62" s="278"/>
      <c r="L62" s="278"/>
      <c r="M62" s="278"/>
      <c r="N62" s="278"/>
    </row>
    <row r="63" spans="1:14" ht="15.75">
      <c r="A63" s="190">
        <f t="shared" si="0"/>
        <v>59</v>
      </c>
      <c r="B63" s="202" t="s">
        <v>63</v>
      </c>
      <c r="C63" s="203" t="s">
        <v>2152</v>
      </c>
      <c r="D63" s="199">
        <v>582</v>
      </c>
      <c r="E63" s="214">
        <v>45873.822</v>
      </c>
      <c r="F63" s="194"/>
      <c r="G63" s="194"/>
      <c r="H63" s="194"/>
      <c r="I63" s="194"/>
      <c r="J63" s="278"/>
      <c r="K63" s="278"/>
      <c r="L63" s="278"/>
      <c r="M63" s="278"/>
      <c r="N63" s="278"/>
    </row>
    <row r="64" spans="1:14" ht="15.75">
      <c r="A64" s="190">
        <f t="shared" si="0"/>
        <v>60</v>
      </c>
      <c r="B64" s="202" t="s">
        <v>64</v>
      </c>
      <c r="C64" s="203" t="s">
        <v>2152</v>
      </c>
      <c r="D64" s="199">
        <v>5853</v>
      </c>
      <c r="E64" s="214">
        <v>35410.65</v>
      </c>
      <c r="F64" s="194"/>
      <c r="G64" s="194"/>
      <c r="H64" s="194"/>
      <c r="I64" s="194"/>
      <c r="J64" s="278"/>
      <c r="K64" s="278"/>
      <c r="L64" s="278"/>
      <c r="M64" s="278"/>
      <c r="N64" s="278"/>
    </row>
    <row r="65" spans="1:14" ht="15.75">
      <c r="A65" s="190">
        <f t="shared" si="0"/>
        <v>61</v>
      </c>
      <c r="B65" s="202" t="s">
        <v>65</v>
      </c>
      <c r="C65" s="203" t="s">
        <v>2152</v>
      </c>
      <c r="D65" s="199">
        <v>919</v>
      </c>
      <c r="E65" s="214">
        <v>1332.55</v>
      </c>
      <c r="F65" s="194"/>
      <c r="G65" s="194"/>
      <c r="H65" s="194"/>
      <c r="I65" s="194"/>
      <c r="J65" s="278"/>
      <c r="K65" s="278"/>
      <c r="L65" s="278"/>
      <c r="M65" s="278"/>
      <c r="N65" s="278"/>
    </row>
    <row r="66" spans="1:14" ht="15.75">
      <c r="A66" s="190">
        <f t="shared" si="0"/>
        <v>62</v>
      </c>
      <c r="B66" s="202" t="s">
        <v>67</v>
      </c>
      <c r="C66" s="203" t="s">
        <v>2152</v>
      </c>
      <c r="D66" s="199">
        <v>80</v>
      </c>
      <c r="E66" s="214">
        <v>1840</v>
      </c>
      <c r="F66" s="194"/>
      <c r="G66" s="194"/>
      <c r="H66" s="194"/>
      <c r="I66" s="194"/>
      <c r="J66" s="278"/>
      <c r="K66" s="278"/>
      <c r="L66" s="278"/>
      <c r="M66" s="278"/>
      <c r="N66" s="278"/>
    </row>
    <row r="67" spans="1:14" ht="15.75">
      <c r="A67" s="190">
        <f t="shared" si="0"/>
        <v>63</v>
      </c>
      <c r="B67" s="202" t="s">
        <v>68</v>
      </c>
      <c r="C67" s="203" t="s">
        <v>2152</v>
      </c>
      <c r="D67" s="199">
        <v>1162</v>
      </c>
      <c r="E67" s="214">
        <v>993.51</v>
      </c>
      <c r="F67" s="194"/>
      <c r="G67" s="194"/>
      <c r="H67" s="194"/>
      <c r="I67" s="194"/>
      <c r="J67" s="278"/>
      <c r="K67" s="278"/>
      <c r="L67" s="278"/>
      <c r="M67" s="278"/>
      <c r="N67" s="278"/>
    </row>
    <row r="68" spans="1:14" ht="15.75">
      <c r="A68" s="190">
        <f t="shared" si="0"/>
        <v>64</v>
      </c>
      <c r="B68" s="202" t="s">
        <v>69</v>
      </c>
      <c r="C68" s="203" t="s">
        <v>2152</v>
      </c>
      <c r="D68" s="199">
        <v>51</v>
      </c>
      <c r="E68" s="214">
        <v>8772</v>
      </c>
      <c r="F68" s="194"/>
      <c r="G68" s="194"/>
      <c r="H68" s="194"/>
      <c r="I68" s="194"/>
      <c r="J68" s="278"/>
      <c r="K68" s="278"/>
      <c r="L68" s="278"/>
      <c r="M68" s="278"/>
      <c r="N68" s="278"/>
    </row>
    <row r="69" spans="1:14" ht="15.75">
      <c r="A69" s="190">
        <f t="shared" ref="A69:A132" si="1">A68+1</f>
        <v>65</v>
      </c>
      <c r="B69" s="202" t="s">
        <v>70</v>
      </c>
      <c r="C69" s="203" t="s">
        <v>2152</v>
      </c>
      <c r="D69" s="215">
        <v>23165</v>
      </c>
      <c r="E69" s="214">
        <v>24682.18</v>
      </c>
      <c r="F69" s="194"/>
      <c r="G69" s="194"/>
      <c r="H69" s="194"/>
      <c r="I69" s="194"/>
      <c r="J69" s="278"/>
      <c r="K69" s="278"/>
      <c r="L69" s="278"/>
      <c r="M69" s="278"/>
      <c r="N69" s="278"/>
    </row>
    <row r="70" spans="1:14" ht="15.75">
      <c r="A70" s="190">
        <f t="shared" si="1"/>
        <v>66</v>
      </c>
      <c r="B70" s="202" t="s">
        <v>72</v>
      </c>
      <c r="C70" s="203" t="s">
        <v>2152</v>
      </c>
      <c r="D70" s="215">
        <v>23216</v>
      </c>
      <c r="E70" s="214">
        <v>3163.335</v>
      </c>
      <c r="F70" s="194"/>
      <c r="G70" s="194"/>
      <c r="H70" s="194"/>
      <c r="I70" s="194"/>
      <c r="J70" s="278"/>
      <c r="K70" s="278"/>
      <c r="L70" s="278"/>
      <c r="M70" s="278"/>
      <c r="N70" s="278"/>
    </row>
    <row r="71" spans="1:14" ht="15.75">
      <c r="A71" s="190">
        <f t="shared" si="1"/>
        <v>67</v>
      </c>
      <c r="B71" s="202" t="s">
        <v>73</v>
      </c>
      <c r="C71" s="203" t="s">
        <v>2152</v>
      </c>
      <c r="D71" s="199">
        <v>1013</v>
      </c>
      <c r="E71" s="214">
        <v>658.45</v>
      </c>
      <c r="F71" s="194"/>
      <c r="G71" s="194"/>
      <c r="H71" s="194"/>
      <c r="I71" s="194"/>
      <c r="J71" s="278"/>
      <c r="K71" s="278"/>
      <c r="L71" s="278"/>
      <c r="M71" s="278"/>
      <c r="N71" s="278"/>
    </row>
    <row r="72" spans="1:14" ht="15.75">
      <c r="A72" s="190">
        <f t="shared" si="1"/>
        <v>68</v>
      </c>
      <c r="B72" s="202" t="s">
        <v>75</v>
      </c>
      <c r="C72" s="203" t="s">
        <v>2152</v>
      </c>
      <c r="D72" s="199">
        <v>37655</v>
      </c>
      <c r="E72" s="214">
        <v>150620</v>
      </c>
      <c r="F72" s="194"/>
      <c r="G72" s="194"/>
      <c r="H72" s="194"/>
      <c r="I72" s="194"/>
      <c r="J72" s="278"/>
      <c r="K72" s="278"/>
      <c r="L72" s="278"/>
      <c r="M72" s="278"/>
      <c r="N72" s="278"/>
    </row>
    <row r="73" spans="1:14" ht="15.75">
      <c r="A73" s="190">
        <f t="shared" si="1"/>
        <v>69</v>
      </c>
      <c r="B73" s="202" t="s">
        <v>76</v>
      </c>
      <c r="C73" s="203" t="s">
        <v>2152</v>
      </c>
      <c r="D73" s="199">
        <v>38</v>
      </c>
      <c r="E73" s="214">
        <v>1795.5</v>
      </c>
      <c r="F73" s="194"/>
      <c r="G73" s="194"/>
      <c r="H73" s="194"/>
      <c r="I73" s="194"/>
      <c r="J73" s="278"/>
      <c r="K73" s="278"/>
      <c r="L73" s="278"/>
      <c r="M73" s="278"/>
      <c r="N73" s="278"/>
    </row>
    <row r="74" spans="1:14" ht="15.75">
      <c r="A74" s="190">
        <f t="shared" si="1"/>
        <v>70</v>
      </c>
      <c r="B74" s="202" t="s">
        <v>77</v>
      </c>
      <c r="C74" s="203" t="s">
        <v>2152</v>
      </c>
      <c r="D74" s="199">
        <v>666</v>
      </c>
      <c r="E74" s="214">
        <v>17316</v>
      </c>
      <c r="F74" s="194"/>
      <c r="G74" s="194"/>
      <c r="H74" s="194"/>
      <c r="I74" s="194"/>
      <c r="J74" s="278"/>
      <c r="K74" s="278"/>
      <c r="L74" s="278"/>
      <c r="M74" s="278"/>
      <c r="N74" s="278"/>
    </row>
    <row r="75" spans="1:14" ht="15.75">
      <c r="A75" s="190">
        <f t="shared" si="1"/>
        <v>71</v>
      </c>
      <c r="B75" s="202" t="s">
        <v>78</v>
      </c>
      <c r="C75" s="203" t="s">
        <v>2152</v>
      </c>
      <c r="D75" s="199">
        <v>6778</v>
      </c>
      <c r="E75" s="214">
        <v>84725</v>
      </c>
      <c r="F75" s="194"/>
      <c r="G75" s="194"/>
      <c r="H75" s="194"/>
      <c r="I75" s="194"/>
      <c r="J75" s="278"/>
      <c r="K75" s="278"/>
      <c r="L75" s="278"/>
      <c r="M75" s="278"/>
      <c r="N75" s="278"/>
    </row>
    <row r="76" spans="1:14" ht="15.75">
      <c r="A76" s="190">
        <f t="shared" si="1"/>
        <v>72</v>
      </c>
      <c r="B76" s="202" t="s">
        <v>79</v>
      </c>
      <c r="C76" s="203" t="s">
        <v>2152</v>
      </c>
      <c r="D76" s="199">
        <v>23509</v>
      </c>
      <c r="E76" s="214">
        <v>139813</v>
      </c>
      <c r="F76" s="194"/>
      <c r="G76" s="194"/>
      <c r="H76" s="194"/>
      <c r="I76" s="194"/>
      <c r="J76" s="278"/>
      <c r="K76" s="278"/>
      <c r="L76" s="278"/>
      <c r="M76" s="278"/>
      <c r="N76" s="278"/>
    </row>
    <row r="77" spans="1:14" ht="15.75">
      <c r="A77" s="190">
        <f t="shared" si="1"/>
        <v>73</v>
      </c>
      <c r="B77" s="202" t="s">
        <v>80</v>
      </c>
      <c r="C77" s="203" t="s">
        <v>2152</v>
      </c>
      <c r="D77" s="199">
        <v>54022</v>
      </c>
      <c r="E77" s="214">
        <v>6482.64</v>
      </c>
      <c r="F77" s="194"/>
      <c r="G77" s="194"/>
      <c r="H77" s="194"/>
      <c r="I77" s="194"/>
      <c r="J77" s="278"/>
      <c r="K77" s="278"/>
      <c r="L77" s="278"/>
      <c r="M77" s="278"/>
      <c r="N77" s="278"/>
    </row>
    <row r="78" spans="1:14" ht="15.75">
      <c r="A78" s="190">
        <f t="shared" si="1"/>
        <v>74</v>
      </c>
      <c r="B78" s="202" t="s">
        <v>81</v>
      </c>
      <c r="C78" s="203" t="s">
        <v>2152</v>
      </c>
      <c r="D78" s="198">
        <v>626</v>
      </c>
      <c r="E78" s="214">
        <v>5446.2000000000007</v>
      </c>
      <c r="F78" s="194"/>
      <c r="G78" s="194"/>
      <c r="H78" s="194"/>
      <c r="I78" s="194"/>
      <c r="J78" s="278"/>
      <c r="K78" s="278"/>
      <c r="L78" s="278"/>
      <c r="M78" s="278"/>
      <c r="N78" s="278"/>
    </row>
    <row r="79" spans="1:14" ht="15.75">
      <c r="A79" s="190">
        <f t="shared" si="1"/>
        <v>75</v>
      </c>
      <c r="B79" s="202" t="s">
        <v>83</v>
      </c>
      <c r="C79" s="203" t="s">
        <v>2152</v>
      </c>
      <c r="D79" s="226">
        <v>101</v>
      </c>
      <c r="E79" s="214">
        <v>3900.62</v>
      </c>
      <c r="F79" s="194"/>
      <c r="G79" s="194"/>
      <c r="H79" s="194"/>
      <c r="I79" s="194"/>
      <c r="J79" s="278"/>
      <c r="K79" s="278"/>
      <c r="L79" s="278"/>
      <c r="M79" s="278"/>
      <c r="N79" s="278"/>
    </row>
    <row r="80" spans="1:14" ht="15.75">
      <c r="A80" s="190">
        <f t="shared" si="1"/>
        <v>76</v>
      </c>
      <c r="B80" s="202" t="s">
        <v>84</v>
      </c>
      <c r="C80" s="203" t="s">
        <v>2152</v>
      </c>
      <c r="D80" s="199">
        <v>17929</v>
      </c>
      <c r="E80" s="214">
        <v>37274.391000000003</v>
      </c>
      <c r="F80" s="194"/>
      <c r="G80" s="194"/>
      <c r="H80" s="194"/>
      <c r="I80" s="194"/>
      <c r="J80" s="278"/>
      <c r="K80" s="278"/>
      <c r="L80" s="278"/>
      <c r="M80" s="278"/>
      <c r="N80" s="278"/>
    </row>
    <row r="81" spans="1:14" ht="15.75">
      <c r="A81" s="190">
        <f t="shared" si="1"/>
        <v>77</v>
      </c>
      <c r="B81" s="202" t="s">
        <v>86</v>
      </c>
      <c r="C81" s="203" t="s">
        <v>2152</v>
      </c>
      <c r="D81" s="199">
        <v>110246</v>
      </c>
      <c r="E81" s="214">
        <v>385861</v>
      </c>
      <c r="F81" s="194"/>
      <c r="G81" s="194"/>
      <c r="H81" s="194"/>
      <c r="I81" s="194"/>
      <c r="J81" s="278"/>
      <c r="K81" s="278"/>
      <c r="L81" s="278"/>
      <c r="M81" s="278"/>
      <c r="N81" s="278"/>
    </row>
    <row r="82" spans="1:14" ht="15.75">
      <c r="A82" s="190">
        <f t="shared" si="1"/>
        <v>78</v>
      </c>
      <c r="B82" s="202" t="s">
        <v>89</v>
      </c>
      <c r="C82" s="203" t="s">
        <v>2152</v>
      </c>
      <c r="D82" s="215">
        <v>75735</v>
      </c>
      <c r="E82" s="214">
        <v>19539.629999999997</v>
      </c>
      <c r="F82" s="194"/>
      <c r="G82" s="194"/>
      <c r="H82" s="194"/>
      <c r="I82" s="194"/>
      <c r="J82" s="278"/>
      <c r="K82" s="278"/>
      <c r="L82" s="278"/>
      <c r="M82" s="278"/>
      <c r="N82" s="278"/>
    </row>
    <row r="83" spans="1:14" ht="15.75">
      <c r="A83" s="190">
        <f t="shared" si="1"/>
        <v>79</v>
      </c>
      <c r="B83" s="202" t="s">
        <v>91</v>
      </c>
      <c r="C83" s="203" t="s">
        <v>2152</v>
      </c>
      <c r="D83" s="199">
        <v>6880</v>
      </c>
      <c r="E83" s="214">
        <v>37131.360000000001</v>
      </c>
      <c r="F83" s="194"/>
      <c r="G83" s="194"/>
      <c r="H83" s="194"/>
      <c r="I83" s="194"/>
      <c r="J83" s="278"/>
      <c r="K83" s="278"/>
      <c r="L83" s="278"/>
      <c r="M83" s="278"/>
      <c r="N83" s="278"/>
    </row>
    <row r="84" spans="1:14" ht="15.75">
      <c r="A84" s="190">
        <f t="shared" si="1"/>
        <v>80</v>
      </c>
      <c r="B84" s="202" t="s">
        <v>93</v>
      </c>
      <c r="C84" s="203" t="s">
        <v>2152</v>
      </c>
      <c r="D84" s="199">
        <v>13849</v>
      </c>
      <c r="E84" s="214">
        <v>22158.400000000001</v>
      </c>
      <c r="F84" s="194"/>
      <c r="G84" s="194"/>
      <c r="H84" s="194"/>
      <c r="I84" s="194"/>
      <c r="J84" s="278"/>
      <c r="K84" s="278"/>
      <c r="L84" s="278"/>
      <c r="M84" s="278"/>
      <c r="N84" s="278"/>
    </row>
    <row r="85" spans="1:14" ht="15.75">
      <c r="A85" s="190">
        <f t="shared" si="1"/>
        <v>81</v>
      </c>
      <c r="B85" s="202" t="s">
        <v>94</v>
      </c>
      <c r="C85" s="203" t="s">
        <v>2152</v>
      </c>
      <c r="D85" s="199">
        <v>5420</v>
      </c>
      <c r="E85" s="214">
        <v>10731.6</v>
      </c>
      <c r="F85" s="194"/>
      <c r="G85" s="194"/>
      <c r="H85" s="194"/>
      <c r="I85" s="194"/>
      <c r="J85" s="278"/>
      <c r="K85" s="278"/>
      <c r="L85" s="278"/>
      <c r="M85" s="278"/>
      <c r="N85" s="278"/>
    </row>
    <row r="86" spans="1:14" ht="15.75">
      <c r="A86" s="190">
        <f t="shared" si="1"/>
        <v>82</v>
      </c>
      <c r="B86" s="202" t="s">
        <v>97</v>
      </c>
      <c r="C86" s="203" t="s">
        <v>2152</v>
      </c>
      <c r="D86" s="199">
        <v>32039</v>
      </c>
      <c r="E86" s="214">
        <v>75451.845000000001</v>
      </c>
      <c r="F86" s="194"/>
      <c r="G86" s="194"/>
      <c r="H86" s="194"/>
      <c r="I86" s="194"/>
      <c r="J86" s="278"/>
      <c r="K86" s="278"/>
      <c r="L86" s="278"/>
      <c r="M86" s="278"/>
      <c r="N86" s="278"/>
    </row>
    <row r="87" spans="1:14" ht="15.75">
      <c r="A87" s="190">
        <f t="shared" si="1"/>
        <v>83</v>
      </c>
      <c r="B87" s="202" t="s">
        <v>98</v>
      </c>
      <c r="C87" s="203" t="s">
        <v>2152</v>
      </c>
      <c r="D87" s="199">
        <v>9</v>
      </c>
      <c r="E87" s="214">
        <v>1102.5</v>
      </c>
      <c r="F87" s="194"/>
      <c r="G87" s="194"/>
      <c r="H87" s="194"/>
      <c r="I87" s="194"/>
      <c r="J87" s="278"/>
      <c r="K87" s="278"/>
      <c r="L87" s="278"/>
      <c r="M87" s="278"/>
      <c r="N87" s="278"/>
    </row>
    <row r="88" spans="1:14" ht="15.75">
      <c r="A88" s="190">
        <f t="shared" si="1"/>
        <v>84</v>
      </c>
      <c r="B88" s="202" t="s">
        <v>99</v>
      </c>
      <c r="C88" s="203" t="s">
        <v>2152</v>
      </c>
      <c r="D88" s="199">
        <v>1331</v>
      </c>
      <c r="E88" s="214">
        <v>42592</v>
      </c>
      <c r="F88" s="194"/>
      <c r="G88" s="194"/>
      <c r="H88" s="194"/>
      <c r="I88" s="194"/>
      <c r="J88" s="278"/>
      <c r="K88" s="278"/>
      <c r="L88" s="278"/>
      <c r="M88" s="278"/>
      <c r="N88" s="278"/>
    </row>
    <row r="89" spans="1:14" ht="15.75">
      <c r="A89" s="190">
        <f t="shared" si="1"/>
        <v>85</v>
      </c>
      <c r="B89" s="202" t="s">
        <v>103</v>
      </c>
      <c r="C89" s="203" t="s">
        <v>2152</v>
      </c>
      <c r="D89" s="199">
        <v>4100</v>
      </c>
      <c r="E89" s="214">
        <v>2037.7</v>
      </c>
      <c r="F89" s="194"/>
      <c r="G89" s="194"/>
      <c r="H89" s="194"/>
      <c r="I89" s="194"/>
      <c r="J89" s="278"/>
      <c r="K89" s="278"/>
      <c r="L89" s="278"/>
      <c r="M89" s="278"/>
      <c r="N89" s="278"/>
    </row>
    <row r="90" spans="1:14" ht="15.75">
      <c r="A90" s="190">
        <f t="shared" si="1"/>
        <v>86</v>
      </c>
      <c r="B90" s="202" t="s">
        <v>105</v>
      </c>
      <c r="C90" s="203" t="s">
        <v>2152</v>
      </c>
      <c r="D90" s="199">
        <v>11021</v>
      </c>
      <c r="E90" s="214">
        <v>2204.1999999999998</v>
      </c>
      <c r="F90" s="194"/>
      <c r="G90" s="194"/>
      <c r="H90" s="194"/>
      <c r="I90" s="194"/>
      <c r="J90" s="278"/>
      <c r="K90" s="278"/>
      <c r="L90" s="278"/>
      <c r="M90" s="278"/>
      <c r="N90" s="278"/>
    </row>
    <row r="91" spans="1:14" ht="15.75">
      <c r="A91" s="190">
        <f t="shared" si="1"/>
        <v>87</v>
      </c>
      <c r="B91" s="202" t="s">
        <v>110</v>
      </c>
      <c r="C91" s="203" t="s">
        <v>2152</v>
      </c>
      <c r="D91" s="199">
        <v>11217</v>
      </c>
      <c r="E91" s="214">
        <v>15580.413</v>
      </c>
      <c r="F91" s="194"/>
      <c r="G91" s="194"/>
      <c r="H91" s="194"/>
      <c r="I91" s="194"/>
      <c r="J91" s="278"/>
      <c r="K91" s="278"/>
      <c r="L91" s="278"/>
      <c r="M91" s="278"/>
      <c r="N91" s="278"/>
    </row>
    <row r="92" spans="1:14" ht="15.75">
      <c r="A92" s="190">
        <f t="shared" si="1"/>
        <v>88</v>
      </c>
      <c r="B92" s="202" t="s">
        <v>111</v>
      </c>
      <c r="C92" s="203" t="s">
        <v>2152</v>
      </c>
      <c r="D92" s="199">
        <v>13723</v>
      </c>
      <c r="E92" s="214">
        <v>33621.35</v>
      </c>
      <c r="F92" s="194"/>
      <c r="G92" s="194"/>
      <c r="H92" s="194"/>
      <c r="I92" s="194"/>
      <c r="J92" s="278"/>
      <c r="K92" s="278"/>
      <c r="L92" s="278"/>
      <c r="M92" s="278"/>
      <c r="N92" s="278"/>
    </row>
    <row r="93" spans="1:14" ht="15.75">
      <c r="A93" s="190">
        <f t="shared" si="1"/>
        <v>89</v>
      </c>
      <c r="B93" s="27" t="s">
        <v>112</v>
      </c>
      <c r="C93" s="227" t="s">
        <v>2152</v>
      </c>
      <c r="D93" s="199">
        <v>7713</v>
      </c>
      <c r="E93" s="214">
        <v>2915.5140000000001</v>
      </c>
      <c r="F93" s="194"/>
      <c r="G93" s="194"/>
      <c r="H93" s="194"/>
      <c r="I93" s="194"/>
      <c r="J93" s="278"/>
      <c r="K93" s="278"/>
      <c r="L93" s="278"/>
      <c r="M93" s="278"/>
      <c r="N93" s="278"/>
    </row>
    <row r="94" spans="1:14" ht="15.75">
      <c r="A94" s="190">
        <f t="shared" si="1"/>
        <v>90</v>
      </c>
      <c r="B94" s="27" t="s">
        <v>113</v>
      </c>
      <c r="C94" s="227" t="s">
        <v>2152</v>
      </c>
      <c r="D94" s="199">
        <v>153196</v>
      </c>
      <c r="E94" s="214">
        <v>36613.843999999997</v>
      </c>
      <c r="F94" s="194"/>
      <c r="G94" s="194"/>
      <c r="H94" s="194"/>
      <c r="I94" s="194"/>
      <c r="J94" s="278"/>
      <c r="K94" s="278"/>
      <c r="L94" s="278"/>
      <c r="M94" s="278"/>
      <c r="N94" s="278"/>
    </row>
    <row r="95" spans="1:14" ht="15.75">
      <c r="A95" s="190">
        <f t="shared" si="1"/>
        <v>91</v>
      </c>
      <c r="B95" s="27" t="s">
        <v>116</v>
      </c>
      <c r="C95" s="227" t="s">
        <v>2152</v>
      </c>
      <c r="D95" s="199">
        <v>33</v>
      </c>
      <c r="E95" s="214">
        <v>6.93</v>
      </c>
      <c r="F95" s="194"/>
      <c r="G95" s="194"/>
      <c r="H95" s="194"/>
      <c r="I95" s="194"/>
      <c r="J95" s="278"/>
      <c r="K95" s="278"/>
      <c r="L95" s="278"/>
      <c r="M95" s="278"/>
      <c r="N95" s="278"/>
    </row>
    <row r="96" spans="1:14" ht="15.75">
      <c r="A96" s="190">
        <f t="shared" si="1"/>
        <v>92</v>
      </c>
      <c r="B96" s="27" t="s">
        <v>117</v>
      </c>
      <c r="C96" s="227" t="s">
        <v>2152</v>
      </c>
      <c r="D96" s="199">
        <v>5009</v>
      </c>
      <c r="E96" s="214">
        <v>13990.137000000001</v>
      </c>
      <c r="F96" s="194"/>
      <c r="G96" s="194"/>
      <c r="H96" s="194"/>
      <c r="I96" s="194"/>
      <c r="J96" s="278"/>
      <c r="K96" s="278"/>
      <c r="L96" s="278"/>
      <c r="M96" s="278"/>
      <c r="N96" s="278"/>
    </row>
    <row r="97" spans="1:14" ht="15.75">
      <c r="A97" s="190">
        <f t="shared" si="1"/>
        <v>93</v>
      </c>
      <c r="B97" s="27" t="s">
        <v>121</v>
      </c>
      <c r="C97" s="227" t="s">
        <v>2152</v>
      </c>
      <c r="D97" s="199">
        <v>13990</v>
      </c>
      <c r="E97" s="214">
        <v>2546.1799999999998</v>
      </c>
      <c r="F97" s="194"/>
      <c r="G97" s="194"/>
      <c r="H97" s="194"/>
      <c r="I97" s="194"/>
      <c r="J97" s="278"/>
      <c r="K97" s="278"/>
      <c r="L97" s="278"/>
      <c r="M97" s="278"/>
      <c r="N97" s="278"/>
    </row>
    <row r="98" spans="1:14" ht="15.75">
      <c r="A98" s="190">
        <f t="shared" si="1"/>
        <v>94</v>
      </c>
      <c r="B98" s="27" t="s">
        <v>125</v>
      </c>
      <c r="C98" s="227" t="s">
        <v>2152</v>
      </c>
      <c r="D98" s="199">
        <v>5016</v>
      </c>
      <c r="E98" s="214">
        <v>4815.3599999999997</v>
      </c>
      <c r="F98" s="194"/>
      <c r="G98" s="194"/>
      <c r="H98" s="194"/>
      <c r="I98" s="194"/>
      <c r="J98" s="278"/>
      <c r="K98" s="278"/>
      <c r="L98" s="278"/>
      <c r="M98" s="278"/>
      <c r="N98" s="278"/>
    </row>
    <row r="99" spans="1:14" ht="15.75">
      <c r="A99" s="190">
        <f t="shared" si="1"/>
        <v>95</v>
      </c>
      <c r="B99" s="27" t="s">
        <v>128</v>
      </c>
      <c r="C99" s="227" t="s">
        <v>2152</v>
      </c>
      <c r="D99" s="199">
        <v>135</v>
      </c>
      <c r="E99" s="214">
        <v>425.25</v>
      </c>
      <c r="F99" s="194"/>
      <c r="G99" s="194"/>
      <c r="H99" s="194"/>
      <c r="I99" s="194"/>
      <c r="J99" s="278"/>
      <c r="K99" s="278"/>
      <c r="L99" s="278"/>
      <c r="M99" s="278"/>
      <c r="N99" s="278"/>
    </row>
    <row r="100" spans="1:14" ht="15.75">
      <c r="A100" s="190">
        <f t="shared" si="1"/>
        <v>96</v>
      </c>
      <c r="B100" s="27" t="s">
        <v>130</v>
      </c>
      <c r="C100" s="227" t="s">
        <v>2152</v>
      </c>
      <c r="D100" s="199">
        <v>38717</v>
      </c>
      <c r="E100" s="214">
        <v>34148.394</v>
      </c>
      <c r="F100" s="194"/>
      <c r="G100" s="194"/>
      <c r="H100" s="194"/>
      <c r="I100" s="194"/>
      <c r="J100" s="278"/>
      <c r="K100" s="278"/>
      <c r="L100" s="278"/>
      <c r="M100" s="278"/>
      <c r="N100" s="278"/>
    </row>
    <row r="101" spans="1:14" ht="15.75">
      <c r="A101" s="190">
        <f t="shared" si="1"/>
        <v>97</v>
      </c>
      <c r="B101" s="27" t="s">
        <v>133</v>
      </c>
      <c r="C101" s="227" t="s">
        <v>2152</v>
      </c>
      <c r="D101" s="199">
        <v>990</v>
      </c>
      <c r="E101" s="214">
        <v>2475</v>
      </c>
      <c r="F101" s="194"/>
      <c r="G101" s="194"/>
      <c r="H101" s="194"/>
      <c r="I101" s="194"/>
      <c r="J101" s="278"/>
      <c r="K101" s="278"/>
      <c r="L101" s="278"/>
      <c r="M101" s="278"/>
      <c r="N101" s="278"/>
    </row>
    <row r="102" spans="1:14" ht="31.5">
      <c r="A102" s="190">
        <f t="shared" si="1"/>
        <v>98</v>
      </c>
      <c r="B102" s="51" t="s">
        <v>135</v>
      </c>
      <c r="C102" s="228" t="s">
        <v>2152</v>
      </c>
      <c r="D102" s="229">
        <v>23106</v>
      </c>
      <c r="E102" s="230">
        <v>5522.3339999999998</v>
      </c>
      <c r="F102" s="194"/>
      <c r="G102" s="194"/>
      <c r="H102" s="194"/>
      <c r="I102" s="194"/>
      <c r="J102" s="278"/>
      <c r="K102" s="278"/>
      <c r="L102" s="278"/>
      <c r="M102" s="278"/>
      <c r="N102" s="278"/>
    </row>
    <row r="103" spans="1:14" ht="15.75">
      <c r="A103" s="190">
        <f t="shared" si="1"/>
        <v>99</v>
      </c>
      <c r="B103" s="27" t="s">
        <v>139</v>
      </c>
      <c r="C103" s="227" t="s">
        <v>2152</v>
      </c>
      <c r="D103" s="199">
        <v>184</v>
      </c>
      <c r="E103" s="214">
        <v>25.576000000000001</v>
      </c>
      <c r="F103" s="194"/>
      <c r="G103" s="194"/>
      <c r="H103" s="194"/>
      <c r="I103" s="194"/>
      <c r="J103" s="278"/>
      <c r="K103" s="278"/>
      <c r="L103" s="278"/>
      <c r="M103" s="278"/>
      <c r="N103" s="278"/>
    </row>
    <row r="104" spans="1:14" ht="31.5">
      <c r="A104" s="190">
        <f t="shared" si="1"/>
        <v>100</v>
      </c>
      <c r="B104" s="27" t="s">
        <v>2286</v>
      </c>
      <c r="C104" s="204" t="s">
        <v>2152</v>
      </c>
      <c r="D104" s="199">
        <v>78717</v>
      </c>
      <c r="E104" s="214">
        <v>10941.663</v>
      </c>
      <c r="F104" s="194"/>
      <c r="G104" s="194"/>
      <c r="H104" s="194"/>
      <c r="I104" s="194"/>
      <c r="J104" s="278"/>
      <c r="K104" s="278"/>
      <c r="L104" s="278"/>
      <c r="M104" s="278"/>
      <c r="N104" s="278"/>
    </row>
    <row r="105" spans="1:14" ht="15.75">
      <c r="A105" s="190">
        <f t="shared" si="1"/>
        <v>101</v>
      </c>
      <c r="B105" s="51" t="s">
        <v>141</v>
      </c>
      <c r="C105" s="228" t="s">
        <v>2152</v>
      </c>
      <c r="D105" s="229">
        <v>140</v>
      </c>
      <c r="E105" s="230">
        <v>391.72</v>
      </c>
      <c r="F105" s="194"/>
      <c r="G105" s="194"/>
      <c r="H105" s="194"/>
      <c r="I105" s="194"/>
      <c r="J105" s="278"/>
      <c r="K105" s="278"/>
      <c r="L105" s="278"/>
      <c r="M105" s="278"/>
      <c r="N105" s="278"/>
    </row>
    <row r="106" spans="1:14" ht="15.75">
      <c r="A106" s="190">
        <f t="shared" si="1"/>
        <v>102</v>
      </c>
      <c r="B106" s="190" t="s">
        <v>143</v>
      </c>
      <c r="C106" s="211" t="s">
        <v>2152</v>
      </c>
      <c r="D106" s="192">
        <v>4706</v>
      </c>
      <c r="E106" s="197">
        <v>1981.2260000000001</v>
      </c>
      <c r="F106" s="194"/>
      <c r="G106" s="194"/>
      <c r="H106" s="194"/>
      <c r="I106" s="194"/>
      <c r="J106" s="278"/>
      <c r="K106" s="278"/>
      <c r="L106" s="278"/>
      <c r="M106" s="278"/>
      <c r="N106" s="278"/>
    </row>
    <row r="107" spans="1:14" ht="15.75">
      <c r="A107" s="190">
        <f t="shared" si="1"/>
        <v>103</v>
      </c>
      <c r="B107" s="190" t="s">
        <v>145</v>
      </c>
      <c r="C107" s="211" t="s">
        <v>2152</v>
      </c>
      <c r="D107" s="192">
        <v>13832</v>
      </c>
      <c r="E107" s="197">
        <v>5200.8320000000003</v>
      </c>
      <c r="F107" s="194"/>
      <c r="G107" s="194"/>
      <c r="H107" s="194"/>
      <c r="I107" s="194"/>
      <c r="J107" s="278"/>
      <c r="K107" s="278"/>
      <c r="L107" s="278"/>
      <c r="M107" s="278"/>
      <c r="N107" s="278"/>
    </row>
    <row r="108" spans="1:14" ht="15.75">
      <c r="A108" s="190">
        <f t="shared" si="1"/>
        <v>104</v>
      </c>
      <c r="B108" s="190" t="s">
        <v>147</v>
      </c>
      <c r="C108" s="211" t="s">
        <v>2152</v>
      </c>
      <c r="D108" s="192">
        <v>31</v>
      </c>
      <c r="E108" s="197">
        <v>209.25</v>
      </c>
      <c r="F108" s="194"/>
      <c r="G108" s="194"/>
      <c r="H108" s="194"/>
      <c r="I108" s="194"/>
      <c r="J108" s="278"/>
      <c r="K108" s="278"/>
      <c r="L108" s="278"/>
      <c r="M108" s="278"/>
      <c r="N108" s="278"/>
    </row>
    <row r="109" spans="1:14" ht="15.75">
      <c r="A109" s="190">
        <f t="shared" si="1"/>
        <v>105</v>
      </c>
      <c r="B109" s="190" t="s">
        <v>149</v>
      </c>
      <c r="C109" s="211" t="s">
        <v>2152</v>
      </c>
      <c r="D109" s="192">
        <v>259</v>
      </c>
      <c r="E109" s="197">
        <v>583.52700000000004</v>
      </c>
      <c r="F109" s="194"/>
      <c r="G109" s="194"/>
      <c r="H109" s="194"/>
      <c r="I109" s="194"/>
      <c r="J109" s="278"/>
      <c r="K109" s="278"/>
      <c r="L109" s="278"/>
      <c r="M109" s="278"/>
      <c r="N109" s="278"/>
    </row>
    <row r="110" spans="1:14" ht="15.75">
      <c r="A110" s="190">
        <f t="shared" si="1"/>
        <v>106</v>
      </c>
      <c r="B110" s="190" t="s">
        <v>150</v>
      </c>
      <c r="C110" s="211" t="s">
        <v>2152</v>
      </c>
      <c r="D110" s="192">
        <v>1570</v>
      </c>
      <c r="E110" s="197">
        <v>14842.779999999999</v>
      </c>
      <c r="F110" s="194"/>
      <c r="G110" s="194"/>
      <c r="H110" s="194"/>
      <c r="I110" s="194"/>
      <c r="J110" s="278"/>
      <c r="K110" s="278"/>
      <c r="L110" s="278"/>
      <c r="M110" s="278"/>
      <c r="N110" s="278"/>
    </row>
    <row r="111" spans="1:14" ht="15.75">
      <c r="A111" s="190">
        <f t="shared" si="1"/>
        <v>107</v>
      </c>
      <c r="B111" s="190" t="s">
        <v>152</v>
      </c>
      <c r="C111" s="211" t="s">
        <v>2152</v>
      </c>
      <c r="D111" s="192">
        <v>1463</v>
      </c>
      <c r="E111" s="197">
        <v>1843.15</v>
      </c>
      <c r="F111" s="194"/>
      <c r="G111" s="194"/>
      <c r="H111" s="194"/>
      <c r="I111" s="194"/>
      <c r="J111" s="278"/>
      <c r="K111" s="278"/>
      <c r="L111" s="278"/>
      <c r="M111" s="278"/>
      <c r="N111" s="278"/>
    </row>
    <row r="112" spans="1:14" ht="15.75">
      <c r="A112" s="190">
        <f t="shared" si="1"/>
        <v>108</v>
      </c>
      <c r="B112" s="190" t="s">
        <v>156</v>
      </c>
      <c r="C112" s="211" t="s">
        <v>2152</v>
      </c>
      <c r="D112" s="192">
        <v>9</v>
      </c>
      <c r="E112" s="197">
        <v>332.93400000000003</v>
      </c>
      <c r="F112" s="194"/>
      <c r="G112" s="194"/>
      <c r="H112" s="194"/>
      <c r="I112" s="194"/>
      <c r="J112" s="278"/>
      <c r="K112" s="278"/>
      <c r="L112" s="278"/>
      <c r="M112" s="278"/>
      <c r="N112" s="278"/>
    </row>
    <row r="113" spans="1:14" ht="15.75">
      <c r="A113" s="190">
        <f t="shared" si="1"/>
        <v>109</v>
      </c>
      <c r="B113" s="190" t="s">
        <v>159</v>
      </c>
      <c r="C113" s="211" t="s">
        <v>2152</v>
      </c>
      <c r="D113" s="192">
        <v>74</v>
      </c>
      <c r="E113" s="197">
        <v>442.89</v>
      </c>
      <c r="F113" s="194"/>
      <c r="G113" s="194"/>
      <c r="H113" s="194"/>
      <c r="I113" s="194"/>
      <c r="J113" s="278"/>
      <c r="K113" s="278"/>
      <c r="L113" s="278"/>
      <c r="M113" s="278"/>
      <c r="N113" s="278"/>
    </row>
    <row r="114" spans="1:14" ht="15.75">
      <c r="A114" s="190">
        <f t="shared" si="1"/>
        <v>110</v>
      </c>
      <c r="B114" s="190" t="s">
        <v>161</v>
      </c>
      <c r="C114" s="211" t="s">
        <v>2152</v>
      </c>
      <c r="D114" s="192">
        <v>2000</v>
      </c>
      <c r="E114" s="197">
        <v>6090</v>
      </c>
      <c r="F114" s="194"/>
      <c r="G114" s="194"/>
      <c r="H114" s="194"/>
      <c r="I114" s="194"/>
      <c r="J114" s="278"/>
      <c r="K114" s="278"/>
      <c r="L114" s="278"/>
      <c r="M114" s="278"/>
      <c r="N114" s="278"/>
    </row>
    <row r="115" spans="1:14" ht="15.75">
      <c r="A115" s="190">
        <f t="shared" si="1"/>
        <v>111</v>
      </c>
      <c r="B115" s="190" t="s">
        <v>162</v>
      </c>
      <c r="C115" s="211" t="s">
        <v>2152</v>
      </c>
      <c r="D115" s="192">
        <v>1000</v>
      </c>
      <c r="E115" s="197">
        <v>2800</v>
      </c>
      <c r="F115" s="194"/>
      <c r="G115" s="194"/>
      <c r="H115" s="194"/>
      <c r="I115" s="194"/>
      <c r="J115" s="278"/>
      <c r="K115" s="278"/>
      <c r="L115" s="278"/>
      <c r="M115" s="278"/>
      <c r="N115" s="278"/>
    </row>
    <row r="116" spans="1:14" ht="15.75">
      <c r="A116" s="190">
        <f t="shared" si="1"/>
        <v>112</v>
      </c>
      <c r="B116" s="190" t="s">
        <v>163</v>
      </c>
      <c r="C116" s="211" t="s">
        <v>2152</v>
      </c>
      <c r="D116" s="192">
        <v>32461</v>
      </c>
      <c r="E116" s="197">
        <v>3570.71</v>
      </c>
      <c r="F116" s="194"/>
      <c r="G116" s="194"/>
      <c r="H116" s="194"/>
      <c r="I116" s="194"/>
      <c r="J116" s="278"/>
      <c r="K116" s="278"/>
      <c r="L116" s="278"/>
      <c r="M116" s="278"/>
      <c r="N116" s="278"/>
    </row>
    <row r="117" spans="1:14" ht="15.75">
      <c r="A117" s="190">
        <f t="shared" si="1"/>
        <v>113</v>
      </c>
      <c r="B117" s="190" t="s">
        <v>164</v>
      </c>
      <c r="C117" s="211" t="s">
        <v>2152</v>
      </c>
      <c r="D117" s="192">
        <v>9874</v>
      </c>
      <c r="E117" s="197">
        <v>3956.5</v>
      </c>
      <c r="F117" s="194"/>
      <c r="G117" s="194"/>
      <c r="H117" s="194"/>
      <c r="I117" s="194"/>
      <c r="J117" s="278"/>
      <c r="K117" s="278"/>
      <c r="L117" s="278"/>
      <c r="M117" s="278"/>
      <c r="N117" s="278"/>
    </row>
    <row r="118" spans="1:14" ht="15.75">
      <c r="A118" s="190">
        <f t="shared" si="1"/>
        <v>114</v>
      </c>
      <c r="B118" s="190" t="s">
        <v>165</v>
      </c>
      <c r="C118" s="211" t="s">
        <v>2152</v>
      </c>
      <c r="D118" s="192">
        <v>231829</v>
      </c>
      <c r="E118" s="197">
        <v>67230.41</v>
      </c>
      <c r="F118" s="194"/>
      <c r="G118" s="194"/>
      <c r="H118" s="194"/>
      <c r="I118" s="194"/>
      <c r="J118" s="278"/>
      <c r="K118" s="278"/>
      <c r="L118" s="278"/>
      <c r="M118" s="278"/>
      <c r="N118" s="278"/>
    </row>
    <row r="119" spans="1:14" ht="15.75">
      <c r="A119" s="190">
        <f t="shared" si="1"/>
        <v>115</v>
      </c>
      <c r="B119" s="190" t="s">
        <v>168</v>
      </c>
      <c r="C119" s="211" t="s">
        <v>2152</v>
      </c>
      <c r="D119" s="192">
        <v>1000</v>
      </c>
      <c r="E119" s="197">
        <v>990</v>
      </c>
      <c r="F119" s="194"/>
      <c r="G119" s="194"/>
      <c r="H119" s="194"/>
      <c r="I119" s="194"/>
      <c r="J119" s="278"/>
      <c r="K119" s="278"/>
      <c r="L119" s="278"/>
      <c r="M119" s="278"/>
      <c r="N119" s="278"/>
    </row>
    <row r="120" spans="1:14" ht="15.75">
      <c r="A120" s="190">
        <f t="shared" si="1"/>
        <v>116</v>
      </c>
      <c r="B120" s="202" t="s">
        <v>170</v>
      </c>
      <c r="C120" s="231" t="s">
        <v>2152</v>
      </c>
      <c r="D120" s="199">
        <v>1109</v>
      </c>
      <c r="E120" s="197">
        <v>544.51900000000001</v>
      </c>
      <c r="F120" s="194"/>
      <c r="G120" s="194"/>
      <c r="H120" s="194"/>
      <c r="I120" s="194"/>
      <c r="J120" s="278"/>
      <c r="K120" s="278"/>
      <c r="L120" s="278"/>
      <c r="M120" s="278"/>
      <c r="N120" s="278"/>
    </row>
    <row r="121" spans="1:14" ht="15.75">
      <c r="A121" s="190">
        <f t="shared" si="1"/>
        <v>117</v>
      </c>
      <c r="B121" s="202" t="s">
        <v>171</v>
      </c>
      <c r="C121" s="231" t="s">
        <v>2152</v>
      </c>
      <c r="D121" s="199">
        <v>4274</v>
      </c>
      <c r="E121" s="197">
        <v>380.38600000000002</v>
      </c>
      <c r="F121" s="194"/>
      <c r="G121" s="194"/>
      <c r="H121" s="194"/>
      <c r="I121" s="194"/>
      <c r="J121" s="278"/>
      <c r="K121" s="278"/>
      <c r="L121" s="278"/>
      <c r="M121" s="278"/>
      <c r="N121" s="278"/>
    </row>
    <row r="122" spans="1:14" ht="15.75">
      <c r="A122" s="190">
        <f t="shared" si="1"/>
        <v>118</v>
      </c>
      <c r="B122" s="202" t="s">
        <v>172</v>
      </c>
      <c r="C122" s="231" t="s">
        <v>2152</v>
      </c>
      <c r="D122" s="199">
        <v>1773</v>
      </c>
      <c r="E122" s="197">
        <v>930.82500000000005</v>
      </c>
      <c r="F122" s="194"/>
      <c r="G122" s="194"/>
      <c r="H122" s="194"/>
      <c r="I122" s="194"/>
      <c r="J122" s="278"/>
      <c r="K122" s="278"/>
      <c r="L122" s="278"/>
      <c r="M122" s="278"/>
      <c r="N122" s="278"/>
    </row>
    <row r="123" spans="1:14" ht="15.75">
      <c r="A123" s="190">
        <f t="shared" si="1"/>
        <v>119</v>
      </c>
      <c r="B123" s="202" t="s">
        <v>173</v>
      </c>
      <c r="C123" s="231" t="s">
        <v>2152</v>
      </c>
      <c r="D123" s="199">
        <v>1975</v>
      </c>
      <c r="E123" s="197">
        <v>1949.325</v>
      </c>
      <c r="F123" s="194"/>
      <c r="G123" s="194"/>
      <c r="H123" s="194"/>
      <c r="I123" s="194"/>
      <c r="J123" s="278"/>
      <c r="K123" s="278"/>
      <c r="L123" s="278"/>
      <c r="M123" s="278"/>
      <c r="N123" s="278"/>
    </row>
    <row r="124" spans="1:14" ht="15.75">
      <c r="A124" s="190">
        <f t="shared" si="1"/>
        <v>120</v>
      </c>
      <c r="B124" s="202" t="s">
        <v>175</v>
      </c>
      <c r="C124" s="231" t="s">
        <v>2152</v>
      </c>
      <c r="D124" s="199">
        <v>218</v>
      </c>
      <c r="E124" s="197">
        <v>15456.199999999999</v>
      </c>
      <c r="F124" s="194"/>
      <c r="G124" s="194"/>
      <c r="H124" s="194"/>
      <c r="I124" s="194"/>
      <c r="J124" s="278"/>
      <c r="K124" s="278"/>
      <c r="L124" s="278"/>
      <c r="M124" s="278"/>
      <c r="N124" s="278"/>
    </row>
    <row r="125" spans="1:14" ht="15.75">
      <c r="A125" s="190">
        <f t="shared" si="1"/>
        <v>121</v>
      </c>
      <c r="B125" s="202" t="s">
        <v>178</v>
      </c>
      <c r="C125" s="231" t="s">
        <v>2152</v>
      </c>
      <c r="D125" s="199">
        <v>46771</v>
      </c>
      <c r="E125" s="197">
        <v>3273.9700000000003</v>
      </c>
      <c r="F125" s="232"/>
      <c r="G125" s="232"/>
      <c r="H125" s="232"/>
      <c r="I125" s="232"/>
      <c r="J125" s="285"/>
      <c r="K125" s="285"/>
      <c r="L125" s="285"/>
      <c r="M125" s="285"/>
      <c r="N125" s="285"/>
    </row>
    <row r="126" spans="1:14" ht="15.75">
      <c r="A126" s="190">
        <f t="shared" si="1"/>
        <v>122</v>
      </c>
      <c r="B126" s="202" t="s">
        <v>180</v>
      </c>
      <c r="C126" s="231" t="s">
        <v>2152</v>
      </c>
      <c r="D126" s="199">
        <v>34514</v>
      </c>
      <c r="E126" s="197">
        <v>20294.232</v>
      </c>
      <c r="F126" s="194"/>
      <c r="G126" s="194"/>
      <c r="H126" s="194"/>
      <c r="I126" s="194"/>
      <c r="J126" s="278"/>
      <c r="K126" s="278"/>
      <c r="L126" s="278"/>
      <c r="M126" s="278"/>
      <c r="N126" s="278"/>
    </row>
    <row r="127" spans="1:14" ht="15.75">
      <c r="A127" s="190">
        <f t="shared" si="1"/>
        <v>123</v>
      </c>
      <c r="B127" s="202" t="s">
        <v>181</v>
      </c>
      <c r="C127" s="231" t="s">
        <v>2152</v>
      </c>
      <c r="D127" s="199">
        <v>18</v>
      </c>
      <c r="E127" s="197">
        <v>6.8040000000000003</v>
      </c>
      <c r="F127" s="194"/>
      <c r="G127" s="194"/>
      <c r="H127" s="194"/>
      <c r="I127" s="194"/>
      <c r="J127" s="278"/>
      <c r="K127" s="278"/>
      <c r="L127" s="278"/>
      <c r="M127" s="278"/>
      <c r="N127" s="278"/>
    </row>
    <row r="128" spans="1:14" ht="15.75">
      <c r="A128" s="190">
        <f t="shared" si="1"/>
        <v>124</v>
      </c>
      <c r="B128" s="202" t="s">
        <v>183</v>
      </c>
      <c r="C128" s="231" t="s">
        <v>2152</v>
      </c>
      <c r="D128" s="199">
        <v>21689</v>
      </c>
      <c r="E128" s="197">
        <v>13447.18</v>
      </c>
      <c r="F128" s="194"/>
      <c r="G128" s="194"/>
      <c r="H128" s="194"/>
      <c r="I128" s="194"/>
      <c r="J128" s="278"/>
      <c r="K128" s="278"/>
      <c r="L128" s="278"/>
      <c r="M128" s="278"/>
      <c r="N128" s="278"/>
    </row>
    <row r="129" spans="1:14" ht="15.75">
      <c r="A129" s="190">
        <f t="shared" si="1"/>
        <v>125</v>
      </c>
      <c r="B129" s="202" t="s">
        <v>188</v>
      </c>
      <c r="C129" s="231" t="s">
        <v>2152</v>
      </c>
      <c r="D129" s="199">
        <v>18479</v>
      </c>
      <c r="E129" s="197">
        <v>99786.6</v>
      </c>
      <c r="F129" s="194"/>
      <c r="G129" s="194"/>
      <c r="H129" s="194"/>
      <c r="I129" s="194"/>
      <c r="J129" s="278"/>
      <c r="K129" s="278"/>
      <c r="L129" s="278"/>
      <c r="M129" s="278"/>
      <c r="N129" s="278"/>
    </row>
    <row r="130" spans="1:14" ht="15.75">
      <c r="A130" s="190">
        <f t="shared" si="1"/>
        <v>126</v>
      </c>
      <c r="B130" s="202" t="s">
        <v>189</v>
      </c>
      <c r="C130" s="231" t="s">
        <v>2152</v>
      </c>
      <c r="D130" s="199">
        <v>132</v>
      </c>
      <c r="E130" s="197">
        <v>790.02</v>
      </c>
      <c r="F130" s="232"/>
      <c r="G130" s="232"/>
      <c r="H130" s="232"/>
      <c r="I130" s="232"/>
      <c r="J130" s="285"/>
      <c r="K130" s="285"/>
      <c r="L130" s="285"/>
      <c r="M130" s="285"/>
      <c r="N130" s="285"/>
    </row>
    <row r="131" spans="1:14" ht="15.75">
      <c r="A131" s="190">
        <f t="shared" si="1"/>
        <v>127</v>
      </c>
      <c r="B131" s="202" t="s">
        <v>190</v>
      </c>
      <c r="C131" s="231" t="s">
        <v>2152</v>
      </c>
      <c r="D131" s="199">
        <v>1135</v>
      </c>
      <c r="E131" s="197">
        <v>1024.905</v>
      </c>
      <c r="F131" s="194"/>
      <c r="G131" s="194"/>
      <c r="H131" s="194"/>
      <c r="I131" s="194"/>
      <c r="J131" s="278"/>
      <c r="K131" s="278"/>
      <c r="L131" s="278"/>
      <c r="M131" s="278"/>
      <c r="N131" s="278"/>
    </row>
    <row r="132" spans="1:14" ht="15.75">
      <c r="A132" s="190">
        <f t="shared" si="1"/>
        <v>128</v>
      </c>
      <c r="B132" s="190" t="s">
        <v>191</v>
      </c>
      <c r="C132" s="191" t="s">
        <v>2152</v>
      </c>
      <c r="D132" s="192">
        <v>170020</v>
      </c>
      <c r="E132" s="197">
        <v>649321.94999999995</v>
      </c>
      <c r="F132" s="194"/>
      <c r="G132" s="194"/>
      <c r="H132" s="194"/>
      <c r="I132" s="194"/>
      <c r="J132" s="278"/>
      <c r="K132" s="278"/>
      <c r="L132" s="278"/>
      <c r="M132" s="278"/>
      <c r="N132" s="278"/>
    </row>
    <row r="133" spans="1:14" ht="15.75">
      <c r="A133" s="190">
        <f t="shared" ref="A133:A196" si="2">A132+1</f>
        <v>129</v>
      </c>
      <c r="B133" s="202" t="s">
        <v>193</v>
      </c>
      <c r="C133" s="233" t="s">
        <v>2152</v>
      </c>
      <c r="D133" s="199">
        <v>9960</v>
      </c>
      <c r="E133" s="197">
        <v>16941.96</v>
      </c>
      <c r="F133" s="194"/>
      <c r="G133" s="194"/>
      <c r="H133" s="194"/>
      <c r="I133" s="194"/>
      <c r="J133" s="278"/>
      <c r="K133" s="278"/>
      <c r="L133" s="278"/>
      <c r="M133" s="278"/>
      <c r="N133" s="278"/>
    </row>
    <row r="134" spans="1:14" ht="15.75">
      <c r="A134" s="190">
        <f t="shared" si="2"/>
        <v>130</v>
      </c>
      <c r="B134" s="202" t="s">
        <v>195</v>
      </c>
      <c r="C134" s="233" t="s">
        <v>2152</v>
      </c>
      <c r="D134" s="199">
        <v>5996</v>
      </c>
      <c r="E134" s="197">
        <v>4532.9760000000006</v>
      </c>
      <c r="F134" s="194"/>
      <c r="G134" s="194"/>
      <c r="H134" s="194"/>
      <c r="I134" s="194"/>
      <c r="J134" s="278"/>
      <c r="K134" s="278"/>
      <c r="L134" s="278"/>
      <c r="M134" s="278"/>
      <c r="N134" s="278"/>
    </row>
    <row r="135" spans="1:14" ht="15.75">
      <c r="A135" s="190">
        <f t="shared" si="2"/>
        <v>131</v>
      </c>
      <c r="B135" s="202" t="s">
        <v>196</v>
      </c>
      <c r="C135" s="233" t="s">
        <v>2152</v>
      </c>
      <c r="D135" s="199">
        <v>400</v>
      </c>
      <c r="E135" s="197">
        <v>6800</v>
      </c>
      <c r="F135" s="194"/>
      <c r="G135" s="194"/>
      <c r="H135" s="194"/>
      <c r="I135" s="194"/>
      <c r="J135" s="278"/>
      <c r="K135" s="278"/>
      <c r="L135" s="278"/>
      <c r="M135" s="278"/>
      <c r="N135" s="278"/>
    </row>
    <row r="136" spans="1:14" ht="15.75">
      <c r="A136" s="190">
        <f t="shared" si="2"/>
        <v>132</v>
      </c>
      <c r="B136" s="202" t="s">
        <v>197</v>
      </c>
      <c r="C136" s="233" t="s">
        <v>2152</v>
      </c>
      <c r="D136" s="199">
        <v>1584</v>
      </c>
      <c r="E136" s="197">
        <v>18992.16</v>
      </c>
      <c r="F136" s="194"/>
      <c r="G136" s="194"/>
      <c r="H136" s="194"/>
      <c r="I136" s="194"/>
      <c r="J136" s="278"/>
      <c r="K136" s="278"/>
      <c r="L136" s="278"/>
      <c r="M136" s="278"/>
      <c r="N136" s="278"/>
    </row>
    <row r="137" spans="1:14" ht="15.75">
      <c r="A137" s="190">
        <f t="shared" si="2"/>
        <v>133</v>
      </c>
      <c r="B137" s="190" t="s">
        <v>2171</v>
      </c>
      <c r="C137" s="191" t="s">
        <v>2152</v>
      </c>
      <c r="D137" s="192">
        <v>110344</v>
      </c>
      <c r="E137" s="197">
        <v>79447.679999999993</v>
      </c>
      <c r="F137" s="194"/>
      <c r="G137" s="194"/>
      <c r="H137" s="194"/>
      <c r="I137" s="194"/>
      <c r="J137" s="278"/>
      <c r="K137" s="278"/>
      <c r="L137" s="278"/>
      <c r="M137" s="278"/>
      <c r="N137" s="278"/>
    </row>
    <row r="138" spans="1:14" ht="15.75">
      <c r="A138" s="190">
        <f t="shared" si="2"/>
        <v>134</v>
      </c>
      <c r="B138" s="202" t="s">
        <v>198</v>
      </c>
      <c r="C138" s="233" t="s">
        <v>2152</v>
      </c>
      <c r="D138" s="199">
        <v>1192</v>
      </c>
      <c r="E138" s="197">
        <v>11800.8</v>
      </c>
      <c r="F138" s="194"/>
      <c r="G138" s="194"/>
      <c r="H138" s="194"/>
      <c r="I138" s="194"/>
      <c r="J138" s="278"/>
      <c r="K138" s="278"/>
      <c r="L138" s="278"/>
      <c r="M138" s="278"/>
      <c r="N138" s="278"/>
    </row>
    <row r="139" spans="1:14" ht="15.75">
      <c r="A139" s="190">
        <f t="shared" si="2"/>
        <v>135</v>
      </c>
      <c r="B139" s="202" t="s">
        <v>199</v>
      </c>
      <c r="C139" s="233" t="s">
        <v>2152</v>
      </c>
      <c r="D139" s="199">
        <v>8</v>
      </c>
      <c r="E139" s="197">
        <v>1000</v>
      </c>
      <c r="F139" s="194"/>
      <c r="G139" s="194"/>
      <c r="H139" s="194"/>
      <c r="I139" s="194"/>
      <c r="J139" s="278"/>
      <c r="K139" s="278"/>
      <c r="L139" s="278"/>
      <c r="M139" s="278"/>
      <c r="N139" s="278"/>
    </row>
    <row r="140" spans="1:14" ht="15.75">
      <c r="A140" s="190">
        <f t="shared" si="2"/>
        <v>136</v>
      </c>
      <c r="B140" s="90" t="s">
        <v>204</v>
      </c>
      <c r="C140" s="85" t="s">
        <v>2152</v>
      </c>
      <c r="D140" s="198">
        <v>62</v>
      </c>
      <c r="E140" s="197">
        <v>55.8</v>
      </c>
      <c r="F140" s="194"/>
      <c r="G140" s="194"/>
      <c r="H140" s="194"/>
      <c r="I140" s="194"/>
      <c r="J140" s="278"/>
      <c r="K140" s="278"/>
      <c r="L140" s="278"/>
      <c r="M140" s="278"/>
      <c r="N140" s="278"/>
    </row>
    <row r="141" spans="1:14" ht="31.5">
      <c r="A141" s="190">
        <f t="shared" si="2"/>
        <v>137</v>
      </c>
      <c r="B141" s="92" t="s">
        <v>206</v>
      </c>
      <c r="C141" s="234" t="s">
        <v>2152</v>
      </c>
      <c r="D141" s="235">
        <v>33</v>
      </c>
      <c r="E141" s="236">
        <v>457.38</v>
      </c>
      <c r="F141" s="194"/>
      <c r="G141" s="194"/>
      <c r="H141" s="194"/>
      <c r="I141" s="194"/>
      <c r="J141" s="278"/>
      <c r="K141" s="278"/>
      <c r="L141" s="278"/>
      <c r="M141" s="278"/>
      <c r="N141" s="278"/>
    </row>
    <row r="142" spans="1:14" ht="15.75">
      <c r="A142" s="190">
        <f t="shared" si="2"/>
        <v>138</v>
      </c>
      <c r="B142" s="90" t="s">
        <v>207</v>
      </c>
      <c r="C142" s="85" t="s">
        <v>2152</v>
      </c>
      <c r="D142" s="198">
        <v>6</v>
      </c>
      <c r="E142" s="197">
        <v>22.68</v>
      </c>
      <c r="F142" s="194"/>
      <c r="G142" s="194"/>
      <c r="H142" s="194"/>
      <c r="I142" s="194"/>
      <c r="J142" s="278"/>
      <c r="K142" s="278"/>
      <c r="L142" s="278"/>
      <c r="M142" s="278"/>
      <c r="N142" s="278"/>
    </row>
    <row r="143" spans="1:14" ht="15.75">
      <c r="A143" s="190">
        <f t="shared" si="2"/>
        <v>139</v>
      </c>
      <c r="B143" s="90" t="s">
        <v>210</v>
      </c>
      <c r="C143" s="85" t="s">
        <v>2152</v>
      </c>
      <c r="D143" s="198">
        <v>20184</v>
      </c>
      <c r="E143" s="197">
        <v>63579.6</v>
      </c>
      <c r="F143" s="194"/>
      <c r="G143" s="194"/>
      <c r="H143" s="194"/>
      <c r="I143" s="194"/>
      <c r="J143" s="278"/>
      <c r="K143" s="278"/>
      <c r="L143" s="278"/>
      <c r="M143" s="278"/>
      <c r="N143" s="278"/>
    </row>
    <row r="144" spans="1:14" ht="15.75">
      <c r="A144" s="190">
        <f t="shared" si="2"/>
        <v>140</v>
      </c>
      <c r="B144" s="90" t="s">
        <v>214</v>
      </c>
      <c r="C144" s="85" t="s">
        <v>2152</v>
      </c>
      <c r="D144" s="198">
        <v>120</v>
      </c>
      <c r="E144" s="197">
        <v>325.08</v>
      </c>
      <c r="F144" s="194"/>
      <c r="G144" s="194"/>
      <c r="H144" s="194"/>
      <c r="I144" s="194"/>
      <c r="J144" s="278"/>
      <c r="K144" s="278"/>
      <c r="L144" s="278"/>
      <c r="M144" s="278"/>
      <c r="N144" s="278"/>
    </row>
    <row r="145" spans="1:14" ht="15.75">
      <c r="A145" s="190">
        <f t="shared" si="2"/>
        <v>141</v>
      </c>
      <c r="B145" s="90" t="s">
        <v>215</v>
      </c>
      <c r="C145" s="85" t="s">
        <v>2152</v>
      </c>
      <c r="D145" s="198">
        <v>143947</v>
      </c>
      <c r="E145" s="197">
        <v>78307.168000000005</v>
      </c>
      <c r="F145" s="194"/>
      <c r="G145" s="194"/>
      <c r="H145" s="194"/>
      <c r="I145" s="194"/>
      <c r="J145" s="278"/>
      <c r="K145" s="278"/>
      <c r="L145" s="278"/>
      <c r="M145" s="278"/>
      <c r="N145" s="278"/>
    </row>
    <row r="146" spans="1:14" ht="15.75">
      <c r="A146" s="190">
        <f t="shared" si="2"/>
        <v>142</v>
      </c>
      <c r="B146" s="90" t="s">
        <v>220</v>
      </c>
      <c r="C146" s="85" t="s">
        <v>2152</v>
      </c>
      <c r="D146" s="198">
        <v>322</v>
      </c>
      <c r="E146" s="197">
        <v>2173.5</v>
      </c>
      <c r="F146" s="194"/>
      <c r="G146" s="194"/>
      <c r="H146" s="194"/>
      <c r="I146" s="194"/>
      <c r="J146" s="278"/>
      <c r="K146" s="278"/>
      <c r="L146" s="278"/>
      <c r="M146" s="278"/>
      <c r="N146" s="278"/>
    </row>
    <row r="147" spans="1:14" ht="15.75">
      <c r="A147" s="190">
        <f t="shared" si="2"/>
        <v>143</v>
      </c>
      <c r="B147" s="92" t="s">
        <v>2139</v>
      </c>
      <c r="C147" s="234" t="s">
        <v>2152</v>
      </c>
      <c r="D147" s="235">
        <v>28726</v>
      </c>
      <c r="E147" s="236">
        <v>93589.308000000005</v>
      </c>
      <c r="F147" s="194"/>
      <c r="G147" s="194"/>
      <c r="H147" s="194"/>
      <c r="I147" s="194"/>
      <c r="J147" s="278"/>
      <c r="K147" s="278"/>
      <c r="L147" s="278"/>
      <c r="M147" s="278"/>
      <c r="N147" s="278"/>
    </row>
    <row r="148" spans="1:14" ht="15.75">
      <c r="A148" s="190">
        <f t="shared" si="2"/>
        <v>144</v>
      </c>
      <c r="B148" s="90" t="s">
        <v>223</v>
      </c>
      <c r="C148" s="85" t="s">
        <v>2152</v>
      </c>
      <c r="D148" s="198">
        <v>2000</v>
      </c>
      <c r="E148" s="197">
        <v>7300</v>
      </c>
      <c r="F148" s="194"/>
      <c r="G148" s="194"/>
      <c r="H148" s="194"/>
      <c r="I148" s="194"/>
      <c r="J148" s="278"/>
      <c r="K148" s="278"/>
      <c r="L148" s="278"/>
      <c r="M148" s="278"/>
      <c r="N148" s="278"/>
    </row>
    <row r="149" spans="1:14" ht="15.75">
      <c r="A149" s="190">
        <f t="shared" si="2"/>
        <v>145</v>
      </c>
      <c r="B149" s="90" t="s">
        <v>224</v>
      </c>
      <c r="C149" s="84" t="s">
        <v>2152</v>
      </c>
      <c r="D149" s="198">
        <v>191</v>
      </c>
      <c r="E149" s="197">
        <v>6016.5</v>
      </c>
      <c r="F149" s="194"/>
      <c r="G149" s="194"/>
      <c r="H149" s="194"/>
      <c r="I149" s="194"/>
      <c r="J149" s="278"/>
      <c r="K149" s="278"/>
      <c r="L149" s="278"/>
      <c r="M149" s="278"/>
      <c r="N149" s="278"/>
    </row>
    <row r="150" spans="1:14" ht="15.75">
      <c r="A150" s="190">
        <f t="shared" si="2"/>
        <v>146</v>
      </c>
      <c r="B150" s="90" t="s">
        <v>227</v>
      </c>
      <c r="C150" s="84" t="s">
        <v>2152</v>
      </c>
      <c r="D150" s="198">
        <v>300</v>
      </c>
      <c r="E150" s="197">
        <v>138.60000000000002</v>
      </c>
      <c r="F150" s="194"/>
      <c r="G150" s="194"/>
      <c r="H150" s="194"/>
      <c r="I150" s="194"/>
      <c r="J150" s="278"/>
      <c r="K150" s="278"/>
      <c r="L150" s="278"/>
      <c r="M150" s="278"/>
      <c r="N150" s="278"/>
    </row>
    <row r="151" spans="1:14" ht="15.75">
      <c r="A151" s="190">
        <f t="shared" si="2"/>
        <v>147</v>
      </c>
      <c r="B151" s="90" t="s">
        <v>230</v>
      </c>
      <c r="C151" s="84" t="s">
        <v>2152</v>
      </c>
      <c r="D151" s="198">
        <v>589</v>
      </c>
      <c r="E151" s="197">
        <v>10013</v>
      </c>
      <c r="F151" s="194"/>
      <c r="G151" s="194"/>
      <c r="H151" s="194"/>
      <c r="I151" s="194"/>
      <c r="J151" s="278"/>
      <c r="K151" s="278"/>
      <c r="L151" s="278"/>
      <c r="M151" s="278"/>
      <c r="N151" s="278"/>
    </row>
    <row r="152" spans="1:14" ht="15.75">
      <c r="A152" s="190">
        <f t="shared" si="2"/>
        <v>148</v>
      </c>
      <c r="B152" s="90" t="s">
        <v>231</v>
      </c>
      <c r="C152" s="84" t="s">
        <v>2152</v>
      </c>
      <c r="D152" s="198">
        <v>2</v>
      </c>
      <c r="E152" s="197">
        <v>0.998</v>
      </c>
      <c r="F152" s="194"/>
      <c r="G152" s="194"/>
      <c r="H152" s="194"/>
      <c r="I152" s="194"/>
      <c r="J152" s="278"/>
      <c r="K152" s="278"/>
      <c r="L152" s="278"/>
      <c r="M152" s="278"/>
      <c r="N152" s="278"/>
    </row>
    <row r="153" spans="1:14" ht="15.75">
      <c r="A153" s="190">
        <f t="shared" si="2"/>
        <v>149</v>
      </c>
      <c r="B153" s="92" t="s">
        <v>232</v>
      </c>
      <c r="C153" s="237" t="s">
        <v>2152</v>
      </c>
      <c r="D153" s="235">
        <v>262</v>
      </c>
      <c r="E153" s="236">
        <v>247.59</v>
      </c>
      <c r="F153" s="194"/>
      <c r="G153" s="194"/>
      <c r="H153" s="194"/>
      <c r="I153" s="194"/>
      <c r="J153" s="278"/>
      <c r="K153" s="278"/>
      <c r="L153" s="278"/>
      <c r="M153" s="278"/>
      <c r="N153" s="278"/>
    </row>
    <row r="154" spans="1:14" ht="15.75">
      <c r="A154" s="190">
        <f t="shared" si="2"/>
        <v>150</v>
      </c>
      <c r="B154" s="90" t="s">
        <v>233</v>
      </c>
      <c r="C154" s="84" t="s">
        <v>2152</v>
      </c>
      <c r="D154" s="198">
        <v>1226</v>
      </c>
      <c r="E154" s="197">
        <v>63139</v>
      </c>
      <c r="F154" s="194"/>
      <c r="G154" s="194"/>
      <c r="H154" s="194"/>
      <c r="I154" s="194"/>
      <c r="J154" s="278"/>
      <c r="K154" s="278"/>
      <c r="L154" s="278"/>
      <c r="M154" s="278"/>
      <c r="N154" s="278"/>
    </row>
    <row r="155" spans="1:14" ht="15.75">
      <c r="A155" s="190">
        <f t="shared" si="2"/>
        <v>151</v>
      </c>
      <c r="B155" s="90" t="s">
        <v>234</v>
      </c>
      <c r="C155" s="84" t="s">
        <v>2152</v>
      </c>
      <c r="D155" s="198">
        <v>4800</v>
      </c>
      <c r="E155" s="197">
        <v>19920</v>
      </c>
      <c r="F155" s="194"/>
      <c r="G155" s="194"/>
      <c r="H155" s="194"/>
      <c r="I155" s="194"/>
      <c r="J155" s="278"/>
      <c r="K155" s="278"/>
      <c r="L155" s="278"/>
      <c r="M155" s="278"/>
      <c r="N155" s="278"/>
    </row>
    <row r="156" spans="1:14" ht="15.75">
      <c r="A156" s="190">
        <f t="shared" si="2"/>
        <v>152</v>
      </c>
      <c r="B156" s="90" t="s">
        <v>235</v>
      </c>
      <c r="C156" s="84" t="s">
        <v>2152</v>
      </c>
      <c r="D156" s="198">
        <v>1256</v>
      </c>
      <c r="E156" s="197">
        <v>896.78399999999999</v>
      </c>
      <c r="F156" s="194"/>
      <c r="G156" s="194"/>
      <c r="H156" s="194"/>
      <c r="I156" s="194"/>
      <c r="J156" s="278"/>
      <c r="K156" s="278"/>
      <c r="L156" s="278"/>
      <c r="M156" s="278"/>
      <c r="N156" s="278"/>
    </row>
    <row r="157" spans="1:14" ht="15.75">
      <c r="A157" s="190">
        <f t="shared" si="2"/>
        <v>153</v>
      </c>
      <c r="B157" s="90" t="s">
        <v>2140</v>
      </c>
      <c r="C157" s="84" t="s">
        <v>2152</v>
      </c>
      <c r="D157" s="198">
        <v>120</v>
      </c>
      <c r="E157" s="197">
        <v>655.20000000000005</v>
      </c>
      <c r="F157" s="194"/>
      <c r="G157" s="194"/>
      <c r="H157" s="194"/>
      <c r="I157" s="194"/>
      <c r="J157" s="278"/>
      <c r="K157" s="278"/>
      <c r="L157" s="278"/>
      <c r="M157" s="278"/>
      <c r="N157" s="278"/>
    </row>
    <row r="158" spans="1:14" ht="31.5">
      <c r="A158" s="190">
        <f t="shared" si="2"/>
        <v>154</v>
      </c>
      <c r="B158" s="95" t="s">
        <v>239</v>
      </c>
      <c r="C158" s="237" t="s">
        <v>2152</v>
      </c>
      <c r="D158" s="235">
        <v>6</v>
      </c>
      <c r="E158" s="236">
        <v>127.26</v>
      </c>
      <c r="F158" s="194"/>
      <c r="G158" s="194"/>
      <c r="H158" s="194"/>
      <c r="I158" s="194"/>
      <c r="J158" s="278"/>
      <c r="K158" s="278"/>
      <c r="L158" s="278"/>
      <c r="M158" s="278"/>
      <c r="N158" s="278"/>
    </row>
    <row r="159" spans="1:14" ht="15.75">
      <c r="A159" s="190">
        <f t="shared" si="2"/>
        <v>155</v>
      </c>
      <c r="B159" s="90" t="s">
        <v>242</v>
      </c>
      <c r="C159" s="84" t="s">
        <v>2152</v>
      </c>
      <c r="D159" s="198">
        <v>89</v>
      </c>
      <c r="E159" s="197">
        <v>24.297000000000001</v>
      </c>
      <c r="F159" s="194"/>
      <c r="G159" s="194"/>
      <c r="H159" s="194"/>
      <c r="I159" s="194"/>
      <c r="J159" s="278"/>
      <c r="K159" s="278"/>
      <c r="L159" s="278"/>
      <c r="M159" s="278"/>
      <c r="N159" s="278"/>
    </row>
    <row r="160" spans="1:14" ht="15.75">
      <c r="A160" s="190">
        <f t="shared" si="2"/>
        <v>156</v>
      </c>
      <c r="B160" s="90" t="s">
        <v>245</v>
      </c>
      <c r="C160" s="84" t="s">
        <v>2152</v>
      </c>
      <c r="D160" s="198">
        <v>4910</v>
      </c>
      <c r="E160" s="197">
        <v>17185</v>
      </c>
      <c r="F160" s="194"/>
      <c r="G160" s="194"/>
      <c r="H160" s="194"/>
      <c r="I160" s="194"/>
      <c r="J160" s="278"/>
      <c r="K160" s="278"/>
      <c r="L160" s="278"/>
      <c r="M160" s="278"/>
      <c r="N160" s="278"/>
    </row>
    <row r="161" spans="1:14" ht="31.5">
      <c r="A161" s="190">
        <f t="shared" si="2"/>
        <v>157</v>
      </c>
      <c r="B161" s="92" t="s">
        <v>2141</v>
      </c>
      <c r="C161" s="237" t="s">
        <v>2152</v>
      </c>
      <c r="D161" s="235">
        <v>6600</v>
      </c>
      <c r="E161" s="236">
        <v>23100</v>
      </c>
      <c r="F161" s="194"/>
      <c r="G161" s="194"/>
      <c r="H161" s="194"/>
      <c r="I161" s="194"/>
      <c r="J161" s="278"/>
      <c r="K161" s="278"/>
      <c r="L161" s="278"/>
      <c r="M161" s="278"/>
      <c r="N161" s="278"/>
    </row>
    <row r="162" spans="1:14" ht="15.75">
      <c r="A162" s="190">
        <f t="shared" si="2"/>
        <v>158</v>
      </c>
      <c r="B162" s="202" t="s">
        <v>2251</v>
      </c>
      <c r="C162" s="233" t="s">
        <v>2152</v>
      </c>
      <c r="D162" s="199">
        <v>31800</v>
      </c>
      <c r="E162" s="197">
        <v>25440</v>
      </c>
      <c r="F162" s="194"/>
      <c r="G162" s="194"/>
      <c r="H162" s="194"/>
      <c r="I162" s="194"/>
      <c r="J162" s="278"/>
      <c r="K162" s="278"/>
      <c r="L162" s="278"/>
      <c r="M162" s="278"/>
      <c r="N162" s="278"/>
    </row>
    <row r="163" spans="1:14" ht="15.75">
      <c r="A163" s="190">
        <f t="shared" si="2"/>
        <v>159</v>
      </c>
      <c r="B163" s="90" t="s">
        <v>254</v>
      </c>
      <c r="C163" s="85" t="s">
        <v>2152</v>
      </c>
      <c r="D163" s="199">
        <v>112640</v>
      </c>
      <c r="E163" s="197">
        <v>45056</v>
      </c>
      <c r="F163" s="194"/>
      <c r="G163" s="194"/>
      <c r="H163" s="194"/>
      <c r="I163" s="194"/>
      <c r="J163" s="278"/>
      <c r="K163" s="278"/>
      <c r="L163" s="278"/>
      <c r="M163" s="278"/>
      <c r="N163" s="278"/>
    </row>
    <row r="164" spans="1:14" ht="15.75">
      <c r="A164" s="190">
        <f t="shared" si="2"/>
        <v>160</v>
      </c>
      <c r="B164" s="90" t="s">
        <v>256</v>
      </c>
      <c r="C164" s="85" t="s">
        <v>2152</v>
      </c>
      <c r="D164" s="199">
        <v>84</v>
      </c>
      <c r="E164" s="197">
        <v>838.90800000000002</v>
      </c>
      <c r="F164" s="194"/>
      <c r="G164" s="194"/>
      <c r="H164" s="194"/>
      <c r="I164" s="194"/>
      <c r="J164" s="278"/>
      <c r="K164" s="278"/>
      <c r="L164" s="278"/>
      <c r="M164" s="278"/>
      <c r="N164" s="278"/>
    </row>
    <row r="165" spans="1:14" ht="15.75">
      <c r="A165" s="190">
        <f t="shared" si="2"/>
        <v>161</v>
      </c>
      <c r="B165" s="90" t="s">
        <v>264</v>
      </c>
      <c r="C165" s="85" t="s">
        <v>2152</v>
      </c>
      <c r="D165" s="199">
        <v>83</v>
      </c>
      <c r="E165" s="197">
        <v>1361.117</v>
      </c>
      <c r="F165" s="194"/>
      <c r="G165" s="194"/>
      <c r="H165" s="194"/>
      <c r="I165" s="194"/>
      <c r="J165" s="278"/>
      <c r="K165" s="278"/>
      <c r="L165" s="278"/>
      <c r="M165" s="278"/>
      <c r="N165" s="278"/>
    </row>
    <row r="166" spans="1:14" ht="15.75">
      <c r="A166" s="190">
        <f t="shared" si="2"/>
        <v>162</v>
      </c>
      <c r="B166" s="90" t="s">
        <v>268</v>
      </c>
      <c r="C166" s="85" t="s">
        <v>2152</v>
      </c>
      <c r="D166" s="199">
        <v>2225</v>
      </c>
      <c r="E166" s="197">
        <v>6141</v>
      </c>
      <c r="F166" s="194"/>
      <c r="G166" s="194"/>
      <c r="H166" s="194"/>
      <c r="I166" s="194"/>
      <c r="J166" s="278"/>
      <c r="K166" s="278"/>
      <c r="L166" s="278"/>
      <c r="M166" s="278"/>
      <c r="N166" s="278"/>
    </row>
    <row r="167" spans="1:14" ht="15.75">
      <c r="A167" s="190">
        <f t="shared" si="2"/>
        <v>163</v>
      </c>
      <c r="B167" s="90" t="s">
        <v>270</v>
      </c>
      <c r="C167" s="85" t="s">
        <v>2152</v>
      </c>
      <c r="D167" s="199">
        <v>230</v>
      </c>
      <c r="E167" s="197">
        <v>89.15</v>
      </c>
      <c r="F167" s="194"/>
      <c r="G167" s="194"/>
      <c r="H167" s="194"/>
      <c r="I167" s="194"/>
      <c r="J167" s="278"/>
      <c r="K167" s="278"/>
      <c r="L167" s="278"/>
      <c r="M167" s="278"/>
      <c r="N167" s="278"/>
    </row>
    <row r="168" spans="1:14" ht="15.75">
      <c r="A168" s="190">
        <f t="shared" si="2"/>
        <v>164</v>
      </c>
      <c r="B168" s="90" t="s">
        <v>273</v>
      </c>
      <c r="C168" s="85" t="s">
        <v>2152</v>
      </c>
      <c r="D168" s="199">
        <v>902</v>
      </c>
      <c r="E168" s="197">
        <v>912</v>
      </c>
      <c r="F168" s="194"/>
      <c r="G168" s="194"/>
      <c r="H168" s="194"/>
      <c r="I168" s="194"/>
      <c r="J168" s="278"/>
      <c r="K168" s="278"/>
      <c r="L168" s="278"/>
      <c r="M168" s="278"/>
      <c r="N168" s="278"/>
    </row>
    <row r="169" spans="1:14" ht="15.75">
      <c r="A169" s="190">
        <f t="shared" si="2"/>
        <v>165</v>
      </c>
      <c r="B169" s="90" t="s">
        <v>275</v>
      </c>
      <c r="C169" s="85" t="s">
        <v>2152</v>
      </c>
      <c r="D169" s="199">
        <v>46210</v>
      </c>
      <c r="E169" s="197">
        <v>136319.5</v>
      </c>
      <c r="F169" s="194"/>
      <c r="G169" s="194"/>
      <c r="H169" s="194"/>
      <c r="I169" s="194"/>
      <c r="J169" s="278"/>
      <c r="K169" s="278"/>
      <c r="L169" s="278"/>
      <c r="M169" s="278"/>
      <c r="N169" s="278"/>
    </row>
    <row r="170" spans="1:14" ht="15.75">
      <c r="A170" s="190">
        <f t="shared" si="2"/>
        <v>166</v>
      </c>
      <c r="B170" s="90" t="s">
        <v>276</v>
      </c>
      <c r="C170" s="85" t="s">
        <v>2152</v>
      </c>
      <c r="D170" s="199">
        <v>995</v>
      </c>
      <c r="E170" s="197">
        <v>2611.875</v>
      </c>
      <c r="F170" s="194"/>
      <c r="G170" s="194"/>
      <c r="H170" s="194"/>
      <c r="I170" s="194"/>
      <c r="J170" s="278"/>
      <c r="K170" s="278"/>
      <c r="L170" s="278"/>
      <c r="M170" s="278"/>
      <c r="N170" s="278"/>
    </row>
    <row r="171" spans="1:14" ht="15.75">
      <c r="A171" s="190">
        <f t="shared" si="2"/>
        <v>167</v>
      </c>
      <c r="B171" s="90" t="s">
        <v>280</v>
      </c>
      <c r="C171" s="85" t="s">
        <v>2152</v>
      </c>
      <c r="D171" s="199">
        <v>10000</v>
      </c>
      <c r="E171" s="197">
        <v>29400</v>
      </c>
      <c r="F171" s="194"/>
      <c r="G171" s="194"/>
      <c r="H171" s="194"/>
      <c r="I171" s="194"/>
      <c r="J171" s="278"/>
      <c r="K171" s="278"/>
      <c r="L171" s="278"/>
      <c r="M171" s="278"/>
      <c r="N171" s="278"/>
    </row>
    <row r="172" spans="1:14" ht="31.5">
      <c r="A172" s="190">
        <f t="shared" si="2"/>
        <v>168</v>
      </c>
      <c r="B172" s="92" t="s">
        <v>282</v>
      </c>
      <c r="C172" s="237" t="s">
        <v>2152</v>
      </c>
      <c r="D172" s="229">
        <v>2000</v>
      </c>
      <c r="E172" s="236">
        <v>1544</v>
      </c>
      <c r="F172" s="194"/>
      <c r="G172" s="194"/>
      <c r="H172" s="194"/>
      <c r="I172" s="194"/>
      <c r="J172" s="278"/>
      <c r="K172" s="278"/>
      <c r="L172" s="278"/>
      <c r="M172" s="278"/>
      <c r="N172" s="278"/>
    </row>
    <row r="173" spans="1:14" ht="15.75">
      <c r="A173" s="190">
        <f t="shared" si="2"/>
        <v>169</v>
      </c>
      <c r="B173" s="90" t="s">
        <v>284</v>
      </c>
      <c r="C173" s="84" t="s">
        <v>2152</v>
      </c>
      <c r="D173" s="199">
        <v>1980</v>
      </c>
      <c r="E173" s="197">
        <v>5940</v>
      </c>
      <c r="F173" s="194"/>
      <c r="G173" s="194"/>
      <c r="H173" s="194"/>
      <c r="I173" s="194"/>
      <c r="J173" s="278"/>
      <c r="K173" s="278"/>
      <c r="L173" s="278"/>
      <c r="M173" s="278"/>
      <c r="N173" s="278"/>
    </row>
    <row r="174" spans="1:14" ht="31.5">
      <c r="A174" s="190">
        <f t="shared" si="2"/>
        <v>170</v>
      </c>
      <c r="B174" s="110" t="s">
        <v>285</v>
      </c>
      <c r="C174" s="238" t="s">
        <v>2152</v>
      </c>
      <c r="D174" s="199">
        <v>6317</v>
      </c>
      <c r="E174" s="197">
        <v>143395.9</v>
      </c>
      <c r="F174" s="194"/>
      <c r="G174" s="194"/>
      <c r="H174" s="194"/>
      <c r="I174" s="194"/>
      <c r="J174" s="278"/>
      <c r="K174" s="278"/>
      <c r="L174" s="278"/>
      <c r="M174" s="278"/>
      <c r="N174" s="278"/>
    </row>
    <row r="175" spans="1:14" ht="15.75">
      <c r="A175" s="190">
        <f t="shared" si="2"/>
        <v>171</v>
      </c>
      <c r="B175" s="90" t="s">
        <v>286</v>
      </c>
      <c r="C175" s="84" t="s">
        <v>2152</v>
      </c>
      <c r="D175" s="199">
        <v>23</v>
      </c>
      <c r="E175" s="197">
        <v>367.08</v>
      </c>
      <c r="F175" s="194"/>
      <c r="G175" s="194"/>
      <c r="H175" s="194"/>
      <c r="I175" s="194"/>
      <c r="J175" s="278"/>
      <c r="K175" s="278"/>
      <c r="L175" s="278"/>
      <c r="M175" s="278"/>
      <c r="N175" s="278"/>
    </row>
    <row r="176" spans="1:14" ht="15.75">
      <c r="A176" s="190">
        <f t="shared" si="2"/>
        <v>172</v>
      </c>
      <c r="B176" s="90" t="s">
        <v>288</v>
      </c>
      <c r="C176" s="84" t="s">
        <v>2152</v>
      </c>
      <c r="D176" s="199">
        <v>2320</v>
      </c>
      <c r="E176" s="197">
        <v>3410.3999999999996</v>
      </c>
      <c r="F176" s="194"/>
      <c r="G176" s="194"/>
      <c r="H176" s="194"/>
      <c r="I176" s="194"/>
      <c r="J176" s="278"/>
      <c r="K176" s="278"/>
      <c r="L176" s="278"/>
      <c r="M176" s="278"/>
      <c r="N176" s="278"/>
    </row>
    <row r="177" spans="1:14" ht="15.75">
      <c r="A177" s="190">
        <f t="shared" si="2"/>
        <v>173</v>
      </c>
      <c r="B177" s="90" t="s">
        <v>289</v>
      </c>
      <c r="C177" s="84" t="s">
        <v>2152</v>
      </c>
      <c r="D177" s="199">
        <v>10</v>
      </c>
      <c r="E177" s="197">
        <v>25.24</v>
      </c>
      <c r="F177" s="194"/>
      <c r="G177" s="194"/>
      <c r="H177" s="194"/>
      <c r="I177" s="194"/>
      <c r="J177" s="278"/>
      <c r="K177" s="278"/>
      <c r="L177" s="278"/>
      <c r="M177" s="278"/>
      <c r="N177" s="278"/>
    </row>
    <row r="178" spans="1:14" ht="15.75">
      <c r="A178" s="190">
        <f t="shared" si="2"/>
        <v>174</v>
      </c>
      <c r="B178" s="90" t="s">
        <v>290</v>
      </c>
      <c r="C178" s="84" t="s">
        <v>2152</v>
      </c>
      <c r="D178" s="199">
        <v>641</v>
      </c>
      <c r="E178" s="197">
        <v>87817</v>
      </c>
      <c r="F178" s="194"/>
      <c r="G178" s="194"/>
      <c r="H178" s="194"/>
      <c r="I178" s="194"/>
      <c r="J178" s="278"/>
      <c r="K178" s="278"/>
      <c r="L178" s="278"/>
      <c r="M178" s="278"/>
      <c r="N178" s="278"/>
    </row>
    <row r="179" spans="1:14" ht="15.75">
      <c r="A179" s="190">
        <f t="shared" si="2"/>
        <v>175</v>
      </c>
      <c r="B179" s="90" t="s">
        <v>293</v>
      </c>
      <c r="C179" s="84" t="s">
        <v>2152</v>
      </c>
      <c r="D179" s="199">
        <v>7990</v>
      </c>
      <c r="E179" s="197">
        <v>14382</v>
      </c>
      <c r="F179" s="194"/>
      <c r="G179" s="194"/>
      <c r="H179" s="194"/>
      <c r="I179" s="194"/>
      <c r="J179" s="278"/>
      <c r="K179" s="278"/>
      <c r="L179" s="278"/>
      <c r="M179" s="278"/>
      <c r="N179" s="278"/>
    </row>
    <row r="180" spans="1:14" ht="15.75">
      <c r="A180" s="190">
        <f t="shared" si="2"/>
        <v>176</v>
      </c>
      <c r="B180" s="92" t="s">
        <v>294</v>
      </c>
      <c r="C180" s="237" t="s">
        <v>2152</v>
      </c>
      <c r="D180" s="229">
        <v>1900</v>
      </c>
      <c r="E180" s="236">
        <v>2850</v>
      </c>
      <c r="F180" s="194"/>
      <c r="G180" s="194"/>
      <c r="H180" s="194"/>
      <c r="I180" s="194"/>
      <c r="J180" s="278"/>
      <c r="K180" s="278"/>
      <c r="L180" s="278"/>
      <c r="M180" s="278"/>
      <c r="N180" s="278"/>
    </row>
    <row r="181" spans="1:14" ht="15.75">
      <c r="A181" s="190">
        <f t="shared" si="2"/>
        <v>177</v>
      </c>
      <c r="B181" s="90" t="s">
        <v>295</v>
      </c>
      <c r="C181" s="84" t="s">
        <v>2152</v>
      </c>
      <c r="D181" s="199">
        <v>1</v>
      </c>
      <c r="E181" s="197">
        <v>2.4</v>
      </c>
      <c r="F181" s="194"/>
      <c r="G181" s="194"/>
      <c r="H181" s="194"/>
      <c r="I181" s="194"/>
      <c r="J181" s="278"/>
      <c r="K181" s="278"/>
      <c r="L181" s="278"/>
      <c r="M181" s="278"/>
      <c r="N181" s="278"/>
    </row>
    <row r="182" spans="1:14" ht="15.75">
      <c r="A182" s="190">
        <f t="shared" si="2"/>
        <v>178</v>
      </c>
      <c r="B182" s="90" t="s">
        <v>299</v>
      </c>
      <c r="C182" s="84" t="s">
        <v>2152</v>
      </c>
      <c r="D182" s="199">
        <v>10</v>
      </c>
      <c r="E182" s="197">
        <v>198</v>
      </c>
      <c r="F182" s="194"/>
      <c r="G182" s="194"/>
      <c r="H182" s="194"/>
      <c r="I182" s="194"/>
      <c r="J182" s="278"/>
      <c r="K182" s="278"/>
      <c r="L182" s="278"/>
      <c r="M182" s="278"/>
      <c r="N182" s="278"/>
    </row>
    <row r="183" spans="1:14" ht="15.75">
      <c r="A183" s="190">
        <f t="shared" si="2"/>
        <v>179</v>
      </c>
      <c r="B183" s="91" t="s">
        <v>302</v>
      </c>
      <c r="C183" s="84" t="s">
        <v>2152</v>
      </c>
      <c r="D183" s="199">
        <v>216.74</v>
      </c>
      <c r="E183" s="197">
        <v>974.60772000000009</v>
      </c>
      <c r="F183" s="194"/>
      <c r="G183" s="194"/>
      <c r="H183" s="194"/>
      <c r="I183" s="194"/>
      <c r="J183" s="278"/>
      <c r="K183" s="278"/>
      <c r="L183" s="278"/>
      <c r="M183" s="278"/>
      <c r="N183" s="278"/>
    </row>
    <row r="184" spans="1:14" ht="31.5">
      <c r="A184" s="190">
        <f t="shared" si="2"/>
        <v>180</v>
      </c>
      <c r="B184" s="95" t="s">
        <v>2144</v>
      </c>
      <c r="C184" s="237" t="s">
        <v>2152</v>
      </c>
      <c r="D184" s="229">
        <v>22353</v>
      </c>
      <c r="E184" s="236">
        <v>10058.85</v>
      </c>
      <c r="F184" s="194"/>
      <c r="G184" s="194"/>
      <c r="H184" s="194"/>
      <c r="I184" s="194"/>
      <c r="J184" s="278"/>
      <c r="K184" s="278"/>
      <c r="L184" s="278"/>
      <c r="M184" s="278"/>
      <c r="N184" s="278"/>
    </row>
    <row r="185" spans="1:14" ht="15.75">
      <c r="A185" s="190">
        <f t="shared" si="2"/>
        <v>181</v>
      </c>
      <c r="B185" s="90" t="s">
        <v>304</v>
      </c>
      <c r="C185" s="84" t="s">
        <v>2152</v>
      </c>
      <c r="D185" s="199">
        <v>35499</v>
      </c>
      <c r="E185" s="197">
        <v>136671.15000000002</v>
      </c>
      <c r="F185" s="194"/>
      <c r="G185" s="194"/>
      <c r="H185" s="194"/>
      <c r="I185" s="194"/>
      <c r="J185" s="278"/>
      <c r="K185" s="278"/>
      <c r="L185" s="278"/>
      <c r="M185" s="278"/>
      <c r="N185" s="278"/>
    </row>
    <row r="186" spans="1:14" ht="15.75">
      <c r="A186" s="190">
        <f t="shared" si="2"/>
        <v>182</v>
      </c>
      <c r="B186" s="90" t="s">
        <v>305</v>
      </c>
      <c r="C186" s="84" t="s">
        <v>2152</v>
      </c>
      <c r="D186" s="199">
        <v>424</v>
      </c>
      <c r="E186" s="197">
        <v>4477.8639999999996</v>
      </c>
      <c r="F186" s="194"/>
      <c r="G186" s="194"/>
      <c r="H186" s="194"/>
      <c r="I186" s="194"/>
      <c r="J186" s="278"/>
      <c r="K186" s="278"/>
      <c r="L186" s="278"/>
      <c r="M186" s="278"/>
      <c r="N186" s="278"/>
    </row>
    <row r="187" spans="1:14" ht="15.75">
      <c r="A187" s="190">
        <f t="shared" si="2"/>
        <v>183</v>
      </c>
      <c r="B187" s="112" t="s">
        <v>307</v>
      </c>
      <c r="C187" s="201" t="s">
        <v>2152</v>
      </c>
      <c r="D187" s="199">
        <v>199</v>
      </c>
      <c r="E187" s="197">
        <v>169.15</v>
      </c>
      <c r="F187" s="194"/>
      <c r="G187" s="194"/>
      <c r="H187" s="194"/>
      <c r="I187" s="194"/>
      <c r="J187" s="278"/>
      <c r="K187" s="278"/>
      <c r="L187" s="278"/>
      <c r="M187" s="278"/>
      <c r="N187" s="278"/>
    </row>
    <row r="188" spans="1:14" ht="15.75">
      <c r="A188" s="190">
        <f t="shared" si="2"/>
        <v>184</v>
      </c>
      <c r="B188" s="112" t="s">
        <v>308</v>
      </c>
      <c r="C188" s="201" t="s">
        <v>2152</v>
      </c>
      <c r="D188" s="199">
        <v>1475</v>
      </c>
      <c r="E188" s="197">
        <v>1504.5</v>
      </c>
      <c r="F188" s="194"/>
      <c r="G188" s="194"/>
      <c r="H188" s="194"/>
      <c r="I188" s="194"/>
      <c r="J188" s="278"/>
      <c r="K188" s="278"/>
      <c r="L188" s="278"/>
      <c r="M188" s="278"/>
      <c r="N188" s="278"/>
    </row>
    <row r="189" spans="1:14" ht="15.75">
      <c r="A189" s="190">
        <f t="shared" si="2"/>
        <v>185</v>
      </c>
      <c r="B189" s="112" t="s">
        <v>311</v>
      </c>
      <c r="C189" s="201" t="s">
        <v>2152</v>
      </c>
      <c r="D189" s="199">
        <v>990</v>
      </c>
      <c r="E189" s="197">
        <v>1386</v>
      </c>
      <c r="F189" s="194"/>
      <c r="G189" s="194"/>
      <c r="H189" s="194"/>
      <c r="I189" s="194"/>
      <c r="J189" s="278"/>
      <c r="K189" s="278"/>
      <c r="L189" s="278"/>
      <c r="M189" s="278"/>
      <c r="N189" s="278"/>
    </row>
    <row r="190" spans="1:14" ht="31.5">
      <c r="A190" s="190">
        <f t="shared" si="2"/>
        <v>186</v>
      </c>
      <c r="B190" s="239" t="s">
        <v>2146</v>
      </c>
      <c r="C190" s="240" t="s">
        <v>2152</v>
      </c>
      <c r="D190" s="229">
        <v>152377</v>
      </c>
      <c r="E190" s="236">
        <v>25599.335999999999</v>
      </c>
      <c r="F190" s="194"/>
      <c r="G190" s="194"/>
      <c r="H190" s="194"/>
      <c r="I190" s="194"/>
      <c r="J190" s="278"/>
      <c r="K190" s="278"/>
      <c r="L190" s="278"/>
      <c r="M190" s="278"/>
      <c r="N190" s="278"/>
    </row>
    <row r="191" spans="1:14" ht="15.75">
      <c r="A191" s="190">
        <f t="shared" si="2"/>
        <v>187</v>
      </c>
      <c r="B191" s="241" t="s">
        <v>314</v>
      </c>
      <c r="C191" s="213" t="s">
        <v>2152</v>
      </c>
      <c r="D191" s="199">
        <v>8565</v>
      </c>
      <c r="E191" s="197">
        <v>6338.1</v>
      </c>
      <c r="F191" s="194"/>
      <c r="G191" s="194"/>
      <c r="H191" s="194"/>
      <c r="I191" s="194"/>
      <c r="J191" s="278"/>
      <c r="K191" s="278"/>
      <c r="L191" s="278"/>
      <c r="M191" s="278"/>
      <c r="N191" s="278"/>
    </row>
    <row r="192" spans="1:14" ht="15.75">
      <c r="A192" s="190">
        <f t="shared" si="2"/>
        <v>188</v>
      </c>
      <c r="B192" s="241" t="s">
        <v>315</v>
      </c>
      <c r="C192" s="213" t="s">
        <v>2152</v>
      </c>
      <c r="D192" s="199">
        <v>527</v>
      </c>
      <c r="E192" s="197">
        <v>19958.544000000002</v>
      </c>
      <c r="F192" s="194"/>
      <c r="G192" s="194"/>
      <c r="H192" s="194"/>
      <c r="I192" s="194"/>
      <c r="J192" s="278"/>
      <c r="K192" s="278"/>
      <c r="L192" s="278"/>
      <c r="M192" s="278"/>
      <c r="N192" s="278"/>
    </row>
    <row r="193" spans="1:14" ht="15.75">
      <c r="A193" s="190">
        <f t="shared" si="2"/>
        <v>189</v>
      </c>
      <c r="B193" s="241" t="s">
        <v>316</v>
      </c>
      <c r="C193" s="213" t="s">
        <v>2152</v>
      </c>
      <c r="D193" s="199">
        <v>49</v>
      </c>
      <c r="E193" s="197">
        <v>1955.1</v>
      </c>
      <c r="F193" s="194"/>
      <c r="G193" s="194"/>
      <c r="H193" s="194"/>
      <c r="I193" s="194"/>
      <c r="J193" s="278"/>
      <c r="K193" s="278"/>
      <c r="L193" s="278"/>
      <c r="M193" s="278"/>
      <c r="N193" s="278"/>
    </row>
    <row r="194" spans="1:14" ht="15.75">
      <c r="A194" s="190">
        <f t="shared" si="2"/>
        <v>190</v>
      </c>
      <c r="B194" s="241" t="s">
        <v>317</v>
      </c>
      <c r="C194" s="213" t="s">
        <v>2152</v>
      </c>
      <c r="D194" s="199">
        <v>18122</v>
      </c>
      <c r="E194" s="197">
        <v>9514.0499999999993</v>
      </c>
      <c r="F194" s="194"/>
      <c r="G194" s="194"/>
      <c r="H194" s="194"/>
      <c r="I194" s="194"/>
      <c r="J194" s="278"/>
      <c r="K194" s="278"/>
      <c r="L194" s="278"/>
      <c r="M194" s="278"/>
      <c r="N194" s="278"/>
    </row>
    <row r="195" spans="1:14" ht="15.75">
      <c r="A195" s="190">
        <f t="shared" si="2"/>
        <v>191</v>
      </c>
      <c r="B195" s="241" t="s">
        <v>319</v>
      </c>
      <c r="C195" s="213" t="s">
        <v>2152</v>
      </c>
      <c r="D195" s="199">
        <v>1111</v>
      </c>
      <c r="E195" s="197">
        <v>1166.55</v>
      </c>
      <c r="F195" s="194"/>
      <c r="G195" s="194"/>
      <c r="H195" s="194"/>
      <c r="I195" s="194"/>
      <c r="J195" s="278"/>
      <c r="K195" s="278"/>
      <c r="L195" s="278"/>
      <c r="M195" s="278"/>
      <c r="N195" s="278"/>
    </row>
    <row r="196" spans="1:14" ht="15.75">
      <c r="A196" s="190">
        <f t="shared" si="2"/>
        <v>192</v>
      </c>
      <c r="B196" s="241" t="s">
        <v>320</v>
      </c>
      <c r="C196" s="213" t="s">
        <v>2152</v>
      </c>
      <c r="D196" s="199">
        <v>1403</v>
      </c>
      <c r="E196" s="197">
        <v>634.15599999999995</v>
      </c>
      <c r="F196" s="232"/>
      <c r="G196" s="232"/>
      <c r="H196" s="232"/>
      <c r="I196" s="232"/>
      <c r="J196" s="285"/>
      <c r="K196" s="285"/>
      <c r="L196" s="285"/>
      <c r="M196" s="285"/>
      <c r="N196" s="285"/>
    </row>
    <row r="197" spans="1:14" ht="15.75">
      <c r="A197" s="190">
        <f t="shared" ref="A197:A260" si="3">A196+1</f>
        <v>193</v>
      </c>
      <c r="B197" s="241" t="s">
        <v>324</v>
      </c>
      <c r="C197" s="213" t="s">
        <v>2152</v>
      </c>
      <c r="D197" s="199">
        <v>13697</v>
      </c>
      <c r="E197" s="197">
        <v>27900.789000000001</v>
      </c>
      <c r="F197" s="194"/>
      <c r="G197" s="194"/>
      <c r="H197" s="194"/>
      <c r="I197" s="194"/>
      <c r="J197" s="278"/>
      <c r="K197" s="278"/>
      <c r="L197" s="278"/>
      <c r="M197" s="278"/>
      <c r="N197" s="278"/>
    </row>
    <row r="198" spans="1:14" ht="15.75">
      <c r="A198" s="190">
        <f t="shared" si="3"/>
        <v>194</v>
      </c>
      <c r="B198" s="241" t="s">
        <v>330</v>
      </c>
      <c r="C198" s="242" t="s">
        <v>2152</v>
      </c>
      <c r="D198" s="199">
        <v>48845</v>
      </c>
      <c r="E198" s="197">
        <v>35901.074999999997</v>
      </c>
      <c r="F198" s="194"/>
      <c r="G198" s="194"/>
      <c r="H198" s="194"/>
      <c r="I198" s="194"/>
      <c r="J198" s="278"/>
      <c r="K198" s="278"/>
      <c r="L198" s="278"/>
      <c r="M198" s="278"/>
      <c r="N198" s="278"/>
    </row>
    <row r="199" spans="1:14" ht="15.75">
      <c r="A199" s="190">
        <f t="shared" si="3"/>
        <v>195</v>
      </c>
      <c r="B199" s="241" t="s">
        <v>331</v>
      </c>
      <c r="C199" s="242" t="s">
        <v>2152</v>
      </c>
      <c r="D199" s="199">
        <v>1920</v>
      </c>
      <c r="E199" s="197">
        <v>2985.6</v>
      </c>
      <c r="F199" s="194"/>
      <c r="G199" s="194"/>
      <c r="H199" s="194"/>
      <c r="I199" s="194"/>
      <c r="J199" s="278"/>
      <c r="K199" s="278"/>
      <c r="L199" s="278"/>
      <c r="M199" s="278"/>
      <c r="N199" s="278"/>
    </row>
    <row r="200" spans="1:14" ht="15.75">
      <c r="A200" s="190">
        <f t="shared" si="3"/>
        <v>196</v>
      </c>
      <c r="B200" s="241" t="s">
        <v>332</v>
      </c>
      <c r="C200" s="242" t="s">
        <v>2152</v>
      </c>
      <c r="D200" s="199">
        <v>43</v>
      </c>
      <c r="E200" s="197">
        <v>4257</v>
      </c>
      <c r="F200" s="194"/>
      <c r="G200" s="194"/>
      <c r="H200" s="194"/>
      <c r="I200" s="194"/>
      <c r="J200" s="278"/>
      <c r="K200" s="278"/>
      <c r="L200" s="278"/>
      <c r="M200" s="278"/>
      <c r="N200" s="278"/>
    </row>
    <row r="201" spans="1:14" ht="15.75">
      <c r="A201" s="190">
        <f t="shared" si="3"/>
        <v>197</v>
      </c>
      <c r="B201" s="241" t="s">
        <v>333</v>
      </c>
      <c r="C201" s="242" t="s">
        <v>2152</v>
      </c>
      <c r="D201" s="199">
        <v>1587</v>
      </c>
      <c r="E201" s="197">
        <v>7141.5</v>
      </c>
      <c r="F201" s="194"/>
      <c r="G201" s="194"/>
      <c r="H201" s="194"/>
      <c r="I201" s="194"/>
      <c r="J201" s="278"/>
      <c r="K201" s="278"/>
      <c r="L201" s="278"/>
      <c r="M201" s="278"/>
      <c r="N201" s="278"/>
    </row>
    <row r="202" spans="1:14" ht="15.75">
      <c r="A202" s="190">
        <f t="shared" si="3"/>
        <v>198</v>
      </c>
      <c r="B202" s="241" t="s">
        <v>334</v>
      </c>
      <c r="C202" s="242" t="s">
        <v>2152</v>
      </c>
      <c r="D202" s="199">
        <v>3805</v>
      </c>
      <c r="E202" s="197">
        <v>13896.386</v>
      </c>
      <c r="F202" s="194"/>
      <c r="G202" s="194"/>
      <c r="H202" s="194"/>
      <c r="I202" s="194"/>
      <c r="J202" s="278"/>
      <c r="K202" s="278"/>
      <c r="L202" s="278"/>
      <c r="M202" s="278"/>
      <c r="N202" s="278"/>
    </row>
    <row r="203" spans="1:14" ht="15.75">
      <c r="A203" s="190">
        <f t="shared" si="3"/>
        <v>199</v>
      </c>
      <c r="B203" s="241" t="s">
        <v>335</v>
      </c>
      <c r="C203" s="242" t="s">
        <v>2152</v>
      </c>
      <c r="D203" s="199">
        <v>47</v>
      </c>
      <c r="E203" s="197">
        <v>1031.415</v>
      </c>
      <c r="F203" s="194"/>
      <c r="G203" s="194"/>
      <c r="H203" s="194"/>
      <c r="I203" s="194"/>
      <c r="J203" s="278"/>
      <c r="K203" s="278"/>
      <c r="L203" s="278"/>
      <c r="M203" s="278"/>
      <c r="N203" s="278"/>
    </row>
    <row r="204" spans="1:14" ht="15.75">
      <c r="A204" s="190">
        <f t="shared" si="3"/>
        <v>200</v>
      </c>
      <c r="B204" s="243" t="s">
        <v>336</v>
      </c>
      <c r="C204" s="244" t="s">
        <v>2152</v>
      </c>
      <c r="D204" s="198">
        <v>4</v>
      </c>
      <c r="E204" s="197">
        <v>4.6079999999999997</v>
      </c>
      <c r="F204" s="194"/>
      <c r="G204" s="194"/>
      <c r="H204" s="194"/>
      <c r="I204" s="194"/>
      <c r="J204" s="278"/>
      <c r="K204" s="278"/>
      <c r="L204" s="278"/>
      <c r="M204" s="278"/>
      <c r="N204" s="278"/>
    </row>
    <row r="205" spans="1:14" ht="15.75">
      <c r="A205" s="190">
        <f t="shared" si="3"/>
        <v>201</v>
      </c>
      <c r="B205" s="243" t="s">
        <v>337</v>
      </c>
      <c r="C205" s="203" t="s">
        <v>2152</v>
      </c>
      <c r="D205" s="198">
        <v>3</v>
      </c>
      <c r="E205" s="197">
        <v>560.20699999999999</v>
      </c>
      <c r="F205" s="194"/>
      <c r="G205" s="194"/>
      <c r="H205" s="194"/>
      <c r="I205" s="194"/>
      <c r="J205" s="278"/>
      <c r="K205" s="278"/>
      <c r="L205" s="278"/>
      <c r="M205" s="278"/>
      <c r="N205" s="278"/>
    </row>
    <row r="206" spans="1:14" ht="15.75">
      <c r="A206" s="190">
        <f t="shared" si="3"/>
        <v>202</v>
      </c>
      <c r="B206" s="243" t="s">
        <v>346</v>
      </c>
      <c r="C206" s="203" t="s">
        <v>2152</v>
      </c>
      <c r="D206" s="198">
        <v>5</v>
      </c>
      <c r="E206" s="197">
        <v>185</v>
      </c>
      <c r="F206" s="194"/>
      <c r="G206" s="194"/>
      <c r="H206" s="194"/>
      <c r="I206" s="194"/>
      <c r="J206" s="278"/>
      <c r="K206" s="278"/>
      <c r="L206" s="278"/>
      <c r="M206" s="278"/>
      <c r="N206" s="278"/>
    </row>
    <row r="207" spans="1:14" ht="15.75">
      <c r="A207" s="190">
        <f t="shared" si="3"/>
        <v>203</v>
      </c>
      <c r="B207" s="243" t="s">
        <v>350</v>
      </c>
      <c r="C207" s="203" t="s">
        <v>2152</v>
      </c>
      <c r="D207" s="198">
        <v>2070</v>
      </c>
      <c r="E207" s="197">
        <v>2670.3</v>
      </c>
      <c r="F207" s="194"/>
      <c r="G207" s="194"/>
      <c r="H207" s="194"/>
      <c r="I207" s="194"/>
      <c r="J207" s="278"/>
      <c r="K207" s="278"/>
      <c r="L207" s="278"/>
      <c r="M207" s="278"/>
      <c r="N207" s="278"/>
    </row>
    <row r="208" spans="1:14" ht="15.75">
      <c r="A208" s="190">
        <f t="shared" si="3"/>
        <v>204</v>
      </c>
      <c r="B208" s="243" t="s">
        <v>351</v>
      </c>
      <c r="C208" s="203" t="s">
        <v>2152</v>
      </c>
      <c r="D208" s="198">
        <v>900</v>
      </c>
      <c r="E208" s="197">
        <v>709.2</v>
      </c>
      <c r="F208" s="194"/>
      <c r="G208" s="194"/>
      <c r="H208" s="194"/>
      <c r="I208" s="194"/>
      <c r="J208" s="278"/>
      <c r="K208" s="278"/>
      <c r="L208" s="278"/>
      <c r="M208" s="278"/>
      <c r="N208" s="278"/>
    </row>
    <row r="209" spans="1:14" ht="15.75">
      <c r="A209" s="190">
        <f t="shared" si="3"/>
        <v>205</v>
      </c>
      <c r="B209" s="243" t="s">
        <v>352</v>
      </c>
      <c r="C209" s="203" t="s">
        <v>2152</v>
      </c>
      <c r="D209" s="198">
        <v>475</v>
      </c>
      <c r="E209" s="197">
        <v>760</v>
      </c>
      <c r="F209" s="194"/>
      <c r="G209" s="194"/>
      <c r="H209" s="194"/>
      <c r="I209" s="194"/>
      <c r="J209" s="278"/>
      <c r="K209" s="278"/>
      <c r="L209" s="278"/>
      <c r="M209" s="278"/>
      <c r="N209" s="278"/>
    </row>
    <row r="210" spans="1:14" ht="15.75">
      <c r="A210" s="190">
        <f t="shared" si="3"/>
        <v>206</v>
      </c>
      <c r="B210" s="243" t="s">
        <v>356</v>
      </c>
      <c r="C210" s="227" t="s">
        <v>2152</v>
      </c>
      <c r="D210" s="198">
        <v>50934</v>
      </c>
      <c r="E210" s="197">
        <v>32852.429999999993</v>
      </c>
      <c r="F210" s="194"/>
      <c r="G210" s="194"/>
      <c r="H210" s="194"/>
      <c r="I210" s="194"/>
      <c r="J210" s="278"/>
      <c r="K210" s="278"/>
      <c r="L210" s="278"/>
      <c r="M210" s="278"/>
      <c r="N210" s="278"/>
    </row>
    <row r="211" spans="1:14" ht="15.75">
      <c r="A211" s="190">
        <f t="shared" si="3"/>
        <v>207</v>
      </c>
      <c r="B211" s="243" t="s">
        <v>357</v>
      </c>
      <c r="C211" s="227" t="s">
        <v>2152</v>
      </c>
      <c r="D211" s="198">
        <v>228</v>
      </c>
      <c r="E211" s="197">
        <v>138.16800000000001</v>
      </c>
      <c r="F211" s="194"/>
      <c r="G211" s="194"/>
      <c r="H211" s="194"/>
      <c r="I211" s="194"/>
      <c r="J211" s="278"/>
      <c r="K211" s="278"/>
      <c r="L211" s="278"/>
      <c r="M211" s="278"/>
      <c r="N211" s="278"/>
    </row>
    <row r="212" spans="1:14" ht="15.75">
      <c r="A212" s="190">
        <f t="shared" si="3"/>
        <v>208</v>
      </c>
      <c r="B212" s="243" t="s">
        <v>358</v>
      </c>
      <c r="C212" s="227" t="s">
        <v>2152</v>
      </c>
      <c r="D212" s="198">
        <v>2995</v>
      </c>
      <c r="E212" s="197">
        <v>1123.125</v>
      </c>
      <c r="F212" s="194"/>
      <c r="G212" s="194"/>
      <c r="H212" s="194"/>
      <c r="I212" s="194"/>
      <c r="J212" s="278"/>
      <c r="K212" s="278"/>
      <c r="L212" s="278"/>
      <c r="M212" s="278"/>
      <c r="N212" s="278"/>
    </row>
    <row r="213" spans="1:14" ht="15.75">
      <c r="A213" s="190">
        <f t="shared" si="3"/>
        <v>209</v>
      </c>
      <c r="B213" s="243" t="s">
        <v>359</v>
      </c>
      <c r="C213" s="227" t="s">
        <v>2152</v>
      </c>
      <c r="D213" s="198">
        <v>88</v>
      </c>
      <c r="E213" s="197">
        <v>3520</v>
      </c>
      <c r="F213" s="194"/>
      <c r="G213" s="194"/>
      <c r="H213" s="194"/>
      <c r="I213" s="194"/>
      <c r="J213" s="278"/>
      <c r="K213" s="278"/>
      <c r="L213" s="278"/>
      <c r="M213" s="278"/>
      <c r="N213" s="278"/>
    </row>
    <row r="214" spans="1:14" ht="15.75">
      <c r="A214" s="190">
        <f t="shared" si="3"/>
        <v>210</v>
      </c>
      <c r="B214" s="243" t="s">
        <v>362</v>
      </c>
      <c r="C214" s="227" t="s">
        <v>2152</v>
      </c>
      <c r="D214" s="198">
        <v>5519</v>
      </c>
      <c r="E214" s="197">
        <v>15177.25</v>
      </c>
      <c r="F214" s="232"/>
      <c r="G214" s="232"/>
      <c r="H214" s="232"/>
      <c r="I214" s="232"/>
      <c r="J214" s="285"/>
      <c r="K214" s="285"/>
      <c r="L214" s="285"/>
      <c r="M214" s="285"/>
      <c r="N214" s="285"/>
    </row>
    <row r="215" spans="1:14" ht="15.75">
      <c r="A215" s="190">
        <f t="shared" si="3"/>
        <v>211</v>
      </c>
      <c r="B215" s="55" t="s">
        <v>363</v>
      </c>
      <c r="C215" s="203" t="s">
        <v>2152</v>
      </c>
      <c r="D215" s="199">
        <v>37581</v>
      </c>
      <c r="E215" s="197">
        <v>52876.467000000004</v>
      </c>
      <c r="F215" s="194"/>
      <c r="G215" s="194"/>
      <c r="H215" s="194"/>
      <c r="I215" s="194"/>
      <c r="J215" s="278"/>
      <c r="K215" s="278"/>
      <c r="L215" s="278"/>
      <c r="M215" s="278"/>
      <c r="N215" s="278"/>
    </row>
    <row r="216" spans="1:14" ht="15.75">
      <c r="A216" s="190">
        <f t="shared" si="3"/>
        <v>212</v>
      </c>
      <c r="B216" s="55" t="s">
        <v>364</v>
      </c>
      <c r="C216" s="85" t="s">
        <v>2152</v>
      </c>
      <c r="D216" s="199">
        <v>18344</v>
      </c>
      <c r="E216" s="197">
        <v>2953.223</v>
      </c>
      <c r="F216" s="194"/>
      <c r="G216" s="194"/>
      <c r="H216" s="194"/>
      <c r="I216" s="194"/>
      <c r="J216" s="278"/>
      <c r="K216" s="278"/>
      <c r="L216" s="278"/>
      <c r="M216" s="278"/>
      <c r="N216" s="278"/>
    </row>
    <row r="217" spans="1:14" ht="15.75">
      <c r="A217" s="190">
        <f t="shared" si="3"/>
        <v>213</v>
      </c>
      <c r="B217" s="55" t="s">
        <v>365</v>
      </c>
      <c r="C217" s="245" t="s">
        <v>2152</v>
      </c>
      <c r="D217" s="199">
        <v>9792</v>
      </c>
      <c r="E217" s="197">
        <v>11139.444</v>
      </c>
      <c r="F217" s="194"/>
      <c r="G217" s="194"/>
      <c r="H217" s="194"/>
      <c r="I217" s="194"/>
      <c r="J217" s="278"/>
      <c r="K217" s="278"/>
      <c r="L217" s="278"/>
      <c r="M217" s="278"/>
      <c r="N217" s="278"/>
    </row>
    <row r="218" spans="1:14" ht="15.75">
      <c r="A218" s="190">
        <f t="shared" si="3"/>
        <v>214</v>
      </c>
      <c r="B218" s="55" t="s">
        <v>366</v>
      </c>
      <c r="C218" s="85" t="s">
        <v>2152</v>
      </c>
      <c r="D218" s="199">
        <v>3</v>
      </c>
      <c r="E218" s="197">
        <v>9.1349999999999998</v>
      </c>
      <c r="F218" s="194"/>
      <c r="G218" s="194"/>
      <c r="H218" s="194"/>
      <c r="I218" s="194"/>
      <c r="J218" s="278"/>
      <c r="K218" s="278"/>
      <c r="L218" s="278"/>
      <c r="M218" s="278"/>
      <c r="N218" s="278"/>
    </row>
    <row r="219" spans="1:14" ht="15.75">
      <c r="A219" s="190">
        <f t="shared" si="3"/>
        <v>215</v>
      </c>
      <c r="B219" s="56" t="s">
        <v>367</v>
      </c>
      <c r="C219" s="234" t="s">
        <v>2152</v>
      </c>
      <c r="D219" s="229">
        <v>3264</v>
      </c>
      <c r="E219" s="236">
        <v>32640</v>
      </c>
      <c r="F219" s="194"/>
      <c r="G219" s="194"/>
      <c r="H219" s="194"/>
      <c r="I219" s="194"/>
      <c r="J219" s="278"/>
      <c r="K219" s="278"/>
      <c r="L219" s="278"/>
      <c r="M219" s="278"/>
      <c r="N219" s="278"/>
    </row>
    <row r="220" spans="1:14" ht="15.75">
      <c r="A220" s="190">
        <f t="shared" si="3"/>
        <v>216</v>
      </c>
      <c r="B220" s="55" t="s">
        <v>369</v>
      </c>
      <c r="C220" s="85" t="s">
        <v>2152</v>
      </c>
      <c r="D220" s="199">
        <v>107224</v>
      </c>
      <c r="E220" s="197">
        <v>214448</v>
      </c>
      <c r="F220" s="194"/>
      <c r="G220" s="194"/>
      <c r="H220" s="194"/>
      <c r="I220" s="194"/>
      <c r="J220" s="278"/>
      <c r="K220" s="278"/>
      <c r="L220" s="278"/>
      <c r="M220" s="278"/>
      <c r="N220" s="278"/>
    </row>
    <row r="221" spans="1:14" ht="15.75">
      <c r="A221" s="190">
        <f t="shared" si="3"/>
        <v>217</v>
      </c>
      <c r="B221" s="55" t="s">
        <v>370</v>
      </c>
      <c r="C221" s="85" t="s">
        <v>2152</v>
      </c>
      <c r="D221" s="199">
        <v>2300</v>
      </c>
      <c r="E221" s="197">
        <v>2760</v>
      </c>
      <c r="F221" s="194"/>
      <c r="G221" s="194"/>
      <c r="H221" s="194"/>
      <c r="I221" s="194"/>
      <c r="J221" s="278"/>
      <c r="K221" s="278"/>
      <c r="L221" s="278"/>
      <c r="M221" s="278"/>
      <c r="N221" s="278"/>
    </row>
    <row r="222" spans="1:14" ht="15.75">
      <c r="A222" s="190">
        <f t="shared" si="3"/>
        <v>218</v>
      </c>
      <c r="B222" s="55" t="s">
        <v>371</v>
      </c>
      <c r="C222" s="85" t="s">
        <v>2152</v>
      </c>
      <c r="D222" s="199">
        <v>27723</v>
      </c>
      <c r="E222" s="197">
        <v>11976.335999999999</v>
      </c>
      <c r="F222" s="194"/>
      <c r="G222" s="194"/>
      <c r="H222" s="194"/>
      <c r="I222" s="194"/>
      <c r="J222" s="278"/>
      <c r="K222" s="278"/>
      <c r="L222" s="278"/>
      <c r="M222" s="278"/>
      <c r="N222" s="278"/>
    </row>
    <row r="223" spans="1:14" ht="15.75">
      <c r="A223" s="190">
        <f t="shared" si="3"/>
        <v>219</v>
      </c>
      <c r="B223" s="55" t="s">
        <v>372</v>
      </c>
      <c r="C223" s="85" t="s">
        <v>2152</v>
      </c>
      <c r="D223" s="199">
        <v>1368</v>
      </c>
      <c r="E223" s="197">
        <v>239.4</v>
      </c>
      <c r="F223" s="232"/>
      <c r="G223" s="232"/>
      <c r="H223" s="232"/>
      <c r="I223" s="232"/>
      <c r="J223" s="285"/>
      <c r="K223" s="285"/>
      <c r="L223" s="285"/>
      <c r="M223" s="285"/>
      <c r="N223" s="285"/>
    </row>
    <row r="224" spans="1:14" ht="15.75">
      <c r="A224" s="190">
        <f t="shared" si="3"/>
        <v>220</v>
      </c>
      <c r="B224" s="55" t="s">
        <v>372</v>
      </c>
      <c r="C224" s="85" t="s">
        <v>2152</v>
      </c>
      <c r="D224" s="199">
        <v>1</v>
      </c>
      <c r="E224" s="197">
        <v>52.5</v>
      </c>
      <c r="F224" s="194"/>
      <c r="G224" s="194"/>
      <c r="H224" s="194"/>
      <c r="I224" s="194"/>
      <c r="J224" s="278"/>
      <c r="K224" s="278"/>
      <c r="L224" s="278"/>
      <c r="M224" s="278"/>
      <c r="N224" s="278"/>
    </row>
    <row r="225" spans="1:14" ht="31.5">
      <c r="A225" s="190">
        <f t="shared" si="3"/>
        <v>221</v>
      </c>
      <c r="B225" s="56" t="s">
        <v>2147</v>
      </c>
      <c r="C225" s="234" t="s">
        <v>2152</v>
      </c>
      <c r="D225" s="229">
        <v>95412</v>
      </c>
      <c r="E225" s="236">
        <v>39595.979999999996</v>
      </c>
      <c r="F225" s="194"/>
      <c r="G225" s="194"/>
      <c r="H225" s="194"/>
      <c r="I225" s="194"/>
      <c r="J225" s="278"/>
      <c r="K225" s="278"/>
      <c r="L225" s="278"/>
      <c r="M225" s="278"/>
      <c r="N225" s="278"/>
    </row>
    <row r="226" spans="1:14" ht="15.75">
      <c r="A226" s="190">
        <f t="shared" si="3"/>
        <v>222</v>
      </c>
      <c r="B226" s="55" t="s">
        <v>373</v>
      </c>
      <c r="C226" s="85" t="s">
        <v>2152</v>
      </c>
      <c r="D226" s="199">
        <v>994</v>
      </c>
      <c r="E226" s="197">
        <v>2087.4</v>
      </c>
      <c r="F226" s="194"/>
      <c r="G226" s="194"/>
      <c r="H226" s="194"/>
      <c r="I226" s="194"/>
      <c r="J226" s="278"/>
      <c r="K226" s="278"/>
      <c r="L226" s="278"/>
      <c r="M226" s="278"/>
      <c r="N226" s="278"/>
    </row>
    <row r="227" spans="1:14" ht="15.75">
      <c r="A227" s="190">
        <f t="shared" si="3"/>
        <v>223</v>
      </c>
      <c r="B227" s="55" t="s">
        <v>374</v>
      </c>
      <c r="C227" s="85" t="s">
        <v>2152</v>
      </c>
      <c r="D227" s="199">
        <v>58</v>
      </c>
      <c r="E227" s="197">
        <v>116</v>
      </c>
      <c r="F227" s="194"/>
      <c r="G227" s="194"/>
      <c r="H227" s="194"/>
      <c r="I227" s="194"/>
      <c r="J227" s="278"/>
      <c r="K227" s="278"/>
      <c r="L227" s="278"/>
      <c r="M227" s="278"/>
      <c r="N227" s="278"/>
    </row>
    <row r="228" spans="1:14" ht="15.75">
      <c r="A228" s="190">
        <f t="shared" si="3"/>
        <v>224</v>
      </c>
      <c r="B228" s="55" t="s">
        <v>379</v>
      </c>
      <c r="C228" s="85" t="s">
        <v>2152</v>
      </c>
      <c r="D228" s="199">
        <v>7230</v>
      </c>
      <c r="E228" s="197">
        <v>21690</v>
      </c>
      <c r="F228" s="194"/>
      <c r="G228" s="194"/>
      <c r="H228" s="194"/>
      <c r="I228" s="194"/>
      <c r="J228" s="278"/>
      <c r="K228" s="278"/>
      <c r="L228" s="278"/>
      <c r="M228" s="278"/>
      <c r="N228" s="278"/>
    </row>
    <row r="229" spans="1:14" ht="15.75">
      <c r="A229" s="190">
        <f t="shared" si="3"/>
        <v>225</v>
      </c>
      <c r="B229" s="55" t="s">
        <v>381</v>
      </c>
      <c r="C229" s="85" t="s">
        <v>2152</v>
      </c>
      <c r="D229" s="199">
        <v>3000</v>
      </c>
      <c r="E229" s="197">
        <v>11670</v>
      </c>
      <c r="F229" s="194"/>
      <c r="G229" s="194"/>
      <c r="H229" s="194"/>
      <c r="I229" s="194"/>
      <c r="J229" s="278"/>
      <c r="K229" s="278"/>
      <c r="L229" s="278"/>
      <c r="M229" s="278"/>
      <c r="N229" s="278"/>
    </row>
    <row r="230" spans="1:14" ht="15.75">
      <c r="A230" s="190">
        <f t="shared" si="3"/>
        <v>226</v>
      </c>
      <c r="B230" s="55" t="s">
        <v>382</v>
      </c>
      <c r="C230" s="85" t="s">
        <v>2152</v>
      </c>
      <c r="D230" s="199">
        <v>3000</v>
      </c>
      <c r="E230" s="197">
        <v>5481</v>
      </c>
      <c r="F230" s="194"/>
      <c r="G230" s="194"/>
      <c r="H230" s="194"/>
      <c r="I230" s="194"/>
      <c r="J230" s="278"/>
      <c r="K230" s="278"/>
      <c r="L230" s="278"/>
      <c r="M230" s="278"/>
      <c r="N230" s="278"/>
    </row>
    <row r="231" spans="1:14" ht="15.75">
      <c r="A231" s="190">
        <f t="shared" si="3"/>
        <v>227</v>
      </c>
      <c r="B231" s="55" t="s">
        <v>383</v>
      </c>
      <c r="C231" s="85" t="s">
        <v>2152</v>
      </c>
      <c r="D231" s="199">
        <v>1002</v>
      </c>
      <c r="E231" s="197">
        <v>3758.502</v>
      </c>
      <c r="F231" s="232"/>
      <c r="G231" s="232"/>
      <c r="H231" s="232"/>
      <c r="I231" s="232"/>
      <c r="J231" s="285"/>
      <c r="K231" s="285"/>
      <c r="L231" s="285"/>
      <c r="M231" s="285"/>
      <c r="N231" s="285"/>
    </row>
    <row r="232" spans="1:14" ht="15.75">
      <c r="A232" s="190">
        <f t="shared" si="3"/>
        <v>228</v>
      </c>
      <c r="B232" s="55" t="s">
        <v>388</v>
      </c>
      <c r="C232" s="85" t="s">
        <v>2152</v>
      </c>
      <c r="D232" s="199">
        <v>1873</v>
      </c>
      <c r="E232" s="197">
        <v>17793.5</v>
      </c>
      <c r="F232" s="194"/>
      <c r="G232" s="194"/>
      <c r="H232" s="194"/>
      <c r="I232" s="194"/>
      <c r="J232" s="278"/>
      <c r="K232" s="278"/>
      <c r="L232" s="278"/>
      <c r="M232" s="278"/>
      <c r="N232" s="278"/>
    </row>
    <row r="233" spans="1:14" ht="15.75">
      <c r="A233" s="190">
        <f t="shared" si="3"/>
        <v>229</v>
      </c>
      <c r="B233" s="246" t="s">
        <v>389</v>
      </c>
      <c r="C233" s="125" t="s">
        <v>2152</v>
      </c>
      <c r="D233" s="199">
        <v>1447</v>
      </c>
      <c r="E233" s="197">
        <v>15627.6</v>
      </c>
      <c r="F233" s="194"/>
      <c r="G233" s="194"/>
      <c r="H233" s="194"/>
      <c r="I233" s="194"/>
      <c r="J233" s="278"/>
      <c r="K233" s="278"/>
      <c r="L233" s="278"/>
      <c r="M233" s="278"/>
      <c r="N233" s="278"/>
    </row>
    <row r="234" spans="1:14" ht="15.75">
      <c r="A234" s="190">
        <f t="shared" si="3"/>
        <v>230</v>
      </c>
      <c r="B234" s="247" t="s">
        <v>2148</v>
      </c>
      <c r="C234" s="233" t="s">
        <v>2152</v>
      </c>
      <c r="D234" s="198">
        <v>1</v>
      </c>
      <c r="E234" s="197">
        <v>176</v>
      </c>
      <c r="F234" s="194"/>
      <c r="G234" s="194"/>
      <c r="H234" s="194"/>
      <c r="I234" s="194"/>
      <c r="J234" s="278"/>
      <c r="K234" s="278"/>
      <c r="L234" s="278"/>
      <c r="M234" s="278"/>
      <c r="N234" s="278"/>
    </row>
    <row r="235" spans="1:14" ht="15.75">
      <c r="A235" s="190">
        <f t="shared" si="3"/>
        <v>231</v>
      </c>
      <c r="B235" s="247" t="s">
        <v>390</v>
      </c>
      <c r="C235" s="233" t="s">
        <v>2152</v>
      </c>
      <c r="D235" s="198">
        <v>79168</v>
      </c>
      <c r="E235" s="197">
        <v>16453.547999999999</v>
      </c>
      <c r="F235" s="194"/>
      <c r="G235" s="194"/>
      <c r="H235" s="194"/>
      <c r="I235" s="194"/>
      <c r="J235" s="278"/>
      <c r="K235" s="278"/>
      <c r="L235" s="278"/>
      <c r="M235" s="278"/>
      <c r="N235" s="278"/>
    </row>
    <row r="236" spans="1:14" ht="15.75">
      <c r="A236" s="190">
        <f t="shared" si="3"/>
        <v>232</v>
      </c>
      <c r="B236" s="247" t="s">
        <v>391</v>
      </c>
      <c r="C236" s="233" t="s">
        <v>2152</v>
      </c>
      <c r="D236" s="198">
        <v>850</v>
      </c>
      <c r="E236" s="197">
        <v>3748.5</v>
      </c>
      <c r="F236" s="194"/>
      <c r="G236" s="194"/>
      <c r="H236" s="194"/>
      <c r="I236" s="194"/>
      <c r="J236" s="278"/>
      <c r="K236" s="278"/>
      <c r="L236" s="278"/>
      <c r="M236" s="278"/>
      <c r="N236" s="278"/>
    </row>
    <row r="237" spans="1:14" ht="15.75">
      <c r="A237" s="190">
        <f t="shared" si="3"/>
        <v>233</v>
      </c>
      <c r="B237" s="247" t="s">
        <v>392</v>
      </c>
      <c r="C237" s="233" t="s">
        <v>2152</v>
      </c>
      <c r="D237" s="198">
        <v>125</v>
      </c>
      <c r="E237" s="197">
        <v>228.75</v>
      </c>
      <c r="F237" s="194"/>
      <c r="G237" s="194"/>
      <c r="H237" s="194"/>
      <c r="I237" s="194"/>
      <c r="J237" s="278"/>
      <c r="K237" s="278"/>
      <c r="L237" s="278"/>
      <c r="M237" s="278"/>
      <c r="N237" s="278"/>
    </row>
    <row r="238" spans="1:14" ht="15.75">
      <c r="A238" s="190">
        <f t="shared" si="3"/>
        <v>234</v>
      </c>
      <c r="B238" s="247" t="s">
        <v>2224</v>
      </c>
      <c r="C238" s="233" t="s">
        <v>2152</v>
      </c>
      <c r="D238" s="198">
        <v>133557</v>
      </c>
      <c r="E238" s="197">
        <v>415243.9</v>
      </c>
      <c r="F238" s="194"/>
      <c r="G238" s="194"/>
      <c r="H238" s="194"/>
      <c r="I238" s="194"/>
      <c r="J238" s="278"/>
      <c r="K238" s="278"/>
      <c r="L238" s="278"/>
      <c r="M238" s="278"/>
      <c r="N238" s="278"/>
    </row>
    <row r="239" spans="1:14" ht="15.75">
      <c r="A239" s="190">
        <f t="shared" si="3"/>
        <v>235</v>
      </c>
      <c r="B239" s="247" t="s">
        <v>401</v>
      </c>
      <c r="C239" s="233" t="s">
        <v>2152</v>
      </c>
      <c r="D239" s="198">
        <v>805</v>
      </c>
      <c r="E239" s="197">
        <v>18469.114999999998</v>
      </c>
      <c r="F239" s="194"/>
      <c r="G239" s="194"/>
      <c r="H239" s="194"/>
      <c r="I239" s="194"/>
      <c r="J239" s="278"/>
      <c r="K239" s="278"/>
      <c r="L239" s="278"/>
      <c r="M239" s="278"/>
      <c r="N239" s="278"/>
    </row>
    <row r="240" spans="1:14" ht="15.75">
      <c r="A240" s="190">
        <f t="shared" si="3"/>
        <v>236</v>
      </c>
      <c r="B240" s="247" t="s">
        <v>403</v>
      </c>
      <c r="C240" s="233" t="s">
        <v>2152</v>
      </c>
      <c r="D240" s="198">
        <v>119895</v>
      </c>
      <c r="E240" s="197">
        <v>73135.95</v>
      </c>
      <c r="F240" s="232"/>
      <c r="G240" s="232"/>
      <c r="H240" s="232"/>
      <c r="I240" s="232"/>
      <c r="J240" s="285"/>
      <c r="K240" s="285"/>
      <c r="L240" s="285"/>
      <c r="M240" s="285"/>
      <c r="N240" s="285"/>
    </row>
    <row r="241" spans="1:14" ht="15.75">
      <c r="A241" s="190">
        <f t="shared" si="3"/>
        <v>237</v>
      </c>
      <c r="B241" s="247" t="s">
        <v>2244</v>
      </c>
      <c r="C241" s="233" t="s">
        <v>2152</v>
      </c>
      <c r="D241" s="198">
        <v>17097</v>
      </c>
      <c r="E241" s="197">
        <v>27184.230000000003</v>
      </c>
      <c r="F241" s="194"/>
      <c r="G241" s="194"/>
      <c r="H241" s="194"/>
      <c r="I241" s="194"/>
      <c r="J241" s="278"/>
      <c r="K241" s="278"/>
      <c r="L241" s="278"/>
      <c r="M241" s="278"/>
      <c r="N241" s="278"/>
    </row>
    <row r="242" spans="1:14" ht="15.75">
      <c r="A242" s="190">
        <f t="shared" si="3"/>
        <v>238</v>
      </c>
      <c r="B242" s="247" t="s">
        <v>405</v>
      </c>
      <c r="C242" s="233" t="s">
        <v>2152</v>
      </c>
      <c r="D242" s="198">
        <v>88397</v>
      </c>
      <c r="E242" s="197">
        <v>63645.84</v>
      </c>
      <c r="F242" s="194"/>
      <c r="G242" s="194"/>
      <c r="H242" s="194"/>
      <c r="I242" s="194"/>
      <c r="J242" s="278"/>
      <c r="K242" s="278"/>
      <c r="L242" s="278"/>
      <c r="M242" s="278"/>
      <c r="N242" s="278"/>
    </row>
    <row r="243" spans="1:14" ht="15.75">
      <c r="A243" s="190">
        <f t="shared" si="3"/>
        <v>239</v>
      </c>
      <c r="B243" s="247" t="s">
        <v>407</v>
      </c>
      <c r="C243" s="233" t="s">
        <v>2152</v>
      </c>
      <c r="D243" s="248">
        <v>19128</v>
      </c>
      <c r="E243" s="197">
        <v>57192.719999999994</v>
      </c>
      <c r="F243" s="194"/>
      <c r="G243" s="194"/>
      <c r="H243" s="194"/>
      <c r="I243" s="194"/>
      <c r="J243" s="278"/>
      <c r="K243" s="278"/>
      <c r="L243" s="278"/>
      <c r="M243" s="278"/>
      <c r="N243" s="278"/>
    </row>
    <row r="244" spans="1:14" ht="15.75">
      <c r="A244" s="190">
        <f t="shared" si="3"/>
        <v>240</v>
      </c>
      <c r="B244" s="247" t="s">
        <v>408</v>
      </c>
      <c r="C244" s="233" t="s">
        <v>2152</v>
      </c>
      <c r="D244" s="248">
        <v>265791</v>
      </c>
      <c r="E244" s="197">
        <v>239211.9</v>
      </c>
      <c r="F244" s="194"/>
      <c r="G244" s="194"/>
      <c r="H244" s="194"/>
      <c r="I244" s="194"/>
      <c r="J244" s="278"/>
      <c r="K244" s="278"/>
      <c r="L244" s="278"/>
      <c r="M244" s="278"/>
      <c r="N244" s="278"/>
    </row>
    <row r="245" spans="1:14" ht="15.75">
      <c r="A245" s="190">
        <f t="shared" si="3"/>
        <v>241</v>
      </c>
      <c r="B245" s="79" t="s">
        <v>409</v>
      </c>
      <c r="C245" s="237" t="s">
        <v>2152</v>
      </c>
      <c r="D245" s="249">
        <v>7177</v>
      </c>
      <c r="E245" s="236">
        <v>11483.2</v>
      </c>
      <c r="F245" s="194"/>
      <c r="G245" s="194"/>
      <c r="H245" s="194"/>
      <c r="I245" s="194"/>
      <c r="J245" s="278"/>
      <c r="K245" s="278"/>
      <c r="L245" s="278"/>
      <c r="M245" s="278"/>
      <c r="N245" s="278"/>
    </row>
    <row r="246" spans="1:14" ht="15.75">
      <c r="A246" s="190">
        <f t="shared" si="3"/>
        <v>242</v>
      </c>
      <c r="B246" s="78" t="s">
        <v>410</v>
      </c>
      <c r="C246" s="84" t="s">
        <v>2152</v>
      </c>
      <c r="D246" s="250" t="s">
        <v>2197</v>
      </c>
      <c r="E246" s="197">
        <v>234328.5</v>
      </c>
      <c r="F246" s="251"/>
      <c r="G246" s="252"/>
      <c r="H246" s="252"/>
      <c r="I246" s="194"/>
      <c r="J246" s="278"/>
      <c r="K246" s="278"/>
      <c r="L246" s="278"/>
      <c r="M246" s="278"/>
      <c r="N246" s="278"/>
    </row>
    <row r="247" spans="1:14" ht="15.75">
      <c r="A247" s="190">
        <f t="shared" si="3"/>
        <v>243</v>
      </c>
      <c r="B247" s="253" t="s">
        <v>413</v>
      </c>
      <c r="C247" s="227" t="s">
        <v>2152</v>
      </c>
      <c r="D247" s="254">
        <v>5322</v>
      </c>
      <c r="E247" s="197">
        <v>176158.2</v>
      </c>
      <c r="F247" s="194"/>
      <c r="G247" s="194"/>
      <c r="H247" s="194"/>
      <c r="I247" s="194"/>
      <c r="J247" s="278"/>
      <c r="K247" s="278"/>
      <c r="L247" s="278"/>
      <c r="M247" s="278"/>
      <c r="N247" s="278"/>
    </row>
    <row r="248" spans="1:14" ht="15.75">
      <c r="A248" s="190">
        <f t="shared" si="3"/>
        <v>244</v>
      </c>
      <c r="B248" s="253" t="s">
        <v>417</v>
      </c>
      <c r="C248" s="227" t="s">
        <v>2152</v>
      </c>
      <c r="D248" s="254">
        <v>57602</v>
      </c>
      <c r="E248" s="197">
        <v>122116.24</v>
      </c>
      <c r="F248" s="194"/>
      <c r="G248" s="194"/>
      <c r="H248" s="194"/>
      <c r="I248" s="194"/>
      <c r="J248" s="278"/>
      <c r="K248" s="278"/>
      <c r="L248" s="278"/>
      <c r="M248" s="278"/>
      <c r="N248" s="278"/>
    </row>
    <row r="249" spans="1:14" ht="15.75">
      <c r="A249" s="190">
        <f t="shared" si="3"/>
        <v>245</v>
      </c>
      <c r="B249" s="253" t="s">
        <v>425</v>
      </c>
      <c r="C249" s="227" t="s">
        <v>2152</v>
      </c>
      <c r="D249" s="254">
        <v>388871</v>
      </c>
      <c r="E249" s="197">
        <v>163325.82</v>
      </c>
      <c r="F249" s="194"/>
      <c r="G249" s="194"/>
      <c r="H249" s="194"/>
      <c r="I249" s="194"/>
      <c r="J249" s="278"/>
      <c r="K249" s="278"/>
      <c r="L249" s="278"/>
      <c r="M249" s="278"/>
      <c r="N249" s="278"/>
    </row>
    <row r="250" spans="1:14" ht="15.75">
      <c r="A250" s="190">
        <f t="shared" si="3"/>
        <v>246</v>
      </c>
      <c r="B250" s="253" t="s">
        <v>426</v>
      </c>
      <c r="C250" s="227" t="s">
        <v>2152</v>
      </c>
      <c r="D250" s="254">
        <v>16552</v>
      </c>
      <c r="E250" s="197">
        <v>4138</v>
      </c>
      <c r="F250" s="194"/>
      <c r="G250" s="194"/>
      <c r="H250" s="194"/>
      <c r="I250" s="194"/>
      <c r="J250" s="278"/>
      <c r="K250" s="278"/>
      <c r="L250" s="278"/>
      <c r="M250" s="278"/>
      <c r="N250" s="278"/>
    </row>
    <row r="251" spans="1:14" ht="15.75">
      <c r="A251" s="190">
        <f t="shared" si="3"/>
        <v>247</v>
      </c>
      <c r="B251" s="253" t="s">
        <v>427</v>
      </c>
      <c r="C251" s="227" t="s">
        <v>2152</v>
      </c>
      <c r="D251" s="250">
        <v>1</v>
      </c>
      <c r="E251" s="197">
        <v>1.45</v>
      </c>
      <c r="F251" s="194"/>
      <c r="G251" s="194"/>
      <c r="H251" s="194"/>
      <c r="I251" s="194"/>
      <c r="J251" s="278"/>
      <c r="K251" s="278"/>
      <c r="L251" s="278"/>
      <c r="M251" s="278"/>
      <c r="N251" s="278"/>
    </row>
    <row r="252" spans="1:14" ht="15.75">
      <c r="A252" s="190">
        <f t="shared" si="3"/>
        <v>248</v>
      </c>
      <c r="B252" s="253" t="s">
        <v>431</v>
      </c>
      <c r="C252" s="227" t="s">
        <v>2152</v>
      </c>
      <c r="D252" s="254">
        <v>123357</v>
      </c>
      <c r="E252" s="197">
        <v>8634.99</v>
      </c>
      <c r="F252" s="194"/>
      <c r="G252" s="194"/>
      <c r="H252" s="194"/>
      <c r="I252" s="194"/>
      <c r="J252" s="278"/>
      <c r="K252" s="278"/>
      <c r="L252" s="278"/>
      <c r="M252" s="278"/>
      <c r="N252" s="278"/>
    </row>
    <row r="253" spans="1:14" ht="31.5">
      <c r="A253" s="190">
        <f t="shared" si="3"/>
        <v>249</v>
      </c>
      <c r="B253" s="255" t="s">
        <v>2150</v>
      </c>
      <c r="C253" s="228" t="s">
        <v>2152</v>
      </c>
      <c r="D253" s="256" t="s">
        <v>2206</v>
      </c>
      <c r="E253" s="236">
        <v>5120</v>
      </c>
      <c r="F253" s="194"/>
      <c r="G253" s="194"/>
      <c r="H253" s="194"/>
      <c r="I253" s="194"/>
      <c r="J253" s="278"/>
      <c r="K253" s="278"/>
      <c r="L253" s="278"/>
      <c r="M253" s="278"/>
      <c r="N253" s="278"/>
    </row>
    <row r="254" spans="1:14" ht="15.75">
      <c r="A254" s="190">
        <f t="shared" si="3"/>
        <v>250</v>
      </c>
      <c r="B254" s="257" t="s">
        <v>439</v>
      </c>
      <c r="C254" s="204" t="s">
        <v>2152</v>
      </c>
      <c r="D254" s="192">
        <v>19220</v>
      </c>
      <c r="E254" s="197">
        <v>153740.78</v>
      </c>
      <c r="F254" s="194"/>
      <c r="G254" s="194"/>
      <c r="H254" s="194"/>
      <c r="I254" s="194"/>
      <c r="J254" s="278"/>
      <c r="K254" s="278"/>
      <c r="L254" s="278"/>
      <c r="M254" s="278"/>
      <c r="N254" s="278"/>
    </row>
    <row r="255" spans="1:14" ht="15.75">
      <c r="A255" s="190">
        <f t="shared" si="3"/>
        <v>251</v>
      </c>
      <c r="B255" s="257" t="s">
        <v>443</v>
      </c>
      <c r="C255" s="204" t="s">
        <v>2152</v>
      </c>
      <c r="D255" s="192">
        <v>1308</v>
      </c>
      <c r="E255" s="197">
        <v>2132.46</v>
      </c>
      <c r="F255" s="194"/>
      <c r="G255" s="194"/>
      <c r="H255" s="194"/>
      <c r="I255" s="194"/>
      <c r="J255" s="278"/>
      <c r="K255" s="278"/>
      <c r="L255" s="278"/>
      <c r="M255" s="278"/>
      <c r="N255" s="278"/>
    </row>
    <row r="256" spans="1:14" ht="15.75">
      <c r="A256" s="190">
        <f t="shared" si="3"/>
        <v>252</v>
      </c>
      <c r="B256" s="257" t="s">
        <v>447</v>
      </c>
      <c r="C256" s="204" t="s">
        <v>2152</v>
      </c>
      <c r="D256" s="192">
        <v>10000</v>
      </c>
      <c r="E256" s="197">
        <v>9680</v>
      </c>
      <c r="F256" s="194"/>
      <c r="G256" s="194"/>
      <c r="H256" s="194"/>
      <c r="I256" s="194"/>
      <c r="J256" s="278"/>
      <c r="K256" s="278"/>
      <c r="L256" s="278"/>
      <c r="M256" s="278"/>
      <c r="N256" s="278"/>
    </row>
    <row r="257" spans="1:14" ht="15.75">
      <c r="A257" s="190">
        <f t="shared" si="3"/>
        <v>253</v>
      </c>
      <c r="B257" s="257" t="s">
        <v>448</v>
      </c>
      <c r="C257" s="204" t="s">
        <v>2152</v>
      </c>
      <c r="D257" s="192">
        <v>5090</v>
      </c>
      <c r="E257" s="197">
        <v>4275.6000000000004</v>
      </c>
      <c r="F257" s="194"/>
      <c r="G257" s="194"/>
      <c r="H257" s="194"/>
      <c r="I257" s="194"/>
      <c r="J257" s="278"/>
      <c r="K257" s="278"/>
      <c r="L257" s="278"/>
      <c r="M257" s="278"/>
      <c r="N257" s="278"/>
    </row>
    <row r="258" spans="1:14" ht="15.75">
      <c r="A258" s="190">
        <f t="shared" si="3"/>
        <v>254</v>
      </c>
      <c r="B258" s="257" t="s">
        <v>449</v>
      </c>
      <c r="C258" s="204" t="s">
        <v>2152</v>
      </c>
      <c r="D258" s="192">
        <v>449</v>
      </c>
      <c r="E258" s="197">
        <v>25817.5</v>
      </c>
      <c r="F258" s="194"/>
      <c r="G258" s="194"/>
      <c r="H258" s="194"/>
      <c r="I258" s="194"/>
      <c r="J258" s="278"/>
      <c r="K258" s="278"/>
      <c r="L258" s="278"/>
      <c r="M258" s="278"/>
      <c r="N258" s="278"/>
    </row>
    <row r="259" spans="1:14" ht="15.75">
      <c r="A259" s="190">
        <f t="shared" si="3"/>
        <v>255</v>
      </c>
      <c r="B259" s="257" t="s">
        <v>450</v>
      </c>
      <c r="C259" s="204" t="s">
        <v>2152</v>
      </c>
      <c r="D259" s="192">
        <v>308</v>
      </c>
      <c r="E259" s="197">
        <v>2891.1959999999999</v>
      </c>
      <c r="F259" s="194"/>
      <c r="G259" s="194"/>
      <c r="H259" s="194"/>
      <c r="I259" s="194"/>
      <c r="J259" s="278"/>
      <c r="K259" s="278"/>
      <c r="L259" s="278"/>
      <c r="M259" s="278"/>
      <c r="N259" s="278"/>
    </row>
    <row r="260" spans="1:14" ht="15.75">
      <c r="A260" s="190">
        <f t="shared" si="3"/>
        <v>256</v>
      </c>
      <c r="B260" s="257" t="s">
        <v>453</v>
      </c>
      <c r="C260" s="204" t="s">
        <v>2152</v>
      </c>
      <c r="D260" s="192">
        <v>4730</v>
      </c>
      <c r="E260" s="197">
        <v>939.34399999999994</v>
      </c>
      <c r="F260" s="194"/>
      <c r="G260" s="194"/>
      <c r="H260" s="194"/>
      <c r="I260" s="194"/>
      <c r="J260" s="278"/>
      <c r="K260" s="278"/>
      <c r="L260" s="278"/>
      <c r="M260" s="278"/>
      <c r="N260" s="278"/>
    </row>
    <row r="261" spans="1:14" ht="15.75">
      <c r="A261" s="190">
        <f t="shared" ref="A261:A312" si="4">A260+1</f>
        <v>257</v>
      </c>
      <c r="B261" s="257" t="s">
        <v>462</v>
      </c>
      <c r="C261" s="204" t="s">
        <v>2152</v>
      </c>
      <c r="D261" s="192">
        <v>4360</v>
      </c>
      <c r="E261" s="197">
        <v>13734</v>
      </c>
      <c r="F261" s="194"/>
      <c r="G261" s="194"/>
      <c r="H261" s="194"/>
      <c r="I261" s="194"/>
      <c r="J261" s="278"/>
      <c r="K261" s="278"/>
      <c r="L261" s="278"/>
      <c r="M261" s="278"/>
      <c r="N261" s="278"/>
    </row>
    <row r="262" spans="1:14" ht="15.75">
      <c r="A262" s="190">
        <f t="shared" si="4"/>
        <v>258</v>
      </c>
      <c r="B262" s="257" t="s">
        <v>464</v>
      </c>
      <c r="C262" s="204" t="s">
        <v>2152</v>
      </c>
      <c r="D262" s="192">
        <v>160</v>
      </c>
      <c r="E262" s="197">
        <v>72</v>
      </c>
      <c r="F262" s="194"/>
      <c r="G262" s="194"/>
      <c r="H262" s="194"/>
      <c r="I262" s="194"/>
      <c r="J262" s="278"/>
      <c r="K262" s="278"/>
      <c r="L262" s="278"/>
      <c r="M262" s="278"/>
      <c r="N262" s="278"/>
    </row>
    <row r="263" spans="1:14" ht="15.75">
      <c r="A263" s="190">
        <f t="shared" si="4"/>
        <v>259</v>
      </c>
      <c r="B263" s="243" t="s">
        <v>465</v>
      </c>
      <c r="C263" s="227" t="s">
        <v>2152</v>
      </c>
      <c r="D263" s="199">
        <v>75980</v>
      </c>
      <c r="E263" s="214">
        <v>6002.42</v>
      </c>
      <c r="F263" s="194"/>
      <c r="G263" s="194"/>
      <c r="H263" s="194"/>
      <c r="I263" s="194"/>
      <c r="J263" s="278"/>
      <c r="K263" s="278"/>
      <c r="L263" s="278"/>
      <c r="M263" s="278"/>
      <c r="N263" s="278"/>
    </row>
    <row r="264" spans="1:14" ht="15.75">
      <c r="A264" s="190">
        <f t="shared" si="4"/>
        <v>260</v>
      </c>
      <c r="B264" s="243" t="s">
        <v>467</v>
      </c>
      <c r="C264" s="227" t="s">
        <v>2152</v>
      </c>
      <c r="D264" s="199">
        <v>85620</v>
      </c>
      <c r="E264" s="214">
        <v>17124</v>
      </c>
      <c r="F264" s="194"/>
      <c r="G264" s="194"/>
      <c r="H264" s="194"/>
      <c r="I264" s="194"/>
      <c r="J264" s="278"/>
      <c r="K264" s="278"/>
      <c r="L264" s="278"/>
      <c r="M264" s="278"/>
      <c r="N264" s="278"/>
    </row>
    <row r="265" spans="1:14" ht="15.75">
      <c r="A265" s="190">
        <f t="shared" si="4"/>
        <v>261</v>
      </c>
      <c r="B265" s="202" t="s">
        <v>468</v>
      </c>
      <c r="C265" s="258" t="s">
        <v>2152</v>
      </c>
      <c r="D265" s="199">
        <v>245952</v>
      </c>
      <c r="E265" s="214">
        <v>54109.440000000002</v>
      </c>
      <c r="F265" s="194"/>
      <c r="G265" s="194"/>
      <c r="H265" s="194"/>
      <c r="I265" s="194"/>
      <c r="J265" s="278"/>
      <c r="K265" s="278"/>
      <c r="L265" s="278"/>
      <c r="M265" s="278"/>
      <c r="N265" s="278"/>
    </row>
    <row r="266" spans="1:14" ht="15.75">
      <c r="A266" s="190">
        <f t="shared" si="4"/>
        <v>262</v>
      </c>
      <c r="B266" s="202" t="s">
        <v>469</v>
      </c>
      <c r="C266" s="84" t="s">
        <v>2152</v>
      </c>
      <c r="D266" s="199">
        <v>196826</v>
      </c>
      <c r="E266" s="214">
        <v>33854.072</v>
      </c>
      <c r="F266" s="194"/>
      <c r="G266" s="194"/>
      <c r="H266" s="194"/>
      <c r="I266" s="194"/>
      <c r="J266" s="278"/>
      <c r="K266" s="278"/>
      <c r="L266" s="278"/>
      <c r="M266" s="278"/>
      <c r="N266" s="278"/>
    </row>
    <row r="267" spans="1:14" ht="15.75">
      <c r="A267" s="190">
        <f t="shared" si="4"/>
        <v>263</v>
      </c>
      <c r="B267" s="243" t="s">
        <v>470</v>
      </c>
      <c r="C267" s="227" t="s">
        <v>2152</v>
      </c>
      <c r="D267" s="199">
        <v>235372</v>
      </c>
      <c r="E267" s="214">
        <v>92501.195999999996</v>
      </c>
      <c r="F267" s="194"/>
      <c r="G267" s="194"/>
      <c r="H267" s="194"/>
      <c r="I267" s="194"/>
      <c r="J267" s="278"/>
      <c r="K267" s="278"/>
      <c r="L267" s="278"/>
      <c r="M267" s="278"/>
      <c r="N267" s="278"/>
    </row>
    <row r="268" spans="1:14" ht="15.75">
      <c r="A268" s="190">
        <f t="shared" si="4"/>
        <v>264</v>
      </c>
      <c r="B268" s="243" t="s">
        <v>471</v>
      </c>
      <c r="C268" s="227" t="s">
        <v>2152</v>
      </c>
      <c r="D268" s="199">
        <v>163329</v>
      </c>
      <c r="E268" s="214">
        <v>33319.116000000002</v>
      </c>
      <c r="F268" s="194"/>
      <c r="G268" s="194"/>
      <c r="H268" s="194"/>
      <c r="I268" s="194"/>
      <c r="J268" s="278"/>
      <c r="K268" s="278"/>
      <c r="L268" s="278"/>
      <c r="M268" s="278"/>
      <c r="N268" s="278"/>
    </row>
    <row r="269" spans="1:14" ht="15.75">
      <c r="A269" s="190">
        <f t="shared" si="4"/>
        <v>265</v>
      </c>
      <c r="B269" s="243" t="s">
        <v>472</v>
      </c>
      <c r="C269" s="227" t="s">
        <v>2152</v>
      </c>
      <c r="D269" s="199">
        <v>1324</v>
      </c>
      <c r="E269" s="214">
        <v>104.596</v>
      </c>
      <c r="F269" s="194"/>
      <c r="G269" s="194"/>
      <c r="H269" s="194"/>
      <c r="I269" s="194"/>
      <c r="J269" s="278"/>
      <c r="K269" s="278"/>
      <c r="L269" s="278"/>
      <c r="M269" s="278"/>
      <c r="N269" s="278"/>
    </row>
    <row r="270" spans="1:14" ht="15.75">
      <c r="A270" s="190">
        <f t="shared" si="4"/>
        <v>266</v>
      </c>
      <c r="B270" s="243" t="s">
        <v>473</v>
      </c>
      <c r="C270" s="227" t="s">
        <v>2152</v>
      </c>
      <c r="D270" s="199">
        <v>132708</v>
      </c>
      <c r="E270" s="214">
        <v>87587.28</v>
      </c>
      <c r="F270" s="194"/>
      <c r="G270" s="194"/>
      <c r="H270" s="194"/>
      <c r="I270" s="194"/>
      <c r="J270" s="278"/>
      <c r="K270" s="278"/>
      <c r="L270" s="278"/>
      <c r="M270" s="278"/>
      <c r="N270" s="278"/>
    </row>
    <row r="271" spans="1:14" ht="15.75">
      <c r="A271" s="190">
        <f t="shared" si="4"/>
        <v>267</v>
      </c>
      <c r="B271" s="243" t="s">
        <v>474</v>
      </c>
      <c r="C271" s="227" t="s">
        <v>2152</v>
      </c>
      <c r="D271" s="199">
        <v>8924</v>
      </c>
      <c r="E271" s="214">
        <v>3123.4</v>
      </c>
      <c r="F271" s="194"/>
      <c r="G271" s="194"/>
      <c r="H271" s="194"/>
      <c r="I271" s="194"/>
      <c r="J271" s="278"/>
      <c r="K271" s="278"/>
      <c r="L271" s="278"/>
      <c r="M271" s="278"/>
      <c r="N271" s="278"/>
    </row>
    <row r="272" spans="1:14" ht="15.75">
      <c r="A272" s="190">
        <f t="shared" si="4"/>
        <v>268</v>
      </c>
      <c r="B272" s="243" t="s">
        <v>475</v>
      </c>
      <c r="C272" s="227" t="s">
        <v>2152</v>
      </c>
      <c r="D272" s="199">
        <v>708</v>
      </c>
      <c r="E272" s="214">
        <v>222.31200000000001</v>
      </c>
      <c r="F272" s="194"/>
      <c r="G272" s="194"/>
      <c r="H272" s="194"/>
      <c r="I272" s="194"/>
      <c r="J272" s="278"/>
      <c r="K272" s="278"/>
      <c r="L272" s="278"/>
      <c r="M272" s="278"/>
      <c r="N272" s="278"/>
    </row>
    <row r="273" spans="1:14" ht="15.75">
      <c r="A273" s="190">
        <f t="shared" si="4"/>
        <v>269</v>
      </c>
      <c r="B273" s="243" t="s">
        <v>476</v>
      </c>
      <c r="C273" s="227" t="s">
        <v>2152</v>
      </c>
      <c r="D273" s="199">
        <v>258098</v>
      </c>
      <c r="E273" s="214">
        <v>30455.563999999998</v>
      </c>
      <c r="F273" s="194"/>
      <c r="G273" s="194"/>
      <c r="H273" s="194"/>
      <c r="I273" s="194"/>
      <c r="J273" s="278"/>
      <c r="K273" s="278"/>
      <c r="L273" s="278"/>
      <c r="M273" s="278"/>
      <c r="N273" s="278"/>
    </row>
    <row r="274" spans="1:14" ht="15.75">
      <c r="A274" s="190">
        <f t="shared" si="4"/>
        <v>270</v>
      </c>
      <c r="B274" s="243" t="s">
        <v>477</v>
      </c>
      <c r="C274" s="227" t="s">
        <v>2152</v>
      </c>
      <c r="D274" s="199">
        <v>132</v>
      </c>
      <c r="E274" s="214">
        <v>19.8</v>
      </c>
      <c r="F274" s="194"/>
      <c r="G274" s="194"/>
      <c r="H274" s="194"/>
      <c r="I274" s="194"/>
      <c r="J274" s="278"/>
      <c r="K274" s="278"/>
      <c r="L274" s="278"/>
      <c r="M274" s="278"/>
      <c r="N274" s="278"/>
    </row>
    <row r="275" spans="1:14" ht="15.75">
      <c r="A275" s="190">
        <f t="shared" si="4"/>
        <v>271</v>
      </c>
      <c r="B275" s="243" t="s">
        <v>479</v>
      </c>
      <c r="C275" s="227" t="s">
        <v>2152</v>
      </c>
      <c r="D275" s="199">
        <v>182220</v>
      </c>
      <c r="E275" s="214">
        <v>81999</v>
      </c>
      <c r="F275" s="194"/>
      <c r="G275" s="194"/>
      <c r="H275" s="194"/>
      <c r="I275" s="194"/>
      <c r="J275" s="278"/>
      <c r="K275" s="278"/>
      <c r="L275" s="278"/>
      <c r="M275" s="278"/>
      <c r="N275" s="278"/>
    </row>
    <row r="276" spans="1:14" ht="15.75">
      <c r="A276" s="190">
        <f t="shared" si="4"/>
        <v>272</v>
      </c>
      <c r="B276" s="243" t="s">
        <v>480</v>
      </c>
      <c r="C276" s="227" t="s">
        <v>2152</v>
      </c>
      <c r="D276" s="199">
        <v>232972</v>
      </c>
      <c r="E276" s="214">
        <v>31218.248</v>
      </c>
      <c r="F276" s="194"/>
      <c r="G276" s="194"/>
      <c r="H276" s="194"/>
      <c r="I276" s="194"/>
      <c r="J276" s="278"/>
      <c r="K276" s="278"/>
      <c r="L276" s="278"/>
      <c r="M276" s="278"/>
      <c r="N276" s="278"/>
    </row>
    <row r="277" spans="1:14" ht="15.75">
      <c r="A277" s="190">
        <f t="shared" si="4"/>
        <v>273</v>
      </c>
      <c r="B277" s="243" t="s">
        <v>481</v>
      </c>
      <c r="C277" s="227" t="s">
        <v>2152</v>
      </c>
      <c r="D277" s="199">
        <v>114240</v>
      </c>
      <c r="E277" s="214">
        <v>14851.2</v>
      </c>
      <c r="F277" s="232"/>
      <c r="G277" s="232"/>
      <c r="H277" s="232"/>
      <c r="I277" s="232"/>
      <c r="J277" s="285"/>
      <c r="K277" s="285"/>
      <c r="L277" s="285"/>
      <c r="M277" s="285"/>
      <c r="N277" s="285"/>
    </row>
    <row r="278" spans="1:14" ht="15.75">
      <c r="A278" s="190">
        <f t="shared" si="4"/>
        <v>274</v>
      </c>
      <c r="B278" s="243" t="s">
        <v>482</v>
      </c>
      <c r="C278" s="227" t="s">
        <v>2152</v>
      </c>
      <c r="D278" s="199">
        <v>328684</v>
      </c>
      <c r="E278" s="214">
        <v>103206.776</v>
      </c>
      <c r="F278" s="232"/>
      <c r="G278" s="232"/>
      <c r="H278" s="232"/>
      <c r="I278" s="232"/>
      <c r="J278" s="285"/>
      <c r="K278" s="285"/>
      <c r="L278" s="285"/>
      <c r="M278" s="285"/>
      <c r="N278" s="285"/>
    </row>
    <row r="279" spans="1:14" ht="15.75">
      <c r="A279" s="190">
        <f t="shared" si="4"/>
        <v>275</v>
      </c>
      <c r="B279" s="243" t="s">
        <v>483</v>
      </c>
      <c r="C279" s="227" t="s">
        <v>2152</v>
      </c>
      <c r="D279" s="199">
        <v>208500</v>
      </c>
      <c r="E279" s="214">
        <v>41700</v>
      </c>
      <c r="F279" s="194"/>
      <c r="G279" s="194"/>
      <c r="H279" s="194"/>
      <c r="I279" s="194"/>
      <c r="J279" s="278"/>
      <c r="K279" s="278"/>
      <c r="L279" s="278"/>
      <c r="M279" s="278"/>
      <c r="N279" s="278"/>
    </row>
    <row r="280" spans="1:14" ht="15.75">
      <c r="A280" s="190">
        <f t="shared" si="4"/>
        <v>276</v>
      </c>
      <c r="B280" s="243" t="s">
        <v>484</v>
      </c>
      <c r="C280" s="227" t="s">
        <v>2152</v>
      </c>
      <c r="D280" s="199">
        <v>924</v>
      </c>
      <c r="E280" s="214">
        <v>145.06800000000001</v>
      </c>
      <c r="F280" s="194"/>
      <c r="G280" s="194"/>
      <c r="H280" s="194"/>
      <c r="I280" s="194"/>
      <c r="J280" s="278"/>
      <c r="K280" s="278"/>
      <c r="L280" s="278"/>
      <c r="M280" s="278"/>
      <c r="N280" s="278"/>
    </row>
    <row r="281" spans="1:14" ht="15.75">
      <c r="A281" s="190">
        <f t="shared" si="4"/>
        <v>277</v>
      </c>
      <c r="B281" s="243" t="s">
        <v>485</v>
      </c>
      <c r="C281" s="227" t="s">
        <v>2152</v>
      </c>
      <c r="D281" s="199">
        <v>50</v>
      </c>
      <c r="E281" s="214">
        <v>5.9</v>
      </c>
      <c r="F281" s="194"/>
      <c r="G281" s="194"/>
      <c r="H281" s="194"/>
      <c r="I281" s="194"/>
      <c r="J281" s="278"/>
      <c r="K281" s="278"/>
      <c r="L281" s="278"/>
      <c r="M281" s="278"/>
      <c r="N281" s="278"/>
    </row>
    <row r="282" spans="1:14" ht="15.75">
      <c r="A282" s="190">
        <f t="shared" si="4"/>
        <v>278</v>
      </c>
      <c r="B282" s="243" t="s">
        <v>486</v>
      </c>
      <c r="C282" s="227" t="s">
        <v>2152</v>
      </c>
      <c r="D282" s="199">
        <v>1244</v>
      </c>
      <c r="E282" s="214">
        <v>255.02</v>
      </c>
      <c r="F282" s="194"/>
      <c r="G282" s="194"/>
      <c r="H282" s="194"/>
      <c r="I282" s="194"/>
      <c r="J282" s="278"/>
      <c r="K282" s="278"/>
      <c r="L282" s="278"/>
      <c r="M282" s="278"/>
      <c r="N282" s="278"/>
    </row>
    <row r="283" spans="1:14" ht="15.75">
      <c r="A283" s="190">
        <f t="shared" si="4"/>
        <v>279</v>
      </c>
      <c r="B283" s="243" t="s">
        <v>488</v>
      </c>
      <c r="C283" s="227" t="s">
        <v>2152</v>
      </c>
      <c r="D283" s="199">
        <v>11364</v>
      </c>
      <c r="E283" s="214">
        <v>2613.7199999999998</v>
      </c>
      <c r="F283" s="232"/>
      <c r="G283" s="232"/>
      <c r="H283" s="232"/>
      <c r="I283" s="232"/>
      <c r="J283" s="285"/>
      <c r="K283" s="285"/>
      <c r="L283" s="285"/>
      <c r="M283" s="285"/>
      <c r="N283" s="285"/>
    </row>
    <row r="284" spans="1:14" ht="15.75">
      <c r="A284" s="190">
        <f t="shared" si="4"/>
        <v>280</v>
      </c>
      <c r="B284" s="243" t="s">
        <v>489</v>
      </c>
      <c r="C284" s="227" t="s">
        <v>2152</v>
      </c>
      <c r="D284" s="199">
        <v>108</v>
      </c>
      <c r="E284" s="214">
        <v>33.911999999999999</v>
      </c>
      <c r="F284" s="194"/>
      <c r="G284" s="194"/>
      <c r="H284" s="194"/>
      <c r="I284" s="194"/>
      <c r="J284" s="278"/>
      <c r="K284" s="278"/>
      <c r="L284" s="278"/>
      <c r="M284" s="278"/>
      <c r="N284" s="278"/>
    </row>
    <row r="285" spans="1:14" ht="15.75">
      <c r="A285" s="190">
        <f t="shared" si="4"/>
        <v>281</v>
      </c>
      <c r="B285" s="243" t="s">
        <v>490</v>
      </c>
      <c r="C285" s="227" t="s">
        <v>2152</v>
      </c>
      <c r="D285" s="199">
        <v>7872</v>
      </c>
      <c r="E285" s="214">
        <v>5565.5039999999999</v>
      </c>
      <c r="F285" s="194"/>
      <c r="G285" s="194"/>
      <c r="H285" s="194"/>
      <c r="I285" s="194"/>
      <c r="J285" s="278"/>
      <c r="K285" s="278"/>
      <c r="L285" s="278"/>
      <c r="M285" s="278"/>
      <c r="N285" s="278"/>
    </row>
    <row r="286" spans="1:14" ht="15.75">
      <c r="A286" s="190">
        <f t="shared" si="4"/>
        <v>282</v>
      </c>
      <c r="B286" s="243" t="s">
        <v>491</v>
      </c>
      <c r="C286" s="227" t="s">
        <v>2152</v>
      </c>
      <c r="D286" s="199">
        <v>91280</v>
      </c>
      <c r="E286" s="214">
        <v>18712.400000000001</v>
      </c>
      <c r="F286" s="194"/>
      <c r="G286" s="194"/>
      <c r="H286" s="194"/>
      <c r="I286" s="194"/>
      <c r="J286" s="278"/>
      <c r="K286" s="278"/>
      <c r="L286" s="278"/>
      <c r="M286" s="278"/>
      <c r="N286" s="278"/>
    </row>
    <row r="287" spans="1:14" ht="15.75">
      <c r="A287" s="190">
        <f t="shared" si="4"/>
        <v>283</v>
      </c>
      <c r="B287" s="243" t="s">
        <v>492</v>
      </c>
      <c r="C287" s="227" t="s">
        <v>2152</v>
      </c>
      <c r="D287" s="199">
        <v>11904</v>
      </c>
      <c r="E287" s="214">
        <v>2249.8560000000002</v>
      </c>
      <c r="F287" s="194"/>
      <c r="G287" s="194"/>
      <c r="H287" s="194"/>
      <c r="I287" s="194"/>
      <c r="J287" s="278"/>
      <c r="K287" s="278"/>
      <c r="L287" s="278"/>
      <c r="M287" s="278"/>
      <c r="N287" s="278"/>
    </row>
    <row r="288" spans="1:14" ht="15.75">
      <c r="A288" s="190">
        <f t="shared" si="4"/>
        <v>284</v>
      </c>
      <c r="B288" s="243" t="s">
        <v>493</v>
      </c>
      <c r="C288" s="227" t="s">
        <v>2152</v>
      </c>
      <c r="D288" s="199">
        <v>6276</v>
      </c>
      <c r="E288" s="214">
        <v>1481.136</v>
      </c>
      <c r="F288" s="194"/>
      <c r="G288" s="194"/>
      <c r="H288" s="194"/>
      <c r="I288" s="194"/>
      <c r="J288" s="278"/>
      <c r="K288" s="278"/>
      <c r="L288" s="278"/>
      <c r="M288" s="278"/>
      <c r="N288" s="278"/>
    </row>
    <row r="289" spans="1:14" ht="15.75">
      <c r="A289" s="190">
        <f t="shared" si="4"/>
        <v>285</v>
      </c>
      <c r="B289" s="243" t="s">
        <v>494</v>
      </c>
      <c r="C289" s="227" t="s">
        <v>2152</v>
      </c>
      <c r="D289" s="199">
        <v>568</v>
      </c>
      <c r="E289" s="214">
        <v>397.6</v>
      </c>
      <c r="F289" s="194"/>
      <c r="G289" s="194"/>
      <c r="H289" s="194"/>
      <c r="I289" s="194"/>
      <c r="J289" s="278"/>
      <c r="K289" s="278"/>
      <c r="L289" s="278"/>
      <c r="M289" s="278"/>
      <c r="N289" s="278"/>
    </row>
    <row r="290" spans="1:14" ht="15.75">
      <c r="A290" s="190">
        <f t="shared" si="4"/>
        <v>286</v>
      </c>
      <c r="B290" s="243" t="s">
        <v>495</v>
      </c>
      <c r="C290" s="227" t="s">
        <v>2152</v>
      </c>
      <c r="D290" s="199">
        <v>150</v>
      </c>
      <c r="E290" s="214">
        <v>47.1</v>
      </c>
      <c r="F290" s="232"/>
      <c r="G290" s="232"/>
      <c r="H290" s="232"/>
      <c r="I290" s="232"/>
      <c r="J290" s="285"/>
      <c r="K290" s="285"/>
      <c r="L290" s="285"/>
      <c r="M290" s="285"/>
      <c r="N290" s="285"/>
    </row>
    <row r="291" spans="1:14" ht="15.75">
      <c r="A291" s="190">
        <f t="shared" si="4"/>
        <v>287</v>
      </c>
      <c r="B291" s="243" t="s">
        <v>496</v>
      </c>
      <c r="C291" s="227" t="s">
        <v>2152</v>
      </c>
      <c r="D291" s="199">
        <v>1434</v>
      </c>
      <c r="E291" s="214">
        <v>169.21199999999999</v>
      </c>
      <c r="F291" s="194"/>
      <c r="G291" s="194"/>
      <c r="H291" s="194"/>
      <c r="I291" s="194"/>
      <c r="J291" s="278"/>
      <c r="K291" s="278"/>
      <c r="L291" s="278"/>
      <c r="M291" s="278"/>
      <c r="N291" s="278"/>
    </row>
    <row r="292" spans="1:14" ht="15.75">
      <c r="A292" s="190">
        <f t="shared" si="4"/>
        <v>288</v>
      </c>
      <c r="B292" s="243" t="s">
        <v>497</v>
      </c>
      <c r="C292" s="227" t="s">
        <v>2152</v>
      </c>
      <c r="D292" s="199">
        <v>8700</v>
      </c>
      <c r="E292" s="214">
        <v>2192.4</v>
      </c>
      <c r="F292" s="194"/>
      <c r="G292" s="194"/>
      <c r="H292" s="194"/>
      <c r="I292" s="194"/>
      <c r="J292" s="278"/>
      <c r="K292" s="278"/>
      <c r="L292" s="278"/>
      <c r="M292" s="278"/>
      <c r="N292" s="278"/>
    </row>
    <row r="293" spans="1:14" ht="15.75">
      <c r="A293" s="190">
        <f t="shared" si="4"/>
        <v>289</v>
      </c>
      <c r="B293" s="243" t="s">
        <v>498</v>
      </c>
      <c r="C293" s="227" t="s">
        <v>2152</v>
      </c>
      <c r="D293" s="199">
        <v>107568</v>
      </c>
      <c r="E293" s="214">
        <v>22589.279999999999</v>
      </c>
      <c r="F293" s="194"/>
      <c r="G293" s="194"/>
      <c r="H293" s="194"/>
      <c r="I293" s="194"/>
      <c r="J293" s="278"/>
      <c r="K293" s="278"/>
      <c r="L293" s="278"/>
      <c r="M293" s="278"/>
      <c r="N293" s="278"/>
    </row>
    <row r="294" spans="1:14" ht="15.75">
      <c r="A294" s="190">
        <f t="shared" si="4"/>
        <v>290</v>
      </c>
      <c r="B294" s="243" t="s">
        <v>499</v>
      </c>
      <c r="C294" s="227" t="s">
        <v>2152</v>
      </c>
      <c r="D294" s="199">
        <v>96</v>
      </c>
      <c r="E294" s="214">
        <v>22.943999999999999</v>
      </c>
      <c r="F294" s="194"/>
      <c r="G294" s="194"/>
      <c r="H294" s="194"/>
      <c r="I294" s="194"/>
      <c r="J294" s="278"/>
      <c r="K294" s="278"/>
      <c r="L294" s="278"/>
      <c r="M294" s="278"/>
      <c r="N294" s="278"/>
    </row>
    <row r="295" spans="1:14" ht="15.75">
      <c r="A295" s="190">
        <f t="shared" si="4"/>
        <v>291</v>
      </c>
      <c r="B295" s="243" t="s">
        <v>500</v>
      </c>
      <c r="C295" s="227" t="s">
        <v>2152</v>
      </c>
      <c r="D295" s="199">
        <v>230820</v>
      </c>
      <c r="E295" s="214">
        <v>163189.74</v>
      </c>
      <c r="F295" s="194"/>
      <c r="G295" s="194"/>
      <c r="H295" s="194"/>
      <c r="I295" s="194"/>
      <c r="J295" s="278"/>
      <c r="K295" s="278"/>
      <c r="L295" s="278"/>
      <c r="M295" s="278"/>
      <c r="N295" s="278"/>
    </row>
    <row r="296" spans="1:14" ht="15.75">
      <c r="A296" s="190">
        <f t="shared" si="4"/>
        <v>292</v>
      </c>
      <c r="B296" s="243" t="s">
        <v>501</v>
      </c>
      <c r="C296" s="227" t="s">
        <v>2152</v>
      </c>
      <c r="D296" s="199">
        <v>105824</v>
      </c>
      <c r="E296" s="214">
        <v>2539.7759999999998</v>
      </c>
      <c r="F296" s="232"/>
      <c r="G296" s="232"/>
      <c r="H296" s="232"/>
      <c r="I296" s="232"/>
      <c r="J296" s="285"/>
      <c r="K296" s="285"/>
      <c r="L296" s="285"/>
      <c r="M296" s="285"/>
      <c r="N296" s="285"/>
    </row>
    <row r="297" spans="1:14" ht="15.75">
      <c r="A297" s="190">
        <f t="shared" si="4"/>
        <v>293</v>
      </c>
      <c r="B297" s="243" t="s">
        <v>502</v>
      </c>
      <c r="C297" s="227" t="s">
        <v>2152</v>
      </c>
      <c r="D297" s="199">
        <v>1692</v>
      </c>
      <c r="E297" s="214">
        <v>292.71600000000001</v>
      </c>
      <c r="F297" s="194"/>
      <c r="G297" s="194"/>
      <c r="H297" s="194"/>
      <c r="I297" s="194"/>
      <c r="J297" s="278"/>
      <c r="K297" s="278"/>
      <c r="L297" s="278"/>
      <c r="M297" s="278"/>
      <c r="N297" s="278"/>
    </row>
    <row r="298" spans="1:14" ht="15.75">
      <c r="A298" s="190">
        <f t="shared" si="4"/>
        <v>294</v>
      </c>
      <c r="B298" s="243" t="s">
        <v>503</v>
      </c>
      <c r="C298" s="227" t="s">
        <v>2152</v>
      </c>
      <c r="D298" s="199">
        <v>219498</v>
      </c>
      <c r="E298" s="214">
        <v>136088.76</v>
      </c>
      <c r="F298" s="232"/>
      <c r="G298" s="232"/>
      <c r="H298" s="232"/>
      <c r="I298" s="232"/>
      <c r="J298" s="285"/>
      <c r="K298" s="285"/>
      <c r="L298" s="285"/>
      <c r="M298" s="285"/>
      <c r="N298" s="285"/>
    </row>
    <row r="299" spans="1:14" ht="15.75">
      <c r="A299" s="190">
        <f t="shared" si="4"/>
        <v>295</v>
      </c>
      <c r="B299" s="243" t="s">
        <v>504</v>
      </c>
      <c r="C299" s="227" t="s">
        <v>2152</v>
      </c>
      <c r="D299" s="199">
        <v>147110</v>
      </c>
      <c r="E299" s="214">
        <v>69288.81</v>
      </c>
      <c r="F299" s="194"/>
      <c r="G299" s="194"/>
      <c r="H299" s="194"/>
      <c r="I299" s="194"/>
      <c r="J299" s="278"/>
      <c r="K299" s="278"/>
      <c r="L299" s="278"/>
      <c r="M299" s="278"/>
      <c r="N299" s="278"/>
    </row>
    <row r="300" spans="1:14" ht="15.75">
      <c r="A300" s="190">
        <f t="shared" si="4"/>
        <v>296</v>
      </c>
      <c r="B300" s="243" t="s">
        <v>505</v>
      </c>
      <c r="C300" s="227" t="s">
        <v>2152</v>
      </c>
      <c r="D300" s="199">
        <v>2016</v>
      </c>
      <c r="E300" s="214">
        <v>1425.3119999999999</v>
      </c>
      <c r="F300" s="194"/>
      <c r="G300" s="194"/>
      <c r="H300" s="194"/>
      <c r="I300" s="194"/>
      <c r="J300" s="278"/>
      <c r="K300" s="278"/>
      <c r="L300" s="278"/>
      <c r="M300" s="278"/>
      <c r="N300" s="278"/>
    </row>
    <row r="301" spans="1:14" ht="15.75">
      <c r="A301" s="190">
        <f t="shared" si="4"/>
        <v>297</v>
      </c>
      <c r="B301" s="243" t="s">
        <v>507</v>
      </c>
      <c r="C301" s="227" t="s">
        <v>2152</v>
      </c>
      <c r="D301" s="199">
        <v>2460</v>
      </c>
      <c r="E301" s="214">
        <v>1544.88</v>
      </c>
      <c r="F301" s="194"/>
      <c r="G301" s="194"/>
      <c r="H301" s="194"/>
      <c r="I301" s="194"/>
      <c r="J301" s="278"/>
      <c r="K301" s="278"/>
      <c r="L301" s="278"/>
      <c r="M301" s="278"/>
      <c r="N301" s="278"/>
    </row>
    <row r="302" spans="1:14" ht="15.75">
      <c r="A302" s="190">
        <f t="shared" si="4"/>
        <v>298</v>
      </c>
      <c r="B302" s="243" t="s">
        <v>508</v>
      </c>
      <c r="C302" s="227" t="s">
        <v>2152</v>
      </c>
      <c r="D302" s="199">
        <v>2868</v>
      </c>
      <c r="E302" s="214">
        <v>180.684</v>
      </c>
      <c r="F302" s="232"/>
      <c r="G302" s="232"/>
      <c r="H302" s="232"/>
      <c r="I302" s="232"/>
      <c r="J302" s="285"/>
      <c r="K302" s="285"/>
      <c r="L302" s="285"/>
      <c r="M302" s="285"/>
      <c r="N302" s="285"/>
    </row>
    <row r="303" spans="1:14" ht="15.75">
      <c r="A303" s="190">
        <f t="shared" si="4"/>
        <v>299</v>
      </c>
      <c r="B303" s="243" t="s">
        <v>510</v>
      </c>
      <c r="C303" s="227" t="s">
        <v>2152</v>
      </c>
      <c r="D303" s="199">
        <v>82632</v>
      </c>
      <c r="E303" s="214">
        <v>64866.12</v>
      </c>
      <c r="F303" s="194"/>
      <c r="G303" s="194"/>
      <c r="H303" s="194"/>
      <c r="I303" s="194"/>
      <c r="J303" s="278"/>
      <c r="K303" s="278"/>
      <c r="L303" s="278"/>
      <c r="M303" s="278"/>
      <c r="N303" s="278"/>
    </row>
    <row r="304" spans="1:14" ht="15.75">
      <c r="A304" s="190">
        <f t="shared" si="4"/>
        <v>300</v>
      </c>
      <c r="B304" s="243" t="s">
        <v>512</v>
      </c>
      <c r="C304" s="227" t="s">
        <v>2152</v>
      </c>
      <c r="D304" s="199">
        <v>48516</v>
      </c>
      <c r="E304" s="214">
        <v>1552.5119999999999</v>
      </c>
      <c r="F304" s="194"/>
      <c r="G304" s="194"/>
      <c r="H304" s="194"/>
      <c r="I304" s="194"/>
      <c r="J304" s="278"/>
      <c r="K304" s="278"/>
      <c r="L304" s="278"/>
      <c r="M304" s="278"/>
      <c r="N304" s="278"/>
    </row>
    <row r="305" spans="1:14" ht="15.75">
      <c r="A305" s="190">
        <f t="shared" si="4"/>
        <v>301</v>
      </c>
      <c r="B305" s="243" t="s">
        <v>514</v>
      </c>
      <c r="C305" s="227" t="s">
        <v>2152</v>
      </c>
      <c r="D305" s="199">
        <v>148092</v>
      </c>
      <c r="E305" s="214">
        <v>100110.192</v>
      </c>
      <c r="F305" s="194"/>
      <c r="G305" s="194"/>
      <c r="H305" s="194"/>
      <c r="I305" s="194"/>
      <c r="J305" s="278"/>
      <c r="K305" s="278"/>
      <c r="L305" s="278"/>
      <c r="M305" s="278"/>
      <c r="N305" s="278"/>
    </row>
    <row r="306" spans="1:14" ht="15.75">
      <c r="A306" s="190">
        <f t="shared" si="4"/>
        <v>302</v>
      </c>
      <c r="B306" s="243" t="s">
        <v>516</v>
      </c>
      <c r="C306" s="227" t="s">
        <v>2152</v>
      </c>
      <c r="D306" s="199">
        <v>86306</v>
      </c>
      <c r="E306" s="214">
        <v>21749.112000000001</v>
      </c>
      <c r="F306" s="194"/>
      <c r="G306" s="194"/>
      <c r="H306" s="194"/>
      <c r="I306" s="194"/>
      <c r="J306" s="278"/>
      <c r="K306" s="278"/>
      <c r="L306" s="278"/>
      <c r="M306" s="278"/>
      <c r="N306" s="278"/>
    </row>
    <row r="307" spans="1:14" ht="15.75">
      <c r="A307" s="190">
        <f t="shared" si="4"/>
        <v>303</v>
      </c>
      <c r="B307" s="243" t="s">
        <v>518</v>
      </c>
      <c r="C307" s="227" t="s">
        <v>2152</v>
      </c>
      <c r="D307" s="199">
        <v>126</v>
      </c>
      <c r="E307" s="214">
        <v>23.814</v>
      </c>
      <c r="F307" s="194"/>
      <c r="G307" s="194"/>
      <c r="H307" s="194"/>
      <c r="I307" s="194"/>
      <c r="J307" s="278"/>
      <c r="K307" s="278"/>
      <c r="L307" s="278"/>
      <c r="M307" s="278"/>
      <c r="N307" s="278"/>
    </row>
    <row r="308" spans="1:14" ht="15.75">
      <c r="A308" s="190">
        <f t="shared" si="4"/>
        <v>304</v>
      </c>
      <c r="B308" s="243" t="s">
        <v>520</v>
      </c>
      <c r="C308" s="227" t="s">
        <v>2152</v>
      </c>
      <c r="D308" s="199">
        <v>148356</v>
      </c>
      <c r="E308" s="214">
        <v>10384.92</v>
      </c>
      <c r="F308" s="194"/>
      <c r="G308" s="194"/>
      <c r="H308" s="194"/>
      <c r="I308" s="194"/>
      <c r="J308" s="278"/>
      <c r="K308" s="278"/>
      <c r="L308" s="278"/>
      <c r="M308" s="278"/>
      <c r="N308" s="278"/>
    </row>
    <row r="309" spans="1:14" ht="15.75">
      <c r="A309" s="190">
        <f t="shared" si="4"/>
        <v>305</v>
      </c>
      <c r="B309" s="243" t="s">
        <v>522</v>
      </c>
      <c r="C309" s="227" t="s">
        <v>2152</v>
      </c>
      <c r="D309" s="199">
        <v>23890</v>
      </c>
      <c r="E309" s="214">
        <v>4132.97</v>
      </c>
      <c r="F309" s="194"/>
      <c r="G309" s="194"/>
      <c r="H309" s="194"/>
      <c r="I309" s="194"/>
      <c r="J309" s="278"/>
      <c r="K309" s="278"/>
      <c r="L309" s="278"/>
      <c r="M309" s="278"/>
      <c r="N309" s="278"/>
    </row>
    <row r="310" spans="1:14" ht="15.75">
      <c r="A310" s="190">
        <f t="shared" si="4"/>
        <v>306</v>
      </c>
      <c r="B310" s="243" t="s">
        <v>524</v>
      </c>
      <c r="C310" s="227" t="s">
        <v>2152</v>
      </c>
      <c r="D310" s="199">
        <v>6784</v>
      </c>
      <c r="E310" s="214">
        <v>4260.3519999999999</v>
      </c>
      <c r="F310" s="194"/>
      <c r="G310" s="194"/>
      <c r="H310" s="194"/>
      <c r="I310" s="194"/>
      <c r="J310" s="278"/>
      <c r="K310" s="278"/>
      <c r="L310" s="278"/>
      <c r="M310" s="278"/>
      <c r="N310" s="278"/>
    </row>
    <row r="311" spans="1:14" ht="15.75">
      <c r="A311" s="190">
        <f t="shared" si="4"/>
        <v>307</v>
      </c>
      <c r="B311" s="243" t="s">
        <v>525</v>
      </c>
      <c r="C311" s="227" t="s">
        <v>2152</v>
      </c>
      <c r="D311" s="199">
        <v>50</v>
      </c>
      <c r="E311" s="214">
        <v>9.4499999999999993</v>
      </c>
      <c r="F311" s="232"/>
      <c r="G311" s="232"/>
      <c r="H311" s="232"/>
      <c r="I311" s="232"/>
      <c r="J311" s="285"/>
      <c r="K311" s="285"/>
      <c r="L311" s="285"/>
      <c r="M311" s="285"/>
      <c r="N311" s="285"/>
    </row>
    <row r="312" spans="1:14" ht="15.75">
      <c r="A312" s="190">
        <f t="shared" si="4"/>
        <v>308</v>
      </c>
      <c r="B312" s="243" t="s">
        <v>526</v>
      </c>
      <c r="C312" s="227" t="s">
        <v>2152</v>
      </c>
      <c r="D312" s="199">
        <v>12</v>
      </c>
      <c r="E312" s="214">
        <v>3.6</v>
      </c>
      <c r="F312" s="194"/>
      <c r="G312" s="194"/>
      <c r="H312" s="194"/>
      <c r="I312" s="194"/>
      <c r="J312" s="278"/>
      <c r="K312" s="278"/>
      <c r="L312" s="278"/>
      <c r="M312" s="278"/>
      <c r="N312" s="278"/>
    </row>
    <row r="313" spans="1:14" ht="15.75">
      <c r="A313" s="205">
        <v>1</v>
      </c>
      <c r="B313" s="259" t="s">
        <v>11</v>
      </c>
      <c r="C313" s="206" t="s">
        <v>2151</v>
      </c>
      <c r="D313" s="207">
        <v>75</v>
      </c>
      <c r="E313" s="208">
        <v>7552.9049999999997</v>
      </c>
      <c r="F313" s="209">
        <f>COUNTA(C313:C540)</f>
        <v>228</v>
      </c>
      <c r="G313" s="209">
        <f>F313/536*100</f>
        <v>42.537313432835823</v>
      </c>
      <c r="H313" s="210">
        <f>SUM(E313:E540)</f>
        <v>13841171.718559997</v>
      </c>
      <c r="I313" s="209">
        <f>H313/H1*100</f>
        <v>61.646274887862006</v>
      </c>
      <c r="J313" s="284"/>
      <c r="K313" s="284"/>
      <c r="L313" s="284"/>
      <c r="M313" s="284"/>
      <c r="N313" s="284"/>
    </row>
    <row r="314" spans="1:14" ht="15.75">
      <c r="A314" s="190">
        <f t="shared" ref="A314:A377" si="5">A313+1</f>
        <v>2</v>
      </c>
      <c r="B314" s="260" t="s">
        <v>14</v>
      </c>
      <c r="C314" s="211" t="s">
        <v>2151</v>
      </c>
      <c r="D314" s="192">
        <v>19</v>
      </c>
      <c r="E314" s="193">
        <v>3175.2</v>
      </c>
      <c r="F314" s="194"/>
      <c r="G314" s="194"/>
      <c r="H314" s="194"/>
      <c r="I314" s="194"/>
      <c r="J314" s="278"/>
      <c r="K314" s="278"/>
      <c r="L314" s="278"/>
      <c r="M314" s="278"/>
      <c r="N314" s="278"/>
    </row>
    <row r="315" spans="1:14" ht="15.75">
      <c r="A315" s="190">
        <f t="shared" si="5"/>
        <v>3</v>
      </c>
      <c r="B315" s="260" t="s">
        <v>15</v>
      </c>
      <c r="C315" s="211" t="s">
        <v>2151</v>
      </c>
      <c r="D315" s="192">
        <v>7</v>
      </c>
      <c r="E315" s="193">
        <v>999</v>
      </c>
      <c r="F315" s="194"/>
      <c r="G315" s="194"/>
      <c r="H315" s="194"/>
      <c r="I315" s="194"/>
      <c r="J315" s="278"/>
      <c r="K315" s="278"/>
      <c r="L315" s="278"/>
      <c r="M315" s="278"/>
      <c r="N315" s="278"/>
    </row>
    <row r="316" spans="1:14" ht="15.75">
      <c r="A316" s="190">
        <f t="shared" si="5"/>
        <v>4</v>
      </c>
      <c r="B316" s="260" t="s">
        <v>29</v>
      </c>
      <c r="C316" s="211" t="s">
        <v>2151</v>
      </c>
      <c r="D316" s="192">
        <v>80</v>
      </c>
      <c r="E316" s="193">
        <v>1920</v>
      </c>
      <c r="F316" s="194"/>
      <c r="G316" s="194"/>
      <c r="H316" s="194"/>
      <c r="I316" s="194"/>
      <c r="J316" s="278"/>
      <c r="K316" s="278"/>
      <c r="L316" s="278"/>
      <c r="M316" s="278"/>
      <c r="N316" s="278"/>
    </row>
    <row r="317" spans="1:14" ht="15.75">
      <c r="A317" s="190">
        <f t="shared" si="5"/>
        <v>5</v>
      </c>
      <c r="B317" s="243" t="s">
        <v>36</v>
      </c>
      <c r="C317" s="213" t="s">
        <v>2151</v>
      </c>
      <c r="D317" s="226">
        <v>18038</v>
      </c>
      <c r="E317" s="214">
        <v>1322868</v>
      </c>
      <c r="F317" s="194"/>
      <c r="G317" s="194"/>
      <c r="H317" s="194"/>
      <c r="I317" s="194"/>
      <c r="J317" s="278"/>
      <c r="K317" s="278"/>
      <c r="L317" s="278"/>
      <c r="M317" s="278"/>
      <c r="N317" s="278"/>
    </row>
    <row r="318" spans="1:14" ht="15.75">
      <c r="A318" s="190">
        <f t="shared" si="5"/>
        <v>6</v>
      </c>
      <c r="B318" s="243" t="s">
        <v>42</v>
      </c>
      <c r="C318" s="213" t="s">
        <v>2151</v>
      </c>
      <c r="D318" s="199">
        <v>73</v>
      </c>
      <c r="E318" s="214">
        <v>875.34299999999996</v>
      </c>
      <c r="F318" s="194"/>
      <c r="G318" s="194"/>
      <c r="H318" s="194"/>
      <c r="I318" s="194"/>
      <c r="J318" s="278"/>
      <c r="K318" s="278"/>
      <c r="L318" s="278"/>
      <c r="M318" s="278"/>
      <c r="N318" s="278"/>
    </row>
    <row r="319" spans="1:14" ht="15.75">
      <c r="A319" s="190">
        <f t="shared" si="5"/>
        <v>7</v>
      </c>
      <c r="B319" s="243" t="s">
        <v>45</v>
      </c>
      <c r="C319" s="213" t="s">
        <v>2151</v>
      </c>
      <c r="D319" s="199">
        <v>70091</v>
      </c>
      <c r="E319" s="214">
        <v>108921.414</v>
      </c>
      <c r="F319" s="194"/>
      <c r="G319" s="194"/>
      <c r="H319" s="194"/>
      <c r="I319" s="194"/>
      <c r="J319" s="278"/>
      <c r="K319" s="278"/>
      <c r="L319" s="278"/>
      <c r="M319" s="278"/>
      <c r="N319" s="278"/>
    </row>
    <row r="320" spans="1:14" ht="15.75">
      <c r="A320" s="190">
        <f t="shared" si="5"/>
        <v>8</v>
      </c>
      <c r="B320" s="243" t="s">
        <v>55</v>
      </c>
      <c r="C320" s="213" t="s">
        <v>2151</v>
      </c>
      <c r="D320" s="199">
        <v>63769</v>
      </c>
      <c r="E320" s="214">
        <v>303540.44</v>
      </c>
      <c r="F320" s="194"/>
      <c r="G320" s="194"/>
      <c r="H320" s="194"/>
      <c r="I320" s="194"/>
      <c r="J320" s="278"/>
      <c r="K320" s="278"/>
      <c r="L320" s="278"/>
      <c r="M320" s="278"/>
      <c r="N320" s="278"/>
    </row>
    <row r="321" spans="1:14" ht="15.75">
      <c r="A321" s="190">
        <f t="shared" si="5"/>
        <v>9</v>
      </c>
      <c r="B321" s="243" t="s">
        <v>66</v>
      </c>
      <c r="C321" s="203" t="s">
        <v>2151</v>
      </c>
      <c r="D321" s="199">
        <v>50010</v>
      </c>
      <c r="E321" s="214">
        <v>109021.8</v>
      </c>
      <c r="F321" s="194"/>
      <c r="G321" s="194"/>
      <c r="H321" s="194"/>
      <c r="I321" s="194"/>
      <c r="J321" s="278"/>
      <c r="K321" s="278"/>
      <c r="L321" s="278"/>
      <c r="M321" s="278"/>
      <c r="N321" s="278"/>
    </row>
    <row r="322" spans="1:14" ht="15.75">
      <c r="A322" s="190">
        <f t="shared" si="5"/>
        <v>10</v>
      </c>
      <c r="B322" s="243" t="s">
        <v>74</v>
      </c>
      <c r="C322" s="203" t="s">
        <v>2151</v>
      </c>
      <c r="D322" s="199">
        <v>984</v>
      </c>
      <c r="E322" s="214">
        <v>1230</v>
      </c>
      <c r="F322" s="194"/>
      <c r="G322" s="194"/>
      <c r="H322" s="194"/>
      <c r="I322" s="194"/>
      <c r="J322" s="278"/>
      <c r="K322" s="278"/>
      <c r="L322" s="278"/>
      <c r="M322" s="278"/>
      <c r="N322" s="278"/>
    </row>
    <row r="323" spans="1:14" ht="15.75">
      <c r="A323" s="190">
        <f t="shared" si="5"/>
        <v>11</v>
      </c>
      <c r="B323" s="243" t="s">
        <v>82</v>
      </c>
      <c r="C323" s="203" t="s">
        <v>2151</v>
      </c>
      <c r="D323" s="199">
        <v>200</v>
      </c>
      <c r="E323" s="214">
        <v>8064</v>
      </c>
      <c r="F323" s="194"/>
      <c r="G323" s="194"/>
      <c r="H323" s="194"/>
      <c r="I323" s="194"/>
      <c r="J323" s="278"/>
      <c r="K323" s="278"/>
      <c r="L323" s="278"/>
      <c r="M323" s="278"/>
      <c r="N323" s="278"/>
    </row>
    <row r="324" spans="1:14" ht="15.75">
      <c r="A324" s="190">
        <f t="shared" si="5"/>
        <v>12</v>
      </c>
      <c r="B324" s="243" t="s">
        <v>85</v>
      </c>
      <c r="C324" s="203" t="s">
        <v>2151</v>
      </c>
      <c r="D324" s="199">
        <v>404</v>
      </c>
      <c r="E324" s="214">
        <v>16564</v>
      </c>
      <c r="F324" s="194"/>
      <c r="G324" s="194"/>
      <c r="H324" s="194"/>
      <c r="I324" s="194"/>
      <c r="J324" s="278"/>
      <c r="K324" s="278"/>
      <c r="L324" s="278"/>
      <c r="M324" s="278"/>
      <c r="N324" s="278"/>
    </row>
    <row r="325" spans="1:14" ht="15.75">
      <c r="A325" s="190">
        <f t="shared" si="5"/>
        <v>13</v>
      </c>
      <c r="B325" s="243" t="s">
        <v>87</v>
      </c>
      <c r="C325" s="203" t="s">
        <v>2151</v>
      </c>
      <c r="D325" s="199">
        <v>434805</v>
      </c>
      <c r="E325" s="214">
        <v>1826181</v>
      </c>
      <c r="F325" s="232"/>
      <c r="G325" s="232"/>
      <c r="H325" s="232"/>
      <c r="I325" s="232"/>
      <c r="J325" s="285"/>
      <c r="K325" s="285"/>
      <c r="L325" s="285"/>
      <c r="M325" s="285"/>
      <c r="N325" s="285"/>
    </row>
    <row r="326" spans="1:14" ht="15.75">
      <c r="A326" s="190">
        <f t="shared" si="5"/>
        <v>14</v>
      </c>
      <c r="B326" s="243" t="s">
        <v>88</v>
      </c>
      <c r="C326" s="203" t="s">
        <v>2151</v>
      </c>
      <c r="D326" s="199">
        <v>43555</v>
      </c>
      <c r="E326" s="214">
        <v>40950.120000000003</v>
      </c>
      <c r="F326" s="194"/>
      <c r="G326" s="194"/>
      <c r="H326" s="194"/>
      <c r="I326" s="194"/>
      <c r="J326" s="278"/>
      <c r="K326" s="278"/>
      <c r="L326" s="278"/>
      <c r="M326" s="278"/>
      <c r="N326" s="278"/>
    </row>
    <row r="327" spans="1:14" ht="15.75">
      <c r="A327" s="190">
        <f t="shared" si="5"/>
        <v>15</v>
      </c>
      <c r="B327" s="243" t="s">
        <v>90</v>
      </c>
      <c r="C327" s="203" t="s">
        <v>2151</v>
      </c>
      <c r="D327" s="199">
        <v>11779</v>
      </c>
      <c r="E327" s="214">
        <v>110722.59999999999</v>
      </c>
      <c r="F327" s="194"/>
      <c r="G327" s="194"/>
      <c r="H327" s="194"/>
      <c r="I327" s="194"/>
      <c r="J327" s="278"/>
      <c r="K327" s="278"/>
      <c r="L327" s="278"/>
      <c r="M327" s="278"/>
      <c r="N327" s="278"/>
    </row>
    <row r="328" spans="1:14" ht="15.75">
      <c r="A328" s="190">
        <f t="shared" si="5"/>
        <v>16</v>
      </c>
      <c r="B328" s="243" t="s">
        <v>92</v>
      </c>
      <c r="C328" s="261" t="s">
        <v>2151</v>
      </c>
      <c r="D328" s="199">
        <v>21506</v>
      </c>
      <c r="E328" s="214">
        <v>56345.72</v>
      </c>
      <c r="F328" s="194"/>
      <c r="G328" s="194"/>
      <c r="H328" s="194"/>
      <c r="I328" s="194"/>
      <c r="J328" s="278"/>
      <c r="K328" s="278"/>
      <c r="L328" s="278"/>
      <c r="M328" s="278"/>
      <c r="N328" s="278"/>
    </row>
    <row r="329" spans="1:14" ht="15.75">
      <c r="A329" s="190">
        <f t="shared" si="5"/>
        <v>17</v>
      </c>
      <c r="B329" s="243" t="s">
        <v>95</v>
      </c>
      <c r="C329" s="261" t="s">
        <v>2151</v>
      </c>
      <c r="D329" s="199">
        <v>45848</v>
      </c>
      <c r="E329" s="214">
        <v>210900.8</v>
      </c>
      <c r="F329" s="194"/>
      <c r="G329" s="194"/>
      <c r="H329" s="194"/>
      <c r="I329" s="194"/>
      <c r="J329" s="278"/>
      <c r="K329" s="278"/>
      <c r="L329" s="278"/>
      <c r="M329" s="278"/>
      <c r="N329" s="278"/>
    </row>
    <row r="330" spans="1:14" ht="15.75">
      <c r="A330" s="190">
        <f t="shared" si="5"/>
        <v>18</v>
      </c>
      <c r="B330" s="243" t="s">
        <v>96</v>
      </c>
      <c r="C330" s="261" t="s">
        <v>2151</v>
      </c>
      <c r="D330" s="199">
        <v>4980</v>
      </c>
      <c r="E330" s="214">
        <v>40836</v>
      </c>
      <c r="F330" s="194"/>
      <c r="G330" s="194"/>
      <c r="H330" s="194"/>
      <c r="I330" s="194"/>
      <c r="J330" s="278"/>
      <c r="K330" s="278"/>
      <c r="L330" s="278"/>
      <c r="M330" s="278"/>
      <c r="N330" s="278"/>
    </row>
    <row r="331" spans="1:14" ht="15.75">
      <c r="A331" s="190">
        <f t="shared" si="5"/>
        <v>19</v>
      </c>
      <c r="B331" s="243" t="s">
        <v>100</v>
      </c>
      <c r="C331" s="261" t="s">
        <v>2151</v>
      </c>
      <c r="D331" s="199">
        <v>198</v>
      </c>
      <c r="E331" s="214">
        <v>4554</v>
      </c>
      <c r="F331" s="194"/>
      <c r="G331" s="194"/>
      <c r="H331" s="194"/>
      <c r="I331" s="194"/>
      <c r="J331" s="278"/>
      <c r="K331" s="278"/>
      <c r="L331" s="278"/>
      <c r="M331" s="278"/>
      <c r="N331" s="278"/>
    </row>
    <row r="332" spans="1:14" ht="15.75">
      <c r="A332" s="190">
        <f t="shared" si="5"/>
        <v>20</v>
      </c>
      <c r="B332" s="243" t="s">
        <v>101</v>
      </c>
      <c r="C332" s="261" t="s">
        <v>2151</v>
      </c>
      <c r="D332" s="199">
        <v>3961</v>
      </c>
      <c r="E332" s="214">
        <v>1655.6979999999999</v>
      </c>
      <c r="F332" s="194"/>
      <c r="G332" s="194"/>
      <c r="H332" s="194"/>
      <c r="I332" s="194"/>
      <c r="J332" s="278"/>
      <c r="K332" s="278"/>
      <c r="L332" s="278"/>
      <c r="M332" s="278"/>
      <c r="N332" s="278"/>
    </row>
    <row r="333" spans="1:14" ht="15.75">
      <c r="A333" s="190">
        <f t="shared" si="5"/>
        <v>21</v>
      </c>
      <c r="B333" s="243" t="s">
        <v>102</v>
      </c>
      <c r="C333" s="261" t="s">
        <v>2151</v>
      </c>
      <c r="D333" s="199">
        <v>5402</v>
      </c>
      <c r="E333" s="214">
        <v>3538.31</v>
      </c>
      <c r="F333" s="194"/>
      <c r="G333" s="194"/>
      <c r="H333" s="194"/>
      <c r="I333" s="194"/>
      <c r="J333" s="278"/>
      <c r="K333" s="278"/>
      <c r="L333" s="278"/>
      <c r="M333" s="278"/>
      <c r="N333" s="278"/>
    </row>
    <row r="334" spans="1:14" ht="15.75">
      <c r="A334" s="190">
        <f t="shared" si="5"/>
        <v>22</v>
      </c>
      <c r="B334" s="243" t="s">
        <v>104</v>
      </c>
      <c r="C334" s="261" t="s">
        <v>2151</v>
      </c>
      <c r="D334" s="199">
        <v>2651</v>
      </c>
      <c r="E334" s="214">
        <v>23593.9</v>
      </c>
      <c r="F334" s="194"/>
      <c r="G334" s="194"/>
      <c r="H334" s="194"/>
      <c r="I334" s="194"/>
      <c r="J334" s="278"/>
      <c r="K334" s="278"/>
      <c r="L334" s="278"/>
      <c r="M334" s="278"/>
      <c r="N334" s="278"/>
    </row>
    <row r="335" spans="1:14" ht="15.75">
      <c r="A335" s="190">
        <f t="shared" si="5"/>
        <v>23</v>
      </c>
      <c r="B335" s="202" t="s">
        <v>106</v>
      </c>
      <c r="C335" s="203" t="s">
        <v>2151</v>
      </c>
      <c r="D335" s="199">
        <v>619</v>
      </c>
      <c r="E335" s="214">
        <v>28474</v>
      </c>
      <c r="F335" s="194"/>
      <c r="G335" s="194"/>
      <c r="H335" s="194"/>
      <c r="I335" s="194"/>
      <c r="J335" s="278"/>
      <c r="K335" s="278"/>
      <c r="L335" s="278"/>
      <c r="M335" s="278"/>
      <c r="N335" s="278"/>
    </row>
    <row r="336" spans="1:14" ht="15.75">
      <c r="A336" s="190">
        <f t="shared" si="5"/>
        <v>24</v>
      </c>
      <c r="B336" s="202" t="s">
        <v>107</v>
      </c>
      <c r="C336" s="203" t="s">
        <v>2151</v>
      </c>
      <c r="D336" s="199">
        <v>60</v>
      </c>
      <c r="E336" s="214">
        <v>220.8</v>
      </c>
      <c r="F336" s="194"/>
      <c r="G336" s="194"/>
      <c r="H336" s="194"/>
      <c r="I336" s="194"/>
      <c r="J336" s="278"/>
      <c r="K336" s="278"/>
      <c r="L336" s="278"/>
      <c r="M336" s="278"/>
      <c r="N336" s="278"/>
    </row>
    <row r="337" spans="1:14" ht="15.75">
      <c r="A337" s="190">
        <f t="shared" si="5"/>
        <v>25</v>
      </c>
      <c r="B337" s="202" t="s">
        <v>108</v>
      </c>
      <c r="C337" s="203" t="s">
        <v>2151</v>
      </c>
      <c r="D337" s="199">
        <v>2</v>
      </c>
      <c r="E337" s="214">
        <v>150</v>
      </c>
      <c r="F337" s="194"/>
      <c r="G337" s="194"/>
      <c r="H337" s="194"/>
      <c r="I337" s="194"/>
      <c r="J337" s="278"/>
      <c r="K337" s="278"/>
      <c r="L337" s="278"/>
      <c r="M337" s="278"/>
      <c r="N337" s="278"/>
    </row>
    <row r="338" spans="1:14" ht="15.75">
      <c r="A338" s="190">
        <f t="shared" si="5"/>
        <v>26</v>
      </c>
      <c r="B338" s="202" t="s">
        <v>109</v>
      </c>
      <c r="C338" s="203" t="s">
        <v>2151</v>
      </c>
      <c r="D338" s="199">
        <v>104</v>
      </c>
      <c r="E338" s="214">
        <v>82.576000000000008</v>
      </c>
      <c r="F338" s="194"/>
      <c r="G338" s="194"/>
      <c r="H338" s="194"/>
      <c r="I338" s="194"/>
      <c r="J338" s="278"/>
      <c r="K338" s="278"/>
      <c r="L338" s="278"/>
      <c r="M338" s="278"/>
      <c r="N338" s="278"/>
    </row>
    <row r="339" spans="1:14" ht="15.75">
      <c r="A339" s="190">
        <f t="shared" si="5"/>
        <v>27</v>
      </c>
      <c r="B339" s="27" t="s">
        <v>114</v>
      </c>
      <c r="C339" s="227" t="s">
        <v>2151</v>
      </c>
      <c r="D339" s="199">
        <v>3165</v>
      </c>
      <c r="E339" s="214">
        <v>188317.5</v>
      </c>
      <c r="F339" s="194"/>
      <c r="G339" s="194"/>
      <c r="H339" s="194"/>
      <c r="I339" s="194"/>
      <c r="J339" s="278"/>
      <c r="K339" s="278"/>
      <c r="L339" s="278"/>
      <c r="M339" s="278"/>
      <c r="N339" s="278"/>
    </row>
    <row r="340" spans="1:14" ht="15.75">
      <c r="A340" s="190">
        <f t="shared" si="5"/>
        <v>28</v>
      </c>
      <c r="B340" s="27" t="s">
        <v>115</v>
      </c>
      <c r="C340" s="227" t="s">
        <v>2151</v>
      </c>
      <c r="D340" s="199">
        <v>1490</v>
      </c>
      <c r="E340" s="214">
        <v>58855</v>
      </c>
      <c r="F340" s="194"/>
      <c r="G340" s="194"/>
      <c r="H340" s="194"/>
      <c r="I340" s="194"/>
      <c r="J340" s="278"/>
      <c r="K340" s="278"/>
      <c r="L340" s="278"/>
      <c r="M340" s="278"/>
      <c r="N340" s="278"/>
    </row>
    <row r="341" spans="1:14" ht="15.75">
      <c r="A341" s="190">
        <f t="shared" si="5"/>
        <v>29</v>
      </c>
      <c r="B341" s="51" t="s">
        <v>118</v>
      </c>
      <c r="C341" s="227" t="s">
        <v>2151</v>
      </c>
      <c r="D341" s="199">
        <v>4</v>
      </c>
      <c r="E341" s="214">
        <v>15.02</v>
      </c>
      <c r="F341" s="194"/>
      <c r="G341" s="194"/>
      <c r="H341" s="194"/>
      <c r="I341" s="194"/>
      <c r="J341" s="278"/>
      <c r="K341" s="278"/>
      <c r="L341" s="278"/>
      <c r="M341" s="278"/>
      <c r="N341" s="278"/>
    </row>
    <row r="342" spans="1:14" ht="15.75">
      <c r="A342" s="190">
        <f t="shared" si="5"/>
        <v>30</v>
      </c>
      <c r="B342" s="27" t="s">
        <v>119</v>
      </c>
      <c r="C342" s="227" t="s">
        <v>2151</v>
      </c>
      <c r="D342" s="199">
        <v>160210</v>
      </c>
      <c r="E342" s="214">
        <v>112147</v>
      </c>
      <c r="F342" s="194"/>
      <c r="G342" s="194"/>
      <c r="H342" s="194"/>
      <c r="I342" s="194"/>
      <c r="J342" s="278"/>
      <c r="K342" s="278"/>
      <c r="L342" s="278"/>
      <c r="M342" s="278"/>
      <c r="N342" s="278"/>
    </row>
    <row r="343" spans="1:14" ht="15.75">
      <c r="A343" s="190">
        <f t="shared" si="5"/>
        <v>31</v>
      </c>
      <c r="B343" s="27" t="s">
        <v>120</v>
      </c>
      <c r="C343" s="227" t="s">
        <v>2151</v>
      </c>
      <c r="D343" s="199">
        <v>2091</v>
      </c>
      <c r="E343" s="214">
        <v>2498.7449999999999</v>
      </c>
      <c r="F343" s="194"/>
      <c r="G343" s="194"/>
      <c r="H343" s="194"/>
      <c r="I343" s="194"/>
      <c r="J343" s="278"/>
      <c r="K343" s="278"/>
      <c r="L343" s="278"/>
      <c r="M343" s="278"/>
      <c r="N343" s="278"/>
    </row>
    <row r="344" spans="1:14" ht="15.75">
      <c r="A344" s="190">
        <f t="shared" si="5"/>
        <v>32</v>
      </c>
      <c r="B344" s="27" t="s">
        <v>122</v>
      </c>
      <c r="C344" s="227" t="s">
        <v>2151</v>
      </c>
      <c r="D344" s="199">
        <v>25</v>
      </c>
      <c r="E344" s="214">
        <v>15.225</v>
      </c>
      <c r="F344" s="194"/>
      <c r="G344" s="194"/>
      <c r="H344" s="194"/>
      <c r="I344" s="194"/>
      <c r="J344" s="278"/>
      <c r="K344" s="278"/>
      <c r="L344" s="278"/>
      <c r="M344" s="278"/>
      <c r="N344" s="278"/>
    </row>
    <row r="345" spans="1:14" ht="15.75">
      <c r="A345" s="190">
        <f t="shared" si="5"/>
        <v>33</v>
      </c>
      <c r="B345" s="27" t="s">
        <v>123</v>
      </c>
      <c r="C345" s="227" t="s">
        <v>2151</v>
      </c>
      <c r="D345" s="199">
        <v>129610</v>
      </c>
      <c r="E345" s="214">
        <v>233379</v>
      </c>
      <c r="F345" s="194"/>
      <c r="G345" s="194"/>
      <c r="H345" s="194"/>
      <c r="I345" s="194"/>
      <c r="J345" s="278"/>
      <c r="K345" s="278"/>
      <c r="L345" s="278"/>
      <c r="M345" s="278"/>
      <c r="N345" s="278"/>
    </row>
    <row r="346" spans="1:14" ht="15.75">
      <c r="A346" s="190">
        <f t="shared" si="5"/>
        <v>34</v>
      </c>
      <c r="B346" s="27" t="s">
        <v>124</v>
      </c>
      <c r="C346" s="227" t="s">
        <v>2151</v>
      </c>
      <c r="D346" s="199">
        <v>4858</v>
      </c>
      <c r="E346" s="214">
        <v>43722</v>
      </c>
      <c r="F346" s="194"/>
      <c r="G346" s="194"/>
      <c r="H346" s="194"/>
      <c r="I346" s="194"/>
      <c r="J346" s="278"/>
      <c r="K346" s="278"/>
      <c r="L346" s="278"/>
      <c r="M346" s="278"/>
      <c r="N346" s="278"/>
    </row>
    <row r="347" spans="1:14" ht="15.75">
      <c r="A347" s="190">
        <f t="shared" si="5"/>
        <v>35</v>
      </c>
      <c r="B347" s="27" t="s">
        <v>126</v>
      </c>
      <c r="C347" s="227" t="s">
        <v>2151</v>
      </c>
      <c r="D347" s="199">
        <v>34014</v>
      </c>
      <c r="E347" s="214">
        <v>14592.005999999999</v>
      </c>
      <c r="F347" s="194"/>
      <c r="G347" s="194"/>
      <c r="H347" s="194"/>
      <c r="I347" s="194"/>
      <c r="J347" s="278"/>
      <c r="K347" s="278"/>
      <c r="L347" s="278"/>
      <c r="M347" s="278"/>
      <c r="N347" s="278"/>
    </row>
    <row r="348" spans="1:14" ht="15.75">
      <c r="A348" s="190">
        <f t="shared" si="5"/>
        <v>36</v>
      </c>
      <c r="B348" s="27" t="s">
        <v>127</v>
      </c>
      <c r="C348" s="227" t="s">
        <v>2151</v>
      </c>
      <c r="D348" s="199">
        <v>3005</v>
      </c>
      <c r="E348" s="214">
        <v>11719.5</v>
      </c>
      <c r="F348" s="194"/>
      <c r="G348" s="194"/>
      <c r="H348" s="194"/>
      <c r="I348" s="194"/>
      <c r="J348" s="278"/>
      <c r="K348" s="278"/>
      <c r="L348" s="278"/>
      <c r="M348" s="278"/>
      <c r="N348" s="278"/>
    </row>
    <row r="349" spans="1:14" ht="15.75">
      <c r="A349" s="190">
        <f t="shared" si="5"/>
        <v>37</v>
      </c>
      <c r="B349" s="27" t="s">
        <v>129</v>
      </c>
      <c r="C349" s="227" t="s">
        <v>2151</v>
      </c>
      <c r="D349" s="199">
        <v>1000</v>
      </c>
      <c r="E349" s="214">
        <v>1500</v>
      </c>
      <c r="F349" s="194"/>
      <c r="G349" s="194"/>
      <c r="H349" s="194"/>
      <c r="I349" s="194"/>
      <c r="J349" s="278"/>
      <c r="K349" s="278"/>
      <c r="L349" s="278"/>
      <c r="M349" s="278"/>
      <c r="N349" s="278"/>
    </row>
    <row r="350" spans="1:14" ht="15.75">
      <c r="A350" s="190">
        <f t="shared" si="5"/>
        <v>38</v>
      </c>
      <c r="B350" s="27" t="s">
        <v>131</v>
      </c>
      <c r="C350" s="227" t="s">
        <v>2151</v>
      </c>
      <c r="D350" s="199">
        <v>57614</v>
      </c>
      <c r="E350" s="214">
        <v>54445.23</v>
      </c>
      <c r="F350" s="194"/>
      <c r="G350" s="194"/>
      <c r="H350" s="194"/>
      <c r="I350" s="194"/>
      <c r="J350" s="278"/>
      <c r="K350" s="278"/>
      <c r="L350" s="278"/>
      <c r="M350" s="278"/>
      <c r="N350" s="278"/>
    </row>
    <row r="351" spans="1:14" ht="15.75">
      <c r="A351" s="190">
        <f t="shared" si="5"/>
        <v>39</v>
      </c>
      <c r="B351" s="27" t="s">
        <v>132</v>
      </c>
      <c r="C351" s="227" t="s">
        <v>2151</v>
      </c>
      <c r="D351" s="199">
        <v>26267</v>
      </c>
      <c r="E351" s="214">
        <v>36773.800000000003</v>
      </c>
      <c r="F351" s="194"/>
      <c r="G351" s="194"/>
      <c r="H351" s="194"/>
      <c r="I351" s="194"/>
      <c r="J351" s="278"/>
      <c r="K351" s="278"/>
      <c r="L351" s="278"/>
      <c r="M351" s="278"/>
      <c r="N351" s="278"/>
    </row>
    <row r="352" spans="1:14" ht="15.75">
      <c r="A352" s="190">
        <f t="shared" si="5"/>
        <v>40</v>
      </c>
      <c r="B352" s="27" t="s">
        <v>134</v>
      </c>
      <c r="C352" s="227" t="s">
        <v>2151</v>
      </c>
      <c r="D352" s="199">
        <v>80965</v>
      </c>
      <c r="E352" s="214">
        <v>43073.38</v>
      </c>
      <c r="F352" s="194"/>
      <c r="G352" s="194"/>
      <c r="H352" s="194"/>
      <c r="I352" s="194"/>
      <c r="J352" s="278"/>
      <c r="K352" s="278"/>
      <c r="L352" s="278"/>
      <c r="M352" s="278"/>
      <c r="N352" s="278"/>
    </row>
    <row r="353" spans="1:14" ht="15.75">
      <c r="A353" s="190">
        <f t="shared" si="5"/>
        <v>41</v>
      </c>
      <c r="B353" s="27" t="s">
        <v>136</v>
      </c>
      <c r="C353" s="227" t="s">
        <v>2151</v>
      </c>
      <c r="D353" s="199">
        <v>1848</v>
      </c>
      <c r="E353" s="214">
        <v>1005.312</v>
      </c>
      <c r="F353" s="194"/>
      <c r="G353" s="194"/>
      <c r="H353" s="194"/>
      <c r="I353" s="194"/>
      <c r="J353" s="278"/>
      <c r="K353" s="278"/>
      <c r="L353" s="278"/>
      <c r="M353" s="278"/>
      <c r="N353" s="278"/>
    </row>
    <row r="354" spans="1:14" ht="15.75">
      <c r="A354" s="190">
        <f t="shared" si="5"/>
        <v>42</v>
      </c>
      <c r="B354" s="27" t="s">
        <v>137</v>
      </c>
      <c r="C354" s="227" t="s">
        <v>2151</v>
      </c>
      <c r="D354" s="199">
        <v>20</v>
      </c>
      <c r="E354" s="214">
        <v>378</v>
      </c>
      <c r="F354" s="194"/>
      <c r="G354" s="194"/>
      <c r="H354" s="194"/>
      <c r="I354" s="194"/>
      <c r="J354" s="278"/>
      <c r="K354" s="278"/>
      <c r="L354" s="278"/>
      <c r="M354" s="278"/>
      <c r="N354" s="278"/>
    </row>
    <row r="355" spans="1:14" ht="15.75">
      <c r="A355" s="190">
        <f t="shared" si="5"/>
        <v>43</v>
      </c>
      <c r="B355" s="27" t="s">
        <v>142</v>
      </c>
      <c r="C355" s="227" t="s">
        <v>2151</v>
      </c>
      <c r="D355" s="199">
        <v>7159</v>
      </c>
      <c r="E355" s="214">
        <v>14675.95</v>
      </c>
      <c r="F355" s="194"/>
      <c r="G355" s="194"/>
      <c r="H355" s="194"/>
      <c r="I355" s="194"/>
      <c r="J355" s="278"/>
      <c r="K355" s="278"/>
      <c r="L355" s="278"/>
      <c r="M355" s="278"/>
      <c r="N355" s="278"/>
    </row>
    <row r="356" spans="1:14" ht="15.75">
      <c r="A356" s="190">
        <f t="shared" si="5"/>
        <v>44</v>
      </c>
      <c r="B356" s="190" t="s">
        <v>144</v>
      </c>
      <c r="C356" s="211" t="s">
        <v>2151</v>
      </c>
      <c r="D356" s="192">
        <v>44629</v>
      </c>
      <c r="E356" s="197">
        <v>26554.254999999997</v>
      </c>
      <c r="F356" s="194"/>
      <c r="G356" s="194"/>
      <c r="H356" s="194"/>
      <c r="I356" s="194"/>
      <c r="J356" s="278"/>
      <c r="K356" s="278"/>
      <c r="L356" s="278"/>
      <c r="M356" s="278"/>
      <c r="N356" s="278"/>
    </row>
    <row r="357" spans="1:14" ht="15.75">
      <c r="A357" s="190">
        <f t="shared" si="5"/>
        <v>45</v>
      </c>
      <c r="B357" s="190" t="s">
        <v>146</v>
      </c>
      <c r="C357" s="211" t="s">
        <v>2151</v>
      </c>
      <c r="D357" s="192">
        <v>2250</v>
      </c>
      <c r="E357" s="197">
        <v>7103.25</v>
      </c>
      <c r="F357" s="194"/>
      <c r="G357" s="194"/>
      <c r="H357" s="194"/>
      <c r="I357" s="194"/>
      <c r="J357" s="278"/>
      <c r="K357" s="278"/>
      <c r="L357" s="278"/>
      <c r="M357" s="278"/>
      <c r="N357" s="278"/>
    </row>
    <row r="358" spans="1:14" ht="15.75">
      <c r="A358" s="190">
        <f t="shared" si="5"/>
        <v>46</v>
      </c>
      <c r="B358" s="190" t="s">
        <v>153</v>
      </c>
      <c r="C358" s="211" t="s">
        <v>2151</v>
      </c>
      <c r="D358" s="192">
        <v>51846</v>
      </c>
      <c r="E358" s="197">
        <v>108876.6</v>
      </c>
      <c r="F358" s="194"/>
      <c r="G358" s="194"/>
      <c r="H358" s="194"/>
      <c r="I358" s="194"/>
      <c r="J358" s="278"/>
      <c r="K358" s="278"/>
      <c r="L358" s="278"/>
      <c r="M358" s="278"/>
      <c r="N358" s="278"/>
    </row>
    <row r="359" spans="1:14" ht="15.75">
      <c r="A359" s="190">
        <f t="shared" si="5"/>
        <v>47</v>
      </c>
      <c r="B359" s="190" t="s">
        <v>154</v>
      </c>
      <c r="C359" s="211" t="s">
        <v>2151</v>
      </c>
      <c r="D359" s="192">
        <v>13718</v>
      </c>
      <c r="E359" s="197">
        <v>3745.0140000000001</v>
      </c>
      <c r="F359" s="194"/>
      <c r="G359" s="194"/>
      <c r="H359" s="194"/>
      <c r="I359" s="194"/>
      <c r="J359" s="278"/>
      <c r="K359" s="278"/>
      <c r="L359" s="278"/>
      <c r="M359" s="278"/>
      <c r="N359" s="278"/>
    </row>
    <row r="360" spans="1:14" ht="15.75">
      <c r="A360" s="190">
        <f t="shared" si="5"/>
        <v>48</v>
      </c>
      <c r="B360" s="190" t="s">
        <v>155</v>
      </c>
      <c r="C360" s="211" t="s">
        <v>2151</v>
      </c>
      <c r="D360" s="192">
        <v>43896</v>
      </c>
      <c r="E360" s="197">
        <v>373080.14</v>
      </c>
      <c r="F360" s="194"/>
      <c r="G360" s="194"/>
      <c r="H360" s="194"/>
      <c r="I360" s="194"/>
      <c r="J360" s="278"/>
      <c r="K360" s="278"/>
      <c r="L360" s="278"/>
      <c r="M360" s="278"/>
      <c r="N360" s="278"/>
    </row>
    <row r="361" spans="1:14" ht="15.75">
      <c r="A361" s="190">
        <f t="shared" si="5"/>
        <v>49</v>
      </c>
      <c r="B361" s="190" t="s">
        <v>157</v>
      </c>
      <c r="C361" s="211" t="s">
        <v>2151</v>
      </c>
      <c r="D361" s="192">
        <v>1170</v>
      </c>
      <c r="E361" s="197">
        <v>442.26</v>
      </c>
      <c r="F361" s="194"/>
      <c r="G361" s="194"/>
      <c r="H361" s="194"/>
      <c r="I361" s="194"/>
      <c r="J361" s="278"/>
      <c r="K361" s="278"/>
      <c r="L361" s="278"/>
      <c r="M361" s="278"/>
      <c r="N361" s="278"/>
    </row>
    <row r="362" spans="1:14" ht="15.75">
      <c r="A362" s="190">
        <f t="shared" si="5"/>
        <v>50</v>
      </c>
      <c r="B362" s="190" t="s">
        <v>2161</v>
      </c>
      <c r="C362" s="211" t="s">
        <v>2151</v>
      </c>
      <c r="D362" s="192">
        <v>756993</v>
      </c>
      <c r="E362" s="197">
        <v>132473.77500000002</v>
      </c>
      <c r="F362" s="194"/>
      <c r="G362" s="194"/>
      <c r="H362" s="194"/>
      <c r="I362" s="194"/>
      <c r="J362" s="278"/>
      <c r="K362" s="278"/>
      <c r="L362" s="278"/>
      <c r="M362" s="278"/>
      <c r="N362" s="278"/>
    </row>
    <row r="363" spans="1:14" ht="15.75">
      <c r="A363" s="190">
        <f t="shared" si="5"/>
        <v>51</v>
      </c>
      <c r="B363" s="190" t="s">
        <v>158</v>
      </c>
      <c r="C363" s="211" t="s">
        <v>2151</v>
      </c>
      <c r="D363" s="192">
        <v>88911</v>
      </c>
      <c r="E363" s="197">
        <v>87132.78</v>
      </c>
      <c r="F363" s="194"/>
      <c r="G363" s="194"/>
      <c r="H363" s="194"/>
      <c r="I363" s="194"/>
      <c r="J363" s="278"/>
      <c r="K363" s="278"/>
      <c r="L363" s="278"/>
      <c r="M363" s="278"/>
      <c r="N363" s="278"/>
    </row>
    <row r="364" spans="1:14" ht="15.75">
      <c r="A364" s="190">
        <f t="shared" si="5"/>
        <v>52</v>
      </c>
      <c r="B364" s="260" t="s">
        <v>160</v>
      </c>
      <c r="C364" s="211" t="s">
        <v>2151</v>
      </c>
      <c r="D364" s="192">
        <v>9</v>
      </c>
      <c r="E364" s="197">
        <v>350.97300000000001</v>
      </c>
      <c r="F364" s="194"/>
      <c r="G364" s="194"/>
      <c r="H364" s="194"/>
      <c r="I364" s="194"/>
      <c r="J364" s="278"/>
      <c r="K364" s="278"/>
      <c r="L364" s="278"/>
      <c r="M364" s="278"/>
      <c r="N364" s="278"/>
    </row>
    <row r="365" spans="1:14" ht="15.75">
      <c r="A365" s="190">
        <f t="shared" si="5"/>
        <v>53</v>
      </c>
      <c r="B365" s="260" t="s">
        <v>166</v>
      </c>
      <c r="C365" s="211" t="s">
        <v>2151</v>
      </c>
      <c r="D365" s="192">
        <v>53</v>
      </c>
      <c r="E365" s="197">
        <v>56.79</v>
      </c>
      <c r="F365" s="194"/>
      <c r="G365" s="194"/>
      <c r="H365" s="194"/>
      <c r="I365" s="194"/>
      <c r="J365" s="278"/>
      <c r="K365" s="278"/>
      <c r="L365" s="278"/>
      <c r="M365" s="278"/>
      <c r="N365" s="278"/>
    </row>
    <row r="366" spans="1:14" ht="15.75">
      <c r="A366" s="190">
        <f t="shared" si="5"/>
        <v>54</v>
      </c>
      <c r="B366" s="260" t="s">
        <v>167</v>
      </c>
      <c r="C366" s="211" t="s">
        <v>2151</v>
      </c>
      <c r="D366" s="192">
        <v>216180</v>
      </c>
      <c r="E366" s="197">
        <v>101422.8</v>
      </c>
      <c r="F366" s="194"/>
      <c r="G366" s="194"/>
      <c r="H366" s="194"/>
      <c r="I366" s="194"/>
      <c r="J366" s="278"/>
      <c r="K366" s="278"/>
      <c r="L366" s="278"/>
      <c r="M366" s="278"/>
      <c r="N366" s="278"/>
    </row>
    <row r="367" spans="1:14" ht="15.75">
      <c r="A367" s="190">
        <f t="shared" si="5"/>
        <v>55</v>
      </c>
      <c r="B367" s="260" t="s">
        <v>169</v>
      </c>
      <c r="C367" s="211" t="s">
        <v>2151</v>
      </c>
      <c r="D367" s="192">
        <v>14</v>
      </c>
      <c r="E367" s="197">
        <v>443.94</v>
      </c>
      <c r="F367" s="194"/>
      <c r="G367" s="194"/>
      <c r="H367" s="194"/>
      <c r="I367" s="194"/>
      <c r="J367" s="278"/>
      <c r="K367" s="278"/>
      <c r="L367" s="278"/>
      <c r="M367" s="278"/>
      <c r="N367" s="278"/>
    </row>
    <row r="368" spans="1:14" ht="15.75">
      <c r="A368" s="190">
        <f t="shared" si="5"/>
        <v>56</v>
      </c>
      <c r="B368" s="243" t="s">
        <v>174</v>
      </c>
      <c r="C368" s="231" t="s">
        <v>2151</v>
      </c>
      <c r="D368" s="199">
        <v>200</v>
      </c>
      <c r="E368" s="197">
        <v>500</v>
      </c>
      <c r="F368" s="232"/>
      <c r="G368" s="232"/>
      <c r="H368" s="232"/>
      <c r="I368" s="232"/>
      <c r="J368" s="285"/>
      <c r="K368" s="285"/>
      <c r="L368" s="285"/>
      <c r="M368" s="285"/>
      <c r="N368" s="285"/>
    </row>
    <row r="369" spans="1:14" ht="15.75">
      <c r="A369" s="190">
        <f t="shared" si="5"/>
        <v>57</v>
      </c>
      <c r="B369" s="243" t="s">
        <v>176</v>
      </c>
      <c r="C369" s="231" t="s">
        <v>2151</v>
      </c>
      <c r="D369" s="199">
        <v>246585</v>
      </c>
      <c r="E369" s="197">
        <v>258914.25</v>
      </c>
      <c r="F369" s="194"/>
      <c r="G369" s="194"/>
      <c r="H369" s="194"/>
      <c r="I369" s="194"/>
      <c r="J369" s="278"/>
      <c r="K369" s="278"/>
      <c r="L369" s="278"/>
      <c r="M369" s="278"/>
      <c r="N369" s="278"/>
    </row>
    <row r="370" spans="1:14" ht="15.75">
      <c r="A370" s="190">
        <f t="shared" si="5"/>
        <v>58</v>
      </c>
      <c r="B370" s="243" t="s">
        <v>177</v>
      </c>
      <c r="C370" s="231" t="s">
        <v>2151</v>
      </c>
      <c r="D370" s="199">
        <v>4758</v>
      </c>
      <c r="E370" s="197">
        <v>11890.242</v>
      </c>
      <c r="F370" s="194"/>
      <c r="G370" s="194"/>
      <c r="H370" s="194"/>
      <c r="I370" s="194"/>
      <c r="J370" s="278"/>
      <c r="K370" s="278"/>
      <c r="L370" s="278"/>
      <c r="M370" s="278"/>
      <c r="N370" s="278"/>
    </row>
    <row r="371" spans="1:14" ht="15.75">
      <c r="A371" s="190">
        <f t="shared" si="5"/>
        <v>59</v>
      </c>
      <c r="B371" s="243" t="s">
        <v>179</v>
      </c>
      <c r="C371" s="231" t="s">
        <v>2151</v>
      </c>
      <c r="D371" s="199">
        <v>960</v>
      </c>
      <c r="E371" s="197">
        <v>2745.6</v>
      </c>
      <c r="F371" s="194"/>
      <c r="G371" s="194"/>
      <c r="H371" s="194"/>
      <c r="I371" s="194"/>
      <c r="J371" s="278"/>
      <c r="K371" s="278"/>
      <c r="L371" s="278"/>
      <c r="M371" s="278"/>
      <c r="N371" s="278"/>
    </row>
    <row r="372" spans="1:14" ht="15.75">
      <c r="A372" s="190">
        <f t="shared" si="5"/>
        <v>60</v>
      </c>
      <c r="B372" s="243" t="s">
        <v>182</v>
      </c>
      <c r="C372" s="231" t="s">
        <v>2151</v>
      </c>
      <c r="D372" s="199">
        <v>10101</v>
      </c>
      <c r="E372" s="197">
        <v>4030.299</v>
      </c>
      <c r="F372" s="194"/>
      <c r="G372" s="194"/>
      <c r="H372" s="194"/>
      <c r="I372" s="194"/>
      <c r="J372" s="278"/>
      <c r="K372" s="278"/>
      <c r="L372" s="278"/>
      <c r="M372" s="278"/>
      <c r="N372" s="278"/>
    </row>
    <row r="373" spans="1:14" ht="15.75">
      <c r="A373" s="190">
        <f t="shared" si="5"/>
        <v>61</v>
      </c>
      <c r="B373" s="243" t="s">
        <v>184</v>
      </c>
      <c r="C373" s="231" t="s">
        <v>2151</v>
      </c>
      <c r="D373" s="199">
        <v>6396</v>
      </c>
      <c r="E373" s="197">
        <v>26191.62</v>
      </c>
      <c r="F373" s="194"/>
      <c r="G373" s="194"/>
      <c r="H373" s="194"/>
      <c r="I373" s="194"/>
      <c r="J373" s="278"/>
      <c r="K373" s="278"/>
      <c r="L373" s="278"/>
      <c r="M373" s="278"/>
      <c r="N373" s="278"/>
    </row>
    <row r="374" spans="1:14" ht="15.75">
      <c r="A374" s="190">
        <f t="shared" si="5"/>
        <v>62</v>
      </c>
      <c r="B374" s="243" t="s">
        <v>185</v>
      </c>
      <c r="C374" s="231" t="s">
        <v>2151</v>
      </c>
      <c r="D374" s="199">
        <v>480</v>
      </c>
      <c r="E374" s="197">
        <v>1382.88</v>
      </c>
      <c r="F374" s="194"/>
      <c r="G374" s="194"/>
      <c r="H374" s="194"/>
      <c r="I374" s="194"/>
      <c r="J374" s="278"/>
      <c r="K374" s="278"/>
      <c r="L374" s="278"/>
      <c r="M374" s="278"/>
      <c r="N374" s="278"/>
    </row>
    <row r="375" spans="1:14" ht="15.75">
      <c r="A375" s="190">
        <f t="shared" si="5"/>
        <v>63</v>
      </c>
      <c r="B375" s="243" t="s">
        <v>186</v>
      </c>
      <c r="C375" s="231" t="s">
        <v>2151</v>
      </c>
      <c r="D375" s="199">
        <v>19194</v>
      </c>
      <c r="E375" s="197">
        <v>16410.870000000003</v>
      </c>
      <c r="F375" s="232"/>
      <c r="G375" s="232"/>
      <c r="H375" s="232"/>
      <c r="I375" s="232"/>
      <c r="J375" s="285"/>
      <c r="K375" s="285"/>
      <c r="L375" s="285"/>
      <c r="M375" s="285"/>
      <c r="N375" s="285"/>
    </row>
    <row r="376" spans="1:14" ht="15.75">
      <c r="A376" s="190">
        <f t="shared" si="5"/>
        <v>64</v>
      </c>
      <c r="B376" s="243" t="s">
        <v>187</v>
      </c>
      <c r="C376" s="231" t="s">
        <v>2151</v>
      </c>
      <c r="D376" s="199">
        <v>30</v>
      </c>
      <c r="E376" s="197">
        <v>25.2</v>
      </c>
      <c r="F376" s="194"/>
      <c r="G376" s="194"/>
      <c r="H376" s="194"/>
      <c r="I376" s="194"/>
      <c r="J376" s="278"/>
      <c r="K376" s="278"/>
      <c r="L376" s="278"/>
      <c r="M376" s="278"/>
      <c r="N376" s="278"/>
    </row>
    <row r="377" spans="1:14" ht="15.75">
      <c r="A377" s="190">
        <f t="shared" si="5"/>
        <v>65</v>
      </c>
      <c r="B377" s="243" t="s">
        <v>192</v>
      </c>
      <c r="C377" s="231" t="s">
        <v>2151</v>
      </c>
      <c r="D377" s="199">
        <v>114540</v>
      </c>
      <c r="E377" s="197">
        <v>50970.3</v>
      </c>
      <c r="F377" s="194"/>
      <c r="G377" s="194"/>
      <c r="H377" s="194"/>
      <c r="I377" s="194"/>
      <c r="J377" s="278"/>
      <c r="K377" s="278"/>
      <c r="L377" s="278"/>
      <c r="M377" s="278"/>
      <c r="N377" s="278"/>
    </row>
    <row r="378" spans="1:14" ht="15.75">
      <c r="A378" s="190">
        <f t="shared" ref="A378:A441" si="6">A377+1</f>
        <v>66</v>
      </c>
      <c r="B378" s="260" t="s">
        <v>194</v>
      </c>
      <c r="C378" s="211" t="s">
        <v>2151</v>
      </c>
      <c r="D378" s="192">
        <v>451415</v>
      </c>
      <c r="E378" s="197">
        <v>282651.88199999998</v>
      </c>
      <c r="F378" s="194"/>
      <c r="G378" s="194"/>
      <c r="H378" s="194"/>
      <c r="I378" s="194"/>
      <c r="J378" s="278"/>
      <c r="K378" s="278"/>
      <c r="L378" s="278"/>
      <c r="M378" s="278"/>
      <c r="N378" s="278"/>
    </row>
    <row r="379" spans="1:14" ht="15.75">
      <c r="A379" s="190">
        <f t="shared" si="6"/>
        <v>67</v>
      </c>
      <c r="B379" s="55" t="s">
        <v>201</v>
      </c>
      <c r="C379" s="203" t="s">
        <v>2151</v>
      </c>
      <c r="D379" s="198">
        <v>59609</v>
      </c>
      <c r="E379" s="197">
        <v>25333.825000000001</v>
      </c>
      <c r="F379" s="194"/>
      <c r="G379" s="194"/>
      <c r="H379" s="194"/>
      <c r="I379" s="194"/>
      <c r="J379" s="278"/>
      <c r="K379" s="278"/>
      <c r="L379" s="278"/>
      <c r="M379" s="278"/>
      <c r="N379" s="278"/>
    </row>
    <row r="380" spans="1:14" ht="15.75">
      <c r="A380" s="190">
        <f t="shared" si="6"/>
        <v>68</v>
      </c>
      <c r="B380" s="55" t="s">
        <v>202</v>
      </c>
      <c r="C380" s="203" t="s">
        <v>2151</v>
      </c>
      <c r="D380" s="198">
        <v>4367</v>
      </c>
      <c r="E380" s="197">
        <v>122276</v>
      </c>
      <c r="F380" s="194"/>
      <c r="G380" s="194"/>
      <c r="H380" s="194"/>
      <c r="I380" s="194"/>
      <c r="J380" s="278"/>
      <c r="K380" s="278"/>
      <c r="L380" s="278"/>
      <c r="M380" s="278"/>
      <c r="N380" s="278"/>
    </row>
    <row r="381" spans="1:14" ht="15.75">
      <c r="A381" s="190">
        <f t="shared" si="6"/>
        <v>69</v>
      </c>
      <c r="B381" s="55" t="s">
        <v>203</v>
      </c>
      <c r="C381" s="203" t="s">
        <v>2151</v>
      </c>
      <c r="D381" s="198">
        <v>5464</v>
      </c>
      <c r="E381" s="197">
        <v>17211.600000000002</v>
      </c>
      <c r="F381" s="194"/>
      <c r="G381" s="194"/>
      <c r="H381" s="194"/>
      <c r="I381" s="194"/>
      <c r="J381" s="278"/>
      <c r="K381" s="278"/>
      <c r="L381" s="278"/>
      <c r="M381" s="278"/>
      <c r="N381" s="278"/>
    </row>
    <row r="382" spans="1:14" ht="15.75">
      <c r="A382" s="190">
        <f t="shared" si="6"/>
        <v>70</v>
      </c>
      <c r="B382" s="55" t="s">
        <v>205</v>
      </c>
      <c r="C382" s="203" t="s">
        <v>2151</v>
      </c>
      <c r="D382" s="198">
        <v>84</v>
      </c>
      <c r="E382" s="197">
        <v>405.71999999999997</v>
      </c>
      <c r="F382" s="194"/>
      <c r="G382" s="194"/>
      <c r="H382" s="194"/>
      <c r="I382" s="194"/>
      <c r="J382" s="278"/>
      <c r="K382" s="278"/>
      <c r="L382" s="278"/>
      <c r="M382" s="278"/>
      <c r="N382" s="278"/>
    </row>
    <row r="383" spans="1:14" ht="15.75">
      <c r="A383" s="190">
        <f t="shared" si="6"/>
        <v>71</v>
      </c>
      <c r="B383" s="55" t="s">
        <v>208</v>
      </c>
      <c r="C383" s="203" t="s">
        <v>2151</v>
      </c>
      <c r="D383" s="198">
        <v>4</v>
      </c>
      <c r="E383" s="197">
        <v>96</v>
      </c>
      <c r="F383" s="194"/>
      <c r="G383" s="194"/>
      <c r="H383" s="194"/>
      <c r="I383" s="194"/>
      <c r="J383" s="278"/>
      <c r="K383" s="278"/>
      <c r="L383" s="278"/>
      <c r="M383" s="278"/>
      <c r="N383" s="278"/>
    </row>
    <row r="384" spans="1:14" ht="15.75">
      <c r="A384" s="190">
        <f t="shared" si="6"/>
        <v>72</v>
      </c>
      <c r="B384" s="55" t="s">
        <v>2173</v>
      </c>
      <c r="C384" s="203" t="s">
        <v>2151</v>
      </c>
      <c r="D384" s="198">
        <v>211529</v>
      </c>
      <c r="E384" s="197">
        <v>577475</v>
      </c>
      <c r="F384" s="194"/>
      <c r="G384" s="194"/>
      <c r="H384" s="194"/>
      <c r="I384" s="194"/>
      <c r="J384" s="278"/>
      <c r="K384" s="278"/>
      <c r="L384" s="278"/>
      <c r="M384" s="278"/>
      <c r="N384" s="278"/>
    </row>
    <row r="385" spans="1:14" ht="15.75">
      <c r="A385" s="190">
        <f t="shared" si="6"/>
        <v>73</v>
      </c>
      <c r="B385" s="55" t="s">
        <v>209</v>
      </c>
      <c r="C385" s="203" t="s">
        <v>2151</v>
      </c>
      <c r="D385" s="198">
        <v>492</v>
      </c>
      <c r="E385" s="197">
        <v>2221.38</v>
      </c>
      <c r="F385" s="194"/>
      <c r="G385" s="194"/>
      <c r="H385" s="194"/>
      <c r="I385" s="194"/>
      <c r="J385" s="278"/>
      <c r="K385" s="278"/>
      <c r="L385" s="278"/>
      <c r="M385" s="278"/>
      <c r="N385" s="278"/>
    </row>
    <row r="386" spans="1:14" ht="15.75">
      <c r="A386" s="190">
        <f t="shared" si="6"/>
        <v>74</v>
      </c>
      <c r="B386" s="55" t="s">
        <v>211</v>
      </c>
      <c r="C386" s="203" t="s">
        <v>2151</v>
      </c>
      <c r="D386" s="198">
        <v>25149</v>
      </c>
      <c r="E386" s="197">
        <v>11820.03</v>
      </c>
      <c r="F386" s="194"/>
      <c r="G386" s="194"/>
      <c r="H386" s="194"/>
      <c r="I386" s="194"/>
      <c r="J386" s="278"/>
      <c r="K386" s="278"/>
      <c r="L386" s="278"/>
      <c r="M386" s="278"/>
      <c r="N386" s="278"/>
    </row>
    <row r="387" spans="1:14" ht="15.75">
      <c r="A387" s="190">
        <f t="shared" si="6"/>
        <v>75</v>
      </c>
      <c r="B387" s="55" t="s">
        <v>2174</v>
      </c>
      <c r="C387" s="203" t="s">
        <v>2151</v>
      </c>
      <c r="D387" s="198">
        <v>103</v>
      </c>
      <c r="E387" s="197">
        <v>10279.285</v>
      </c>
      <c r="F387" s="194"/>
      <c r="G387" s="194"/>
      <c r="H387" s="194"/>
      <c r="I387" s="194"/>
      <c r="J387" s="278"/>
      <c r="K387" s="278"/>
      <c r="L387" s="278"/>
      <c r="M387" s="278"/>
      <c r="N387" s="278"/>
    </row>
    <row r="388" spans="1:14" ht="15.75">
      <c r="A388" s="190">
        <f t="shared" si="6"/>
        <v>76</v>
      </c>
      <c r="B388" s="55" t="s">
        <v>213</v>
      </c>
      <c r="C388" s="203" t="s">
        <v>2151</v>
      </c>
      <c r="D388" s="198">
        <v>6482</v>
      </c>
      <c r="E388" s="197">
        <v>343.54599999999999</v>
      </c>
      <c r="F388" s="194"/>
      <c r="G388" s="194"/>
      <c r="H388" s="194"/>
      <c r="I388" s="194"/>
      <c r="J388" s="278"/>
      <c r="K388" s="278"/>
      <c r="L388" s="278"/>
      <c r="M388" s="278"/>
      <c r="N388" s="278"/>
    </row>
    <row r="389" spans="1:14" ht="15.75">
      <c r="A389" s="190">
        <f t="shared" si="6"/>
        <v>77</v>
      </c>
      <c r="B389" s="55" t="s">
        <v>2175</v>
      </c>
      <c r="C389" s="203" t="s">
        <v>2151</v>
      </c>
      <c r="D389" s="198">
        <v>3657</v>
      </c>
      <c r="E389" s="197">
        <v>1142.67</v>
      </c>
      <c r="F389" s="194"/>
      <c r="G389" s="194"/>
      <c r="H389" s="194"/>
      <c r="I389" s="194"/>
      <c r="J389" s="278"/>
      <c r="K389" s="278"/>
      <c r="L389" s="278"/>
      <c r="M389" s="278"/>
      <c r="N389" s="278"/>
    </row>
    <row r="390" spans="1:14" ht="15.75">
      <c r="A390" s="190">
        <f t="shared" si="6"/>
        <v>78</v>
      </c>
      <c r="B390" s="55" t="s">
        <v>216</v>
      </c>
      <c r="C390" s="203" t="s">
        <v>2151</v>
      </c>
      <c r="D390" s="198">
        <v>78655</v>
      </c>
      <c r="E390" s="197">
        <v>2748.933</v>
      </c>
      <c r="F390" s="194"/>
      <c r="G390" s="194"/>
      <c r="H390" s="194"/>
      <c r="I390" s="194"/>
      <c r="J390" s="278"/>
      <c r="K390" s="278"/>
      <c r="L390" s="278"/>
      <c r="M390" s="278"/>
      <c r="N390" s="278"/>
    </row>
    <row r="391" spans="1:14" ht="15.75">
      <c r="A391" s="190">
        <f t="shared" si="6"/>
        <v>79</v>
      </c>
      <c r="B391" s="55" t="s">
        <v>218</v>
      </c>
      <c r="C391" s="203" t="s">
        <v>2151</v>
      </c>
      <c r="D391" s="198">
        <v>3</v>
      </c>
      <c r="E391" s="197">
        <v>1500</v>
      </c>
      <c r="F391" s="194"/>
      <c r="G391" s="194"/>
      <c r="H391" s="194"/>
      <c r="I391" s="194"/>
      <c r="J391" s="278"/>
      <c r="K391" s="278"/>
      <c r="L391" s="278"/>
      <c r="M391" s="278"/>
      <c r="N391" s="278"/>
    </row>
    <row r="392" spans="1:14" ht="15.75">
      <c r="A392" s="190">
        <f t="shared" si="6"/>
        <v>80</v>
      </c>
      <c r="B392" s="55" t="s">
        <v>221</v>
      </c>
      <c r="C392" s="203" t="s">
        <v>2151</v>
      </c>
      <c r="D392" s="198">
        <v>27671</v>
      </c>
      <c r="E392" s="197">
        <v>155990.14599999998</v>
      </c>
      <c r="F392" s="194"/>
      <c r="G392" s="194"/>
      <c r="H392" s="194"/>
      <c r="I392" s="194"/>
      <c r="J392" s="278"/>
      <c r="K392" s="278"/>
      <c r="L392" s="278"/>
      <c r="M392" s="278"/>
      <c r="N392" s="278"/>
    </row>
    <row r="393" spans="1:14" ht="15.75">
      <c r="A393" s="190">
        <f t="shared" si="6"/>
        <v>81</v>
      </c>
      <c r="B393" s="55" t="s">
        <v>222</v>
      </c>
      <c r="C393" s="203" t="s">
        <v>2151</v>
      </c>
      <c r="D393" s="198">
        <v>7845</v>
      </c>
      <c r="E393" s="197">
        <v>11689.05</v>
      </c>
      <c r="F393" s="194"/>
      <c r="G393" s="194"/>
      <c r="H393" s="194"/>
      <c r="I393" s="194"/>
      <c r="J393" s="278"/>
      <c r="K393" s="278"/>
      <c r="L393" s="278"/>
      <c r="M393" s="278"/>
      <c r="N393" s="278"/>
    </row>
    <row r="394" spans="1:14" ht="15.75">
      <c r="A394" s="190">
        <f t="shared" si="6"/>
        <v>82</v>
      </c>
      <c r="B394" s="262" t="s">
        <v>226</v>
      </c>
      <c r="C394" s="84" t="s">
        <v>2151</v>
      </c>
      <c r="D394" s="198">
        <v>193334</v>
      </c>
      <c r="E394" s="197">
        <v>307002.12</v>
      </c>
      <c r="F394" s="194"/>
      <c r="G394" s="194"/>
      <c r="H394" s="194"/>
      <c r="I394" s="194"/>
      <c r="J394" s="278"/>
      <c r="K394" s="278"/>
      <c r="L394" s="278"/>
      <c r="M394" s="278"/>
      <c r="N394" s="278"/>
    </row>
    <row r="395" spans="1:14" ht="15.75">
      <c r="A395" s="190">
        <f t="shared" si="6"/>
        <v>83</v>
      </c>
      <c r="B395" s="262" t="s">
        <v>228</v>
      </c>
      <c r="C395" s="84" t="s">
        <v>2151</v>
      </c>
      <c r="D395" s="198">
        <v>1036</v>
      </c>
      <c r="E395" s="197">
        <v>11046.49</v>
      </c>
      <c r="F395" s="194"/>
      <c r="G395" s="194"/>
      <c r="H395" s="194"/>
      <c r="I395" s="194"/>
      <c r="J395" s="278"/>
      <c r="K395" s="278"/>
      <c r="L395" s="278"/>
      <c r="M395" s="278"/>
      <c r="N395" s="278"/>
    </row>
    <row r="396" spans="1:14" ht="15.75">
      <c r="A396" s="190">
        <f t="shared" si="6"/>
        <v>84</v>
      </c>
      <c r="B396" s="55" t="s">
        <v>229</v>
      </c>
      <c r="C396" s="84" t="s">
        <v>2151</v>
      </c>
      <c r="D396" s="198">
        <v>985</v>
      </c>
      <c r="E396" s="197">
        <v>1723.75</v>
      </c>
      <c r="F396" s="194"/>
      <c r="G396" s="194"/>
      <c r="H396" s="194"/>
      <c r="I396" s="194"/>
      <c r="J396" s="278"/>
      <c r="K396" s="278"/>
      <c r="L396" s="278"/>
      <c r="M396" s="278"/>
      <c r="N396" s="278"/>
    </row>
    <row r="397" spans="1:14" ht="15.75">
      <c r="A397" s="190">
        <f t="shared" si="6"/>
        <v>85</v>
      </c>
      <c r="B397" s="55" t="s">
        <v>238</v>
      </c>
      <c r="C397" s="84" t="s">
        <v>2151</v>
      </c>
      <c r="D397" s="198">
        <v>990</v>
      </c>
      <c r="E397" s="197">
        <v>2425.5</v>
      </c>
      <c r="F397" s="194"/>
      <c r="G397" s="194"/>
      <c r="H397" s="194"/>
      <c r="I397" s="194"/>
      <c r="J397" s="278"/>
      <c r="K397" s="278"/>
      <c r="L397" s="278"/>
      <c r="M397" s="278"/>
      <c r="N397" s="278"/>
    </row>
    <row r="398" spans="1:14" ht="15.75">
      <c r="A398" s="190">
        <f t="shared" si="6"/>
        <v>86</v>
      </c>
      <c r="B398" s="55" t="s">
        <v>240</v>
      </c>
      <c r="C398" s="84" t="s">
        <v>2151</v>
      </c>
      <c r="D398" s="198">
        <v>23785</v>
      </c>
      <c r="E398" s="197">
        <v>32823.300000000003</v>
      </c>
      <c r="F398" s="194"/>
      <c r="G398" s="194"/>
      <c r="H398" s="194"/>
      <c r="I398" s="194"/>
      <c r="J398" s="278"/>
      <c r="K398" s="278"/>
      <c r="L398" s="278"/>
      <c r="M398" s="278"/>
      <c r="N398" s="278"/>
    </row>
    <row r="399" spans="1:14" ht="15.75">
      <c r="A399" s="190">
        <f t="shared" si="6"/>
        <v>87</v>
      </c>
      <c r="B399" s="55" t="s">
        <v>241</v>
      </c>
      <c r="C399" s="84" t="s">
        <v>2151</v>
      </c>
      <c r="D399" s="263">
        <v>975</v>
      </c>
      <c r="E399" s="197">
        <v>1735.5</v>
      </c>
      <c r="F399" s="194"/>
      <c r="G399" s="194"/>
      <c r="H399" s="194"/>
      <c r="I399" s="194"/>
      <c r="J399" s="278"/>
      <c r="K399" s="278"/>
      <c r="L399" s="278"/>
      <c r="M399" s="278"/>
      <c r="N399" s="278"/>
    </row>
    <row r="400" spans="1:14" ht="15.75">
      <c r="A400" s="190">
        <f t="shared" si="6"/>
        <v>88</v>
      </c>
      <c r="B400" s="55" t="s">
        <v>243</v>
      </c>
      <c r="C400" s="84" t="s">
        <v>2151</v>
      </c>
      <c r="D400" s="198">
        <v>4160</v>
      </c>
      <c r="E400" s="197">
        <v>2891.2000000000003</v>
      </c>
      <c r="F400" s="194"/>
      <c r="G400" s="194"/>
      <c r="H400" s="194"/>
      <c r="I400" s="194"/>
      <c r="J400" s="278"/>
      <c r="K400" s="278"/>
      <c r="L400" s="278"/>
      <c r="M400" s="278"/>
      <c r="N400" s="278"/>
    </row>
    <row r="401" spans="1:14" ht="15.75">
      <c r="A401" s="190">
        <f t="shared" si="6"/>
        <v>89</v>
      </c>
      <c r="B401" s="55" t="s">
        <v>244</v>
      </c>
      <c r="C401" s="84" t="s">
        <v>2151</v>
      </c>
      <c r="D401" s="198">
        <v>10110</v>
      </c>
      <c r="E401" s="197">
        <v>10615.5</v>
      </c>
      <c r="F401" s="194"/>
      <c r="G401" s="194"/>
      <c r="H401" s="194"/>
      <c r="I401" s="194"/>
      <c r="J401" s="278"/>
      <c r="K401" s="278"/>
      <c r="L401" s="278"/>
      <c r="M401" s="278"/>
      <c r="N401" s="278"/>
    </row>
    <row r="402" spans="1:14" ht="15.75">
      <c r="A402" s="190">
        <f t="shared" si="6"/>
        <v>90</v>
      </c>
      <c r="B402" s="55" t="s">
        <v>246</v>
      </c>
      <c r="C402" s="84" t="s">
        <v>2151</v>
      </c>
      <c r="D402" s="198">
        <v>746</v>
      </c>
      <c r="E402" s="197">
        <v>5084.7359999999999</v>
      </c>
      <c r="F402" s="194"/>
      <c r="G402" s="194"/>
      <c r="H402" s="194"/>
      <c r="I402" s="194"/>
      <c r="J402" s="278"/>
      <c r="K402" s="278"/>
      <c r="L402" s="278"/>
      <c r="M402" s="278"/>
      <c r="N402" s="278"/>
    </row>
    <row r="403" spans="1:14" ht="15.75">
      <c r="A403" s="190">
        <f t="shared" si="6"/>
        <v>91</v>
      </c>
      <c r="B403" s="55" t="s">
        <v>247</v>
      </c>
      <c r="C403" s="84" t="s">
        <v>2151</v>
      </c>
      <c r="D403" s="198">
        <v>15</v>
      </c>
      <c r="E403" s="197">
        <v>5970.54</v>
      </c>
      <c r="F403" s="194"/>
      <c r="G403" s="194"/>
      <c r="H403" s="194"/>
      <c r="I403" s="194"/>
      <c r="J403" s="278"/>
      <c r="K403" s="278"/>
      <c r="L403" s="278"/>
      <c r="M403" s="278"/>
      <c r="N403" s="278"/>
    </row>
    <row r="404" spans="1:14" ht="15.75">
      <c r="A404" s="190">
        <f t="shared" si="6"/>
        <v>92</v>
      </c>
      <c r="B404" s="55" t="s">
        <v>248</v>
      </c>
      <c r="C404" s="84" t="s">
        <v>2151</v>
      </c>
      <c r="D404" s="198">
        <v>62704</v>
      </c>
      <c r="E404" s="197">
        <v>228869.59999999998</v>
      </c>
      <c r="F404" s="194"/>
      <c r="G404" s="194"/>
      <c r="H404" s="194"/>
      <c r="I404" s="194"/>
      <c r="J404" s="278"/>
      <c r="K404" s="278"/>
      <c r="L404" s="278"/>
      <c r="M404" s="278"/>
      <c r="N404" s="278"/>
    </row>
    <row r="405" spans="1:14" ht="15.75">
      <c r="A405" s="190">
        <f t="shared" si="6"/>
        <v>93</v>
      </c>
      <c r="B405" s="55" t="s">
        <v>250</v>
      </c>
      <c r="C405" s="84" t="s">
        <v>2151</v>
      </c>
      <c r="D405" s="198">
        <v>63375</v>
      </c>
      <c r="E405" s="197">
        <v>117877.5</v>
      </c>
      <c r="F405" s="194"/>
      <c r="G405" s="194"/>
      <c r="H405" s="194"/>
      <c r="I405" s="194"/>
      <c r="J405" s="278"/>
      <c r="K405" s="278"/>
      <c r="L405" s="278"/>
      <c r="M405" s="278"/>
      <c r="N405" s="278"/>
    </row>
    <row r="406" spans="1:14" ht="15.75">
      <c r="A406" s="190">
        <f t="shared" si="6"/>
        <v>94</v>
      </c>
      <c r="B406" s="243" t="s">
        <v>2246</v>
      </c>
      <c r="C406" s="233" t="s">
        <v>2151</v>
      </c>
      <c r="D406" s="199">
        <v>660</v>
      </c>
      <c r="E406" s="197">
        <v>924</v>
      </c>
      <c r="F406" s="194"/>
      <c r="G406" s="194"/>
      <c r="H406" s="194"/>
      <c r="I406" s="194"/>
      <c r="J406" s="278"/>
      <c r="K406" s="278"/>
      <c r="L406" s="278"/>
      <c r="M406" s="278"/>
      <c r="N406" s="278"/>
    </row>
    <row r="407" spans="1:14" ht="15.75">
      <c r="A407" s="190">
        <f t="shared" si="6"/>
        <v>95</v>
      </c>
      <c r="B407" s="55" t="s">
        <v>252</v>
      </c>
      <c r="C407" s="85" t="s">
        <v>2151</v>
      </c>
      <c r="D407" s="199">
        <v>30020</v>
      </c>
      <c r="E407" s="197">
        <v>23415.599999999999</v>
      </c>
      <c r="F407" s="194"/>
      <c r="G407" s="194"/>
      <c r="H407" s="194"/>
      <c r="I407" s="194"/>
      <c r="J407" s="278"/>
      <c r="K407" s="278"/>
      <c r="L407" s="278"/>
      <c r="M407" s="278"/>
      <c r="N407" s="278"/>
    </row>
    <row r="408" spans="1:14" ht="15.75">
      <c r="A408" s="190">
        <f t="shared" si="6"/>
        <v>96</v>
      </c>
      <c r="B408" s="55" t="s">
        <v>253</v>
      </c>
      <c r="C408" s="85" t="s">
        <v>2151</v>
      </c>
      <c r="D408" s="199">
        <v>1306</v>
      </c>
      <c r="E408" s="197">
        <v>4571</v>
      </c>
      <c r="F408" s="194"/>
      <c r="G408" s="194"/>
      <c r="H408" s="194"/>
      <c r="I408" s="194"/>
      <c r="J408" s="278"/>
      <c r="K408" s="278"/>
      <c r="L408" s="278"/>
      <c r="M408" s="278"/>
      <c r="N408" s="278"/>
    </row>
    <row r="409" spans="1:14" ht="15.75">
      <c r="A409" s="190">
        <f t="shared" si="6"/>
        <v>97</v>
      </c>
      <c r="B409" s="55" t="s">
        <v>255</v>
      </c>
      <c r="C409" s="85" t="s">
        <v>2151</v>
      </c>
      <c r="D409" s="199">
        <v>36884</v>
      </c>
      <c r="E409" s="197">
        <v>30908.792000000001</v>
      </c>
      <c r="F409" s="194"/>
      <c r="G409" s="194"/>
      <c r="H409" s="194"/>
      <c r="I409" s="194"/>
      <c r="J409" s="278"/>
      <c r="K409" s="278"/>
      <c r="L409" s="278"/>
      <c r="M409" s="278"/>
      <c r="N409" s="278"/>
    </row>
    <row r="410" spans="1:14" ht="15.75">
      <c r="A410" s="190">
        <f t="shared" si="6"/>
        <v>98</v>
      </c>
      <c r="B410" s="55" t="s">
        <v>257</v>
      </c>
      <c r="C410" s="85" t="s">
        <v>2151</v>
      </c>
      <c r="D410" s="199">
        <v>4238</v>
      </c>
      <c r="E410" s="197">
        <v>201285</v>
      </c>
      <c r="F410" s="194"/>
      <c r="G410" s="194"/>
      <c r="H410" s="194"/>
      <c r="I410" s="194"/>
      <c r="J410" s="278"/>
      <c r="K410" s="278"/>
      <c r="L410" s="278"/>
      <c r="M410" s="278"/>
      <c r="N410" s="278"/>
    </row>
    <row r="411" spans="1:14" ht="15.75">
      <c r="A411" s="190">
        <f t="shared" si="6"/>
        <v>99</v>
      </c>
      <c r="B411" s="55" t="s">
        <v>259</v>
      </c>
      <c r="C411" s="85" t="s">
        <v>2151</v>
      </c>
      <c r="D411" s="199">
        <v>2318</v>
      </c>
      <c r="E411" s="197">
        <v>42883</v>
      </c>
      <c r="F411" s="194"/>
      <c r="G411" s="194"/>
      <c r="H411" s="194"/>
      <c r="I411" s="194"/>
      <c r="J411" s="278"/>
      <c r="K411" s="278"/>
      <c r="L411" s="278"/>
      <c r="M411" s="278"/>
      <c r="N411" s="278"/>
    </row>
    <row r="412" spans="1:14" ht="15.75">
      <c r="A412" s="190">
        <f t="shared" si="6"/>
        <v>100</v>
      </c>
      <c r="B412" s="55" t="s">
        <v>260</v>
      </c>
      <c r="C412" s="85" t="s">
        <v>2151</v>
      </c>
      <c r="D412" s="199">
        <v>140</v>
      </c>
      <c r="E412" s="197">
        <v>689.08</v>
      </c>
      <c r="F412" s="194"/>
      <c r="G412" s="194"/>
      <c r="H412" s="194"/>
      <c r="I412" s="194"/>
      <c r="J412" s="278"/>
      <c r="K412" s="278"/>
      <c r="L412" s="278"/>
      <c r="M412" s="278"/>
      <c r="N412" s="278"/>
    </row>
    <row r="413" spans="1:14" ht="15.75">
      <c r="A413" s="190">
        <f t="shared" si="6"/>
        <v>101</v>
      </c>
      <c r="B413" s="55" t="s">
        <v>262</v>
      </c>
      <c r="C413" s="85" t="s">
        <v>2151</v>
      </c>
      <c r="D413" s="199">
        <v>685</v>
      </c>
      <c r="E413" s="197">
        <v>61239</v>
      </c>
      <c r="F413" s="194"/>
      <c r="G413" s="194"/>
      <c r="H413" s="194"/>
      <c r="I413" s="194"/>
      <c r="J413" s="278"/>
      <c r="K413" s="278"/>
      <c r="L413" s="278"/>
      <c r="M413" s="278"/>
      <c r="N413" s="278"/>
    </row>
    <row r="414" spans="1:14" ht="15.75">
      <c r="A414" s="190">
        <f t="shared" si="6"/>
        <v>102</v>
      </c>
      <c r="B414" s="55" t="s">
        <v>263</v>
      </c>
      <c r="C414" s="85" t="s">
        <v>2151</v>
      </c>
      <c r="D414" s="199">
        <v>92140</v>
      </c>
      <c r="E414" s="197">
        <v>113977.18</v>
      </c>
      <c r="F414" s="194"/>
      <c r="G414" s="194"/>
      <c r="H414" s="194"/>
      <c r="I414" s="194"/>
      <c r="J414" s="278"/>
      <c r="K414" s="278"/>
      <c r="L414" s="278"/>
      <c r="M414" s="278"/>
      <c r="N414" s="278"/>
    </row>
    <row r="415" spans="1:14" ht="15.75">
      <c r="A415" s="190">
        <f t="shared" si="6"/>
        <v>103</v>
      </c>
      <c r="B415" s="55" t="s">
        <v>265</v>
      </c>
      <c r="C415" s="85" t="s">
        <v>2151</v>
      </c>
      <c r="D415" s="199">
        <v>10</v>
      </c>
      <c r="E415" s="197">
        <v>30</v>
      </c>
      <c r="F415" s="194"/>
      <c r="G415" s="194"/>
      <c r="H415" s="194"/>
      <c r="I415" s="194"/>
      <c r="J415" s="278"/>
      <c r="K415" s="278"/>
      <c r="L415" s="278"/>
      <c r="M415" s="278"/>
      <c r="N415" s="278"/>
    </row>
    <row r="416" spans="1:14" ht="15.75">
      <c r="A416" s="190">
        <f t="shared" si="6"/>
        <v>104</v>
      </c>
      <c r="B416" s="55" t="s">
        <v>266</v>
      </c>
      <c r="C416" s="85" t="s">
        <v>2151</v>
      </c>
      <c r="D416" s="199">
        <v>5295</v>
      </c>
      <c r="E416" s="197">
        <v>608.92499999999995</v>
      </c>
      <c r="F416" s="194"/>
      <c r="G416" s="194"/>
      <c r="H416" s="194"/>
      <c r="I416" s="194"/>
      <c r="J416" s="278"/>
      <c r="K416" s="278"/>
      <c r="L416" s="278"/>
      <c r="M416" s="278"/>
      <c r="N416" s="278"/>
    </row>
    <row r="417" spans="1:14" ht="15.75">
      <c r="A417" s="190">
        <f t="shared" si="6"/>
        <v>105</v>
      </c>
      <c r="B417" s="55" t="s">
        <v>267</v>
      </c>
      <c r="C417" s="85" t="s">
        <v>2151</v>
      </c>
      <c r="D417" s="199">
        <v>56670</v>
      </c>
      <c r="E417" s="197">
        <v>85005</v>
      </c>
      <c r="F417" s="194"/>
      <c r="G417" s="194"/>
      <c r="H417" s="194"/>
      <c r="I417" s="194"/>
      <c r="J417" s="278"/>
      <c r="K417" s="278"/>
      <c r="L417" s="278"/>
      <c r="M417" s="278"/>
      <c r="N417" s="278"/>
    </row>
    <row r="418" spans="1:14" ht="15.75">
      <c r="A418" s="190">
        <f t="shared" si="6"/>
        <v>106</v>
      </c>
      <c r="B418" s="264" t="s">
        <v>272</v>
      </c>
      <c r="C418" s="245" t="s">
        <v>2151</v>
      </c>
      <c r="D418" s="217">
        <v>28305</v>
      </c>
      <c r="E418" s="265">
        <v>6934.7250000000004</v>
      </c>
      <c r="F418" s="194"/>
      <c r="G418" s="194"/>
      <c r="H418" s="194"/>
      <c r="I418" s="194"/>
      <c r="J418" s="278"/>
      <c r="K418" s="278"/>
      <c r="L418" s="278"/>
      <c r="M418" s="278"/>
      <c r="N418" s="278"/>
    </row>
    <row r="419" spans="1:14" ht="15.75">
      <c r="A419" s="190">
        <f t="shared" si="6"/>
        <v>107</v>
      </c>
      <c r="B419" s="27" t="s">
        <v>271</v>
      </c>
      <c r="C419" s="233" t="s">
        <v>2151</v>
      </c>
      <c r="D419" s="199">
        <v>19400</v>
      </c>
      <c r="E419" s="190">
        <v>4306.8</v>
      </c>
      <c r="F419" s="194"/>
      <c r="G419" s="194"/>
      <c r="H419" s="194"/>
      <c r="I419" s="194"/>
      <c r="J419" s="278"/>
      <c r="K419" s="278"/>
      <c r="L419" s="278"/>
      <c r="M419" s="278"/>
      <c r="N419" s="278"/>
    </row>
    <row r="420" spans="1:14" ht="15.75">
      <c r="A420" s="190">
        <f t="shared" si="6"/>
        <v>108</v>
      </c>
      <c r="B420" s="90" t="s">
        <v>277</v>
      </c>
      <c r="C420" s="85" t="s">
        <v>2151</v>
      </c>
      <c r="D420" s="199">
        <v>4800</v>
      </c>
      <c r="E420" s="190">
        <v>12000</v>
      </c>
      <c r="F420" s="232"/>
      <c r="G420" s="232"/>
      <c r="H420" s="232"/>
      <c r="I420" s="232"/>
      <c r="J420" s="285"/>
      <c r="K420" s="285"/>
      <c r="L420" s="285"/>
      <c r="M420" s="285"/>
      <c r="N420" s="285"/>
    </row>
    <row r="421" spans="1:14" ht="15.75">
      <c r="A421" s="190">
        <f t="shared" si="6"/>
        <v>109</v>
      </c>
      <c r="B421" s="90" t="s">
        <v>278</v>
      </c>
      <c r="C421" s="85" t="s">
        <v>2151</v>
      </c>
      <c r="D421" s="199">
        <v>2640</v>
      </c>
      <c r="E421" s="190">
        <v>31416</v>
      </c>
      <c r="F421" s="194"/>
      <c r="G421" s="194"/>
      <c r="H421" s="194"/>
      <c r="I421" s="194"/>
      <c r="J421" s="278"/>
      <c r="K421" s="278"/>
      <c r="L421" s="278"/>
      <c r="M421" s="278"/>
      <c r="N421" s="278"/>
    </row>
    <row r="422" spans="1:14" ht="15.75">
      <c r="A422" s="190">
        <f t="shared" si="6"/>
        <v>110</v>
      </c>
      <c r="B422" s="90" t="s">
        <v>279</v>
      </c>
      <c r="C422" s="85" t="s">
        <v>2151</v>
      </c>
      <c r="D422" s="199">
        <v>1905</v>
      </c>
      <c r="E422" s="190">
        <v>15049.5</v>
      </c>
      <c r="F422" s="194"/>
      <c r="G422" s="194"/>
      <c r="H422" s="194"/>
      <c r="I422" s="194"/>
      <c r="J422" s="278"/>
      <c r="K422" s="278"/>
      <c r="L422" s="278"/>
      <c r="M422" s="278"/>
      <c r="N422" s="278"/>
    </row>
    <row r="423" spans="1:14" ht="15.75">
      <c r="A423" s="190">
        <f t="shared" si="6"/>
        <v>111</v>
      </c>
      <c r="B423" s="90" t="s">
        <v>281</v>
      </c>
      <c r="C423" s="84" t="s">
        <v>2151</v>
      </c>
      <c r="D423" s="199">
        <v>652</v>
      </c>
      <c r="E423" s="190">
        <v>3190.8879999999999</v>
      </c>
      <c r="F423" s="194"/>
      <c r="G423" s="194"/>
      <c r="H423" s="194"/>
      <c r="I423" s="194"/>
      <c r="J423" s="278"/>
      <c r="K423" s="278"/>
      <c r="L423" s="278"/>
      <c r="M423" s="278"/>
      <c r="N423" s="278"/>
    </row>
    <row r="424" spans="1:14" ht="15.75">
      <c r="A424" s="190">
        <f t="shared" si="6"/>
        <v>112</v>
      </c>
      <c r="B424" s="92" t="s">
        <v>283</v>
      </c>
      <c r="C424" s="237" t="s">
        <v>2151</v>
      </c>
      <c r="D424" s="229">
        <v>103750</v>
      </c>
      <c r="E424" s="266">
        <v>62250</v>
      </c>
      <c r="F424" s="194"/>
      <c r="G424" s="194"/>
      <c r="H424" s="194"/>
      <c r="I424" s="194"/>
      <c r="J424" s="278"/>
      <c r="K424" s="278"/>
      <c r="L424" s="278"/>
      <c r="M424" s="278"/>
      <c r="N424" s="278"/>
    </row>
    <row r="425" spans="1:14" ht="15.75">
      <c r="A425" s="190">
        <f t="shared" si="6"/>
        <v>113</v>
      </c>
      <c r="B425" s="90" t="s">
        <v>287</v>
      </c>
      <c r="C425" s="84" t="s">
        <v>2151</v>
      </c>
      <c r="D425" s="199">
        <v>41613</v>
      </c>
      <c r="E425" s="190">
        <v>122758.35</v>
      </c>
      <c r="F425" s="194"/>
      <c r="G425" s="194"/>
      <c r="H425" s="194"/>
      <c r="I425" s="194"/>
      <c r="J425" s="278"/>
      <c r="K425" s="278"/>
      <c r="L425" s="278"/>
      <c r="M425" s="278"/>
      <c r="N425" s="278"/>
    </row>
    <row r="426" spans="1:14" ht="15.75">
      <c r="A426" s="190">
        <f t="shared" si="6"/>
        <v>114</v>
      </c>
      <c r="B426" s="95" t="s">
        <v>2143</v>
      </c>
      <c r="C426" s="237" t="s">
        <v>2151</v>
      </c>
      <c r="D426" s="229">
        <v>49800</v>
      </c>
      <c r="E426" s="266">
        <v>179280</v>
      </c>
      <c r="F426" s="194"/>
      <c r="G426" s="194"/>
      <c r="H426" s="194"/>
      <c r="I426" s="194"/>
      <c r="J426" s="278"/>
      <c r="K426" s="278"/>
      <c r="L426" s="278"/>
      <c r="M426" s="278"/>
      <c r="N426" s="278"/>
    </row>
    <row r="427" spans="1:14" ht="15.75">
      <c r="A427" s="190">
        <f t="shared" si="6"/>
        <v>115</v>
      </c>
      <c r="B427" s="91" t="s">
        <v>291</v>
      </c>
      <c r="C427" s="84" t="s">
        <v>2151</v>
      </c>
      <c r="D427" s="199">
        <v>41</v>
      </c>
      <c r="E427" s="190">
        <v>448</v>
      </c>
      <c r="F427" s="194"/>
      <c r="G427" s="194"/>
      <c r="H427" s="194"/>
      <c r="I427" s="194"/>
      <c r="J427" s="278"/>
      <c r="K427" s="278"/>
      <c r="L427" s="278"/>
      <c r="M427" s="278"/>
      <c r="N427" s="278"/>
    </row>
    <row r="428" spans="1:14" ht="15.75">
      <c r="A428" s="190">
        <f t="shared" si="6"/>
        <v>116</v>
      </c>
      <c r="B428" s="90" t="s">
        <v>292</v>
      </c>
      <c r="C428" s="84" t="s">
        <v>2151</v>
      </c>
      <c r="D428" s="199">
        <v>16990</v>
      </c>
      <c r="E428" s="190">
        <v>1070.3699999999999</v>
      </c>
      <c r="F428" s="194"/>
      <c r="G428" s="194"/>
      <c r="H428" s="194"/>
      <c r="I428" s="194"/>
      <c r="J428" s="278"/>
      <c r="K428" s="278"/>
      <c r="L428" s="278"/>
      <c r="M428" s="278"/>
      <c r="N428" s="278"/>
    </row>
    <row r="429" spans="1:14" ht="15.75">
      <c r="A429" s="190">
        <f t="shared" si="6"/>
        <v>117</v>
      </c>
      <c r="B429" s="90" t="s">
        <v>296</v>
      </c>
      <c r="C429" s="84" t="s">
        <v>2151</v>
      </c>
      <c r="D429" s="199">
        <v>5522</v>
      </c>
      <c r="E429" s="190">
        <v>4870.4039999999995</v>
      </c>
      <c r="F429" s="194"/>
      <c r="G429" s="194"/>
      <c r="H429" s="194"/>
      <c r="I429" s="194"/>
      <c r="J429" s="278"/>
      <c r="K429" s="278"/>
      <c r="L429" s="278"/>
      <c r="M429" s="278"/>
      <c r="N429" s="278"/>
    </row>
    <row r="430" spans="1:14" ht="15.75">
      <c r="A430" s="190">
        <f t="shared" si="6"/>
        <v>118</v>
      </c>
      <c r="B430" s="90" t="s">
        <v>297</v>
      </c>
      <c r="C430" s="84" t="s">
        <v>2151</v>
      </c>
      <c r="D430" s="199">
        <v>39366</v>
      </c>
      <c r="E430" s="190">
        <v>30587.382000000001</v>
      </c>
      <c r="F430" s="194"/>
      <c r="G430" s="194"/>
      <c r="H430" s="194"/>
      <c r="I430" s="194"/>
      <c r="J430" s="278"/>
      <c r="K430" s="278"/>
      <c r="L430" s="278"/>
      <c r="M430" s="278"/>
      <c r="N430" s="278"/>
    </row>
    <row r="431" spans="1:14" ht="15.75">
      <c r="A431" s="190">
        <f t="shared" si="6"/>
        <v>119</v>
      </c>
      <c r="B431" s="90" t="s">
        <v>298</v>
      </c>
      <c r="C431" s="84" t="s">
        <v>2151</v>
      </c>
      <c r="D431" s="199">
        <v>5</v>
      </c>
      <c r="E431" s="190">
        <v>7.5</v>
      </c>
      <c r="F431" s="194"/>
      <c r="G431" s="194"/>
      <c r="H431" s="194"/>
      <c r="I431" s="194"/>
      <c r="J431" s="278"/>
      <c r="K431" s="278"/>
      <c r="L431" s="278"/>
      <c r="M431" s="278"/>
      <c r="N431" s="278"/>
    </row>
    <row r="432" spans="1:14" ht="15.75">
      <c r="A432" s="190">
        <f t="shared" si="6"/>
        <v>120</v>
      </c>
      <c r="B432" s="92" t="s">
        <v>300</v>
      </c>
      <c r="C432" s="237" t="s">
        <v>2151</v>
      </c>
      <c r="D432" s="229">
        <v>204</v>
      </c>
      <c r="E432" s="266">
        <v>2513.2800000000002</v>
      </c>
      <c r="F432" s="194"/>
      <c r="G432" s="194"/>
      <c r="H432" s="194"/>
      <c r="I432" s="194"/>
      <c r="J432" s="278"/>
      <c r="K432" s="278"/>
      <c r="L432" s="278"/>
      <c r="M432" s="278"/>
      <c r="N432" s="278"/>
    </row>
    <row r="433" spans="1:14" ht="31.5">
      <c r="A433" s="190">
        <f t="shared" si="6"/>
        <v>121</v>
      </c>
      <c r="B433" s="92" t="s">
        <v>2145</v>
      </c>
      <c r="C433" s="234" t="s">
        <v>2151</v>
      </c>
      <c r="D433" s="229">
        <v>35</v>
      </c>
      <c r="E433" s="266">
        <v>4998</v>
      </c>
      <c r="F433" s="194"/>
      <c r="G433" s="194"/>
      <c r="H433" s="194"/>
      <c r="I433" s="194"/>
      <c r="J433" s="278"/>
      <c r="K433" s="278"/>
      <c r="L433" s="278"/>
      <c r="M433" s="278"/>
      <c r="N433" s="278"/>
    </row>
    <row r="434" spans="1:14" ht="15.75">
      <c r="A434" s="190">
        <f t="shared" si="6"/>
        <v>122</v>
      </c>
      <c r="B434" s="112" t="s">
        <v>309</v>
      </c>
      <c r="C434" s="201" t="s">
        <v>2151</v>
      </c>
      <c r="D434" s="199">
        <v>3167</v>
      </c>
      <c r="E434" s="190">
        <v>9501</v>
      </c>
      <c r="F434" s="194"/>
      <c r="G434" s="194"/>
      <c r="H434" s="194"/>
      <c r="I434" s="194"/>
      <c r="J434" s="278"/>
      <c r="K434" s="278"/>
      <c r="L434" s="278"/>
      <c r="M434" s="278"/>
      <c r="N434" s="278"/>
    </row>
    <row r="435" spans="1:14" ht="15.75">
      <c r="A435" s="190">
        <f t="shared" si="6"/>
        <v>123</v>
      </c>
      <c r="B435" s="112" t="s">
        <v>310</v>
      </c>
      <c r="C435" s="201" t="s">
        <v>2151</v>
      </c>
      <c r="D435" s="199">
        <v>500</v>
      </c>
      <c r="E435" s="190">
        <v>595</v>
      </c>
      <c r="F435" s="194"/>
      <c r="G435" s="194"/>
      <c r="H435" s="194"/>
      <c r="I435" s="194"/>
      <c r="J435" s="278"/>
      <c r="K435" s="278"/>
      <c r="L435" s="278"/>
      <c r="M435" s="278"/>
      <c r="N435" s="278"/>
    </row>
    <row r="436" spans="1:14" ht="15.75">
      <c r="A436" s="190">
        <f t="shared" si="6"/>
        <v>124</v>
      </c>
      <c r="B436" s="112" t="s">
        <v>312</v>
      </c>
      <c r="C436" s="201" t="s">
        <v>2151</v>
      </c>
      <c r="D436" s="199">
        <v>124</v>
      </c>
      <c r="E436" s="190">
        <v>312.48</v>
      </c>
      <c r="F436" s="194"/>
      <c r="G436" s="194"/>
      <c r="H436" s="194"/>
      <c r="I436" s="194"/>
      <c r="J436" s="278"/>
      <c r="K436" s="278"/>
      <c r="L436" s="278"/>
      <c r="M436" s="278"/>
      <c r="N436" s="278"/>
    </row>
    <row r="437" spans="1:14" ht="15.75">
      <c r="A437" s="190">
        <f t="shared" si="6"/>
        <v>125</v>
      </c>
      <c r="B437" s="112" t="s">
        <v>313</v>
      </c>
      <c r="C437" s="201" t="s">
        <v>2151</v>
      </c>
      <c r="D437" s="199">
        <v>34490</v>
      </c>
      <c r="E437" s="190">
        <v>5794.32</v>
      </c>
      <c r="F437" s="194"/>
      <c r="G437" s="194"/>
      <c r="H437" s="194"/>
      <c r="I437" s="194"/>
      <c r="J437" s="278"/>
      <c r="K437" s="278"/>
      <c r="L437" s="278"/>
      <c r="M437" s="278"/>
      <c r="N437" s="278"/>
    </row>
    <row r="438" spans="1:14" ht="15.75">
      <c r="A438" s="190">
        <f t="shared" si="6"/>
        <v>126</v>
      </c>
      <c r="B438" s="112" t="s">
        <v>2183</v>
      </c>
      <c r="C438" s="201" t="s">
        <v>2151</v>
      </c>
      <c r="D438" s="199">
        <v>6945</v>
      </c>
      <c r="E438" s="190">
        <v>38822.550000000003</v>
      </c>
      <c r="F438" s="194"/>
      <c r="G438" s="194"/>
      <c r="H438" s="194"/>
      <c r="I438" s="194"/>
      <c r="J438" s="278"/>
      <c r="K438" s="278"/>
      <c r="L438" s="278"/>
      <c r="M438" s="278"/>
      <c r="N438" s="278"/>
    </row>
    <row r="439" spans="1:14" ht="15.75">
      <c r="A439" s="190">
        <f t="shared" si="6"/>
        <v>127</v>
      </c>
      <c r="B439" s="112" t="s">
        <v>318</v>
      </c>
      <c r="C439" s="201" t="s">
        <v>2151</v>
      </c>
      <c r="D439" s="192">
        <v>20999</v>
      </c>
      <c r="E439" s="190">
        <v>21607.970999999998</v>
      </c>
      <c r="F439" s="194"/>
      <c r="G439" s="194"/>
      <c r="H439" s="194"/>
      <c r="I439" s="194"/>
      <c r="J439" s="278"/>
      <c r="K439" s="278"/>
      <c r="L439" s="278"/>
      <c r="M439" s="278"/>
      <c r="N439" s="278"/>
    </row>
    <row r="440" spans="1:14" ht="15.75">
      <c r="A440" s="190">
        <f t="shared" si="6"/>
        <v>128</v>
      </c>
      <c r="B440" s="112" t="s">
        <v>321</v>
      </c>
      <c r="C440" s="201" t="s">
        <v>2151</v>
      </c>
      <c r="D440" s="199">
        <v>2750</v>
      </c>
      <c r="E440" s="190">
        <v>1674.75</v>
      </c>
      <c r="F440" s="194"/>
      <c r="G440" s="194"/>
      <c r="H440" s="194"/>
      <c r="I440" s="194"/>
      <c r="J440" s="278"/>
      <c r="K440" s="278"/>
      <c r="L440" s="278"/>
      <c r="M440" s="278"/>
      <c r="N440" s="278"/>
    </row>
    <row r="441" spans="1:14" ht="15.75">
      <c r="A441" s="190">
        <f t="shared" si="6"/>
        <v>129</v>
      </c>
      <c r="B441" s="112" t="s">
        <v>322</v>
      </c>
      <c r="C441" s="201" t="s">
        <v>2151</v>
      </c>
      <c r="D441" s="199">
        <v>68</v>
      </c>
      <c r="E441" s="190">
        <v>210.12</v>
      </c>
      <c r="F441" s="194"/>
      <c r="G441" s="194"/>
      <c r="H441" s="194"/>
      <c r="I441" s="194"/>
      <c r="J441" s="278"/>
      <c r="K441" s="278"/>
      <c r="L441" s="278"/>
      <c r="M441" s="278"/>
      <c r="N441" s="278"/>
    </row>
    <row r="442" spans="1:14" ht="15.75">
      <c r="A442" s="190">
        <f t="shared" ref="A442:A505" si="7">A441+1</f>
        <v>130</v>
      </c>
      <c r="B442" s="112" t="s">
        <v>323</v>
      </c>
      <c r="C442" s="201" t="s">
        <v>2151</v>
      </c>
      <c r="D442" s="199">
        <v>200</v>
      </c>
      <c r="E442" s="190">
        <v>15</v>
      </c>
      <c r="F442" s="194"/>
      <c r="G442" s="194"/>
      <c r="H442" s="194"/>
      <c r="I442" s="194"/>
      <c r="J442" s="278"/>
      <c r="K442" s="278"/>
      <c r="L442" s="278"/>
      <c r="M442" s="278"/>
      <c r="N442" s="278"/>
    </row>
    <row r="443" spans="1:14" ht="31.5">
      <c r="A443" s="190">
        <f t="shared" si="7"/>
        <v>131</v>
      </c>
      <c r="B443" s="121" t="s">
        <v>326</v>
      </c>
      <c r="C443" s="267" t="s">
        <v>2151</v>
      </c>
      <c r="D443" s="229">
        <v>24</v>
      </c>
      <c r="E443" s="266">
        <v>346.12799999999999</v>
      </c>
      <c r="F443" s="232"/>
      <c r="G443" s="232"/>
      <c r="H443" s="232"/>
      <c r="I443" s="232"/>
      <c r="J443" s="285"/>
      <c r="K443" s="285"/>
      <c r="L443" s="285"/>
      <c r="M443" s="285"/>
      <c r="N443" s="285"/>
    </row>
    <row r="444" spans="1:14" ht="15.75">
      <c r="A444" s="190">
        <f t="shared" si="7"/>
        <v>132</v>
      </c>
      <c r="B444" s="112" t="s">
        <v>327</v>
      </c>
      <c r="C444" s="201" t="s">
        <v>2151</v>
      </c>
      <c r="D444" s="199">
        <v>168</v>
      </c>
      <c r="E444" s="190">
        <v>264.60000000000002</v>
      </c>
      <c r="F444" s="1"/>
      <c r="G444" s="1"/>
      <c r="H444" s="1"/>
      <c r="I444" s="1"/>
    </row>
    <row r="445" spans="1:14" ht="15.75">
      <c r="A445" s="190">
        <f t="shared" si="7"/>
        <v>133</v>
      </c>
      <c r="B445" s="112" t="s">
        <v>328</v>
      </c>
      <c r="C445" s="268" t="s">
        <v>2151</v>
      </c>
      <c r="D445" s="199">
        <v>43</v>
      </c>
      <c r="E445" s="190">
        <v>72.239999999999995</v>
      </c>
      <c r="F445" s="194"/>
      <c r="G445" s="194"/>
      <c r="H445" s="194"/>
      <c r="I445" s="194"/>
      <c r="J445" s="278"/>
      <c r="K445" s="278"/>
      <c r="L445" s="278"/>
      <c r="M445" s="278"/>
      <c r="N445" s="278"/>
    </row>
    <row r="446" spans="1:14" ht="15.75">
      <c r="A446" s="190">
        <f t="shared" si="7"/>
        <v>134</v>
      </c>
      <c r="B446" s="112" t="s">
        <v>329</v>
      </c>
      <c r="C446" s="268" t="s">
        <v>2151</v>
      </c>
      <c r="D446" s="199">
        <v>22784</v>
      </c>
      <c r="E446" s="190">
        <v>20095.488000000001</v>
      </c>
      <c r="F446" s="194"/>
      <c r="G446" s="194"/>
      <c r="H446" s="194"/>
      <c r="I446" s="194"/>
      <c r="J446" s="278"/>
      <c r="K446" s="278"/>
      <c r="L446" s="278"/>
      <c r="M446" s="278"/>
      <c r="N446" s="278"/>
    </row>
    <row r="447" spans="1:14" ht="15.75">
      <c r="A447" s="190">
        <f t="shared" si="7"/>
        <v>135</v>
      </c>
      <c r="B447" s="202" t="s">
        <v>339</v>
      </c>
      <c r="C447" s="85" t="s">
        <v>2151</v>
      </c>
      <c r="D447" s="198">
        <v>3820</v>
      </c>
      <c r="E447" s="190">
        <v>3029.2599999999998</v>
      </c>
      <c r="F447" s="194"/>
      <c r="G447" s="194"/>
      <c r="H447" s="194"/>
      <c r="I447" s="194"/>
      <c r="J447" s="278"/>
      <c r="K447" s="278"/>
      <c r="L447" s="278"/>
      <c r="M447" s="278"/>
      <c r="N447" s="278"/>
    </row>
    <row r="448" spans="1:14" ht="15.75">
      <c r="A448" s="190">
        <f t="shared" si="7"/>
        <v>136</v>
      </c>
      <c r="B448" s="202" t="s">
        <v>340</v>
      </c>
      <c r="C448" s="85" t="s">
        <v>2151</v>
      </c>
      <c r="D448" s="198">
        <v>104853</v>
      </c>
      <c r="E448" s="190">
        <v>190098.489</v>
      </c>
      <c r="F448" s="194"/>
      <c r="G448" s="194"/>
      <c r="H448" s="194"/>
      <c r="I448" s="194"/>
      <c r="J448" s="278"/>
      <c r="K448" s="278"/>
      <c r="L448" s="278"/>
      <c r="M448" s="278"/>
      <c r="N448" s="278"/>
    </row>
    <row r="449" spans="1:14" ht="15.75">
      <c r="A449" s="190">
        <f t="shared" si="7"/>
        <v>137</v>
      </c>
      <c r="B449" s="202" t="s">
        <v>341</v>
      </c>
      <c r="C449" s="85" t="s">
        <v>2151</v>
      </c>
      <c r="D449" s="198">
        <v>19813</v>
      </c>
      <c r="E449" s="190">
        <v>68929.426999999996</v>
      </c>
      <c r="F449" s="194"/>
      <c r="G449" s="194"/>
      <c r="H449" s="194"/>
      <c r="I449" s="194"/>
      <c r="J449" s="278"/>
      <c r="K449" s="278"/>
      <c r="L449" s="278"/>
      <c r="M449" s="278"/>
      <c r="N449" s="278"/>
    </row>
    <row r="450" spans="1:14" ht="15.75">
      <c r="A450" s="190">
        <f t="shared" si="7"/>
        <v>138</v>
      </c>
      <c r="B450" s="202" t="s">
        <v>342</v>
      </c>
      <c r="C450" s="85" t="s">
        <v>2151</v>
      </c>
      <c r="D450" s="198">
        <v>4802</v>
      </c>
      <c r="E450" s="190">
        <v>3068.4780000000001</v>
      </c>
      <c r="F450" s="194"/>
      <c r="G450" s="194"/>
      <c r="H450" s="194"/>
      <c r="I450" s="194"/>
      <c r="J450" s="278"/>
      <c r="K450" s="278"/>
      <c r="L450" s="278"/>
      <c r="M450" s="278"/>
      <c r="N450" s="278"/>
    </row>
    <row r="451" spans="1:14" ht="15.75">
      <c r="A451" s="190">
        <f t="shared" si="7"/>
        <v>139</v>
      </c>
      <c r="B451" s="202" t="s">
        <v>344</v>
      </c>
      <c r="C451" s="85" t="s">
        <v>2151</v>
      </c>
      <c r="D451" s="198">
        <v>9998</v>
      </c>
      <c r="E451" s="190">
        <v>34153.168000000005</v>
      </c>
      <c r="F451" s="232"/>
      <c r="G451" s="232"/>
      <c r="H451" s="232"/>
      <c r="I451" s="232"/>
      <c r="J451" s="285"/>
      <c r="K451" s="285"/>
      <c r="L451" s="285"/>
      <c r="M451" s="285"/>
      <c r="N451" s="285"/>
    </row>
    <row r="452" spans="1:14" ht="15.75">
      <c r="A452" s="190">
        <f t="shared" si="7"/>
        <v>140</v>
      </c>
      <c r="B452" s="202" t="s">
        <v>345</v>
      </c>
      <c r="C452" s="85" t="s">
        <v>2151</v>
      </c>
      <c r="D452" s="198">
        <v>479</v>
      </c>
      <c r="E452" s="190">
        <v>1245.4000000000001</v>
      </c>
      <c r="F452" s="194"/>
      <c r="G452" s="194"/>
      <c r="H452" s="194"/>
      <c r="I452" s="194"/>
      <c r="J452" s="278"/>
      <c r="K452" s="278"/>
      <c r="L452" s="278"/>
      <c r="M452" s="278"/>
      <c r="N452" s="278"/>
    </row>
    <row r="453" spans="1:14" ht="15.75">
      <c r="A453" s="190">
        <f t="shared" si="7"/>
        <v>141</v>
      </c>
      <c r="B453" s="202" t="s">
        <v>17</v>
      </c>
      <c r="C453" s="85" t="s">
        <v>2151</v>
      </c>
      <c r="D453" s="198">
        <v>4308</v>
      </c>
      <c r="E453" s="197">
        <v>5846.8550000000005</v>
      </c>
      <c r="F453" s="194"/>
      <c r="G453" s="194"/>
      <c r="H453" s="194"/>
      <c r="I453" s="194"/>
      <c r="J453" s="278"/>
      <c r="K453" s="278"/>
      <c r="L453" s="278"/>
      <c r="M453" s="278"/>
      <c r="N453" s="278"/>
    </row>
    <row r="454" spans="1:14" ht="15.75">
      <c r="A454" s="190">
        <f t="shared" si="7"/>
        <v>142</v>
      </c>
      <c r="B454" s="202" t="s">
        <v>348</v>
      </c>
      <c r="C454" s="85" t="s">
        <v>2151</v>
      </c>
      <c r="D454" s="198">
        <v>2</v>
      </c>
      <c r="E454" s="197">
        <v>4.21</v>
      </c>
      <c r="F454" s="194"/>
      <c r="G454" s="194"/>
      <c r="H454" s="194"/>
      <c r="I454" s="194"/>
      <c r="J454" s="278"/>
      <c r="K454" s="278"/>
      <c r="L454" s="278"/>
      <c r="M454" s="278"/>
      <c r="N454" s="278"/>
    </row>
    <row r="455" spans="1:14" ht="15.75">
      <c r="A455" s="190">
        <f t="shared" si="7"/>
        <v>143</v>
      </c>
      <c r="B455" s="202" t="s">
        <v>349</v>
      </c>
      <c r="C455" s="85" t="s">
        <v>2151</v>
      </c>
      <c r="D455" s="198">
        <v>24</v>
      </c>
      <c r="E455" s="197">
        <v>167.83199999999999</v>
      </c>
      <c r="F455" s="194"/>
      <c r="G455" s="194"/>
      <c r="H455" s="194"/>
      <c r="I455" s="194"/>
      <c r="J455" s="278"/>
      <c r="K455" s="278"/>
      <c r="L455" s="278"/>
      <c r="M455" s="278"/>
      <c r="N455" s="278"/>
    </row>
    <row r="456" spans="1:14" ht="15.75">
      <c r="A456" s="190">
        <f t="shared" si="7"/>
        <v>144</v>
      </c>
      <c r="B456" s="202" t="s">
        <v>354</v>
      </c>
      <c r="C456" s="85" t="s">
        <v>2151</v>
      </c>
      <c r="D456" s="198">
        <v>39153</v>
      </c>
      <c r="E456" s="197">
        <v>12137.43</v>
      </c>
      <c r="F456" s="194"/>
      <c r="G456" s="194"/>
      <c r="H456" s="194"/>
      <c r="I456" s="194"/>
      <c r="J456" s="278"/>
      <c r="K456" s="278"/>
      <c r="L456" s="278"/>
      <c r="M456" s="278"/>
      <c r="N456" s="278"/>
    </row>
    <row r="457" spans="1:14" ht="15.75">
      <c r="A457" s="190">
        <f t="shared" si="7"/>
        <v>145</v>
      </c>
      <c r="B457" s="202" t="s">
        <v>355</v>
      </c>
      <c r="C457" s="85" t="s">
        <v>2151</v>
      </c>
      <c r="D457" s="198">
        <v>265</v>
      </c>
      <c r="E457" s="197">
        <v>1379.3249999999998</v>
      </c>
      <c r="F457" s="194"/>
      <c r="G457" s="194"/>
      <c r="H457" s="194"/>
      <c r="I457" s="194"/>
      <c r="J457" s="278"/>
      <c r="K457" s="278"/>
      <c r="L457" s="278"/>
      <c r="M457" s="278"/>
      <c r="N457" s="278"/>
    </row>
    <row r="458" spans="1:14" ht="15.75">
      <c r="A458" s="190">
        <f t="shared" si="7"/>
        <v>146</v>
      </c>
      <c r="B458" s="202" t="s">
        <v>355</v>
      </c>
      <c r="C458" s="84" t="s">
        <v>2151</v>
      </c>
      <c r="D458" s="198">
        <v>81</v>
      </c>
      <c r="E458" s="197">
        <v>429.786</v>
      </c>
      <c r="F458" s="194"/>
      <c r="G458" s="194"/>
      <c r="H458" s="194"/>
      <c r="I458" s="194"/>
      <c r="J458" s="278"/>
      <c r="K458" s="278"/>
      <c r="L458" s="278"/>
      <c r="M458" s="278"/>
      <c r="N458" s="278"/>
    </row>
    <row r="459" spans="1:14" ht="15.75">
      <c r="A459" s="190">
        <f t="shared" si="7"/>
        <v>147</v>
      </c>
      <c r="B459" s="202" t="s">
        <v>2187</v>
      </c>
      <c r="C459" s="84" t="s">
        <v>2151</v>
      </c>
      <c r="D459" s="198">
        <v>10151</v>
      </c>
      <c r="E459" s="197">
        <v>7410.23</v>
      </c>
      <c r="F459" s="194"/>
      <c r="G459" s="194"/>
      <c r="H459" s="194"/>
      <c r="I459" s="194"/>
      <c r="J459" s="278"/>
      <c r="K459" s="278"/>
      <c r="L459" s="278"/>
      <c r="M459" s="278"/>
      <c r="N459" s="278"/>
    </row>
    <row r="460" spans="1:14" ht="15.75">
      <c r="A460" s="190">
        <f t="shared" si="7"/>
        <v>148</v>
      </c>
      <c r="B460" s="202" t="s">
        <v>360</v>
      </c>
      <c r="C460" s="84" t="s">
        <v>2151</v>
      </c>
      <c r="D460" s="198">
        <v>20</v>
      </c>
      <c r="E460" s="197">
        <v>1785</v>
      </c>
      <c r="F460" s="194"/>
      <c r="G460" s="194"/>
      <c r="H460" s="194"/>
      <c r="I460" s="194"/>
      <c r="J460" s="278"/>
      <c r="K460" s="278"/>
      <c r="L460" s="278"/>
      <c r="M460" s="278"/>
      <c r="N460" s="278"/>
    </row>
    <row r="461" spans="1:14" ht="15.75">
      <c r="A461" s="190">
        <f t="shared" si="7"/>
        <v>149</v>
      </c>
      <c r="B461" s="202" t="s">
        <v>361</v>
      </c>
      <c r="C461" s="84" t="s">
        <v>2151</v>
      </c>
      <c r="D461" s="198">
        <v>4</v>
      </c>
      <c r="E461" s="197">
        <v>200</v>
      </c>
      <c r="F461" s="194"/>
      <c r="G461" s="194"/>
      <c r="H461" s="194"/>
      <c r="I461" s="194"/>
      <c r="J461" s="278"/>
      <c r="K461" s="278"/>
      <c r="L461" s="278"/>
      <c r="M461" s="278"/>
      <c r="N461" s="278"/>
    </row>
    <row r="462" spans="1:14" ht="15.75">
      <c r="A462" s="190">
        <f t="shared" si="7"/>
        <v>150</v>
      </c>
      <c r="B462" s="90" t="s">
        <v>368</v>
      </c>
      <c r="C462" s="85" t="s">
        <v>2151</v>
      </c>
      <c r="D462" s="199">
        <v>2200</v>
      </c>
      <c r="E462" s="197">
        <v>11880</v>
      </c>
      <c r="F462" s="194"/>
      <c r="G462" s="194"/>
      <c r="H462" s="194"/>
      <c r="I462" s="194"/>
      <c r="J462" s="278"/>
      <c r="K462" s="278"/>
      <c r="L462" s="278"/>
      <c r="M462" s="278"/>
      <c r="N462" s="278"/>
    </row>
    <row r="463" spans="1:14" ht="15.75">
      <c r="A463" s="190">
        <f t="shared" si="7"/>
        <v>151</v>
      </c>
      <c r="B463" s="90" t="s">
        <v>375</v>
      </c>
      <c r="C463" s="85" t="s">
        <v>2151</v>
      </c>
      <c r="D463" s="199">
        <v>986</v>
      </c>
      <c r="E463" s="197">
        <v>51765</v>
      </c>
      <c r="F463" s="194"/>
      <c r="G463" s="194"/>
      <c r="H463" s="194"/>
      <c r="I463" s="194"/>
      <c r="J463" s="278"/>
      <c r="K463" s="278"/>
      <c r="L463" s="278"/>
      <c r="M463" s="278"/>
      <c r="N463" s="278"/>
    </row>
    <row r="464" spans="1:14" ht="15.75">
      <c r="A464" s="190">
        <f t="shared" si="7"/>
        <v>152</v>
      </c>
      <c r="B464" s="90" t="s">
        <v>376</v>
      </c>
      <c r="C464" s="85" t="s">
        <v>2151</v>
      </c>
      <c r="D464" s="199">
        <v>129256</v>
      </c>
      <c r="E464" s="197">
        <v>285009.48000000004</v>
      </c>
      <c r="F464" s="194"/>
      <c r="G464" s="194"/>
      <c r="H464" s="194"/>
      <c r="I464" s="194"/>
      <c r="J464" s="278"/>
      <c r="K464" s="278"/>
      <c r="L464" s="278"/>
      <c r="M464" s="278"/>
      <c r="N464" s="278"/>
    </row>
    <row r="465" spans="1:14" ht="15.75">
      <c r="A465" s="190">
        <f t="shared" si="7"/>
        <v>153</v>
      </c>
      <c r="B465" s="90" t="s">
        <v>377</v>
      </c>
      <c r="C465" s="85" t="s">
        <v>2151</v>
      </c>
      <c r="D465" s="199">
        <v>3060</v>
      </c>
      <c r="E465" s="197">
        <v>2754</v>
      </c>
      <c r="F465" s="194"/>
      <c r="G465" s="194"/>
      <c r="H465" s="194"/>
      <c r="I465" s="194"/>
      <c r="J465" s="278"/>
      <c r="K465" s="278"/>
      <c r="L465" s="278"/>
      <c r="M465" s="278"/>
      <c r="N465" s="278"/>
    </row>
    <row r="466" spans="1:14" ht="15.75">
      <c r="A466" s="190">
        <f t="shared" si="7"/>
        <v>154</v>
      </c>
      <c r="B466" s="90" t="s">
        <v>378</v>
      </c>
      <c r="C466" s="85" t="s">
        <v>2151</v>
      </c>
      <c r="D466" s="199">
        <v>2715</v>
      </c>
      <c r="E466" s="197">
        <v>7059</v>
      </c>
      <c r="F466" s="194"/>
      <c r="G466" s="194"/>
      <c r="H466" s="194"/>
      <c r="I466" s="194"/>
      <c r="J466" s="278"/>
      <c r="K466" s="278"/>
      <c r="L466" s="278"/>
      <c r="M466" s="278"/>
      <c r="N466" s="278"/>
    </row>
    <row r="467" spans="1:14" ht="15.75">
      <c r="A467" s="190">
        <f t="shared" si="7"/>
        <v>155</v>
      </c>
      <c r="B467" s="90" t="s">
        <v>380</v>
      </c>
      <c r="C467" s="85" t="s">
        <v>2151</v>
      </c>
      <c r="D467" s="199">
        <v>2180</v>
      </c>
      <c r="E467" s="197">
        <v>3270</v>
      </c>
      <c r="F467" s="194"/>
      <c r="G467" s="194"/>
      <c r="H467" s="194"/>
      <c r="I467" s="194"/>
      <c r="J467" s="278"/>
      <c r="K467" s="278"/>
      <c r="L467" s="278"/>
      <c r="M467" s="278"/>
      <c r="N467" s="278"/>
    </row>
    <row r="468" spans="1:14" ht="15.75">
      <c r="A468" s="190">
        <f t="shared" si="7"/>
        <v>156</v>
      </c>
      <c r="B468" s="90" t="s">
        <v>384</v>
      </c>
      <c r="C468" s="85" t="s">
        <v>2151</v>
      </c>
      <c r="D468" s="199">
        <v>972</v>
      </c>
      <c r="E468" s="197">
        <v>2050.92</v>
      </c>
      <c r="F468" s="194"/>
      <c r="G468" s="194"/>
      <c r="H468" s="194"/>
      <c r="I468" s="194"/>
      <c r="J468" s="278"/>
      <c r="K468" s="278"/>
      <c r="L468" s="278"/>
      <c r="M468" s="278"/>
      <c r="N468" s="278"/>
    </row>
    <row r="469" spans="1:14" ht="15.75">
      <c r="A469" s="190">
        <f t="shared" si="7"/>
        <v>157</v>
      </c>
      <c r="B469" s="90" t="s">
        <v>385</v>
      </c>
      <c r="C469" s="85" t="s">
        <v>2151</v>
      </c>
      <c r="D469" s="199">
        <v>101487</v>
      </c>
      <c r="E469" s="197">
        <v>124321.575</v>
      </c>
      <c r="F469" s="194"/>
      <c r="G469" s="194"/>
      <c r="H469" s="194"/>
      <c r="I469" s="194"/>
      <c r="J469" s="278"/>
      <c r="K469" s="278"/>
      <c r="L469" s="278"/>
      <c r="M469" s="278"/>
      <c r="N469" s="278"/>
    </row>
    <row r="470" spans="1:14" ht="15.75">
      <c r="A470" s="190">
        <f t="shared" si="7"/>
        <v>158</v>
      </c>
      <c r="B470" s="90" t="s">
        <v>385</v>
      </c>
      <c r="C470" s="85" t="s">
        <v>2151</v>
      </c>
      <c r="D470" s="199">
        <v>39666</v>
      </c>
      <c r="E470" s="197">
        <v>52081.457999999999</v>
      </c>
      <c r="F470" s="194"/>
      <c r="G470" s="194"/>
      <c r="H470" s="194"/>
      <c r="I470" s="194"/>
      <c r="J470" s="278"/>
      <c r="K470" s="278"/>
      <c r="L470" s="278"/>
      <c r="M470" s="278"/>
      <c r="N470" s="278"/>
    </row>
    <row r="471" spans="1:14" ht="15.75">
      <c r="A471" s="190">
        <f t="shared" si="7"/>
        <v>159</v>
      </c>
      <c r="B471" s="90" t="s">
        <v>386</v>
      </c>
      <c r="C471" s="85" t="s">
        <v>2151</v>
      </c>
      <c r="D471" s="199">
        <v>43</v>
      </c>
      <c r="E471" s="197">
        <v>451.5</v>
      </c>
      <c r="F471" s="194"/>
      <c r="G471" s="194"/>
      <c r="H471" s="194"/>
      <c r="I471" s="194"/>
      <c r="J471" s="278"/>
      <c r="K471" s="278"/>
      <c r="L471" s="278"/>
      <c r="M471" s="278"/>
      <c r="N471" s="278"/>
    </row>
    <row r="472" spans="1:14" ht="15.75">
      <c r="A472" s="190">
        <f t="shared" si="7"/>
        <v>160</v>
      </c>
      <c r="B472" s="90" t="s">
        <v>387</v>
      </c>
      <c r="C472" s="85" t="s">
        <v>2151</v>
      </c>
      <c r="D472" s="199">
        <v>1438</v>
      </c>
      <c r="E472" s="197">
        <v>9992.6619999999984</v>
      </c>
      <c r="F472" s="194"/>
      <c r="G472" s="194"/>
      <c r="H472" s="194"/>
      <c r="I472" s="194"/>
      <c r="J472" s="278"/>
      <c r="K472" s="278"/>
      <c r="L472" s="278"/>
      <c r="M472" s="278"/>
      <c r="N472" s="278"/>
    </row>
    <row r="473" spans="1:14" ht="15.75">
      <c r="A473" s="190">
        <f t="shared" si="7"/>
        <v>161</v>
      </c>
      <c r="B473" s="269" t="s">
        <v>393</v>
      </c>
      <c r="C473" s="233" t="s">
        <v>2151</v>
      </c>
      <c r="D473" s="198">
        <v>54</v>
      </c>
      <c r="E473" s="197">
        <v>3186</v>
      </c>
      <c r="F473" s="194"/>
      <c r="G473" s="194"/>
      <c r="H473" s="194"/>
      <c r="I473" s="194"/>
      <c r="J473" s="278"/>
      <c r="K473" s="278"/>
      <c r="L473" s="278"/>
      <c r="M473" s="278"/>
      <c r="N473" s="278"/>
    </row>
    <row r="474" spans="1:14" ht="15.75">
      <c r="A474" s="190">
        <f t="shared" si="7"/>
        <v>162</v>
      </c>
      <c r="B474" s="269" t="s">
        <v>394</v>
      </c>
      <c r="C474" s="233" t="s">
        <v>2151</v>
      </c>
      <c r="D474" s="192">
        <v>764</v>
      </c>
      <c r="E474" s="197">
        <v>6677.17</v>
      </c>
      <c r="F474" s="194"/>
      <c r="G474" s="194"/>
      <c r="H474" s="194"/>
      <c r="I474" s="194"/>
      <c r="J474" s="278"/>
      <c r="K474" s="278"/>
      <c r="L474" s="278"/>
      <c r="M474" s="278"/>
      <c r="N474" s="278"/>
    </row>
    <row r="475" spans="1:14" ht="15.75">
      <c r="A475" s="190">
        <f t="shared" si="7"/>
        <v>163</v>
      </c>
      <c r="B475" s="269" t="s">
        <v>395</v>
      </c>
      <c r="C475" s="233" t="s">
        <v>2151</v>
      </c>
      <c r="D475" s="198">
        <v>220814</v>
      </c>
      <c r="E475" s="197">
        <v>660233.86</v>
      </c>
      <c r="F475" s="194"/>
      <c r="G475" s="194"/>
      <c r="H475" s="194"/>
      <c r="I475" s="194"/>
      <c r="J475" s="278"/>
      <c r="K475" s="278"/>
      <c r="L475" s="278"/>
      <c r="M475" s="278"/>
      <c r="N475" s="278"/>
    </row>
    <row r="476" spans="1:14" ht="15.75">
      <c r="A476" s="190">
        <f t="shared" si="7"/>
        <v>164</v>
      </c>
      <c r="B476" s="269" t="s">
        <v>396</v>
      </c>
      <c r="C476" s="233" t="s">
        <v>2151</v>
      </c>
      <c r="D476" s="198">
        <v>9107</v>
      </c>
      <c r="E476" s="197">
        <v>7422.2049999999999</v>
      </c>
      <c r="F476" s="194"/>
      <c r="G476" s="194"/>
      <c r="H476" s="194"/>
      <c r="I476" s="194"/>
      <c r="J476" s="278"/>
      <c r="K476" s="278"/>
      <c r="L476" s="278"/>
      <c r="M476" s="278"/>
      <c r="N476" s="278"/>
    </row>
    <row r="477" spans="1:14" ht="15.75">
      <c r="A477" s="190">
        <f t="shared" si="7"/>
        <v>165</v>
      </c>
      <c r="B477" s="269" t="s">
        <v>397</v>
      </c>
      <c r="C477" s="233" t="s">
        <v>2151</v>
      </c>
      <c r="D477" s="198">
        <v>500</v>
      </c>
      <c r="E477" s="197">
        <v>725</v>
      </c>
      <c r="F477" s="194"/>
      <c r="G477" s="194"/>
      <c r="H477" s="194"/>
      <c r="I477" s="194"/>
      <c r="J477" s="278"/>
      <c r="K477" s="278"/>
      <c r="L477" s="278"/>
      <c r="M477" s="278"/>
      <c r="N477" s="278"/>
    </row>
    <row r="478" spans="1:14" ht="15.75">
      <c r="A478" s="190">
        <f t="shared" si="7"/>
        <v>166</v>
      </c>
      <c r="B478" s="269" t="s">
        <v>398</v>
      </c>
      <c r="C478" s="233" t="s">
        <v>2151</v>
      </c>
      <c r="D478" s="198">
        <v>14443</v>
      </c>
      <c r="E478" s="197">
        <v>62104.9</v>
      </c>
      <c r="F478" s="194"/>
      <c r="G478" s="194"/>
      <c r="H478" s="194"/>
      <c r="I478" s="194"/>
      <c r="J478" s="278"/>
      <c r="K478" s="278"/>
      <c r="L478" s="278"/>
      <c r="M478" s="278"/>
      <c r="N478" s="278"/>
    </row>
    <row r="479" spans="1:14" ht="15.75">
      <c r="A479" s="190">
        <f t="shared" si="7"/>
        <v>167</v>
      </c>
      <c r="B479" s="269" t="s">
        <v>399</v>
      </c>
      <c r="C479" s="231" t="s">
        <v>2151</v>
      </c>
      <c r="D479" s="198">
        <v>12398</v>
      </c>
      <c r="E479" s="197">
        <v>30995</v>
      </c>
      <c r="F479" s="194"/>
      <c r="G479" s="194"/>
      <c r="H479" s="194"/>
      <c r="I479" s="194"/>
      <c r="J479" s="278"/>
      <c r="K479" s="278"/>
      <c r="L479" s="278"/>
      <c r="M479" s="278"/>
      <c r="N479" s="278"/>
    </row>
    <row r="480" spans="1:14" ht="15.75">
      <c r="A480" s="190">
        <f t="shared" si="7"/>
        <v>168</v>
      </c>
      <c r="B480" s="269" t="s">
        <v>1909</v>
      </c>
      <c r="C480" s="231" t="s">
        <v>2151</v>
      </c>
      <c r="D480" s="198">
        <v>1289</v>
      </c>
      <c r="E480" s="197">
        <v>5139.3999999999996</v>
      </c>
      <c r="F480" s="194"/>
      <c r="G480" s="194"/>
      <c r="H480" s="194"/>
      <c r="I480" s="194"/>
      <c r="J480" s="278"/>
      <c r="K480" s="278"/>
      <c r="L480" s="278"/>
      <c r="M480" s="278"/>
      <c r="N480" s="278"/>
    </row>
    <row r="481" spans="1:14" ht="15.75">
      <c r="A481" s="190">
        <f t="shared" si="7"/>
        <v>169</v>
      </c>
      <c r="B481" s="269" t="s">
        <v>400</v>
      </c>
      <c r="C481" s="231" t="s">
        <v>2151</v>
      </c>
      <c r="D481" s="198">
        <v>88771</v>
      </c>
      <c r="E481" s="197">
        <v>352493.53</v>
      </c>
      <c r="F481" s="194"/>
      <c r="G481" s="194"/>
      <c r="H481" s="194"/>
      <c r="I481" s="194"/>
      <c r="J481" s="278"/>
      <c r="K481" s="278"/>
      <c r="L481" s="278"/>
      <c r="M481" s="278"/>
      <c r="N481" s="278"/>
    </row>
    <row r="482" spans="1:14" ht="15.75">
      <c r="A482" s="190">
        <f t="shared" si="7"/>
        <v>170</v>
      </c>
      <c r="B482" s="269" t="s">
        <v>2225</v>
      </c>
      <c r="C482" s="231" t="s">
        <v>2151</v>
      </c>
      <c r="D482" s="198">
        <v>5901</v>
      </c>
      <c r="E482" s="197">
        <v>274.78399999999999</v>
      </c>
      <c r="F482" s="194"/>
      <c r="G482" s="194"/>
      <c r="H482" s="194"/>
      <c r="I482" s="194"/>
      <c r="J482" s="278"/>
      <c r="K482" s="278"/>
      <c r="L482" s="278"/>
      <c r="M482" s="278"/>
      <c r="N482" s="278"/>
    </row>
    <row r="483" spans="1:14" ht="15.75">
      <c r="A483" s="190">
        <f t="shared" si="7"/>
        <v>171</v>
      </c>
      <c r="B483" s="269" t="s">
        <v>402</v>
      </c>
      <c r="C483" s="231" t="s">
        <v>2151</v>
      </c>
      <c r="D483" s="198">
        <v>1657</v>
      </c>
      <c r="E483" s="197">
        <v>5517.8099999999995</v>
      </c>
      <c r="F483" s="194"/>
      <c r="G483" s="194"/>
      <c r="H483" s="194"/>
      <c r="I483" s="194"/>
      <c r="J483" s="278"/>
      <c r="K483" s="278"/>
      <c r="L483" s="278"/>
      <c r="M483" s="278"/>
      <c r="N483" s="278"/>
    </row>
    <row r="484" spans="1:14" ht="15.75">
      <c r="A484" s="190">
        <f t="shared" si="7"/>
        <v>172</v>
      </c>
      <c r="B484" s="269" t="s">
        <v>404</v>
      </c>
      <c r="C484" s="231" t="s">
        <v>2151</v>
      </c>
      <c r="D484" s="198">
        <v>936</v>
      </c>
      <c r="E484" s="197">
        <v>1825.2</v>
      </c>
      <c r="F484" s="194"/>
      <c r="G484" s="194"/>
      <c r="H484" s="194"/>
      <c r="I484" s="194"/>
      <c r="J484" s="278"/>
      <c r="K484" s="278"/>
      <c r="L484" s="278"/>
      <c r="M484" s="278"/>
      <c r="N484" s="278"/>
    </row>
    <row r="485" spans="1:14" ht="15.75">
      <c r="A485" s="190">
        <f t="shared" si="7"/>
        <v>173</v>
      </c>
      <c r="B485" s="269" t="s">
        <v>2226</v>
      </c>
      <c r="C485" s="231" t="s">
        <v>2151</v>
      </c>
      <c r="D485" s="198">
        <v>3600</v>
      </c>
      <c r="E485" s="197">
        <v>6123.6</v>
      </c>
      <c r="F485" s="194"/>
      <c r="G485" s="194"/>
      <c r="H485" s="194"/>
      <c r="I485" s="194"/>
      <c r="J485" s="278"/>
      <c r="K485" s="278"/>
      <c r="L485" s="278"/>
      <c r="M485" s="278"/>
      <c r="N485" s="278"/>
    </row>
    <row r="486" spans="1:14" ht="15.75">
      <c r="A486" s="190">
        <f t="shared" si="7"/>
        <v>174</v>
      </c>
      <c r="B486" s="269" t="s">
        <v>406</v>
      </c>
      <c r="C486" s="231" t="s">
        <v>2151</v>
      </c>
      <c r="D486" s="198">
        <v>10</v>
      </c>
      <c r="E486" s="197">
        <v>8.4</v>
      </c>
      <c r="F486" s="194"/>
      <c r="G486" s="194"/>
      <c r="H486" s="194"/>
      <c r="I486" s="194"/>
      <c r="J486" s="278"/>
      <c r="K486" s="278"/>
      <c r="L486" s="278"/>
      <c r="M486" s="278"/>
      <c r="N486" s="278"/>
    </row>
    <row r="487" spans="1:14" ht="15.75">
      <c r="A487" s="190">
        <f t="shared" si="7"/>
        <v>175</v>
      </c>
      <c r="B487" s="269" t="s">
        <v>2227</v>
      </c>
      <c r="C487" s="231" t="s">
        <v>2151</v>
      </c>
      <c r="D487" s="198">
        <v>170</v>
      </c>
      <c r="E487" s="197">
        <v>2498.8999999999996</v>
      </c>
      <c r="F487" s="194"/>
      <c r="G487" s="194"/>
      <c r="H487" s="194"/>
      <c r="I487" s="194"/>
      <c r="J487" s="278"/>
      <c r="K487" s="278"/>
      <c r="L487" s="278"/>
      <c r="M487" s="278"/>
      <c r="N487" s="278"/>
    </row>
    <row r="488" spans="1:14" ht="15.75">
      <c r="A488" s="190">
        <f t="shared" si="7"/>
        <v>176</v>
      </c>
      <c r="B488" s="78" t="s">
        <v>411</v>
      </c>
      <c r="C488" s="227" t="s">
        <v>2151</v>
      </c>
      <c r="D488" s="254">
        <v>11679</v>
      </c>
      <c r="E488" s="197">
        <v>12262.95</v>
      </c>
      <c r="F488" s="194"/>
      <c r="G488" s="194"/>
      <c r="H488" s="194"/>
      <c r="I488" s="194"/>
      <c r="J488" s="278"/>
      <c r="K488" s="278"/>
      <c r="L488" s="278"/>
      <c r="M488" s="278"/>
      <c r="N488" s="278"/>
    </row>
    <row r="489" spans="1:14" ht="15.75">
      <c r="A489" s="190">
        <f t="shared" si="7"/>
        <v>177</v>
      </c>
      <c r="B489" s="78" t="s">
        <v>412</v>
      </c>
      <c r="C489" s="227" t="s">
        <v>2151</v>
      </c>
      <c r="D489" s="254">
        <v>12362</v>
      </c>
      <c r="E489" s="197">
        <v>42957.95</v>
      </c>
      <c r="F489" s="194"/>
      <c r="G489" s="194"/>
      <c r="H489" s="194"/>
      <c r="I489" s="194"/>
      <c r="J489" s="278"/>
      <c r="K489" s="278"/>
      <c r="L489" s="278"/>
      <c r="M489" s="278"/>
      <c r="N489" s="278"/>
    </row>
    <row r="490" spans="1:14" ht="15.75">
      <c r="A490" s="190">
        <f t="shared" si="7"/>
        <v>178</v>
      </c>
      <c r="B490" s="78" t="s">
        <v>414</v>
      </c>
      <c r="C490" s="227" t="s">
        <v>2151</v>
      </c>
      <c r="D490" s="250">
        <v>2902</v>
      </c>
      <c r="E490" s="197">
        <v>1401.6659999999999</v>
      </c>
      <c r="F490" s="194"/>
      <c r="G490" s="194"/>
      <c r="H490" s="194"/>
      <c r="I490" s="194"/>
      <c r="J490" s="278"/>
      <c r="K490" s="278"/>
      <c r="L490" s="278"/>
      <c r="M490" s="278"/>
      <c r="N490" s="278"/>
    </row>
    <row r="491" spans="1:14" ht="15.75">
      <c r="A491" s="190">
        <f t="shared" si="7"/>
        <v>179</v>
      </c>
      <c r="B491" s="78" t="s">
        <v>415</v>
      </c>
      <c r="C491" s="227" t="s">
        <v>2151</v>
      </c>
      <c r="D491" s="254">
        <v>4726</v>
      </c>
      <c r="E491" s="197">
        <v>9924.6</v>
      </c>
      <c r="F491" s="194"/>
      <c r="G491" s="194"/>
      <c r="H491" s="194"/>
      <c r="I491" s="194"/>
      <c r="J491" s="278"/>
      <c r="K491" s="278"/>
      <c r="L491" s="278"/>
      <c r="M491" s="278"/>
      <c r="N491" s="278"/>
    </row>
    <row r="492" spans="1:14" ht="15.75">
      <c r="A492" s="190">
        <f t="shared" si="7"/>
        <v>180</v>
      </c>
      <c r="B492" s="78" t="s">
        <v>416</v>
      </c>
      <c r="C492" s="227" t="s">
        <v>2151</v>
      </c>
      <c r="D492" s="250">
        <v>299</v>
      </c>
      <c r="E492" s="197">
        <v>5673.5249999999996</v>
      </c>
      <c r="F492" s="194"/>
      <c r="G492" s="194"/>
      <c r="H492" s="194"/>
      <c r="I492" s="194"/>
      <c r="J492" s="278"/>
      <c r="K492" s="278"/>
      <c r="L492" s="278"/>
      <c r="M492" s="278"/>
      <c r="N492" s="278"/>
    </row>
    <row r="493" spans="1:14" ht="15.75">
      <c r="A493" s="190">
        <f t="shared" si="7"/>
        <v>181</v>
      </c>
      <c r="B493" s="78" t="s">
        <v>418</v>
      </c>
      <c r="C493" s="227" t="s">
        <v>2151</v>
      </c>
      <c r="D493" s="254">
        <v>17023</v>
      </c>
      <c r="E493" s="197">
        <v>11473.502</v>
      </c>
      <c r="F493" s="194"/>
      <c r="G493" s="194"/>
      <c r="H493" s="194"/>
      <c r="I493" s="194"/>
      <c r="J493" s="278"/>
      <c r="K493" s="278"/>
      <c r="L493" s="278"/>
      <c r="M493" s="278"/>
      <c r="N493" s="278"/>
    </row>
    <row r="494" spans="1:14" ht="15.75">
      <c r="A494" s="190">
        <f t="shared" si="7"/>
        <v>182</v>
      </c>
      <c r="B494" s="78" t="s">
        <v>419</v>
      </c>
      <c r="C494" s="227" t="s">
        <v>2151</v>
      </c>
      <c r="D494" s="250" t="s">
        <v>2199</v>
      </c>
      <c r="E494" s="197">
        <v>4345</v>
      </c>
      <c r="F494" s="194"/>
      <c r="G494" s="194"/>
      <c r="H494" s="194"/>
      <c r="I494" s="194"/>
      <c r="J494" s="278"/>
      <c r="K494" s="278"/>
      <c r="L494" s="278"/>
      <c r="M494" s="278"/>
      <c r="N494" s="278"/>
    </row>
    <row r="495" spans="1:14" ht="15.75">
      <c r="A495" s="190">
        <f t="shared" si="7"/>
        <v>183</v>
      </c>
      <c r="B495" s="78" t="s">
        <v>420</v>
      </c>
      <c r="C495" s="227" t="s">
        <v>2151</v>
      </c>
      <c r="D495" s="250" t="s">
        <v>2200</v>
      </c>
      <c r="E495" s="197">
        <v>15925</v>
      </c>
      <c r="F495" s="194"/>
      <c r="G495" s="194"/>
      <c r="H495" s="194"/>
      <c r="I495" s="194"/>
      <c r="J495" s="278"/>
      <c r="K495" s="278"/>
      <c r="L495" s="278"/>
      <c r="M495" s="278"/>
      <c r="N495" s="278"/>
    </row>
    <row r="496" spans="1:14" ht="15.75">
      <c r="A496" s="190">
        <f t="shared" si="7"/>
        <v>184</v>
      </c>
      <c r="B496" s="78" t="s">
        <v>421</v>
      </c>
      <c r="C496" s="227" t="s">
        <v>2151</v>
      </c>
      <c r="D496" s="254">
        <v>2352</v>
      </c>
      <c r="E496" s="197">
        <v>8043.84</v>
      </c>
      <c r="F496" s="194"/>
      <c r="G496" s="194"/>
      <c r="H496" s="194"/>
      <c r="I496" s="194"/>
      <c r="J496" s="278"/>
      <c r="K496" s="278"/>
      <c r="L496" s="278"/>
      <c r="M496" s="278"/>
      <c r="N496" s="278"/>
    </row>
    <row r="497" spans="1:14" ht="15.75">
      <c r="A497" s="190">
        <f t="shared" si="7"/>
        <v>185</v>
      </c>
      <c r="B497" s="78" t="s">
        <v>422</v>
      </c>
      <c r="C497" s="227" t="s">
        <v>2151</v>
      </c>
      <c r="D497" s="254">
        <v>33746</v>
      </c>
      <c r="E497" s="197">
        <v>151857</v>
      </c>
      <c r="F497" s="194"/>
      <c r="G497" s="194"/>
      <c r="H497" s="194"/>
      <c r="I497" s="194"/>
      <c r="J497" s="278"/>
      <c r="K497" s="278"/>
      <c r="L497" s="278"/>
      <c r="M497" s="278"/>
      <c r="N497" s="278"/>
    </row>
    <row r="498" spans="1:14" ht="15.75">
      <c r="A498" s="190">
        <f t="shared" si="7"/>
        <v>186</v>
      </c>
      <c r="B498" s="78" t="s">
        <v>423</v>
      </c>
      <c r="C498" s="227" t="s">
        <v>2151</v>
      </c>
      <c r="D498" s="254">
        <v>45557</v>
      </c>
      <c r="E498" s="197">
        <v>210110.26760000002</v>
      </c>
      <c r="F498" s="194"/>
      <c r="G498" s="194"/>
      <c r="H498" s="194"/>
      <c r="I498" s="194"/>
      <c r="J498" s="278"/>
      <c r="K498" s="278"/>
      <c r="L498" s="278"/>
      <c r="M498" s="278"/>
      <c r="N498" s="278"/>
    </row>
    <row r="499" spans="1:14" ht="15.75">
      <c r="A499" s="190">
        <f t="shared" si="7"/>
        <v>187</v>
      </c>
      <c r="B499" s="78" t="s">
        <v>424</v>
      </c>
      <c r="C499" s="227" t="s">
        <v>2151</v>
      </c>
      <c r="D499" s="250">
        <v>328</v>
      </c>
      <c r="E499" s="197">
        <v>4492.9439999999995</v>
      </c>
      <c r="F499" s="194"/>
      <c r="G499" s="194"/>
      <c r="H499" s="194"/>
      <c r="I499" s="194"/>
      <c r="J499" s="278"/>
      <c r="K499" s="278"/>
      <c r="L499" s="278"/>
      <c r="M499" s="278"/>
      <c r="N499" s="278"/>
    </row>
    <row r="500" spans="1:14" ht="15.75">
      <c r="A500" s="190">
        <f t="shared" si="7"/>
        <v>188</v>
      </c>
      <c r="B500" s="78" t="s">
        <v>428</v>
      </c>
      <c r="C500" s="227" t="s">
        <v>2151</v>
      </c>
      <c r="D500" s="254">
        <v>39179</v>
      </c>
      <c r="E500" s="197">
        <v>93794.525999999998</v>
      </c>
      <c r="F500" s="194"/>
      <c r="G500" s="194"/>
      <c r="H500" s="194"/>
      <c r="I500" s="194"/>
      <c r="J500" s="278"/>
      <c r="K500" s="278"/>
      <c r="L500" s="278"/>
      <c r="M500" s="278"/>
      <c r="N500" s="278"/>
    </row>
    <row r="501" spans="1:14" ht="15.75">
      <c r="A501" s="190">
        <f t="shared" si="7"/>
        <v>189</v>
      </c>
      <c r="B501" s="78" t="s">
        <v>429</v>
      </c>
      <c r="C501" s="227" t="s">
        <v>2151</v>
      </c>
      <c r="D501" s="250" t="s">
        <v>2202</v>
      </c>
      <c r="E501" s="197">
        <v>120288</v>
      </c>
      <c r="F501" s="194"/>
      <c r="G501" s="194"/>
      <c r="H501" s="194"/>
      <c r="I501" s="194"/>
      <c r="J501" s="278"/>
      <c r="K501" s="278"/>
      <c r="L501" s="278"/>
      <c r="M501" s="278"/>
      <c r="N501" s="278"/>
    </row>
    <row r="502" spans="1:14" ht="15.75">
      <c r="A502" s="190">
        <f t="shared" si="7"/>
        <v>190</v>
      </c>
      <c r="B502" s="78" t="s">
        <v>430</v>
      </c>
      <c r="C502" s="227" t="s">
        <v>2151</v>
      </c>
      <c r="D502" s="254">
        <v>200953</v>
      </c>
      <c r="E502" s="197">
        <v>874145.55</v>
      </c>
      <c r="F502" s="194"/>
      <c r="G502" s="194"/>
      <c r="H502" s="194"/>
      <c r="I502" s="194"/>
      <c r="J502" s="278"/>
      <c r="K502" s="278"/>
      <c r="L502" s="278"/>
      <c r="M502" s="278"/>
      <c r="N502" s="278"/>
    </row>
    <row r="503" spans="1:14" ht="15.75">
      <c r="A503" s="190">
        <f t="shared" si="7"/>
        <v>191</v>
      </c>
      <c r="B503" s="79" t="s">
        <v>2149</v>
      </c>
      <c r="C503" s="228" t="s">
        <v>2151</v>
      </c>
      <c r="D503" s="249">
        <v>2262</v>
      </c>
      <c r="E503" s="236">
        <v>129.27600000000001</v>
      </c>
      <c r="F503" s="194"/>
      <c r="G503" s="194"/>
      <c r="H503" s="194"/>
      <c r="I503" s="194"/>
      <c r="J503" s="278"/>
      <c r="K503" s="278"/>
      <c r="L503" s="278"/>
      <c r="M503" s="278"/>
      <c r="N503" s="278"/>
    </row>
    <row r="504" spans="1:14" ht="15.75">
      <c r="A504" s="221">
        <f t="shared" si="7"/>
        <v>192</v>
      </c>
      <c r="B504" s="222" t="s">
        <v>2245</v>
      </c>
      <c r="C504" s="223" t="s">
        <v>2151</v>
      </c>
      <c r="D504" s="270"/>
      <c r="E504" s="271">
        <v>343.56</v>
      </c>
      <c r="F504" s="194"/>
      <c r="G504" s="194"/>
      <c r="H504" s="194"/>
      <c r="I504" s="194"/>
      <c r="J504" s="278"/>
      <c r="K504" s="278"/>
      <c r="L504" s="278"/>
      <c r="M504" s="278"/>
      <c r="N504" s="278"/>
    </row>
    <row r="505" spans="1:14" ht="15.75">
      <c r="A505" s="190">
        <f t="shared" si="7"/>
        <v>193</v>
      </c>
      <c r="B505" s="78" t="s">
        <v>432</v>
      </c>
      <c r="C505" s="227" t="s">
        <v>2151</v>
      </c>
      <c r="D505" s="250" t="s">
        <v>2205</v>
      </c>
      <c r="E505" s="197">
        <v>18232</v>
      </c>
      <c r="F505" s="194"/>
      <c r="G505" s="194"/>
      <c r="H505" s="194"/>
      <c r="I505" s="194"/>
      <c r="J505" s="278"/>
      <c r="K505" s="278"/>
      <c r="L505" s="278"/>
      <c r="M505" s="278"/>
      <c r="N505" s="278"/>
    </row>
    <row r="506" spans="1:14" ht="15.75">
      <c r="A506" s="190">
        <f t="shared" ref="A506:A540" si="8">A505+1</f>
        <v>194</v>
      </c>
      <c r="B506" s="78" t="s">
        <v>433</v>
      </c>
      <c r="C506" s="227" t="s">
        <v>2151</v>
      </c>
      <c r="D506" s="254">
        <v>1152</v>
      </c>
      <c r="E506" s="197">
        <v>4354.5599999999995</v>
      </c>
      <c r="F506" s="194"/>
      <c r="G506" s="194"/>
      <c r="H506" s="194"/>
      <c r="I506" s="194"/>
      <c r="J506" s="278"/>
      <c r="K506" s="278"/>
      <c r="L506" s="278"/>
      <c r="M506" s="278"/>
      <c r="N506" s="278"/>
    </row>
    <row r="507" spans="1:14" ht="15.75">
      <c r="A507" s="190">
        <f t="shared" si="8"/>
        <v>195</v>
      </c>
      <c r="B507" s="78" t="s">
        <v>434</v>
      </c>
      <c r="C507" s="227" t="s">
        <v>2151</v>
      </c>
      <c r="D507" s="250">
        <v>383</v>
      </c>
      <c r="E507" s="197">
        <v>3000.0389999999998</v>
      </c>
      <c r="F507" s="194"/>
      <c r="G507" s="194"/>
      <c r="H507" s="194"/>
      <c r="I507" s="194"/>
      <c r="J507" s="278"/>
      <c r="K507" s="278"/>
      <c r="L507" s="278"/>
      <c r="M507" s="278"/>
      <c r="N507" s="278"/>
    </row>
    <row r="508" spans="1:14" ht="15.75">
      <c r="A508" s="190">
        <f t="shared" si="8"/>
        <v>196</v>
      </c>
      <c r="B508" s="78" t="s">
        <v>435</v>
      </c>
      <c r="C508" s="227" t="s">
        <v>2151</v>
      </c>
      <c r="D508" s="250">
        <v>222</v>
      </c>
      <c r="E508" s="197">
        <v>10011.978000000001</v>
      </c>
      <c r="F508" s="194"/>
      <c r="G508" s="194"/>
      <c r="H508" s="194"/>
      <c r="I508" s="194"/>
      <c r="J508" s="278"/>
      <c r="K508" s="278"/>
      <c r="L508" s="278"/>
      <c r="M508" s="278"/>
      <c r="N508" s="278"/>
    </row>
    <row r="509" spans="1:14" ht="15.75">
      <c r="A509" s="190">
        <f t="shared" si="8"/>
        <v>197</v>
      </c>
      <c r="B509" s="78" t="s">
        <v>436</v>
      </c>
      <c r="C509" s="227" t="s">
        <v>2151</v>
      </c>
      <c r="D509" s="250">
        <v>672</v>
      </c>
      <c r="E509" s="197">
        <v>3661.056</v>
      </c>
      <c r="F509" s="194"/>
      <c r="G509" s="194"/>
      <c r="H509" s="194"/>
      <c r="I509" s="194"/>
      <c r="J509" s="278"/>
      <c r="K509" s="278"/>
      <c r="L509" s="278"/>
      <c r="M509" s="278"/>
      <c r="N509" s="278"/>
    </row>
    <row r="510" spans="1:14" ht="15.75">
      <c r="A510" s="190">
        <f t="shared" si="8"/>
        <v>198</v>
      </c>
      <c r="B510" s="78" t="s">
        <v>437</v>
      </c>
      <c r="C510" s="227" t="s">
        <v>2151</v>
      </c>
      <c r="D510" s="254">
        <v>3601</v>
      </c>
      <c r="E510" s="197">
        <v>12963.599999999999</v>
      </c>
      <c r="F510" s="194"/>
      <c r="G510" s="194"/>
      <c r="H510" s="194"/>
      <c r="I510" s="194"/>
      <c r="J510" s="278"/>
      <c r="K510" s="278"/>
      <c r="L510" s="278"/>
      <c r="M510" s="278"/>
      <c r="N510" s="278"/>
    </row>
    <row r="511" spans="1:14" ht="15.75">
      <c r="A511" s="190">
        <f t="shared" si="8"/>
        <v>199</v>
      </c>
      <c r="B511" s="18" t="s">
        <v>438</v>
      </c>
      <c r="C511" s="204" t="s">
        <v>2151</v>
      </c>
      <c r="D511" s="192">
        <v>45841</v>
      </c>
      <c r="E511" s="197">
        <v>192532.2</v>
      </c>
      <c r="F511" s="194"/>
      <c r="G511" s="194"/>
      <c r="H511" s="194"/>
      <c r="I511" s="194"/>
      <c r="J511" s="278"/>
      <c r="K511" s="278"/>
      <c r="L511" s="278"/>
      <c r="M511" s="278"/>
      <c r="N511" s="278"/>
    </row>
    <row r="512" spans="1:14" ht="15.75">
      <c r="A512" s="190">
        <f t="shared" si="8"/>
        <v>200</v>
      </c>
      <c r="B512" s="18" t="s">
        <v>440</v>
      </c>
      <c r="C512" s="204" t="s">
        <v>2151</v>
      </c>
      <c r="D512" s="192">
        <v>90269</v>
      </c>
      <c r="E512" s="197">
        <v>71763.85500000001</v>
      </c>
      <c r="F512" s="194"/>
      <c r="G512" s="194"/>
      <c r="H512" s="194"/>
      <c r="I512" s="194"/>
      <c r="J512" s="278"/>
      <c r="K512" s="278"/>
      <c r="L512" s="278"/>
      <c r="M512" s="278"/>
      <c r="N512" s="278"/>
    </row>
    <row r="513" spans="1:14" ht="15.75">
      <c r="A513" s="190">
        <f t="shared" si="8"/>
        <v>201</v>
      </c>
      <c r="B513" s="18" t="s">
        <v>441</v>
      </c>
      <c r="C513" s="204" t="s">
        <v>2151</v>
      </c>
      <c r="D513" s="192">
        <v>7479</v>
      </c>
      <c r="E513" s="197">
        <v>43378.2</v>
      </c>
      <c r="F513" s="194"/>
      <c r="G513" s="194"/>
      <c r="H513" s="194"/>
      <c r="I513" s="194"/>
      <c r="J513" s="278"/>
      <c r="K513" s="278"/>
      <c r="L513" s="278"/>
      <c r="M513" s="278"/>
      <c r="N513" s="278"/>
    </row>
    <row r="514" spans="1:14" ht="15.75">
      <c r="A514" s="190">
        <f t="shared" si="8"/>
        <v>202</v>
      </c>
      <c r="B514" s="18" t="s">
        <v>442</v>
      </c>
      <c r="C514" s="204" t="s">
        <v>2151</v>
      </c>
      <c r="D514" s="192">
        <v>190</v>
      </c>
      <c r="E514" s="197">
        <v>608</v>
      </c>
      <c r="F514" s="194"/>
      <c r="G514" s="194"/>
      <c r="H514" s="194"/>
      <c r="I514" s="194"/>
      <c r="J514" s="278"/>
      <c r="K514" s="278"/>
      <c r="L514" s="278"/>
      <c r="M514" s="278"/>
      <c r="N514" s="278"/>
    </row>
    <row r="515" spans="1:14" ht="15.75">
      <c r="A515" s="190">
        <f t="shared" si="8"/>
        <v>203</v>
      </c>
      <c r="B515" s="18" t="s">
        <v>444</v>
      </c>
      <c r="C515" s="204" t="s">
        <v>2151</v>
      </c>
      <c r="D515" s="192">
        <v>28193</v>
      </c>
      <c r="E515" s="197">
        <v>60336.320000000007</v>
      </c>
      <c r="F515" s="194"/>
      <c r="G515" s="194"/>
      <c r="H515" s="194"/>
      <c r="I515" s="194"/>
      <c r="J515" s="278"/>
      <c r="K515" s="278"/>
      <c r="L515" s="278"/>
      <c r="M515" s="278"/>
      <c r="N515" s="278"/>
    </row>
    <row r="516" spans="1:14" ht="15.75">
      <c r="A516" s="190">
        <f t="shared" si="8"/>
        <v>204</v>
      </c>
      <c r="B516" s="18" t="s">
        <v>445</v>
      </c>
      <c r="C516" s="204" t="s">
        <v>2151</v>
      </c>
      <c r="D516" s="192">
        <v>3200</v>
      </c>
      <c r="E516" s="197">
        <v>15360</v>
      </c>
      <c r="F516" s="194"/>
      <c r="G516" s="194"/>
      <c r="H516" s="194"/>
      <c r="I516" s="194"/>
      <c r="J516" s="278"/>
      <c r="K516" s="278"/>
      <c r="L516" s="278"/>
      <c r="M516" s="278"/>
      <c r="N516" s="278"/>
    </row>
    <row r="517" spans="1:14" ht="15.75">
      <c r="A517" s="190">
        <f t="shared" si="8"/>
        <v>205</v>
      </c>
      <c r="B517" s="18" t="s">
        <v>451</v>
      </c>
      <c r="C517" s="204" t="s">
        <v>2151</v>
      </c>
      <c r="D517" s="192">
        <v>679</v>
      </c>
      <c r="E517" s="197">
        <v>1397.3820000000001</v>
      </c>
      <c r="F517" s="194"/>
      <c r="G517" s="194"/>
      <c r="H517" s="194"/>
      <c r="I517" s="194"/>
      <c r="J517" s="278"/>
      <c r="K517" s="278"/>
      <c r="L517" s="278"/>
      <c r="M517" s="278"/>
      <c r="N517" s="278"/>
    </row>
    <row r="518" spans="1:14" ht="15.75">
      <c r="A518" s="190">
        <f t="shared" si="8"/>
        <v>206</v>
      </c>
      <c r="B518" s="18" t="s">
        <v>452</v>
      </c>
      <c r="C518" s="204" t="s">
        <v>2151</v>
      </c>
      <c r="D518" s="192">
        <v>402</v>
      </c>
      <c r="E518" s="197">
        <v>2085.174</v>
      </c>
      <c r="F518" s="194"/>
      <c r="G518" s="194"/>
      <c r="H518" s="194"/>
      <c r="I518" s="194"/>
      <c r="J518" s="278"/>
      <c r="K518" s="278"/>
      <c r="L518" s="278"/>
      <c r="M518" s="278"/>
      <c r="N518" s="278"/>
    </row>
    <row r="519" spans="1:14" ht="15.75">
      <c r="A519" s="190">
        <f t="shared" si="8"/>
        <v>207</v>
      </c>
      <c r="B519" s="18" t="s">
        <v>454</v>
      </c>
      <c r="C519" s="204" t="s">
        <v>2151</v>
      </c>
      <c r="D519" s="192">
        <v>10564</v>
      </c>
      <c r="E519" s="197">
        <v>29579.200000000001</v>
      </c>
      <c r="F519" s="194"/>
      <c r="G519" s="194"/>
      <c r="H519" s="194"/>
      <c r="I519" s="194"/>
      <c r="J519" s="278"/>
      <c r="K519" s="278"/>
      <c r="L519" s="278"/>
      <c r="M519" s="278"/>
      <c r="N519" s="278"/>
    </row>
    <row r="520" spans="1:14" ht="15.75">
      <c r="A520" s="190">
        <f t="shared" si="8"/>
        <v>208</v>
      </c>
      <c r="B520" s="18" t="s">
        <v>455</v>
      </c>
      <c r="C520" s="204" t="s">
        <v>2151</v>
      </c>
      <c r="D520" s="192">
        <v>317</v>
      </c>
      <c r="E520" s="197">
        <v>5206.4079999999994</v>
      </c>
      <c r="F520" s="194"/>
      <c r="G520" s="194"/>
      <c r="H520" s="194"/>
      <c r="I520" s="194"/>
      <c r="J520" s="278"/>
      <c r="K520" s="278"/>
      <c r="L520" s="278"/>
      <c r="M520" s="278"/>
      <c r="N520" s="278"/>
    </row>
    <row r="521" spans="1:14" ht="15.75">
      <c r="A521" s="190">
        <f t="shared" si="8"/>
        <v>209</v>
      </c>
      <c r="B521" s="18" t="s">
        <v>456</v>
      </c>
      <c r="C521" s="204" t="s">
        <v>2151</v>
      </c>
      <c r="D521" s="192">
        <v>24</v>
      </c>
      <c r="E521" s="197">
        <v>2449.9049999999997</v>
      </c>
      <c r="F521" s="194"/>
      <c r="G521" s="194"/>
      <c r="H521" s="194"/>
      <c r="I521" s="194"/>
      <c r="J521" s="278"/>
      <c r="K521" s="278"/>
      <c r="L521" s="278"/>
      <c r="M521" s="278"/>
      <c r="N521" s="278"/>
    </row>
    <row r="522" spans="1:14" ht="15.75">
      <c r="A522" s="190">
        <f t="shared" si="8"/>
        <v>210</v>
      </c>
      <c r="B522" s="18" t="s">
        <v>457</v>
      </c>
      <c r="C522" s="204" t="s">
        <v>2151</v>
      </c>
      <c r="D522" s="192">
        <v>116313</v>
      </c>
      <c r="E522" s="197">
        <v>46408.887000000002</v>
      </c>
      <c r="F522" s="194"/>
      <c r="G522" s="194"/>
      <c r="H522" s="194"/>
      <c r="I522" s="194"/>
      <c r="J522" s="278"/>
      <c r="K522" s="278"/>
      <c r="L522" s="278"/>
      <c r="M522" s="278"/>
      <c r="N522" s="278"/>
    </row>
    <row r="523" spans="1:14" ht="15.75">
      <c r="A523" s="190">
        <f t="shared" si="8"/>
        <v>211</v>
      </c>
      <c r="B523" s="18" t="s">
        <v>458</v>
      </c>
      <c r="C523" s="204" t="s">
        <v>2151</v>
      </c>
      <c r="D523" s="192">
        <v>921</v>
      </c>
      <c r="E523" s="197">
        <v>14044.056</v>
      </c>
      <c r="F523" s="194"/>
      <c r="G523" s="194"/>
      <c r="H523" s="194"/>
      <c r="I523" s="194"/>
      <c r="J523" s="278"/>
      <c r="K523" s="278"/>
      <c r="L523" s="278"/>
      <c r="M523" s="278"/>
      <c r="N523" s="278"/>
    </row>
    <row r="524" spans="1:14" ht="15.75">
      <c r="A524" s="190">
        <f t="shared" si="8"/>
        <v>212</v>
      </c>
      <c r="B524" s="18" t="s">
        <v>459</v>
      </c>
      <c r="C524" s="204" t="s">
        <v>2151</v>
      </c>
      <c r="D524" s="192">
        <v>12120</v>
      </c>
      <c r="E524" s="197">
        <v>72720</v>
      </c>
      <c r="F524" s="194"/>
      <c r="G524" s="194"/>
      <c r="H524" s="194"/>
      <c r="I524" s="194"/>
      <c r="J524" s="278"/>
      <c r="K524" s="278"/>
      <c r="L524" s="278"/>
      <c r="M524" s="278"/>
      <c r="N524" s="278"/>
    </row>
    <row r="525" spans="1:14" ht="15.75">
      <c r="A525" s="190">
        <f t="shared" si="8"/>
        <v>213</v>
      </c>
      <c r="B525" s="18" t="s">
        <v>460</v>
      </c>
      <c r="C525" s="204" t="s">
        <v>2151</v>
      </c>
      <c r="D525" s="192">
        <v>31380</v>
      </c>
      <c r="E525" s="197">
        <v>28242</v>
      </c>
      <c r="F525" s="194"/>
      <c r="G525" s="194"/>
      <c r="H525" s="194"/>
      <c r="I525" s="194"/>
      <c r="J525" s="278"/>
      <c r="K525" s="278"/>
      <c r="L525" s="278"/>
      <c r="M525" s="278"/>
      <c r="N525" s="278"/>
    </row>
    <row r="526" spans="1:14" ht="15.75">
      <c r="A526" s="190">
        <f t="shared" si="8"/>
        <v>214</v>
      </c>
      <c r="B526" s="18" t="s">
        <v>461</v>
      </c>
      <c r="C526" s="204" t="s">
        <v>2151</v>
      </c>
      <c r="D526" s="192">
        <v>20770</v>
      </c>
      <c r="E526" s="197">
        <v>65425.5</v>
      </c>
      <c r="F526" s="194"/>
      <c r="G526" s="194"/>
      <c r="H526" s="194"/>
      <c r="I526" s="194"/>
      <c r="J526" s="278"/>
      <c r="K526" s="278"/>
      <c r="L526" s="278"/>
      <c r="M526" s="278"/>
      <c r="N526" s="278"/>
    </row>
    <row r="527" spans="1:14" ht="15.75">
      <c r="A527" s="190">
        <f t="shared" si="8"/>
        <v>215</v>
      </c>
      <c r="B527" s="18" t="s">
        <v>463</v>
      </c>
      <c r="C527" s="204" t="s">
        <v>2151</v>
      </c>
      <c r="D527" s="192">
        <v>1</v>
      </c>
      <c r="E527" s="197">
        <v>1.05</v>
      </c>
      <c r="F527" s="194"/>
      <c r="G527" s="194"/>
      <c r="H527" s="194"/>
      <c r="I527" s="194"/>
      <c r="J527" s="278"/>
      <c r="K527" s="278"/>
      <c r="L527" s="278"/>
      <c r="M527" s="278"/>
      <c r="N527" s="278"/>
    </row>
    <row r="528" spans="1:14" ht="15.75">
      <c r="A528" s="190">
        <f t="shared" si="8"/>
        <v>216</v>
      </c>
      <c r="B528" s="202" t="s">
        <v>487</v>
      </c>
      <c r="C528" s="227" t="s">
        <v>2151</v>
      </c>
      <c r="D528" s="199">
        <v>3200</v>
      </c>
      <c r="E528" s="214">
        <v>736</v>
      </c>
      <c r="F528" s="194"/>
      <c r="G528" s="194"/>
      <c r="H528" s="194"/>
      <c r="I528" s="194"/>
      <c r="J528" s="278"/>
      <c r="K528" s="278"/>
      <c r="L528" s="278"/>
      <c r="M528" s="278"/>
      <c r="N528" s="278"/>
    </row>
    <row r="529" spans="1:14" ht="15.75">
      <c r="A529" s="190">
        <f t="shared" si="8"/>
        <v>217</v>
      </c>
      <c r="B529" s="202" t="s">
        <v>506</v>
      </c>
      <c r="C529" s="227" t="s">
        <v>2151</v>
      </c>
      <c r="D529" s="199">
        <v>432</v>
      </c>
      <c r="E529" s="214">
        <v>271.29599999999999</v>
      </c>
      <c r="F529" s="194"/>
      <c r="G529" s="194"/>
      <c r="H529" s="194"/>
      <c r="I529" s="194"/>
      <c r="J529" s="278"/>
      <c r="K529" s="278"/>
      <c r="L529" s="278"/>
      <c r="M529" s="278"/>
      <c r="N529" s="278"/>
    </row>
    <row r="530" spans="1:14" ht="15.75">
      <c r="A530" s="190">
        <f t="shared" si="8"/>
        <v>218</v>
      </c>
      <c r="B530" s="202" t="s">
        <v>509</v>
      </c>
      <c r="C530" s="227" t="s">
        <v>2151</v>
      </c>
      <c r="D530" s="199">
        <v>57060</v>
      </c>
      <c r="E530" s="214">
        <v>44792.1</v>
      </c>
      <c r="F530" s="194"/>
      <c r="G530" s="194"/>
      <c r="H530" s="194"/>
      <c r="I530" s="194"/>
      <c r="J530" s="278"/>
      <c r="K530" s="278"/>
      <c r="L530" s="278"/>
      <c r="M530" s="278"/>
      <c r="N530" s="278"/>
    </row>
    <row r="531" spans="1:14" ht="15.75">
      <c r="A531" s="190">
        <f t="shared" si="8"/>
        <v>219</v>
      </c>
      <c r="B531" s="202" t="s">
        <v>511</v>
      </c>
      <c r="C531" s="227" t="s">
        <v>2151</v>
      </c>
      <c r="D531" s="199">
        <v>45108</v>
      </c>
      <c r="E531" s="214">
        <v>1443.4559999999999</v>
      </c>
      <c r="F531" s="194"/>
      <c r="G531" s="194"/>
      <c r="H531" s="194"/>
      <c r="I531" s="194"/>
      <c r="J531" s="278"/>
      <c r="K531" s="278"/>
      <c r="L531" s="278"/>
      <c r="M531" s="278"/>
      <c r="N531" s="278"/>
    </row>
    <row r="532" spans="1:14" ht="15.75">
      <c r="A532" s="190">
        <f t="shared" si="8"/>
        <v>220</v>
      </c>
      <c r="B532" s="202" t="s">
        <v>513</v>
      </c>
      <c r="C532" s="227" t="s">
        <v>2151</v>
      </c>
      <c r="D532" s="199">
        <v>53056</v>
      </c>
      <c r="E532" s="214">
        <v>35865.856</v>
      </c>
      <c r="F532" s="194"/>
      <c r="G532" s="194"/>
      <c r="H532" s="194"/>
      <c r="I532" s="194"/>
      <c r="J532" s="278"/>
      <c r="K532" s="278"/>
      <c r="L532" s="278"/>
      <c r="M532" s="278"/>
      <c r="N532" s="278"/>
    </row>
    <row r="533" spans="1:14" ht="15.75">
      <c r="A533" s="190">
        <f t="shared" si="8"/>
        <v>221</v>
      </c>
      <c r="B533" s="202" t="s">
        <v>515</v>
      </c>
      <c r="C533" s="227" t="s">
        <v>2151</v>
      </c>
      <c r="D533" s="199">
        <v>30952</v>
      </c>
      <c r="E533" s="214">
        <v>7799.9040000000005</v>
      </c>
      <c r="F533" s="194"/>
      <c r="G533" s="194"/>
      <c r="H533" s="194"/>
      <c r="I533" s="194"/>
      <c r="J533" s="278"/>
      <c r="K533" s="278"/>
      <c r="L533" s="278"/>
      <c r="M533" s="278"/>
      <c r="N533" s="278"/>
    </row>
    <row r="534" spans="1:14" ht="15.75">
      <c r="A534" s="190">
        <f t="shared" si="8"/>
        <v>222</v>
      </c>
      <c r="B534" s="202" t="s">
        <v>517</v>
      </c>
      <c r="C534" s="227" t="s">
        <v>2151</v>
      </c>
      <c r="D534" s="199">
        <v>50</v>
      </c>
      <c r="E534" s="214">
        <v>9.4499999999999993</v>
      </c>
      <c r="F534" s="194"/>
      <c r="G534" s="194"/>
      <c r="H534" s="194"/>
      <c r="I534" s="194"/>
      <c r="J534" s="278"/>
      <c r="K534" s="278"/>
      <c r="L534" s="278"/>
      <c r="M534" s="278"/>
      <c r="N534" s="278"/>
    </row>
    <row r="535" spans="1:14" ht="15.75">
      <c r="A535" s="190">
        <f t="shared" si="8"/>
        <v>223</v>
      </c>
      <c r="B535" s="202" t="s">
        <v>519</v>
      </c>
      <c r="C535" s="227" t="s">
        <v>2151</v>
      </c>
      <c r="D535" s="199">
        <v>61096</v>
      </c>
      <c r="E535" s="214">
        <v>4277.3309600000002</v>
      </c>
      <c r="F535" s="194"/>
      <c r="G535" s="194"/>
      <c r="H535" s="194"/>
      <c r="I535" s="194"/>
      <c r="J535" s="278"/>
      <c r="K535" s="278"/>
      <c r="L535" s="278"/>
      <c r="M535" s="278"/>
      <c r="N535" s="278"/>
    </row>
    <row r="536" spans="1:14" ht="15.75">
      <c r="A536" s="190">
        <f t="shared" si="8"/>
        <v>224</v>
      </c>
      <c r="B536" s="202" t="s">
        <v>521</v>
      </c>
      <c r="C536" s="227" t="s">
        <v>2151</v>
      </c>
      <c r="D536" s="199">
        <v>12744</v>
      </c>
      <c r="E536" s="214">
        <v>2204.712</v>
      </c>
      <c r="F536" s="194"/>
      <c r="G536" s="194"/>
      <c r="H536" s="194"/>
      <c r="I536" s="194"/>
      <c r="J536" s="278"/>
      <c r="K536" s="278"/>
      <c r="L536" s="278"/>
      <c r="M536" s="278"/>
      <c r="N536" s="278"/>
    </row>
    <row r="537" spans="1:14" ht="15.75">
      <c r="A537" s="190">
        <f t="shared" si="8"/>
        <v>225</v>
      </c>
      <c r="B537" s="202" t="s">
        <v>523</v>
      </c>
      <c r="C537" s="227" t="s">
        <v>2151</v>
      </c>
      <c r="D537" s="199">
        <v>3300</v>
      </c>
      <c r="E537" s="214">
        <v>2072.433</v>
      </c>
      <c r="F537" s="194"/>
      <c r="G537" s="194"/>
      <c r="H537" s="194"/>
      <c r="I537" s="194"/>
      <c r="J537" s="278"/>
      <c r="K537" s="278"/>
      <c r="L537" s="278"/>
      <c r="M537" s="278"/>
      <c r="N537" s="278"/>
    </row>
    <row r="538" spans="1:14" ht="15.75">
      <c r="A538" s="190">
        <f t="shared" si="8"/>
        <v>226</v>
      </c>
      <c r="B538" s="202" t="s">
        <v>527</v>
      </c>
      <c r="C538" s="227" t="s">
        <v>2151</v>
      </c>
      <c r="D538" s="199">
        <v>77772</v>
      </c>
      <c r="E538" s="214">
        <v>24420.407999999999</v>
      </c>
      <c r="F538" s="194"/>
      <c r="G538" s="194"/>
      <c r="H538" s="194"/>
      <c r="I538" s="194"/>
      <c r="J538" s="278"/>
      <c r="K538" s="278"/>
      <c r="L538" s="278"/>
      <c r="M538" s="278"/>
      <c r="N538" s="278"/>
    </row>
    <row r="539" spans="1:14" ht="15.75">
      <c r="A539" s="221">
        <f t="shared" si="8"/>
        <v>227</v>
      </c>
      <c r="B539" s="222" t="s">
        <v>528</v>
      </c>
      <c r="C539" s="272" t="s">
        <v>2151</v>
      </c>
      <c r="D539" s="273">
        <v>168846</v>
      </c>
      <c r="E539" s="225">
        <v>53017.644</v>
      </c>
      <c r="F539" s="194"/>
      <c r="G539" s="194"/>
      <c r="H539" s="194"/>
      <c r="I539" s="194"/>
      <c r="J539" s="278"/>
      <c r="K539" s="278"/>
      <c r="L539" s="278"/>
      <c r="M539" s="278"/>
      <c r="N539" s="278"/>
    </row>
    <row r="540" spans="1:14" ht="15.75">
      <c r="A540" s="190">
        <f t="shared" si="8"/>
        <v>228</v>
      </c>
      <c r="B540" s="90" t="s">
        <v>306</v>
      </c>
      <c r="C540" s="85" t="s">
        <v>2154</v>
      </c>
      <c r="D540" s="199">
        <v>3000</v>
      </c>
      <c r="E540" s="197">
        <v>5010</v>
      </c>
      <c r="F540" s="1"/>
      <c r="G540" s="1"/>
      <c r="H540" s="1"/>
      <c r="I540" s="1"/>
    </row>
    <row r="541" spans="1:14" ht="15.75">
      <c r="A541" s="286"/>
      <c r="B541" s="286"/>
      <c r="C541" s="287"/>
      <c r="D541" s="288"/>
      <c r="E541" s="286">
        <v>22452567.88628</v>
      </c>
      <c r="F541" s="278"/>
      <c r="G541" s="278"/>
      <c r="H541" s="278"/>
      <c r="I541" s="278"/>
      <c r="J541" s="278"/>
      <c r="K541" s="278"/>
      <c r="L541" s="278"/>
      <c r="M541" s="278"/>
      <c r="N541" s="278"/>
    </row>
  </sheetData>
  <mergeCells count="11">
    <mergeCell ref="H2:H4"/>
    <mergeCell ref="I2:I4"/>
    <mergeCell ref="D3:D4"/>
    <mergeCell ref="E3:E4"/>
    <mergeCell ref="J3:N3"/>
    <mergeCell ref="G2:G4"/>
    <mergeCell ref="A2:A4"/>
    <mergeCell ref="B2:B4"/>
    <mergeCell ref="C2:C4"/>
    <mergeCell ref="D2:E2"/>
    <mergeCell ref="F2: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498"/>
  <sheetViews>
    <sheetView workbookViewId="0">
      <selection activeCell="B33" sqref="B33"/>
    </sheetView>
  </sheetViews>
  <sheetFormatPr defaultColWidth="10.85546875" defaultRowHeight="15"/>
  <cols>
    <col min="1" max="1" width="8.42578125" style="1" customWidth="1"/>
    <col min="2" max="2" width="20.28515625" style="1" customWidth="1"/>
    <col min="3" max="3" width="25.85546875" style="1" customWidth="1"/>
    <col min="4" max="4" width="23.85546875" style="1" customWidth="1"/>
    <col min="5" max="5" width="27.42578125" style="1" customWidth="1"/>
    <col min="6" max="6" width="26.85546875" style="1" customWidth="1"/>
    <col min="7" max="7" width="14.85546875" style="1" customWidth="1"/>
    <col min="8" max="8" width="23.85546875" style="1" customWidth="1"/>
    <col min="9" max="16384" width="10.85546875" style="1"/>
  </cols>
  <sheetData>
    <row r="1" spans="1:95" ht="33">
      <c r="A1" s="17" t="s">
        <v>2284</v>
      </c>
      <c r="B1" s="17" t="s">
        <v>2</v>
      </c>
      <c r="C1" s="16" t="s">
        <v>529</v>
      </c>
      <c r="D1" s="16" t="s">
        <v>530</v>
      </c>
      <c r="E1" s="16" t="s">
        <v>531</v>
      </c>
      <c r="F1" s="16" t="s">
        <v>532</v>
      </c>
      <c r="G1" s="15" t="s">
        <v>533</v>
      </c>
      <c r="H1" s="16" t="s">
        <v>534</v>
      </c>
      <c r="I1" s="16" t="s">
        <v>3</v>
      </c>
      <c r="J1" s="16" t="s">
        <v>4</v>
      </c>
      <c r="K1" s="17" t="s">
        <v>2285</v>
      </c>
      <c r="L1" s="82" t="s">
        <v>535</v>
      </c>
      <c r="M1" s="82" t="s">
        <v>2276</v>
      </c>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row>
    <row r="2" spans="1:95" ht="31.5">
      <c r="A2" s="18">
        <v>24</v>
      </c>
      <c r="B2" s="27" t="s">
        <v>36</v>
      </c>
      <c r="C2" s="37" t="s">
        <v>737</v>
      </c>
      <c r="D2" s="37" t="s">
        <v>619</v>
      </c>
      <c r="E2" s="37" t="s">
        <v>738</v>
      </c>
      <c r="F2" s="37" t="s">
        <v>620</v>
      </c>
      <c r="G2" s="37" t="s">
        <v>604</v>
      </c>
      <c r="H2" s="37" t="s">
        <v>729</v>
      </c>
      <c r="I2" s="30" t="s">
        <v>9</v>
      </c>
      <c r="J2" s="30" t="s">
        <v>2155</v>
      </c>
      <c r="K2" s="83">
        <v>1322868</v>
      </c>
      <c r="L2" s="84" t="s">
        <v>2151</v>
      </c>
      <c r="M2" s="24" t="s">
        <v>2279</v>
      </c>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row>
    <row r="3" spans="1:95" ht="47.25">
      <c r="A3" s="18">
        <v>32</v>
      </c>
      <c r="B3" s="27" t="s">
        <v>45</v>
      </c>
      <c r="C3" s="37" t="s">
        <v>630</v>
      </c>
      <c r="D3" s="37" t="s">
        <v>750</v>
      </c>
      <c r="E3" s="37" t="s">
        <v>751</v>
      </c>
      <c r="F3" s="37" t="s">
        <v>631</v>
      </c>
      <c r="G3" s="37" t="s">
        <v>596</v>
      </c>
      <c r="H3" s="37" t="s">
        <v>729</v>
      </c>
      <c r="I3" s="30" t="s">
        <v>23</v>
      </c>
      <c r="J3" s="30">
        <v>1554</v>
      </c>
      <c r="K3" s="83">
        <v>108921.414</v>
      </c>
      <c r="L3" s="84" t="s">
        <v>2151</v>
      </c>
      <c r="M3" s="24" t="s">
        <v>2279</v>
      </c>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row>
    <row r="4" spans="1:95" ht="47.25">
      <c r="A4" s="18">
        <v>42</v>
      </c>
      <c r="B4" s="27" t="s">
        <v>55</v>
      </c>
      <c r="C4" s="37" t="s">
        <v>645</v>
      </c>
      <c r="D4" s="37" t="s">
        <v>767</v>
      </c>
      <c r="E4" s="37" t="s">
        <v>768</v>
      </c>
      <c r="F4" s="37" t="s">
        <v>647</v>
      </c>
      <c r="G4" s="37" t="s">
        <v>596</v>
      </c>
      <c r="H4" s="37" t="s">
        <v>729</v>
      </c>
      <c r="I4" s="30" t="s">
        <v>23</v>
      </c>
      <c r="J4" s="30">
        <v>4760</v>
      </c>
      <c r="K4" s="83">
        <v>303540.44</v>
      </c>
      <c r="L4" s="84" t="s">
        <v>2151</v>
      </c>
      <c r="M4" s="24" t="s">
        <v>2279</v>
      </c>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row>
    <row r="5" spans="1:95" ht="47.25">
      <c r="A5" s="18">
        <v>53</v>
      </c>
      <c r="B5" s="27" t="s">
        <v>66</v>
      </c>
      <c r="C5" s="36" t="s">
        <v>797</v>
      </c>
      <c r="D5" s="36" t="s">
        <v>798</v>
      </c>
      <c r="E5" s="36" t="s">
        <v>794</v>
      </c>
      <c r="F5" s="36" t="s">
        <v>647</v>
      </c>
      <c r="G5" s="36" t="s">
        <v>596</v>
      </c>
      <c r="H5" s="37" t="s">
        <v>729</v>
      </c>
      <c r="I5" s="30" t="s">
        <v>23</v>
      </c>
      <c r="J5" s="30">
        <v>2180</v>
      </c>
      <c r="K5" s="83">
        <v>109021.8</v>
      </c>
      <c r="L5" s="85" t="s">
        <v>2151</v>
      </c>
      <c r="M5" s="24" t="s">
        <v>2279</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row>
    <row r="6" spans="1:95" ht="47.25">
      <c r="A6" s="130"/>
      <c r="B6" s="130" t="s">
        <v>2297</v>
      </c>
      <c r="C6" s="133" t="s">
        <v>797</v>
      </c>
      <c r="D6" s="133" t="s">
        <v>798</v>
      </c>
      <c r="E6" s="133" t="s">
        <v>2298</v>
      </c>
      <c r="F6" s="133" t="s">
        <v>2299</v>
      </c>
      <c r="G6" s="133" t="s">
        <v>596</v>
      </c>
      <c r="H6" s="143" t="s">
        <v>729</v>
      </c>
      <c r="I6" s="134" t="s">
        <v>23</v>
      </c>
      <c r="J6" s="134">
        <v>2000</v>
      </c>
      <c r="K6" s="135"/>
      <c r="L6" s="136"/>
      <c r="M6" s="137"/>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row>
    <row r="7" spans="1:95" ht="31.5">
      <c r="A7" s="18">
        <v>73</v>
      </c>
      <c r="B7" s="27" t="s">
        <v>87</v>
      </c>
      <c r="C7" s="86" t="s">
        <v>854</v>
      </c>
      <c r="D7" s="86" t="s">
        <v>855</v>
      </c>
      <c r="E7" s="86" t="s">
        <v>856</v>
      </c>
      <c r="F7" s="86" t="s">
        <v>857</v>
      </c>
      <c r="G7" s="36" t="s">
        <v>604</v>
      </c>
      <c r="H7" s="86" t="s">
        <v>729</v>
      </c>
      <c r="I7" s="30" t="s">
        <v>23</v>
      </c>
      <c r="J7" s="30">
        <v>4200</v>
      </c>
      <c r="K7" s="83">
        <v>1826181</v>
      </c>
      <c r="L7" s="85" t="s">
        <v>2151</v>
      </c>
      <c r="M7" s="24" t="s">
        <v>2279</v>
      </c>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row>
    <row r="8" spans="1:95" ht="31.5">
      <c r="A8" s="130"/>
      <c r="B8" s="131" t="s">
        <v>2344</v>
      </c>
      <c r="C8" s="132" t="s">
        <v>854</v>
      </c>
      <c r="D8" s="132" t="s">
        <v>2300</v>
      </c>
      <c r="E8" s="132" t="s">
        <v>2301</v>
      </c>
      <c r="F8" s="132" t="s">
        <v>2302</v>
      </c>
      <c r="G8" s="133" t="s">
        <v>604</v>
      </c>
      <c r="H8" s="132" t="s">
        <v>729</v>
      </c>
      <c r="I8" s="134" t="s">
        <v>23</v>
      </c>
      <c r="J8" s="134">
        <v>2500</v>
      </c>
      <c r="K8" s="135"/>
      <c r="L8" s="136"/>
      <c r="M8" s="137"/>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row>
    <row r="9" spans="1:95" ht="47.25">
      <c r="A9" s="18" t="s">
        <v>2303</v>
      </c>
      <c r="B9" s="27" t="s">
        <v>90</v>
      </c>
      <c r="C9" s="86" t="s">
        <v>865</v>
      </c>
      <c r="D9" s="86" t="s">
        <v>866</v>
      </c>
      <c r="E9" s="86" t="s">
        <v>867</v>
      </c>
      <c r="F9" s="86" t="s">
        <v>868</v>
      </c>
      <c r="G9" s="36" t="s">
        <v>596</v>
      </c>
      <c r="H9" s="86" t="s">
        <v>729</v>
      </c>
      <c r="I9" s="30" t="s">
        <v>23</v>
      </c>
      <c r="J9" s="30">
        <v>2</v>
      </c>
      <c r="K9" s="83">
        <v>110722.59999999999</v>
      </c>
      <c r="L9" s="85" t="s">
        <v>2151</v>
      </c>
      <c r="M9" s="24" t="s">
        <v>2279</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row>
    <row r="10" spans="1:95" ht="31.5">
      <c r="A10" s="18">
        <v>81</v>
      </c>
      <c r="B10" s="27" t="s">
        <v>95</v>
      </c>
      <c r="C10" s="86" t="s">
        <v>882</v>
      </c>
      <c r="D10" s="86" t="s">
        <v>883</v>
      </c>
      <c r="E10" s="86" t="s">
        <v>884</v>
      </c>
      <c r="F10" s="86" t="s">
        <v>647</v>
      </c>
      <c r="G10" s="36" t="s">
        <v>596</v>
      </c>
      <c r="H10" s="86" t="s">
        <v>729</v>
      </c>
      <c r="I10" s="30" t="s">
        <v>23</v>
      </c>
      <c r="J10" s="30">
        <v>4600</v>
      </c>
      <c r="K10" s="83">
        <v>210900.8</v>
      </c>
      <c r="L10" s="85" t="s">
        <v>2151</v>
      </c>
      <c r="M10" s="24" t="s">
        <v>2279</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row>
    <row r="11" spans="1:95" ht="31.5">
      <c r="A11" s="18">
        <v>100</v>
      </c>
      <c r="B11" s="27" t="s">
        <v>114</v>
      </c>
      <c r="C11" s="87" t="s">
        <v>938</v>
      </c>
      <c r="D11" s="87" t="s">
        <v>939</v>
      </c>
      <c r="E11" s="87" t="s">
        <v>940</v>
      </c>
      <c r="F11" s="87" t="s">
        <v>941</v>
      </c>
      <c r="G11" s="88" t="s">
        <v>942</v>
      </c>
      <c r="H11" s="87" t="s">
        <v>933</v>
      </c>
      <c r="I11" s="30" t="s">
        <v>9</v>
      </c>
      <c r="J11" s="50">
        <v>59500</v>
      </c>
      <c r="K11" s="83">
        <v>188317.5</v>
      </c>
      <c r="L11" s="84" t="s">
        <v>2151</v>
      </c>
      <c r="M11" s="24" t="s">
        <v>2279</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row>
    <row r="12" spans="1:95" ht="47.25">
      <c r="A12" s="18">
        <v>105</v>
      </c>
      <c r="B12" s="27" t="s">
        <v>119</v>
      </c>
      <c r="C12" s="87" t="s">
        <v>959</v>
      </c>
      <c r="D12" s="87" t="s">
        <v>960</v>
      </c>
      <c r="E12" s="87" t="s">
        <v>961</v>
      </c>
      <c r="F12" s="87" t="s">
        <v>962</v>
      </c>
      <c r="G12" s="88" t="s">
        <v>599</v>
      </c>
      <c r="H12" s="87" t="s">
        <v>933</v>
      </c>
      <c r="I12" s="30" t="s">
        <v>23</v>
      </c>
      <c r="J12" s="50">
        <v>700</v>
      </c>
      <c r="K12" s="83">
        <v>112147</v>
      </c>
      <c r="L12" s="84" t="s">
        <v>2151</v>
      </c>
      <c r="M12" s="24" t="s">
        <v>2279</v>
      </c>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row>
    <row r="13" spans="1:95" ht="31.5">
      <c r="A13" s="18">
        <v>109</v>
      </c>
      <c r="B13" s="27" t="s">
        <v>123</v>
      </c>
      <c r="C13" s="87" t="s">
        <v>975</v>
      </c>
      <c r="D13" s="87" t="s">
        <v>976</v>
      </c>
      <c r="E13" s="87" t="s">
        <v>978</v>
      </c>
      <c r="F13" s="87" t="s">
        <v>979</v>
      </c>
      <c r="G13" s="88" t="s">
        <v>977</v>
      </c>
      <c r="H13" s="87" t="s">
        <v>933</v>
      </c>
      <c r="I13" s="30" t="s">
        <v>23</v>
      </c>
      <c r="J13" s="50">
        <v>3900</v>
      </c>
      <c r="K13" s="83">
        <v>233379</v>
      </c>
      <c r="L13" s="84" t="s">
        <v>2151</v>
      </c>
      <c r="M13" s="24" t="s">
        <v>2279</v>
      </c>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row>
    <row r="14" spans="1:95" ht="63">
      <c r="A14" s="18">
        <v>137</v>
      </c>
      <c r="B14" s="18" t="s">
        <v>153</v>
      </c>
      <c r="C14" s="25" t="s">
        <v>556</v>
      </c>
      <c r="D14" s="25" t="s">
        <v>557</v>
      </c>
      <c r="E14" s="25" t="s">
        <v>558</v>
      </c>
      <c r="F14" s="25" t="s">
        <v>1054</v>
      </c>
      <c r="G14" s="25" t="s">
        <v>599</v>
      </c>
      <c r="H14" s="25" t="s">
        <v>605</v>
      </c>
      <c r="I14" s="21" t="s">
        <v>23</v>
      </c>
      <c r="J14" s="21">
        <v>2100</v>
      </c>
      <c r="K14" s="78">
        <v>108876.6</v>
      </c>
      <c r="L14" s="84" t="s">
        <v>2151</v>
      </c>
      <c r="M14" s="24" t="s">
        <v>2279</v>
      </c>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row>
    <row r="15" spans="1:95" ht="31.5">
      <c r="A15" s="18">
        <v>139</v>
      </c>
      <c r="B15" s="18" t="s">
        <v>155</v>
      </c>
      <c r="C15" s="25" t="s">
        <v>563</v>
      </c>
      <c r="D15" s="25" t="s">
        <v>564</v>
      </c>
      <c r="E15" s="25" t="s">
        <v>565</v>
      </c>
      <c r="F15" s="25" t="s">
        <v>1055</v>
      </c>
      <c r="G15" s="25" t="s">
        <v>1056</v>
      </c>
      <c r="H15" s="25" t="s">
        <v>607</v>
      </c>
      <c r="I15" s="21" t="s">
        <v>23</v>
      </c>
      <c r="J15" s="21" t="s">
        <v>2229</v>
      </c>
      <c r="K15" s="78">
        <v>373080.14</v>
      </c>
      <c r="L15" s="84" t="s">
        <v>2151</v>
      </c>
      <c r="M15" s="24" t="s">
        <v>2279</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row>
    <row r="16" spans="1:95" ht="63">
      <c r="A16" s="18">
        <v>142</v>
      </c>
      <c r="B16" s="18" t="s">
        <v>2161</v>
      </c>
      <c r="C16" s="25" t="s">
        <v>559</v>
      </c>
      <c r="D16" s="25" t="s">
        <v>560</v>
      </c>
      <c r="E16" s="25" t="s">
        <v>561</v>
      </c>
      <c r="F16" s="25" t="s">
        <v>562</v>
      </c>
      <c r="G16" s="25" t="s">
        <v>599</v>
      </c>
      <c r="H16" s="25" t="s">
        <v>605</v>
      </c>
      <c r="I16" s="21" t="s">
        <v>23</v>
      </c>
      <c r="J16" s="21">
        <v>175</v>
      </c>
      <c r="K16" s="78">
        <v>132473.77500000002</v>
      </c>
      <c r="L16" s="84" t="s">
        <v>2151</v>
      </c>
      <c r="M16" s="24" t="s">
        <v>2279</v>
      </c>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row>
    <row r="17" spans="1:95" ht="63">
      <c r="A17" s="18">
        <v>143</v>
      </c>
      <c r="B17" s="18" t="s">
        <v>158</v>
      </c>
      <c r="C17" s="25" t="s">
        <v>2230</v>
      </c>
      <c r="D17" s="25" t="s">
        <v>2232</v>
      </c>
      <c r="E17" s="25" t="s">
        <v>694</v>
      </c>
      <c r="F17" s="25" t="s">
        <v>2231</v>
      </c>
      <c r="G17" s="25" t="s">
        <v>599</v>
      </c>
      <c r="H17" s="25" t="s">
        <v>605</v>
      </c>
      <c r="I17" s="21" t="s">
        <v>23</v>
      </c>
      <c r="J17" s="21">
        <v>980</v>
      </c>
      <c r="K17" s="78">
        <v>87132.78</v>
      </c>
      <c r="L17" s="84" t="s">
        <v>2151</v>
      </c>
      <c r="M17" s="24" t="s">
        <v>2279</v>
      </c>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row>
    <row r="18" spans="1:95" ht="47.25">
      <c r="A18" s="18">
        <v>152</v>
      </c>
      <c r="B18" s="18" t="s">
        <v>167</v>
      </c>
      <c r="C18" s="25" t="s">
        <v>593</v>
      </c>
      <c r="D18" s="25" t="s">
        <v>594</v>
      </c>
      <c r="E18" s="25" t="s">
        <v>595</v>
      </c>
      <c r="F18" s="25" t="s">
        <v>1064</v>
      </c>
      <c r="G18" s="25" t="s">
        <v>1065</v>
      </c>
      <c r="H18" s="25" t="s">
        <v>5</v>
      </c>
      <c r="I18" s="21"/>
      <c r="J18" s="21" t="s">
        <v>2164</v>
      </c>
      <c r="K18" s="78">
        <v>101422.8</v>
      </c>
      <c r="L18" s="84" t="s">
        <v>2151</v>
      </c>
      <c r="M18" s="24" t="s">
        <v>2279</v>
      </c>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row>
    <row r="19" spans="1:95" ht="31.5">
      <c r="A19" s="18">
        <v>161</v>
      </c>
      <c r="B19" s="27" t="s">
        <v>176</v>
      </c>
      <c r="C19" s="20" t="s">
        <v>1100</v>
      </c>
      <c r="D19" s="20" t="s">
        <v>1101</v>
      </c>
      <c r="E19" s="20" t="s">
        <v>1102</v>
      </c>
      <c r="F19" s="20" t="s">
        <v>1103</v>
      </c>
      <c r="G19" s="20" t="s">
        <v>596</v>
      </c>
      <c r="H19" s="20" t="s">
        <v>5</v>
      </c>
      <c r="I19" s="30" t="s">
        <v>23</v>
      </c>
      <c r="J19" s="50">
        <v>1050</v>
      </c>
      <c r="K19" s="78">
        <v>258914.25</v>
      </c>
      <c r="L19" s="89" t="s">
        <v>2151</v>
      </c>
      <c r="M19" s="24" t="s">
        <v>2279</v>
      </c>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row>
    <row r="20" spans="1:95" ht="31.5">
      <c r="A20" s="18">
        <v>179</v>
      </c>
      <c r="B20" s="18" t="s">
        <v>194</v>
      </c>
      <c r="C20" s="25" t="s">
        <v>1162</v>
      </c>
      <c r="D20" s="25" t="s">
        <v>1160</v>
      </c>
      <c r="E20" s="25" t="s">
        <v>1163</v>
      </c>
      <c r="F20" s="25" t="s">
        <v>1164</v>
      </c>
      <c r="G20" s="25" t="s">
        <v>596</v>
      </c>
      <c r="H20" s="25" t="s">
        <v>5</v>
      </c>
      <c r="I20" s="21" t="s">
        <v>23</v>
      </c>
      <c r="J20" s="21" t="s">
        <v>2169</v>
      </c>
      <c r="K20" s="78">
        <v>282651.88199999998</v>
      </c>
      <c r="L20" s="84" t="s">
        <v>2151</v>
      </c>
      <c r="M20" s="24" t="s">
        <v>2279</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row>
    <row r="21" spans="1:95" ht="47.25">
      <c r="A21" s="18">
        <v>188</v>
      </c>
      <c r="B21" s="90" t="s">
        <v>202</v>
      </c>
      <c r="C21" s="88" t="s">
        <v>1198</v>
      </c>
      <c r="D21" s="88" t="s">
        <v>1199</v>
      </c>
      <c r="E21" s="88" t="s">
        <v>1200</v>
      </c>
      <c r="F21" s="88" t="s">
        <v>1201</v>
      </c>
      <c r="G21" s="88" t="s">
        <v>602</v>
      </c>
      <c r="H21" s="88" t="s">
        <v>1202</v>
      </c>
      <c r="I21" s="30" t="s">
        <v>9</v>
      </c>
      <c r="J21" s="30">
        <v>28000</v>
      </c>
      <c r="K21" s="78">
        <v>122276</v>
      </c>
      <c r="L21" s="85" t="s">
        <v>2151</v>
      </c>
      <c r="M21" s="24" t="s">
        <v>2279</v>
      </c>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row>
    <row r="22" spans="1:95" ht="47.25">
      <c r="A22" s="130"/>
      <c r="B22" s="139" t="s">
        <v>2304</v>
      </c>
      <c r="C22" s="140" t="s">
        <v>1198</v>
      </c>
      <c r="D22" s="140" t="s">
        <v>1199</v>
      </c>
      <c r="E22" s="140" t="s">
        <v>1200</v>
      </c>
      <c r="F22" s="140" t="s">
        <v>2305</v>
      </c>
      <c r="G22" s="140" t="s">
        <v>602</v>
      </c>
      <c r="H22" s="140" t="s">
        <v>1202</v>
      </c>
      <c r="I22" s="134" t="s">
        <v>9</v>
      </c>
      <c r="J22" s="134">
        <v>27000</v>
      </c>
      <c r="K22" s="141"/>
      <c r="L22" s="136"/>
      <c r="M22" s="137"/>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row>
    <row r="23" spans="1:95" ht="47.25">
      <c r="A23" s="18">
        <v>195</v>
      </c>
      <c r="B23" s="90" t="s">
        <v>2173</v>
      </c>
      <c r="C23" s="88" t="s">
        <v>1228</v>
      </c>
      <c r="D23" s="88" t="s">
        <v>1229</v>
      </c>
      <c r="E23" s="88" t="s">
        <v>1230</v>
      </c>
      <c r="F23" s="88" t="s">
        <v>1231</v>
      </c>
      <c r="G23" s="88" t="s">
        <v>708</v>
      </c>
      <c r="H23" s="88" t="s">
        <v>691</v>
      </c>
      <c r="I23" s="30" t="s">
        <v>23</v>
      </c>
      <c r="J23" s="30">
        <v>2730</v>
      </c>
      <c r="K23" s="78">
        <v>577475</v>
      </c>
      <c r="L23" s="85" t="s">
        <v>2151</v>
      </c>
      <c r="M23" s="24" t="s">
        <v>2279</v>
      </c>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row>
    <row r="24" spans="1:95" ht="47.25">
      <c r="A24" s="18">
        <v>208</v>
      </c>
      <c r="B24" s="90" t="s">
        <v>221</v>
      </c>
      <c r="C24" s="88" t="s">
        <v>1277</v>
      </c>
      <c r="D24" s="88" t="s">
        <v>1278</v>
      </c>
      <c r="E24" s="88" t="s">
        <v>1279</v>
      </c>
      <c r="F24" s="88" t="s">
        <v>1280</v>
      </c>
      <c r="G24" s="88" t="s">
        <v>603</v>
      </c>
      <c r="H24" s="88" t="s">
        <v>719</v>
      </c>
      <c r="I24" s="30" t="s">
        <v>23</v>
      </c>
      <c r="J24" s="30" t="s">
        <v>2177</v>
      </c>
      <c r="K24" s="78">
        <v>155990.14599999998</v>
      </c>
      <c r="L24" s="85" t="s">
        <v>2151</v>
      </c>
      <c r="M24" s="24" t="s">
        <v>2279</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row>
    <row r="25" spans="1:95" ht="47.25">
      <c r="A25" s="130"/>
      <c r="B25" s="139" t="s">
        <v>2306</v>
      </c>
      <c r="C25" s="140" t="s">
        <v>1277</v>
      </c>
      <c r="D25" s="140" t="s">
        <v>1278</v>
      </c>
      <c r="E25" s="140" t="s">
        <v>2307</v>
      </c>
      <c r="F25" s="140" t="s">
        <v>1421</v>
      </c>
      <c r="G25" s="138" t="s">
        <v>596</v>
      </c>
      <c r="H25" s="140" t="s">
        <v>719</v>
      </c>
      <c r="I25" s="134" t="s">
        <v>23</v>
      </c>
      <c r="J25" s="134">
        <v>3500</v>
      </c>
      <c r="K25" s="141"/>
      <c r="L25" s="136"/>
      <c r="M25" s="137"/>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row>
    <row r="26" spans="1:95" ht="47.25">
      <c r="A26" s="18">
        <v>213</v>
      </c>
      <c r="B26" s="91" t="s">
        <v>226</v>
      </c>
      <c r="C26" s="88" t="s">
        <v>1295</v>
      </c>
      <c r="D26" s="88" t="s">
        <v>2308</v>
      </c>
      <c r="E26" s="88" t="s">
        <v>881</v>
      </c>
      <c r="F26" s="88" t="s">
        <v>1296</v>
      </c>
      <c r="G26" s="88" t="s">
        <v>596</v>
      </c>
      <c r="H26" s="88" t="s">
        <v>1294</v>
      </c>
      <c r="I26" s="30" t="s">
        <v>23</v>
      </c>
      <c r="J26" s="30" t="s">
        <v>2179</v>
      </c>
      <c r="K26" s="78">
        <v>307002.12</v>
      </c>
      <c r="L26" s="84" t="s">
        <v>2151</v>
      </c>
      <c r="M26" s="24" t="s">
        <v>2279</v>
      </c>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row>
    <row r="27" spans="1:95" ht="47.25">
      <c r="A27" s="130"/>
      <c r="B27" s="144" t="s">
        <v>258</v>
      </c>
      <c r="C27" s="140" t="s">
        <v>1295</v>
      </c>
      <c r="D27" s="140" t="s">
        <v>2308</v>
      </c>
      <c r="E27" s="140" t="s">
        <v>881</v>
      </c>
      <c r="F27" s="140" t="s">
        <v>1256</v>
      </c>
      <c r="G27" s="140" t="s">
        <v>596</v>
      </c>
      <c r="H27" s="140" t="s">
        <v>1294</v>
      </c>
      <c r="I27" s="134" t="s">
        <v>23</v>
      </c>
      <c r="J27" s="134">
        <v>1170</v>
      </c>
      <c r="K27" s="141"/>
      <c r="L27" s="145"/>
      <c r="M27" s="13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row>
    <row r="28" spans="1:95" ht="78.75">
      <c r="A28" s="18">
        <v>237</v>
      </c>
      <c r="B28" s="90" t="s">
        <v>248</v>
      </c>
      <c r="C28" s="88" t="s">
        <v>1374</v>
      </c>
      <c r="D28" s="88" t="s">
        <v>1375</v>
      </c>
      <c r="E28" s="88" t="s">
        <v>1338</v>
      </c>
      <c r="F28" s="88" t="s">
        <v>1376</v>
      </c>
      <c r="G28" s="88" t="s">
        <v>604</v>
      </c>
      <c r="H28" s="88" t="s">
        <v>1313</v>
      </c>
      <c r="I28" s="30" t="s">
        <v>23</v>
      </c>
      <c r="J28" s="30">
        <v>3650</v>
      </c>
      <c r="K28" s="78">
        <v>228869.59999999998</v>
      </c>
      <c r="L28" s="84" t="s">
        <v>2151</v>
      </c>
      <c r="M28" s="24" t="s">
        <v>2279</v>
      </c>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row>
    <row r="29" spans="1:95" ht="47.25">
      <c r="A29" s="18">
        <v>239</v>
      </c>
      <c r="B29" s="90" t="s">
        <v>250</v>
      </c>
      <c r="C29" s="88" t="s">
        <v>1380</v>
      </c>
      <c r="D29" s="88" t="s">
        <v>1381</v>
      </c>
      <c r="E29" s="88" t="s">
        <v>1382</v>
      </c>
      <c r="F29" s="88" t="s">
        <v>1264</v>
      </c>
      <c r="G29" s="88" t="s">
        <v>596</v>
      </c>
      <c r="H29" s="88" t="s">
        <v>1108</v>
      </c>
      <c r="I29" s="30" t="s">
        <v>44</v>
      </c>
      <c r="J29" s="30">
        <v>1860</v>
      </c>
      <c r="K29" s="78">
        <v>117877.5</v>
      </c>
      <c r="L29" s="84" t="s">
        <v>2151</v>
      </c>
      <c r="M29" s="24" t="s">
        <v>2279</v>
      </c>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row>
    <row r="30" spans="1:95" ht="63">
      <c r="A30" s="18">
        <v>248</v>
      </c>
      <c r="B30" s="90" t="s">
        <v>257</v>
      </c>
      <c r="C30" s="88" t="s">
        <v>1402</v>
      </c>
      <c r="D30" s="88" t="s">
        <v>1403</v>
      </c>
      <c r="E30" s="88" t="s">
        <v>1404</v>
      </c>
      <c r="F30" s="88" t="s">
        <v>1405</v>
      </c>
      <c r="G30" s="88" t="s">
        <v>1406</v>
      </c>
      <c r="H30" s="88" t="s">
        <v>605</v>
      </c>
      <c r="I30" s="30" t="s">
        <v>148</v>
      </c>
      <c r="J30" s="30" t="s">
        <v>2218</v>
      </c>
      <c r="K30" s="78">
        <v>201285</v>
      </c>
      <c r="L30" s="85" t="s">
        <v>2151</v>
      </c>
      <c r="M30" s="24" t="s">
        <v>2279</v>
      </c>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row>
    <row r="31" spans="1:95" ht="78.75">
      <c r="A31" s="18">
        <v>253</v>
      </c>
      <c r="B31" s="90" t="s">
        <v>263</v>
      </c>
      <c r="C31" s="88" t="s">
        <v>1420</v>
      </c>
      <c r="D31" s="88" t="s">
        <v>1420</v>
      </c>
      <c r="E31" s="88" t="s">
        <v>2264</v>
      </c>
      <c r="F31" s="88" t="s">
        <v>1421</v>
      </c>
      <c r="G31" s="88" t="s">
        <v>596</v>
      </c>
      <c r="H31" s="88" t="s">
        <v>611</v>
      </c>
      <c r="I31" s="30" t="s">
        <v>148</v>
      </c>
      <c r="J31" s="50">
        <v>1237</v>
      </c>
      <c r="K31" s="78">
        <v>113977.18</v>
      </c>
      <c r="L31" s="85" t="s">
        <v>2151</v>
      </c>
      <c r="M31" s="24" t="s">
        <v>2279</v>
      </c>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row>
    <row r="32" spans="1:95" ht="31.5">
      <c r="A32" s="18">
        <v>258</v>
      </c>
      <c r="B32" s="90" t="s">
        <v>267</v>
      </c>
      <c r="C32" s="88" t="s">
        <v>1438</v>
      </c>
      <c r="D32" s="88" t="s">
        <v>1439</v>
      </c>
      <c r="E32" s="88" t="s">
        <v>1387</v>
      </c>
      <c r="F32" s="88" t="s">
        <v>1440</v>
      </c>
      <c r="G32" s="88" t="s">
        <v>596</v>
      </c>
      <c r="H32" s="88" t="s">
        <v>1441</v>
      </c>
      <c r="I32" s="30" t="s">
        <v>23</v>
      </c>
      <c r="J32" s="50">
        <v>1500</v>
      </c>
      <c r="K32" s="78">
        <v>85005</v>
      </c>
      <c r="L32" s="85" t="s">
        <v>2151</v>
      </c>
      <c r="M32" s="24" t="s">
        <v>2279</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row>
    <row r="33" spans="1:95" ht="141.75">
      <c r="A33" s="18">
        <v>274</v>
      </c>
      <c r="B33" s="92" t="s">
        <v>283</v>
      </c>
      <c r="C33" s="87" t="s">
        <v>1486</v>
      </c>
      <c r="D33" s="87" t="s">
        <v>1486</v>
      </c>
      <c r="E33" s="87" t="s">
        <v>1487</v>
      </c>
      <c r="F33" s="87" t="s">
        <v>1488</v>
      </c>
      <c r="G33" s="93" t="s">
        <v>596</v>
      </c>
      <c r="H33" s="94" t="s">
        <v>1485</v>
      </c>
      <c r="I33" s="30" t="s">
        <v>23</v>
      </c>
      <c r="J33" s="50">
        <v>600</v>
      </c>
      <c r="K33" s="78">
        <v>62250</v>
      </c>
      <c r="L33" s="84" t="s">
        <v>2151</v>
      </c>
      <c r="M33" s="24" t="s">
        <v>2279</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row>
    <row r="34" spans="1:95" ht="15.75">
      <c r="A34" s="18">
        <v>278</v>
      </c>
      <c r="B34" s="90" t="s">
        <v>287</v>
      </c>
      <c r="C34" s="87" t="s">
        <v>1502</v>
      </c>
      <c r="D34" s="87" t="s">
        <v>1503</v>
      </c>
      <c r="E34" s="87" t="s">
        <v>1504</v>
      </c>
      <c r="F34" s="87" t="s">
        <v>1505</v>
      </c>
      <c r="G34" s="93" t="s">
        <v>604</v>
      </c>
      <c r="H34" s="87" t="s">
        <v>719</v>
      </c>
      <c r="I34" s="30" t="s">
        <v>23</v>
      </c>
      <c r="J34" s="50">
        <v>2950</v>
      </c>
      <c r="K34" s="78">
        <v>122758.35</v>
      </c>
      <c r="L34" s="84" t="s">
        <v>2151</v>
      </c>
      <c r="M34" s="24" t="s">
        <v>2279</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row>
    <row r="35" spans="1:95" ht="31.5">
      <c r="A35" s="130"/>
      <c r="B35" s="139" t="s">
        <v>2309</v>
      </c>
      <c r="C35" s="146" t="s">
        <v>1502</v>
      </c>
      <c r="D35" s="146" t="s">
        <v>1503</v>
      </c>
      <c r="E35" s="146" t="s">
        <v>1548</v>
      </c>
      <c r="F35" s="146" t="s">
        <v>2310</v>
      </c>
      <c r="G35" s="147" t="s">
        <v>596</v>
      </c>
      <c r="H35" s="146" t="s">
        <v>719</v>
      </c>
      <c r="I35" s="134" t="s">
        <v>23</v>
      </c>
      <c r="J35" s="148">
        <v>2100</v>
      </c>
      <c r="K35" s="141"/>
      <c r="L35" s="145"/>
      <c r="M35" s="137"/>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row>
    <row r="36" spans="1:95" ht="78.75">
      <c r="A36" s="18">
        <v>279</v>
      </c>
      <c r="B36" s="95" t="s">
        <v>2143</v>
      </c>
      <c r="C36" s="87" t="s">
        <v>1506</v>
      </c>
      <c r="D36" s="87" t="s">
        <v>1508</v>
      </c>
      <c r="E36" s="87" t="s">
        <v>1507</v>
      </c>
      <c r="F36" s="87" t="s">
        <v>1505</v>
      </c>
      <c r="G36" s="96" t="s">
        <v>604</v>
      </c>
      <c r="H36" s="87" t="s">
        <v>719</v>
      </c>
      <c r="I36" s="30" t="s">
        <v>23</v>
      </c>
      <c r="J36" s="50">
        <v>3600</v>
      </c>
      <c r="K36" s="78">
        <v>179280</v>
      </c>
      <c r="L36" s="84" t="s">
        <v>2151</v>
      </c>
      <c r="M36" s="24" t="s">
        <v>2279</v>
      </c>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row>
    <row r="37" spans="1:95" ht="15.75">
      <c r="A37" s="18">
        <v>334</v>
      </c>
      <c r="B37" s="27" t="s">
        <v>340</v>
      </c>
      <c r="C37" s="87" t="s">
        <v>1693</v>
      </c>
      <c r="D37" s="87" t="s">
        <v>1697</v>
      </c>
      <c r="E37" s="87" t="s">
        <v>1671</v>
      </c>
      <c r="F37" s="87" t="s">
        <v>1698</v>
      </c>
      <c r="G37" s="88" t="s">
        <v>1093</v>
      </c>
      <c r="H37" s="87" t="s">
        <v>1108</v>
      </c>
      <c r="I37" s="30" t="s">
        <v>23</v>
      </c>
      <c r="J37" s="30">
        <v>1813</v>
      </c>
      <c r="K37" s="78">
        <v>190098.489</v>
      </c>
      <c r="L37" s="85" t="s">
        <v>2151</v>
      </c>
      <c r="M37" s="24" t="s">
        <v>2279</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row>
    <row r="38" spans="1:95" ht="31.5">
      <c r="A38" s="130"/>
      <c r="B38" s="131" t="s">
        <v>2311</v>
      </c>
      <c r="C38" s="146" t="s">
        <v>1693</v>
      </c>
      <c r="D38" s="146" t="s">
        <v>1697</v>
      </c>
      <c r="E38" s="146" t="s">
        <v>1671</v>
      </c>
      <c r="F38" s="146" t="s">
        <v>1635</v>
      </c>
      <c r="G38" s="140" t="s">
        <v>596</v>
      </c>
      <c r="H38" s="146" t="s">
        <v>1108</v>
      </c>
      <c r="I38" s="134" t="s">
        <v>23</v>
      </c>
      <c r="J38" s="134">
        <v>315</v>
      </c>
      <c r="K38" s="141"/>
      <c r="L38" s="136"/>
      <c r="M38" s="137"/>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row>
    <row r="39" spans="1:95" ht="47.25">
      <c r="A39" s="18">
        <v>335</v>
      </c>
      <c r="B39" s="27" t="s">
        <v>341</v>
      </c>
      <c r="C39" s="87" t="s">
        <v>2312</v>
      </c>
      <c r="D39" s="87" t="s">
        <v>1820</v>
      </c>
      <c r="E39" s="87" t="s">
        <v>1671</v>
      </c>
      <c r="F39" s="87" t="s">
        <v>2313</v>
      </c>
      <c r="G39" s="88" t="s">
        <v>604</v>
      </c>
      <c r="H39" s="87" t="s">
        <v>1108</v>
      </c>
      <c r="I39" s="30" t="s">
        <v>23</v>
      </c>
      <c r="J39" s="30">
        <v>3479</v>
      </c>
      <c r="K39" s="78">
        <v>68929.426999999996</v>
      </c>
      <c r="L39" s="85" t="s">
        <v>2151</v>
      </c>
      <c r="M39" s="24" t="s">
        <v>2279</v>
      </c>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row>
    <row r="40" spans="1:95" ht="31.5">
      <c r="A40" s="18">
        <v>375</v>
      </c>
      <c r="B40" s="90" t="s">
        <v>376</v>
      </c>
      <c r="C40" s="88" t="s">
        <v>1819</v>
      </c>
      <c r="D40" s="88" t="s">
        <v>1820</v>
      </c>
      <c r="E40" s="88" t="s">
        <v>1821</v>
      </c>
      <c r="F40" s="88" t="s">
        <v>1818</v>
      </c>
      <c r="G40" s="88" t="s">
        <v>1818</v>
      </c>
      <c r="H40" s="88" t="s">
        <v>719</v>
      </c>
      <c r="I40" s="30" t="s">
        <v>23</v>
      </c>
      <c r="J40" s="30">
        <v>2205</v>
      </c>
      <c r="K40" s="78">
        <v>285009.48000000004</v>
      </c>
      <c r="L40" s="85" t="s">
        <v>2151</v>
      </c>
      <c r="M40" s="24" t="s">
        <v>2279</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row>
    <row r="41" spans="1:95" ht="31.5">
      <c r="A41" s="18">
        <v>384</v>
      </c>
      <c r="B41" s="90" t="s">
        <v>385</v>
      </c>
      <c r="C41" s="88" t="s">
        <v>384</v>
      </c>
      <c r="D41" s="88" t="s">
        <v>1846</v>
      </c>
      <c r="E41" s="88" t="s">
        <v>1849</v>
      </c>
      <c r="F41" s="88" t="s">
        <v>1850</v>
      </c>
      <c r="G41" s="88" t="s">
        <v>603</v>
      </c>
      <c r="H41" s="88" t="s">
        <v>5</v>
      </c>
      <c r="I41" s="30" t="s">
        <v>23</v>
      </c>
      <c r="J41" s="30">
        <v>1225</v>
      </c>
      <c r="K41" s="78">
        <v>124321.575</v>
      </c>
      <c r="L41" s="85" t="s">
        <v>2151</v>
      </c>
      <c r="M41" s="24" t="s">
        <v>2279</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row>
    <row r="42" spans="1:95" ht="31.5">
      <c r="A42" s="130"/>
      <c r="B42" s="139" t="s">
        <v>2314</v>
      </c>
      <c r="C42" s="140" t="s">
        <v>384</v>
      </c>
      <c r="D42" s="140" t="s">
        <v>1846</v>
      </c>
      <c r="E42" s="146" t="s">
        <v>1671</v>
      </c>
      <c r="F42" s="140" t="s">
        <v>1264</v>
      </c>
      <c r="G42" s="140" t="s">
        <v>596</v>
      </c>
      <c r="H42" s="140" t="s">
        <v>5</v>
      </c>
      <c r="I42" s="134" t="s">
        <v>23</v>
      </c>
      <c r="J42" s="134">
        <v>735</v>
      </c>
      <c r="K42" s="141"/>
      <c r="L42" s="136"/>
      <c r="M42" s="137"/>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row>
    <row r="43" spans="1:95" ht="78.75">
      <c r="A43" s="18">
        <v>396</v>
      </c>
      <c r="B43" s="90" t="s">
        <v>395</v>
      </c>
      <c r="C43" s="94" t="s">
        <v>1890</v>
      </c>
      <c r="D43" s="94" t="s">
        <v>1891</v>
      </c>
      <c r="E43" s="88" t="s">
        <v>1892</v>
      </c>
      <c r="F43" s="88" t="s">
        <v>1893</v>
      </c>
      <c r="G43" s="88" t="s">
        <v>596</v>
      </c>
      <c r="H43" s="88" t="s">
        <v>1894</v>
      </c>
      <c r="I43" s="30" t="s">
        <v>9</v>
      </c>
      <c r="J43" s="30">
        <v>2990</v>
      </c>
      <c r="K43" s="78">
        <v>660233.86</v>
      </c>
      <c r="L43" s="89" t="s">
        <v>2151</v>
      </c>
      <c r="M43" s="24" t="s">
        <v>2279</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row>
    <row r="44" spans="1:95" ht="31.5">
      <c r="A44" s="18">
        <v>399</v>
      </c>
      <c r="B44" s="90" t="s">
        <v>398</v>
      </c>
      <c r="C44" s="88" t="s">
        <v>1902</v>
      </c>
      <c r="D44" s="88" t="s">
        <v>1903</v>
      </c>
      <c r="E44" s="88" t="s">
        <v>1904</v>
      </c>
      <c r="F44" s="88" t="s">
        <v>1905</v>
      </c>
      <c r="G44" s="88" t="s">
        <v>661</v>
      </c>
      <c r="H44" s="88" t="s">
        <v>719</v>
      </c>
      <c r="I44" s="30" t="s">
        <v>23</v>
      </c>
      <c r="J44" s="73">
        <v>4300</v>
      </c>
      <c r="K44" s="78">
        <v>62104.9</v>
      </c>
      <c r="L44" s="89" t="s">
        <v>2151</v>
      </c>
      <c r="M44" s="24" t="s">
        <v>2279</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row>
    <row r="45" spans="1:95" ht="31.5">
      <c r="A45" s="130"/>
      <c r="B45" s="139" t="s">
        <v>2315</v>
      </c>
      <c r="C45" s="140" t="s">
        <v>1902</v>
      </c>
      <c r="D45" s="140" t="s">
        <v>1903</v>
      </c>
      <c r="E45" s="140" t="s">
        <v>1897</v>
      </c>
      <c r="F45" s="140" t="s">
        <v>2316</v>
      </c>
      <c r="G45" s="140" t="s">
        <v>1171</v>
      </c>
      <c r="H45" s="140" t="s">
        <v>719</v>
      </c>
      <c r="I45" s="134" t="s">
        <v>23</v>
      </c>
      <c r="J45" s="149">
        <v>2800</v>
      </c>
      <c r="K45" s="141"/>
      <c r="L45" s="142"/>
      <c r="M45" s="137"/>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row>
    <row r="46" spans="1:95" ht="31.5">
      <c r="A46" s="18">
        <v>403</v>
      </c>
      <c r="B46" s="90" t="s">
        <v>400</v>
      </c>
      <c r="C46" s="88" t="s">
        <v>1917</v>
      </c>
      <c r="D46" s="88" t="s">
        <v>1918</v>
      </c>
      <c r="E46" s="88" t="s">
        <v>1911</v>
      </c>
      <c r="F46" s="88" t="s">
        <v>1834</v>
      </c>
      <c r="G46" s="88" t="s">
        <v>604</v>
      </c>
      <c r="H46" s="88" t="s">
        <v>933</v>
      </c>
      <c r="I46" s="30" t="s">
        <v>23</v>
      </c>
      <c r="J46" s="30" t="s">
        <v>2241</v>
      </c>
      <c r="K46" s="78">
        <v>352493.53</v>
      </c>
      <c r="L46" s="89" t="s">
        <v>2151</v>
      </c>
      <c r="M46" s="24" t="s">
        <v>2279</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row>
    <row r="47" spans="1:95" ht="31.5">
      <c r="A47" s="18">
        <v>429</v>
      </c>
      <c r="B47" s="78" t="s">
        <v>422</v>
      </c>
      <c r="C47" s="20" t="s">
        <v>1998</v>
      </c>
      <c r="D47" s="20" t="s">
        <v>1999</v>
      </c>
      <c r="E47" s="20" t="s">
        <v>2000</v>
      </c>
      <c r="F47" s="20" t="s">
        <v>2001</v>
      </c>
      <c r="G47" s="20"/>
      <c r="H47" s="20" t="s">
        <v>1094</v>
      </c>
      <c r="I47" s="81" t="s">
        <v>44</v>
      </c>
      <c r="J47" s="50">
        <v>4500</v>
      </c>
      <c r="K47" s="78">
        <v>151857</v>
      </c>
      <c r="L47" s="84" t="s">
        <v>2151</v>
      </c>
      <c r="M47" s="24" t="s">
        <v>2279</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row>
    <row r="48" spans="1:95" ht="31.5">
      <c r="A48" s="18">
        <v>430</v>
      </c>
      <c r="B48" s="78" t="s">
        <v>423</v>
      </c>
      <c r="C48" s="20" t="s">
        <v>2002</v>
      </c>
      <c r="D48" s="20" t="s">
        <v>2003</v>
      </c>
      <c r="E48" s="20" t="s">
        <v>1961</v>
      </c>
      <c r="F48" s="20" t="s">
        <v>2004</v>
      </c>
      <c r="G48" s="20" t="s">
        <v>603</v>
      </c>
      <c r="H48" s="20" t="s">
        <v>1094</v>
      </c>
      <c r="I48" s="81" t="s">
        <v>23</v>
      </c>
      <c r="J48" s="50">
        <v>4612</v>
      </c>
      <c r="K48" s="78">
        <v>210110.26760000002</v>
      </c>
      <c r="L48" s="84" t="s">
        <v>2151</v>
      </c>
      <c r="M48" s="24" t="s">
        <v>2279</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row>
    <row r="49" spans="1:95" ht="31.5">
      <c r="A49" s="18">
        <v>435</v>
      </c>
      <c r="B49" s="78" t="s">
        <v>428</v>
      </c>
      <c r="C49" s="20" t="s">
        <v>2016</v>
      </c>
      <c r="D49" s="20" t="s">
        <v>2017</v>
      </c>
      <c r="E49" s="20" t="s">
        <v>1491</v>
      </c>
      <c r="F49" s="20" t="s">
        <v>2018</v>
      </c>
      <c r="G49" s="20" t="s">
        <v>596</v>
      </c>
      <c r="H49" s="20" t="s">
        <v>719</v>
      </c>
      <c r="I49" s="81" t="s">
        <v>23</v>
      </c>
      <c r="J49" s="50">
        <v>2394</v>
      </c>
      <c r="K49" s="78">
        <v>93794.525999999998</v>
      </c>
      <c r="L49" s="84" t="s">
        <v>2151</v>
      </c>
      <c r="M49" s="24" t="s">
        <v>2279</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row>
    <row r="50" spans="1:95" ht="31.5">
      <c r="A50" s="18">
        <v>436</v>
      </c>
      <c r="B50" s="78" t="s">
        <v>429</v>
      </c>
      <c r="C50" s="20" t="s">
        <v>2019</v>
      </c>
      <c r="D50" s="20" t="s">
        <v>2020</v>
      </c>
      <c r="E50" s="20" t="s">
        <v>1548</v>
      </c>
      <c r="F50" s="20" t="s">
        <v>2021</v>
      </c>
      <c r="G50" s="20" t="s">
        <v>596</v>
      </c>
      <c r="H50" s="20" t="s">
        <v>719</v>
      </c>
      <c r="I50" s="81" t="s">
        <v>23</v>
      </c>
      <c r="J50" s="50">
        <v>1600</v>
      </c>
      <c r="K50" s="78">
        <v>120288</v>
      </c>
      <c r="L50" s="84" t="s">
        <v>2151</v>
      </c>
      <c r="M50" s="24" t="s">
        <v>2279</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row>
    <row r="51" spans="1:95" ht="31.5">
      <c r="A51" s="18">
        <v>437</v>
      </c>
      <c r="B51" s="78" t="s">
        <v>430</v>
      </c>
      <c r="C51" s="20" t="s">
        <v>2203</v>
      </c>
      <c r="D51" s="20" t="s">
        <v>2022</v>
      </c>
      <c r="E51" s="20" t="s">
        <v>2023</v>
      </c>
      <c r="F51" s="20" t="s">
        <v>2024</v>
      </c>
      <c r="G51" s="20" t="s">
        <v>596</v>
      </c>
      <c r="H51" s="20" t="s">
        <v>2204</v>
      </c>
      <c r="I51" s="81" t="s">
        <v>44</v>
      </c>
      <c r="J51" s="50">
        <v>4350</v>
      </c>
      <c r="K51" s="78">
        <v>874145.55</v>
      </c>
      <c r="L51" s="84" t="s">
        <v>2151</v>
      </c>
      <c r="M51" s="24" t="s">
        <v>2279</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row>
    <row r="52" spans="1:95" ht="31.5">
      <c r="A52" s="18">
        <v>448</v>
      </c>
      <c r="B52" s="18" t="s">
        <v>438</v>
      </c>
      <c r="C52" s="25" t="s">
        <v>2052</v>
      </c>
      <c r="D52" s="25" t="s">
        <v>2053</v>
      </c>
      <c r="E52" s="25" t="s">
        <v>2054</v>
      </c>
      <c r="F52" s="25" t="s">
        <v>2055</v>
      </c>
      <c r="G52" s="25" t="s">
        <v>599</v>
      </c>
      <c r="H52" s="25" t="s">
        <v>933</v>
      </c>
      <c r="I52" s="81" t="s">
        <v>23</v>
      </c>
      <c r="J52" s="81">
        <v>4200</v>
      </c>
      <c r="K52" s="78">
        <v>192532.2</v>
      </c>
      <c r="L52" s="84" t="s">
        <v>2151</v>
      </c>
      <c r="M52" s="24" t="s">
        <v>2279</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row>
    <row r="53" spans="1:95" ht="31.5">
      <c r="A53" s="18">
        <v>450</v>
      </c>
      <c r="B53" s="18" t="s">
        <v>440</v>
      </c>
      <c r="C53" s="25" t="s">
        <v>2059</v>
      </c>
      <c r="D53" s="25" t="s">
        <v>2060</v>
      </c>
      <c r="E53" s="25" t="s">
        <v>2061</v>
      </c>
      <c r="F53" s="25" t="s">
        <v>2062</v>
      </c>
      <c r="G53" s="25" t="s">
        <v>599</v>
      </c>
      <c r="H53" s="25" t="s">
        <v>1040</v>
      </c>
      <c r="I53" s="81" t="s">
        <v>23</v>
      </c>
      <c r="J53" s="81">
        <v>795</v>
      </c>
      <c r="K53" s="78">
        <v>71763.85500000001</v>
      </c>
      <c r="L53" s="84" t="s">
        <v>2151</v>
      </c>
      <c r="M53" s="24" t="s">
        <v>2279</v>
      </c>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row>
    <row r="54" spans="1:95" ht="63">
      <c r="A54" s="18">
        <v>469</v>
      </c>
      <c r="B54" s="18" t="s">
        <v>459</v>
      </c>
      <c r="C54" s="25" t="s">
        <v>1374</v>
      </c>
      <c r="D54" s="25" t="s">
        <v>2124</v>
      </c>
      <c r="E54" s="25" t="s">
        <v>2108</v>
      </c>
      <c r="F54" s="25" t="s">
        <v>2125</v>
      </c>
      <c r="G54" s="25" t="s">
        <v>599</v>
      </c>
      <c r="H54" s="25" t="s">
        <v>605</v>
      </c>
      <c r="I54" s="81" t="s">
        <v>23</v>
      </c>
      <c r="J54" s="81">
        <v>6000</v>
      </c>
      <c r="K54" s="78">
        <v>72720</v>
      </c>
      <c r="L54" s="84" t="s">
        <v>2151</v>
      </c>
      <c r="M54" s="24" t="s">
        <v>2279</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row>
    <row r="55" spans="1:95" ht="63">
      <c r="A55" s="18"/>
      <c r="B55" s="18" t="s">
        <v>2317</v>
      </c>
      <c r="C55" s="25" t="s">
        <v>1374</v>
      </c>
      <c r="D55" s="25" t="s">
        <v>2124</v>
      </c>
      <c r="E55" s="25" t="s">
        <v>2108</v>
      </c>
      <c r="F55" s="25" t="s">
        <v>1264</v>
      </c>
      <c r="G55" s="25" t="s">
        <v>599</v>
      </c>
      <c r="H55" s="25" t="s">
        <v>605</v>
      </c>
      <c r="I55" s="81" t="s">
        <v>23</v>
      </c>
      <c r="J55" s="81">
        <v>5040</v>
      </c>
      <c r="K55" s="78"/>
      <c r="L55" s="84"/>
      <c r="M55" s="24"/>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row>
    <row r="56" spans="1:95" ht="31.5">
      <c r="A56" s="18">
        <v>471</v>
      </c>
      <c r="B56" s="18" t="s">
        <v>461</v>
      </c>
      <c r="C56" s="25" t="s">
        <v>2129</v>
      </c>
      <c r="D56" s="25" t="s">
        <v>2130</v>
      </c>
      <c r="E56" s="25" t="s">
        <v>2131</v>
      </c>
      <c r="F56" s="25" t="s">
        <v>2132</v>
      </c>
      <c r="G56" s="25" t="s">
        <v>2133</v>
      </c>
      <c r="H56" s="25" t="s">
        <v>719</v>
      </c>
      <c r="I56" s="81" t="s">
        <v>23</v>
      </c>
      <c r="J56" s="81">
        <v>3150</v>
      </c>
      <c r="K56" s="78">
        <v>65425.5</v>
      </c>
      <c r="L56" s="84" t="s">
        <v>2151</v>
      </c>
      <c r="M56" s="24" t="s">
        <v>2279</v>
      </c>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row>
    <row r="57" spans="1:9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row>
    <row r="58" spans="1:95">
      <c r="A58"/>
      <c r="B58"/>
      <c r="C58"/>
      <c r="D58"/>
      <c r="E58"/>
      <c r="F58"/>
      <c r="G58"/>
      <c r="H58"/>
      <c r="I58"/>
      <c r="J58"/>
      <c r="K58"/>
      <c r="L58"/>
      <c r="M58"/>
      <c r="N58"/>
      <c r="O58"/>
      <c r="P58"/>
      <c r="Q58"/>
      <c r="R58"/>
      <c r="S58"/>
      <c r="T58"/>
      <c r="U58"/>
      <c r="V58"/>
      <c r="W58"/>
      <c r="X58"/>
      <c r="Y58"/>
      <c r="Z58"/>
      <c r="AA58"/>
      <c r="AB58"/>
      <c r="AC58"/>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7"/>
      <c r="CL58" s="97"/>
      <c r="CM58" s="97"/>
      <c r="CN58" s="97"/>
      <c r="CO58" s="97"/>
      <c r="CP58" s="97"/>
      <c r="CQ58" s="97"/>
    </row>
    <row r="59" spans="1:95">
      <c r="A59"/>
      <c r="B59"/>
      <c r="C59"/>
      <c r="D59"/>
      <c r="E59"/>
      <c r="F59"/>
      <c r="G59"/>
      <c r="H59"/>
      <c r="I59"/>
      <c r="J59"/>
      <c r="K59"/>
      <c r="L59"/>
      <c r="M59"/>
      <c r="N59"/>
      <c r="O59"/>
      <c r="P59"/>
      <c r="Q59"/>
      <c r="R59"/>
      <c r="S59"/>
      <c r="T59"/>
      <c r="U59"/>
      <c r="V59"/>
      <c r="W59"/>
      <c r="X59"/>
      <c r="Y59"/>
      <c r="Z59"/>
      <c r="AA59"/>
      <c r="AB59"/>
      <c r="AC59"/>
    </row>
    <row r="60" spans="1:95">
      <c r="A60"/>
      <c r="B60"/>
      <c r="C60"/>
      <c r="D60"/>
      <c r="E60"/>
      <c r="F60"/>
      <c r="G60"/>
      <c r="H60"/>
      <c r="I60"/>
      <c r="J60"/>
      <c r="K60"/>
      <c r="L60"/>
      <c r="M60"/>
      <c r="N60"/>
      <c r="O60"/>
      <c r="P60"/>
      <c r="Q60"/>
      <c r="R60"/>
      <c r="S60"/>
      <c r="T60"/>
      <c r="U60"/>
      <c r="V60"/>
      <c r="W60"/>
      <c r="X60"/>
      <c r="Y60"/>
      <c r="Z60"/>
      <c r="AA60"/>
      <c r="AB60"/>
      <c r="AC60"/>
    </row>
    <row r="61" spans="1:95">
      <c r="A61"/>
      <c r="B61"/>
      <c r="C61"/>
      <c r="D61"/>
      <c r="E61"/>
      <c r="F61"/>
      <c r="G61"/>
      <c r="H61"/>
      <c r="I61"/>
      <c r="J61"/>
      <c r="K61"/>
      <c r="L61"/>
      <c r="M61"/>
      <c r="N61"/>
      <c r="O61"/>
      <c r="P61"/>
      <c r="Q61"/>
      <c r="R61"/>
      <c r="S61"/>
      <c r="T61"/>
      <c r="U61"/>
      <c r="V61"/>
      <c r="W61"/>
      <c r="X61"/>
      <c r="Y61"/>
      <c r="Z61"/>
      <c r="AA61"/>
      <c r="AB61"/>
      <c r="AC61"/>
    </row>
    <row r="62" spans="1:95">
      <c r="A62"/>
      <c r="B62"/>
      <c r="C62"/>
      <c r="D62"/>
      <c r="E62"/>
      <c r="F62"/>
      <c r="G62"/>
      <c r="H62"/>
      <c r="I62"/>
      <c r="J62"/>
      <c r="K62"/>
      <c r="L62"/>
      <c r="M62"/>
      <c r="N62"/>
      <c r="O62"/>
      <c r="P62"/>
      <c r="Q62"/>
      <c r="R62"/>
      <c r="S62"/>
      <c r="T62"/>
      <c r="U62"/>
      <c r="V62"/>
      <c r="W62"/>
      <c r="X62"/>
      <c r="Y62"/>
      <c r="Z62"/>
      <c r="AA62"/>
      <c r="AB62"/>
      <c r="AC62"/>
    </row>
    <row r="63" spans="1:95">
      <c r="A63"/>
      <c r="B63"/>
      <c r="C63"/>
      <c r="D63"/>
      <c r="E63"/>
      <c r="F63"/>
      <c r="G63"/>
      <c r="H63"/>
      <c r="I63"/>
      <c r="J63"/>
      <c r="K63"/>
      <c r="L63"/>
      <c r="M63"/>
      <c r="N63"/>
      <c r="O63"/>
      <c r="P63"/>
      <c r="Q63"/>
      <c r="R63"/>
      <c r="S63"/>
      <c r="T63"/>
      <c r="U63"/>
      <c r="V63"/>
      <c r="W63"/>
      <c r="X63"/>
      <c r="Y63"/>
      <c r="Z63"/>
      <c r="AA63"/>
      <c r="AB63"/>
      <c r="AC63"/>
    </row>
    <row r="64" spans="1:95">
      <c r="A64"/>
      <c r="B64"/>
      <c r="C64"/>
      <c r="D64"/>
      <c r="E64"/>
      <c r="F64"/>
      <c r="G64"/>
      <c r="H64"/>
      <c r="I64"/>
      <c r="J64"/>
      <c r="K64"/>
      <c r="L64"/>
      <c r="M64"/>
      <c r="N64"/>
      <c r="O64"/>
      <c r="P64"/>
      <c r="Q64"/>
      <c r="R64"/>
      <c r="S64"/>
      <c r="T64"/>
      <c r="U64"/>
      <c r="V64"/>
      <c r="W64"/>
      <c r="X64"/>
      <c r="Y64"/>
      <c r="Z64"/>
      <c r="AA64"/>
      <c r="AB64"/>
      <c r="AC64"/>
    </row>
    <row r="65" spans="1:29">
      <c r="A65"/>
      <c r="B65"/>
      <c r="C65"/>
      <c r="D65"/>
      <c r="E65"/>
      <c r="F65"/>
      <c r="G65"/>
      <c r="H65"/>
      <c r="I65"/>
      <c r="J65"/>
      <c r="K65"/>
      <c r="L65"/>
      <c r="M65"/>
      <c r="N65"/>
      <c r="O65"/>
      <c r="P65"/>
      <c r="Q65"/>
      <c r="R65"/>
      <c r="S65"/>
      <c r="T65"/>
      <c r="U65"/>
      <c r="V65"/>
      <c r="W65"/>
      <c r="X65"/>
      <c r="Y65"/>
      <c r="Z65"/>
      <c r="AA65"/>
      <c r="AB65"/>
      <c r="AC65"/>
    </row>
    <row r="66" spans="1:29">
      <c r="A66"/>
      <c r="B66"/>
      <c r="C66"/>
      <c r="D66"/>
      <c r="E66"/>
      <c r="F66"/>
      <c r="G66"/>
      <c r="H66"/>
      <c r="I66"/>
      <c r="J66"/>
      <c r="K66"/>
      <c r="L66"/>
      <c r="M66"/>
      <c r="N66"/>
      <c r="O66"/>
      <c r="P66"/>
      <c r="Q66"/>
      <c r="R66"/>
      <c r="S66"/>
      <c r="T66"/>
      <c r="U66"/>
      <c r="V66"/>
      <c r="W66"/>
      <c r="X66"/>
      <c r="Y66"/>
      <c r="Z66"/>
      <c r="AA66"/>
      <c r="AB66"/>
      <c r="AC66"/>
    </row>
    <row r="67" spans="1:29">
      <c r="A67"/>
      <c r="B67"/>
      <c r="C67"/>
      <c r="D67"/>
      <c r="E67"/>
      <c r="F67"/>
      <c r="G67"/>
      <c r="H67"/>
      <c r="I67"/>
      <c r="J67"/>
      <c r="K67"/>
      <c r="L67"/>
      <c r="M67"/>
      <c r="N67"/>
      <c r="O67"/>
      <c r="P67"/>
      <c r="Q67"/>
      <c r="R67"/>
      <c r="S67"/>
      <c r="T67"/>
      <c r="U67"/>
      <c r="V67"/>
      <c r="W67"/>
      <c r="X67"/>
      <c r="Y67"/>
      <c r="Z67"/>
      <c r="AA67"/>
      <c r="AB67"/>
      <c r="AC67"/>
    </row>
    <row r="68" spans="1:29">
      <c r="A68"/>
      <c r="B68"/>
      <c r="C68"/>
      <c r="D68"/>
      <c r="E68"/>
      <c r="F68"/>
      <c r="G68"/>
      <c r="H68"/>
      <c r="I68"/>
      <c r="J68"/>
      <c r="K68"/>
      <c r="L68"/>
      <c r="M68"/>
      <c r="N68"/>
      <c r="O68"/>
      <c r="P68"/>
      <c r="Q68"/>
      <c r="R68"/>
      <c r="S68"/>
      <c r="T68"/>
      <c r="U68"/>
      <c r="V68"/>
      <c r="W68"/>
      <c r="X68"/>
      <c r="Y68"/>
      <c r="Z68"/>
      <c r="AA68"/>
      <c r="AB68"/>
      <c r="AC68"/>
    </row>
    <row r="69" spans="1:29">
      <c r="A69"/>
      <c r="B69"/>
      <c r="C69"/>
      <c r="D69"/>
      <c r="E69"/>
      <c r="F69"/>
      <c r="G69"/>
      <c r="H69"/>
      <c r="I69"/>
      <c r="J69"/>
      <c r="K69"/>
      <c r="L69"/>
      <c r="M69"/>
      <c r="N69"/>
      <c r="O69"/>
      <c r="P69"/>
      <c r="Q69"/>
      <c r="R69"/>
      <c r="S69"/>
      <c r="T69"/>
      <c r="U69"/>
      <c r="V69"/>
      <c r="W69"/>
      <c r="X69"/>
      <c r="Y69"/>
      <c r="Z69"/>
      <c r="AA69"/>
      <c r="AB69"/>
      <c r="AC69"/>
    </row>
    <row r="70" spans="1:29">
      <c r="A70"/>
      <c r="B70"/>
      <c r="C70"/>
      <c r="D70"/>
      <c r="E70"/>
      <c r="F70"/>
      <c r="G70"/>
      <c r="H70"/>
      <c r="I70"/>
      <c r="J70"/>
      <c r="K70"/>
      <c r="L70"/>
      <c r="M70"/>
      <c r="N70"/>
      <c r="O70"/>
      <c r="P70"/>
      <c r="Q70"/>
      <c r="R70"/>
      <c r="S70"/>
      <c r="T70"/>
      <c r="U70"/>
      <c r="V70"/>
      <c r="W70"/>
      <c r="X70"/>
      <c r="Y70"/>
      <c r="Z70"/>
      <c r="AA70"/>
      <c r="AB70"/>
      <c r="AC70"/>
    </row>
    <row r="71" spans="1:29">
      <c r="A71"/>
      <c r="B71"/>
      <c r="C71"/>
      <c r="D71"/>
      <c r="E71"/>
      <c r="F71"/>
      <c r="G71"/>
      <c r="H71"/>
      <c r="I71"/>
      <c r="J71"/>
      <c r="K71"/>
      <c r="L71"/>
      <c r="M71"/>
      <c r="N71"/>
      <c r="O71"/>
      <c r="P71"/>
      <c r="Q71"/>
      <c r="R71"/>
      <c r="S71"/>
      <c r="T71"/>
      <c r="U71"/>
      <c r="V71"/>
      <c r="W71"/>
      <c r="X71"/>
      <c r="Y71"/>
      <c r="Z71"/>
      <c r="AA71"/>
      <c r="AB71"/>
      <c r="AC71"/>
    </row>
    <row r="72" spans="1:29">
      <c r="A72"/>
      <c r="B72"/>
      <c r="C72"/>
      <c r="D72"/>
      <c r="E72"/>
      <c r="F72"/>
      <c r="G72"/>
      <c r="H72"/>
      <c r="I72"/>
      <c r="J72"/>
      <c r="K72"/>
      <c r="L72"/>
      <c r="M72"/>
      <c r="N72"/>
      <c r="O72"/>
      <c r="P72"/>
      <c r="Q72"/>
      <c r="R72"/>
      <c r="S72"/>
      <c r="T72"/>
      <c r="U72"/>
      <c r="V72"/>
      <c r="W72"/>
      <c r="X72"/>
      <c r="Y72"/>
      <c r="Z72"/>
      <c r="AA72"/>
      <c r="AB72"/>
      <c r="AC72"/>
    </row>
    <row r="73" spans="1:29">
      <c r="A73"/>
      <c r="B73"/>
      <c r="C73"/>
      <c r="D73"/>
      <c r="E73"/>
      <c r="F73"/>
      <c r="G73"/>
      <c r="H73"/>
      <c r="I73"/>
      <c r="J73"/>
      <c r="K73"/>
      <c r="L73"/>
      <c r="M73"/>
      <c r="N73"/>
      <c r="O73"/>
      <c r="P73"/>
      <c r="Q73"/>
      <c r="R73"/>
      <c r="S73"/>
      <c r="T73"/>
      <c r="U73"/>
      <c r="V73"/>
      <c r="W73"/>
      <c r="X73"/>
      <c r="Y73"/>
      <c r="Z73"/>
      <c r="AA73"/>
      <c r="AB73"/>
      <c r="AC73"/>
    </row>
    <row r="74" spans="1:29">
      <c r="A74"/>
      <c r="B74"/>
      <c r="C74"/>
      <c r="D74"/>
      <c r="E74"/>
      <c r="F74"/>
      <c r="G74"/>
      <c r="H74"/>
      <c r="I74"/>
      <c r="J74"/>
      <c r="K74"/>
      <c r="L74"/>
      <c r="M74"/>
      <c r="N74"/>
      <c r="O74"/>
      <c r="P74"/>
      <c r="Q74"/>
      <c r="R74"/>
      <c r="S74"/>
      <c r="T74"/>
      <c r="U74"/>
      <c r="V74"/>
      <c r="W74"/>
      <c r="X74"/>
      <c r="Y74"/>
      <c r="Z74"/>
      <c r="AA74"/>
      <c r="AB74"/>
      <c r="AC74"/>
    </row>
    <row r="75" spans="1:29">
      <c r="A75"/>
      <c r="B75"/>
      <c r="C75"/>
      <c r="D75"/>
      <c r="E75"/>
      <c r="F75"/>
      <c r="G75"/>
      <c r="H75"/>
      <c r="I75"/>
      <c r="J75"/>
      <c r="K75"/>
      <c r="L75"/>
      <c r="M75"/>
      <c r="N75"/>
      <c r="O75"/>
      <c r="P75"/>
      <c r="Q75"/>
      <c r="R75"/>
      <c r="S75"/>
      <c r="T75"/>
      <c r="U75"/>
      <c r="V75"/>
      <c r="W75"/>
      <c r="X75"/>
      <c r="Y75"/>
      <c r="Z75"/>
      <c r="AA75"/>
      <c r="AB75"/>
      <c r="AC75"/>
    </row>
    <row r="76" spans="1:29">
      <c r="A76"/>
      <c r="B76"/>
      <c r="C76"/>
      <c r="D76"/>
      <c r="E76"/>
      <c r="F76"/>
      <c r="G76"/>
      <c r="H76"/>
      <c r="I76"/>
      <c r="J76"/>
      <c r="K76"/>
      <c r="L76"/>
      <c r="M76"/>
      <c r="N76"/>
      <c r="O76"/>
      <c r="P76"/>
      <c r="Q76"/>
      <c r="R76"/>
      <c r="S76"/>
      <c r="T76"/>
      <c r="U76"/>
      <c r="V76"/>
      <c r="W76"/>
      <c r="X76"/>
      <c r="Y76"/>
      <c r="Z76"/>
      <c r="AA76"/>
      <c r="AB76"/>
      <c r="AC76"/>
    </row>
    <row r="77" spans="1:29">
      <c r="A77"/>
      <c r="B77"/>
      <c r="C77"/>
      <c r="D77"/>
      <c r="E77"/>
      <c r="F77"/>
      <c r="G77"/>
      <c r="H77"/>
      <c r="I77"/>
      <c r="J77"/>
      <c r="K77"/>
      <c r="L77"/>
      <c r="M77"/>
      <c r="N77"/>
      <c r="O77"/>
      <c r="P77"/>
      <c r="Q77"/>
      <c r="R77"/>
      <c r="S77"/>
      <c r="T77"/>
      <c r="U77"/>
      <c r="V77"/>
      <c r="W77"/>
      <c r="X77"/>
      <c r="Y77"/>
      <c r="Z77"/>
      <c r="AA77"/>
      <c r="AB77"/>
      <c r="AC77"/>
    </row>
    <row r="78" spans="1:29">
      <c r="A78"/>
      <c r="B78"/>
      <c r="C78"/>
      <c r="D78"/>
      <c r="E78"/>
      <c r="F78"/>
      <c r="G78"/>
      <c r="H78"/>
      <c r="I78"/>
      <c r="J78"/>
      <c r="K78"/>
      <c r="L78"/>
      <c r="M78"/>
      <c r="N78"/>
      <c r="O78"/>
      <c r="P78"/>
      <c r="Q78"/>
      <c r="R78"/>
      <c r="S78"/>
      <c r="T78"/>
      <c r="U78"/>
      <c r="V78"/>
      <c r="W78"/>
      <c r="X78"/>
      <c r="Y78"/>
      <c r="Z78"/>
      <c r="AA78"/>
      <c r="AB78"/>
      <c r="AC78"/>
    </row>
    <row r="79" spans="1:29">
      <c r="A79"/>
      <c r="B79"/>
      <c r="C79"/>
      <c r="D79"/>
      <c r="E79"/>
      <c r="F79"/>
      <c r="G79"/>
      <c r="H79"/>
      <c r="I79"/>
      <c r="J79"/>
      <c r="K79"/>
      <c r="L79"/>
      <c r="M79"/>
      <c r="N79"/>
      <c r="O79"/>
      <c r="P79"/>
      <c r="Q79"/>
      <c r="R79"/>
      <c r="S79"/>
      <c r="T79"/>
      <c r="U79"/>
      <c r="V79"/>
      <c r="W79"/>
      <c r="X79"/>
      <c r="Y79"/>
      <c r="Z79"/>
      <c r="AA79"/>
      <c r="AB79"/>
      <c r="AC79"/>
    </row>
    <row r="80" spans="1:29">
      <c r="A80"/>
      <c r="B80"/>
      <c r="C80"/>
      <c r="D80"/>
      <c r="E80"/>
      <c r="F80"/>
      <c r="G80"/>
      <c r="H80"/>
      <c r="I80"/>
      <c r="J80"/>
      <c r="K80"/>
      <c r="L80"/>
      <c r="M80"/>
      <c r="N80"/>
      <c r="O80"/>
      <c r="P80"/>
      <c r="Q80"/>
      <c r="R80"/>
      <c r="S80"/>
      <c r="T80"/>
      <c r="U80"/>
      <c r="V80"/>
      <c r="W80"/>
      <c r="X80"/>
      <c r="Y80"/>
      <c r="Z80"/>
      <c r="AA80"/>
      <c r="AB80"/>
      <c r="AC80"/>
    </row>
    <row r="81" spans="1:29">
      <c r="A81"/>
      <c r="B81"/>
      <c r="C81"/>
      <c r="D81"/>
      <c r="E81"/>
      <c r="F81"/>
      <c r="G81"/>
      <c r="H81"/>
      <c r="I81"/>
      <c r="J81"/>
      <c r="K81"/>
      <c r="L81"/>
      <c r="M81"/>
      <c r="N81"/>
      <c r="O81"/>
      <c r="P81"/>
      <c r="Q81"/>
      <c r="R81"/>
      <c r="S81"/>
      <c r="T81"/>
      <c r="U81"/>
      <c r="V81"/>
      <c r="W81"/>
      <c r="X81"/>
      <c r="Y81"/>
      <c r="Z81"/>
      <c r="AA81"/>
      <c r="AB81"/>
      <c r="AC81"/>
    </row>
    <row r="82" spans="1:29">
      <c r="A82"/>
      <c r="B82"/>
      <c r="C82"/>
      <c r="D82"/>
      <c r="E82"/>
      <c r="F82"/>
      <c r="G82"/>
      <c r="H82"/>
      <c r="I82"/>
      <c r="J82"/>
      <c r="K82"/>
      <c r="L82"/>
      <c r="M82"/>
      <c r="N82"/>
      <c r="O82"/>
      <c r="P82"/>
      <c r="Q82"/>
      <c r="R82"/>
      <c r="S82"/>
      <c r="T82"/>
      <c r="U82"/>
      <c r="V82"/>
      <c r="W82"/>
      <c r="X82"/>
      <c r="Y82"/>
      <c r="Z82"/>
      <c r="AA82"/>
      <c r="AB82"/>
      <c r="AC82"/>
    </row>
    <row r="83" spans="1:29">
      <c r="A83"/>
      <c r="B83"/>
      <c r="C83"/>
      <c r="D83"/>
      <c r="E83"/>
      <c r="F83"/>
      <c r="G83"/>
      <c r="H83"/>
      <c r="I83"/>
      <c r="J83"/>
      <c r="K83"/>
      <c r="L83"/>
      <c r="M83"/>
      <c r="N83"/>
      <c r="O83"/>
      <c r="P83"/>
      <c r="Q83"/>
      <c r="R83"/>
      <c r="S83"/>
      <c r="T83"/>
      <c r="U83"/>
      <c r="V83"/>
      <c r="W83"/>
      <c r="X83"/>
      <c r="Y83"/>
      <c r="Z83"/>
      <c r="AA83"/>
      <c r="AB83"/>
      <c r="AC83"/>
    </row>
    <row r="84" spans="1:29">
      <c r="A84"/>
      <c r="B84"/>
      <c r="C84"/>
      <c r="D84"/>
      <c r="E84"/>
      <c r="F84"/>
      <c r="G84"/>
      <c r="H84"/>
      <c r="I84"/>
      <c r="J84"/>
      <c r="K84"/>
      <c r="L84"/>
      <c r="M84"/>
      <c r="N84"/>
      <c r="O84"/>
      <c r="P84"/>
      <c r="Q84"/>
      <c r="R84"/>
      <c r="S84"/>
      <c r="T84"/>
      <c r="U84"/>
      <c r="V84"/>
      <c r="W84"/>
      <c r="X84"/>
      <c r="Y84"/>
      <c r="Z84"/>
      <c r="AA84"/>
      <c r="AB84"/>
      <c r="AC84"/>
    </row>
    <row r="85" spans="1:29">
      <c r="A85"/>
      <c r="B85"/>
      <c r="C85"/>
      <c r="D85"/>
      <c r="E85"/>
      <c r="F85"/>
      <c r="G85"/>
      <c r="H85"/>
      <c r="I85"/>
      <c r="J85"/>
      <c r="K85"/>
      <c r="L85"/>
      <c r="M85"/>
      <c r="N85"/>
      <c r="O85"/>
      <c r="P85"/>
      <c r="Q85"/>
      <c r="R85"/>
      <c r="S85"/>
      <c r="T85"/>
      <c r="U85"/>
      <c r="V85"/>
      <c r="W85"/>
      <c r="X85"/>
      <c r="Y85"/>
      <c r="Z85"/>
      <c r="AA85"/>
      <c r="AB85"/>
      <c r="AC85"/>
    </row>
    <row r="86" spans="1:29">
      <c r="A86"/>
      <c r="B86"/>
      <c r="C86"/>
      <c r="D86"/>
      <c r="E86"/>
      <c r="F86"/>
      <c r="G86"/>
      <c r="H86"/>
      <c r="I86"/>
      <c r="J86"/>
      <c r="K86"/>
      <c r="L86"/>
      <c r="M86"/>
      <c r="N86"/>
      <c r="O86"/>
      <c r="P86"/>
      <c r="Q86"/>
      <c r="R86"/>
      <c r="S86"/>
      <c r="T86"/>
      <c r="U86"/>
      <c r="V86"/>
      <c r="W86"/>
      <c r="X86"/>
      <c r="Y86"/>
      <c r="Z86"/>
      <c r="AA86"/>
      <c r="AB86"/>
      <c r="AC86"/>
    </row>
    <row r="87" spans="1:29">
      <c r="A87"/>
      <c r="B87"/>
      <c r="C87"/>
      <c r="D87"/>
      <c r="E87"/>
      <c r="F87"/>
      <c r="G87"/>
      <c r="H87"/>
      <c r="I87"/>
      <c r="J87"/>
      <c r="K87"/>
      <c r="L87"/>
      <c r="M87"/>
      <c r="N87"/>
      <c r="O87"/>
      <c r="P87"/>
      <c r="Q87"/>
      <c r="R87"/>
      <c r="S87"/>
      <c r="T87"/>
      <c r="U87"/>
      <c r="V87"/>
      <c r="W87"/>
      <c r="X87"/>
      <c r="Y87"/>
      <c r="Z87"/>
      <c r="AA87"/>
      <c r="AB87"/>
      <c r="AC87"/>
    </row>
    <row r="88" spans="1:29">
      <c r="A88"/>
      <c r="B88"/>
      <c r="C88"/>
      <c r="D88"/>
      <c r="E88"/>
      <c r="F88"/>
      <c r="G88"/>
      <c r="H88"/>
      <c r="I88"/>
      <c r="J88"/>
      <c r="K88"/>
      <c r="L88"/>
      <c r="M88"/>
      <c r="N88"/>
      <c r="O88"/>
      <c r="P88"/>
      <c r="Q88"/>
      <c r="R88"/>
      <c r="S88"/>
      <c r="T88"/>
      <c r="U88"/>
      <c r="V88"/>
      <c r="W88"/>
      <c r="X88"/>
      <c r="Y88"/>
      <c r="Z88"/>
      <c r="AA88"/>
      <c r="AB88"/>
      <c r="AC88"/>
    </row>
    <row r="89" spans="1:29">
      <c r="A89"/>
      <c r="B89"/>
      <c r="C89"/>
      <c r="D89"/>
      <c r="E89"/>
      <c r="F89"/>
      <c r="G89"/>
      <c r="H89"/>
      <c r="I89"/>
      <c r="J89"/>
      <c r="K89"/>
      <c r="L89"/>
      <c r="M89"/>
      <c r="N89"/>
      <c r="O89"/>
      <c r="P89"/>
      <c r="Q89"/>
      <c r="R89"/>
      <c r="S89"/>
      <c r="T89"/>
      <c r="U89"/>
      <c r="V89"/>
      <c r="W89"/>
      <c r="X89"/>
      <c r="Y89"/>
      <c r="Z89"/>
      <c r="AA89"/>
      <c r="AB89"/>
      <c r="AC89"/>
    </row>
    <row r="90" spans="1:29">
      <c r="A90"/>
      <c r="B90"/>
      <c r="C90"/>
      <c r="D90"/>
      <c r="E90"/>
      <c r="F90"/>
      <c r="G90"/>
      <c r="H90"/>
      <c r="I90"/>
      <c r="J90"/>
      <c r="K90"/>
      <c r="L90"/>
      <c r="M90"/>
      <c r="N90"/>
      <c r="O90"/>
      <c r="P90"/>
      <c r="Q90"/>
      <c r="R90"/>
      <c r="S90"/>
      <c r="T90"/>
      <c r="U90"/>
      <c r="V90"/>
      <c r="W90"/>
      <c r="X90"/>
      <c r="Y90"/>
      <c r="Z90"/>
      <c r="AA90"/>
      <c r="AB90"/>
      <c r="AC90"/>
    </row>
    <row r="91" spans="1:29">
      <c r="A91"/>
      <c r="B91"/>
      <c r="C91"/>
      <c r="D91"/>
      <c r="E91"/>
      <c r="F91"/>
      <c r="G91"/>
      <c r="H91"/>
      <c r="I91"/>
      <c r="J91"/>
      <c r="K91"/>
      <c r="L91"/>
      <c r="M91"/>
      <c r="N91"/>
      <c r="O91"/>
      <c r="P91"/>
      <c r="Q91"/>
      <c r="R91"/>
      <c r="S91"/>
      <c r="T91"/>
      <c r="U91"/>
      <c r="V91"/>
      <c r="W91"/>
      <c r="X91"/>
      <c r="Y91"/>
      <c r="Z91"/>
      <c r="AA91"/>
      <c r="AB91"/>
      <c r="AC91"/>
    </row>
    <row r="92" spans="1:29">
      <c r="A92"/>
      <c r="B92"/>
      <c r="C92"/>
      <c r="D92"/>
      <c r="E92"/>
      <c r="F92"/>
      <c r="G92"/>
      <c r="H92"/>
      <c r="I92"/>
      <c r="J92"/>
      <c r="K92"/>
      <c r="L92"/>
      <c r="M92"/>
      <c r="N92"/>
      <c r="O92"/>
      <c r="P92"/>
      <c r="Q92"/>
      <c r="R92"/>
      <c r="S92"/>
      <c r="T92"/>
      <c r="U92"/>
      <c r="V92"/>
      <c r="W92"/>
      <c r="X92"/>
      <c r="Y92"/>
      <c r="Z92"/>
      <c r="AA92"/>
      <c r="AB92"/>
      <c r="AC92"/>
    </row>
    <row r="93" spans="1:29">
      <c r="A93"/>
      <c r="B93"/>
      <c r="C93"/>
      <c r="D93"/>
      <c r="E93"/>
      <c r="F93"/>
      <c r="G93"/>
      <c r="H93"/>
      <c r="I93"/>
      <c r="J93"/>
      <c r="K93"/>
      <c r="L93"/>
      <c r="M93"/>
      <c r="N93"/>
      <c r="O93"/>
      <c r="P93"/>
      <c r="Q93"/>
      <c r="R93"/>
      <c r="S93"/>
      <c r="T93"/>
      <c r="U93"/>
      <c r="V93"/>
      <c r="W93"/>
      <c r="X93"/>
      <c r="Y93"/>
      <c r="Z93"/>
      <c r="AA93"/>
      <c r="AB93"/>
      <c r="AC93"/>
    </row>
    <row r="94" spans="1:29">
      <c r="A94"/>
      <c r="B94"/>
      <c r="C94"/>
      <c r="D94"/>
      <c r="E94"/>
      <c r="F94"/>
      <c r="G94"/>
      <c r="H94"/>
      <c r="I94"/>
      <c r="J94"/>
      <c r="K94"/>
      <c r="L94"/>
      <c r="M94"/>
      <c r="N94"/>
      <c r="O94"/>
      <c r="P94"/>
      <c r="Q94"/>
      <c r="R94"/>
      <c r="S94"/>
      <c r="T94"/>
      <c r="U94"/>
      <c r="V94"/>
      <c r="W94"/>
      <c r="X94"/>
      <c r="Y94"/>
      <c r="Z94"/>
      <c r="AA94"/>
      <c r="AB94"/>
      <c r="AC94"/>
    </row>
    <row r="95" spans="1:29">
      <c r="A95"/>
      <c r="B95"/>
      <c r="C95"/>
      <c r="D95"/>
      <c r="E95"/>
      <c r="F95"/>
      <c r="G95"/>
      <c r="H95"/>
      <c r="I95"/>
      <c r="J95"/>
      <c r="K95"/>
      <c r="L95"/>
      <c r="M95"/>
      <c r="N95"/>
      <c r="O95"/>
      <c r="P95"/>
      <c r="Q95"/>
      <c r="R95"/>
      <c r="S95"/>
      <c r="T95"/>
      <c r="U95"/>
      <c r="V95"/>
      <c r="W95"/>
      <c r="X95"/>
      <c r="Y95"/>
      <c r="Z95"/>
      <c r="AA95"/>
      <c r="AB95"/>
      <c r="AC95"/>
    </row>
    <row r="96" spans="1:29">
      <c r="A96"/>
      <c r="B96"/>
      <c r="C96"/>
      <c r="D96"/>
      <c r="E96"/>
      <c r="F96"/>
      <c r="G96"/>
      <c r="H96"/>
      <c r="I96"/>
      <c r="J96"/>
      <c r="K96"/>
      <c r="L96"/>
      <c r="M96"/>
      <c r="N96"/>
      <c r="O96"/>
      <c r="P96"/>
      <c r="Q96"/>
      <c r="R96"/>
      <c r="S96"/>
      <c r="T96"/>
      <c r="U96"/>
      <c r="V96"/>
      <c r="W96"/>
      <c r="X96"/>
      <c r="Y96"/>
      <c r="Z96"/>
      <c r="AA96"/>
      <c r="AB96"/>
      <c r="AC96"/>
    </row>
    <row r="97" spans="1:29">
      <c r="A97"/>
      <c r="B97"/>
      <c r="C97"/>
      <c r="D97"/>
      <c r="E97"/>
      <c r="F97"/>
      <c r="G97"/>
      <c r="H97"/>
      <c r="I97"/>
      <c r="J97"/>
      <c r="K97"/>
      <c r="L97"/>
      <c r="M97"/>
      <c r="N97"/>
      <c r="O97"/>
      <c r="P97"/>
      <c r="Q97"/>
      <c r="R97"/>
      <c r="S97"/>
      <c r="T97"/>
      <c r="U97"/>
      <c r="V97"/>
      <c r="W97"/>
      <c r="X97"/>
      <c r="Y97"/>
      <c r="Z97"/>
      <c r="AA97"/>
      <c r="AB97"/>
      <c r="AC97"/>
    </row>
    <row r="98" spans="1:29">
      <c r="A98"/>
      <c r="B98"/>
      <c r="C98"/>
      <c r="D98"/>
      <c r="E98"/>
      <c r="F98"/>
      <c r="G98"/>
      <c r="H98"/>
      <c r="I98"/>
      <c r="J98"/>
      <c r="K98"/>
      <c r="L98"/>
      <c r="M98"/>
      <c r="N98"/>
      <c r="O98"/>
      <c r="P98"/>
      <c r="Q98"/>
      <c r="R98"/>
      <c r="S98"/>
      <c r="T98"/>
      <c r="U98"/>
      <c r="V98"/>
      <c r="W98"/>
      <c r="X98"/>
      <c r="Y98"/>
      <c r="Z98"/>
      <c r="AA98"/>
      <c r="AB98"/>
      <c r="AC98"/>
    </row>
    <row r="99" spans="1:29">
      <c r="A99"/>
      <c r="B99"/>
      <c r="C99"/>
      <c r="D99"/>
      <c r="E99"/>
      <c r="F99"/>
      <c r="G99"/>
      <c r="H99"/>
      <c r="I99"/>
      <c r="J99"/>
      <c r="K99"/>
      <c r="L99"/>
      <c r="M99"/>
      <c r="N99"/>
      <c r="O99"/>
      <c r="P99"/>
      <c r="Q99"/>
      <c r="R99"/>
      <c r="S99"/>
      <c r="T99"/>
      <c r="U99"/>
      <c r="V99"/>
      <c r="W99"/>
      <c r="X99"/>
      <c r="Y99"/>
      <c r="Z99"/>
      <c r="AA99"/>
      <c r="AB99"/>
      <c r="AC99"/>
    </row>
    <row r="100" spans="1:29">
      <c r="A100"/>
      <c r="B100"/>
      <c r="C100"/>
      <c r="D100"/>
      <c r="E100"/>
      <c r="F100"/>
      <c r="G100"/>
      <c r="H100"/>
      <c r="I100"/>
      <c r="J100"/>
      <c r="K100"/>
      <c r="L100"/>
      <c r="M100"/>
      <c r="N100"/>
      <c r="O100"/>
      <c r="P100"/>
      <c r="Q100"/>
      <c r="R100"/>
      <c r="S100"/>
      <c r="T100"/>
      <c r="U100"/>
      <c r="V100"/>
      <c r="W100"/>
      <c r="X100"/>
      <c r="Y100"/>
      <c r="Z100"/>
      <c r="AA100"/>
      <c r="AB100"/>
      <c r="AC100"/>
    </row>
    <row r="101" spans="1:29">
      <c r="A101"/>
      <c r="B101"/>
      <c r="C101"/>
      <c r="D101"/>
      <c r="E101"/>
      <c r="F101"/>
      <c r="G101"/>
      <c r="H101"/>
      <c r="I101"/>
      <c r="J101"/>
      <c r="K101"/>
      <c r="L101"/>
      <c r="M101"/>
      <c r="N101"/>
      <c r="O101"/>
      <c r="P101"/>
      <c r="Q101"/>
      <c r="R101"/>
      <c r="S101"/>
      <c r="T101"/>
      <c r="U101"/>
      <c r="V101"/>
      <c r="W101"/>
      <c r="X101"/>
      <c r="Y101"/>
      <c r="Z101"/>
      <c r="AA101"/>
      <c r="AB101"/>
      <c r="AC101"/>
    </row>
    <row r="102" spans="1:29">
      <c r="A102"/>
      <c r="B102"/>
      <c r="C102"/>
      <c r="D102"/>
      <c r="E102"/>
      <c r="F102"/>
      <c r="G102"/>
      <c r="H102"/>
      <c r="I102"/>
      <c r="J102"/>
      <c r="K102"/>
      <c r="L102"/>
      <c r="M102"/>
      <c r="N102"/>
      <c r="O102"/>
      <c r="P102"/>
      <c r="Q102"/>
      <c r="R102"/>
      <c r="S102"/>
      <c r="T102"/>
      <c r="U102"/>
      <c r="V102"/>
      <c r="W102"/>
      <c r="X102"/>
      <c r="Y102"/>
      <c r="Z102"/>
      <c r="AA102"/>
      <c r="AB102"/>
      <c r="AC102"/>
    </row>
    <row r="103" spans="1:29">
      <c r="A103"/>
      <c r="B103"/>
      <c r="C103"/>
      <c r="D103"/>
      <c r="E103"/>
      <c r="F103"/>
      <c r="G103"/>
      <c r="H103"/>
      <c r="I103"/>
      <c r="J103"/>
      <c r="K103"/>
      <c r="L103"/>
      <c r="M103"/>
      <c r="N103"/>
      <c r="O103"/>
      <c r="P103"/>
      <c r="Q103"/>
      <c r="R103"/>
      <c r="S103"/>
      <c r="T103"/>
      <c r="U103"/>
      <c r="V103"/>
      <c r="W103"/>
      <c r="X103"/>
      <c r="Y103"/>
      <c r="Z103"/>
      <c r="AA103"/>
      <c r="AB103"/>
      <c r="AC103"/>
    </row>
    <row r="104" spans="1:29">
      <c r="A104"/>
      <c r="B104"/>
      <c r="C104"/>
      <c r="D104"/>
      <c r="E104"/>
      <c r="F104"/>
      <c r="G104"/>
      <c r="H104"/>
      <c r="I104"/>
      <c r="J104"/>
      <c r="K104"/>
      <c r="L104"/>
      <c r="M104"/>
      <c r="N104"/>
      <c r="O104"/>
      <c r="P104"/>
      <c r="Q104"/>
      <c r="R104"/>
      <c r="S104"/>
      <c r="T104"/>
      <c r="U104"/>
      <c r="V104"/>
      <c r="W104"/>
      <c r="X104"/>
      <c r="Y104"/>
      <c r="Z104"/>
      <c r="AA104"/>
      <c r="AB104"/>
      <c r="AC104"/>
    </row>
    <row r="105" spans="1:29">
      <c r="A105"/>
      <c r="B105"/>
      <c r="C105"/>
      <c r="D105"/>
      <c r="E105"/>
      <c r="F105"/>
      <c r="G105"/>
      <c r="H105"/>
      <c r="I105"/>
      <c r="J105"/>
      <c r="K105"/>
      <c r="L105"/>
      <c r="M105"/>
      <c r="N105"/>
      <c r="O105"/>
      <c r="P105"/>
      <c r="Q105"/>
      <c r="R105"/>
      <c r="S105"/>
      <c r="T105"/>
      <c r="U105"/>
      <c r="V105"/>
      <c r="W105"/>
      <c r="X105"/>
      <c r="Y105"/>
      <c r="Z105"/>
      <c r="AA105"/>
      <c r="AB105"/>
      <c r="AC105"/>
    </row>
    <row r="106" spans="1:29">
      <c r="A106"/>
      <c r="B106"/>
      <c r="C106"/>
      <c r="D106"/>
      <c r="E106"/>
      <c r="F106"/>
      <c r="G106"/>
      <c r="H106"/>
      <c r="I106"/>
      <c r="J106"/>
      <c r="K106"/>
      <c r="L106"/>
      <c r="M106"/>
      <c r="N106"/>
      <c r="O106"/>
      <c r="P106"/>
      <c r="Q106"/>
      <c r="R106"/>
      <c r="S106"/>
      <c r="T106"/>
      <c r="U106"/>
      <c r="V106"/>
      <c r="W106"/>
      <c r="X106"/>
      <c r="Y106"/>
      <c r="Z106"/>
      <c r="AA106"/>
      <c r="AB106"/>
      <c r="AC106"/>
    </row>
    <row r="107" spans="1:29">
      <c r="A107"/>
      <c r="B107"/>
      <c r="C107"/>
      <c r="D107"/>
      <c r="E107"/>
      <c r="F107"/>
      <c r="G107"/>
      <c r="H107"/>
      <c r="I107"/>
      <c r="J107"/>
      <c r="K107"/>
      <c r="L107"/>
      <c r="M107"/>
      <c r="N107"/>
      <c r="O107"/>
      <c r="P107"/>
      <c r="Q107"/>
      <c r="R107"/>
      <c r="S107"/>
      <c r="T107"/>
      <c r="U107"/>
      <c r="V107"/>
      <c r="W107"/>
      <c r="X107"/>
      <c r="Y107"/>
      <c r="Z107"/>
      <c r="AA107"/>
      <c r="AB107"/>
      <c r="AC107"/>
    </row>
    <row r="108" spans="1:29">
      <c r="A108"/>
      <c r="B108"/>
      <c r="C108"/>
      <c r="D108"/>
      <c r="E108"/>
      <c r="F108"/>
      <c r="G108"/>
      <c r="H108"/>
      <c r="I108"/>
      <c r="J108"/>
      <c r="K108"/>
      <c r="L108"/>
      <c r="M108"/>
      <c r="N108"/>
      <c r="O108"/>
      <c r="P108"/>
      <c r="Q108"/>
      <c r="R108"/>
      <c r="S108"/>
      <c r="T108"/>
      <c r="U108"/>
      <c r="V108"/>
      <c r="W108"/>
      <c r="X108"/>
      <c r="Y108"/>
      <c r="Z108"/>
      <c r="AA108"/>
      <c r="AB108"/>
      <c r="AC108"/>
    </row>
    <row r="109" spans="1:29">
      <c r="A109"/>
      <c r="B109"/>
      <c r="C109"/>
      <c r="D109"/>
      <c r="E109"/>
      <c r="F109"/>
      <c r="G109"/>
      <c r="H109"/>
      <c r="I109"/>
      <c r="J109"/>
      <c r="K109"/>
      <c r="L109"/>
      <c r="M109"/>
      <c r="N109"/>
      <c r="O109"/>
      <c r="P109"/>
      <c r="Q109"/>
      <c r="R109"/>
      <c r="S109"/>
      <c r="T109"/>
      <c r="U109"/>
      <c r="V109"/>
      <c r="W109"/>
      <c r="X109"/>
      <c r="Y109"/>
      <c r="Z109"/>
      <c r="AA109"/>
      <c r="AB109"/>
      <c r="AC109"/>
    </row>
    <row r="110" spans="1:29">
      <c r="A110"/>
      <c r="B110"/>
      <c r="C110"/>
      <c r="D110"/>
      <c r="E110"/>
      <c r="F110"/>
      <c r="G110"/>
      <c r="H110"/>
      <c r="I110"/>
      <c r="J110"/>
      <c r="K110"/>
      <c r="L110"/>
      <c r="M110"/>
      <c r="N110"/>
      <c r="O110"/>
      <c r="P110"/>
      <c r="Q110"/>
      <c r="R110"/>
      <c r="S110"/>
      <c r="T110"/>
      <c r="U110"/>
      <c r="V110"/>
      <c r="W110"/>
      <c r="X110"/>
      <c r="Y110"/>
      <c r="Z110"/>
      <c r="AA110"/>
      <c r="AB110"/>
      <c r="AC110"/>
    </row>
    <row r="111" spans="1:29">
      <c r="A111"/>
      <c r="B111"/>
      <c r="C111"/>
      <c r="D111"/>
      <c r="E111"/>
      <c r="F111"/>
      <c r="G111"/>
      <c r="H111"/>
      <c r="I111"/>
      <c r="J111"/>
      <c r="K111"/>
      <c r="L111"/>
      <c r="M111"/>
      <c r="N111"/>
      <c r="O111"/>
      <c r="P111"/>
      <c r="Q111"/>
      <c r="R111"/>
      <c r="S111"/>
      <c r="T111"/>
      <c r="U111"/>
      <c r="V111"/>
      <c r="W111"/>
      <c r="X111"/>
      <c r="Y111"/>
      <c r="Z111"/>
      <c r="AA111"/>
      <c r="AB111"/>
      <c r="AC111"/>
    </row>
    <row r="112" spans="1:29">
      <c r="A112"/>
      <c r="B112"/>
      <c r="C112"/>
      <c r="D112"/>
      <c r="E112"/>
      <c r="F112"/>
      <c r="G112"/>
      <c r="H112"/>
      <c r="I112"/>
      <c r="J112"/>
      <c r="K112"/>
      <c r="L112"/>
      <c r="M112"/>
      <c r="N112"/>
      <c r="O112"/>
      <c r="P112"/>
      <c r="Q112"/>
      <c r="R112"/>
      <c r="S112"/>
      <c r="T112"/>
      <c r="U112"/>
      <c r="V112"/>
      <c r="W112"/>
      <c r="X112"/>
      <c r="Y112"/>
      <c r="Z112"/>
      <c r="AA112"/>
      <c r="AB112"/>
      <c r="AC112"/>
    </row>
    <row r="113" spans="1:29">
      <c r="A113"/>
      <c r="B113"/>
      <c r="C113"/>
      <c r="D113"/>
      <c r="E113"/>
      <c r="F113"/>
      <c r="G113"/>
      <c r="H113"/>
      <c r="I113"/>
      <c r="J113"/>
      <c r="K113"/>
      <c r="L113"/>
      <c r="M113"/>
      <c r="N113"/>
      <c r="O113"/>
      <c r="P113"/>
      <c r="Q113"/>
      <c r="R113"/>
      <c r="S113"/>
      <c r="T113"/>
      <c r="U113"/>
      <c r="V113"/>
      <c r="W113"/>
      <c r="X113"/>
      <c r="Y113"/>
      <c r="Z113"/>
      <c r="AA113"/>
      <c r="AB113"/>
      <c r="AC113"/>
    </row>
    <row r="114" spans="1:29">
      <c r="A114"/>
      <c r="B114"/>
      <c r="C114"/>
      <c r="D114"/>
      <c r="E114"/>
      <c r="F114"/>
      <c r="G114"/>
      <c r="H114"/>
      <c r="I114"/>
      <c r="J114"/>
      <c r="K114"/>
      <c r="L114"/>
      <c r="M114"/>
      <c r="N114"/>
      <c r="O114"/>
      <c r="P114"/>
      <c r="Q114"/>
      <c r="R114"/>
      <c r="S114"/>
      <c r="T114"/>
      <c r="U114"/>
      <c r="V114"/>
      <c r="W114"/>
      <c r="X114"/>
      <c r="Y114"/>
      <c r="Z114"/>
      <c r="AA114"/>
      <c r="AB114"/>
      <c r="AC114"/>
    </row>
    <row r="115" spans="1:29">
      <c r="A115"/>
      <c r="B115"/>
      <c r="C115"/>
      <c r="D115"/>
      <c r="E115"/>
      <c r="F115"/>
      <c r="G115"/>
      <c r="H115"/>
      <c r="I115"/>
      <c r="J115"/>
      <c r="K115"/>
      <c r="L115"/>
      <c r="M115"/>
      <c r="N115"/>
      <c r="O115"/>
      <c r="P115"/>
      <c r="Q115"/>
      <c r="R115"/>
      <c r="S115"/>
      <c r="T115"/>
      <c r="U115"/>
      <c r="V115"/>
      <c r="W115"/>
      <c r="X115"/>
      <c r="Y115"/>
      <c r="Z115"/>
      <c r="AA115"/>
      <c r="AB115"/>
      <c r="AC115"/>
    </row>
    <row r="116" spans="1:29">
      <c r="A116"/>
      <c r="B116"/>
      <c r="C116"/>
      <c r="D116"/>
      <c r="E116"/>
      <c r="F116"/>
      <c r="G116"/>
      <c r="H116"/>
      <c r="I116"/>
      <c r="J116"/>
      <c r="K116"/>
      <c r="L116"/>
      <c r="M116"/>
      <c r="N116"/>
      <c r="O116"/>
      <c r="P116"/>
      <c r="Q116"/>
      <c r="R116"/>
      <c r="S116"/>
      <c r="T116"/>
      <c r="U116"/>
      <c r="V116"/>
      <c r="W116"/>
      <c r="X116"/>
      <c r="Y116"/>
      <c r="Z116"/>
      <c r="AA116"/>
      <c r="AB116"/>
      <c r="AC116"/>
    </row>
    <row r="117" spans="1:29">
      <c r="A117"/>
      <c r="B117"/>
      <c r="C117"/>
      <c r="D117"/>
      <c r="E117"/>
      <c r="F117"/>
      <c r="G117"/>
      <c r="H117"/>
      <c r="I117"/>
      <c r="J117"/>
      <c r="K117"/>
      <c r="L117"/>
      <c r="M117"/>
      <c r="N117"/>
      <c r="O117"/>
      <c r="P117"/>
      <c r="Q117"/>
      <c r="R117"/>
      <c r="S117"/>
      <c r="T117"/>
      <c r="U117"/>
      <c r="V117"/>
      <c r="W117"/>
      <c r="X117"/>
      <c r="Y117"/>
      <c r="Z117"/>
      <c r="AA117"/>
      <c r="AB117"/>
      <c r="AC117"/>
    </row>
    <row r="118" spans="1:29">
      <c r="A118"/>
      <c r="B118"/>
      <c r="C118"/>
      <c r="D118"/>
      <c r="E118"/>
      <c r="F118"/>
      <c r="G118"/>
      <c r="H118"/>
      <c r="I118"/>
      <c r="J118"/>
      <c r="K118"/>
      <c r="L118"/>
      <c r="M118"/>
      <c r="N118"/>
      <c r="O118"/>
      <c r="P118"/>
      <c r="Q118"/>
      <c r="R118"/>
      <c r="S118"/>
      <c r="T118"/>
      <c r="U118"/>
      <c r="V118"/>
      <c r="W118"/>
      <c r="X118"/>
      <c r="Y118"/>
      <c r="Z118"/>
      <c r="AA118"/>
      <c r="AB118"/>
      <c r="AC118"/>
    </row>
    <row r="119" spans="1:29">
      <c r="A119"/>
      <c r="B119"/>
      <c r="C119"/>
      <c r="D119"/>
      <c r="E119"/>
      <c r="F119"/>
      <c r="G119"/>
      <c r="H119"/>
      <c r="I119"/>
      <c r="J119"/>
      <c r="K119"/>
      <c r="L119"/>
      <c r="M119"/>
      <c r="N119"/>
      <c r="O119"/>
      <c r="P119"/>
      <c r="Q119"/>
      <c r="R119"/>
      <c r="S119"/>
      <c r="T119"/>
      <c r="U119"/>
      <c r="V119"/>
      <c r="W119"/>
      <c r="X119"/>
      <c r="Y119"/>
      <c r="Z119"/>
      <c r="AA119"/>
      <c r="AB119"/>
      <c r="AC119"/>
    </row>
    <row r="120" spans="1:29">
      <c r="A120"/>
      <c r="B120"/>
      <c r="C120"/>
      <c r="D120"/>
      <c r="E120"/>
      <c r="F120"/>
      <c r="G120"/>
      <c r="H120"/>
      <c r="I120"/>
      <c r="J120"/>
      <c r="K120"/>
      <c r="L120"/>
      <c r="M120"/>
      <c r="N120"/>
      <c r="O120"/>
      <c r="P120"/>
      <c r="Q120"/>
      <c r="R120"/>
      <c r="S120"/>
      <c r="T120"/>
      <c r="U120"/>
      <c r="V120"/>
      <c r="W120"/>
      <c r="X120"/>
      <c r="Y120"/>
      <c r="Z120"/>
      <c r="AA120"/>
      <c r="AB120"/>
      <c r="AC120"/>
    </row>
    <row r="121" spans="1:29">
      <c r="A121"/>
      <c r="B121"/>
      <c r="C121"/>
      <c r="D121"/>
      <c r="E121"/>
      <c r="F121"/>
      <c r="G121"/>
      <c r="H121"/>
      <c r="I121"/>
      <c r="J121"/>
      <c r="K121"/>
      <c r="L121"/>
      <c r="M121"/>
      <c r="N121"/>
      <c r="O121"/>
      <c r="P121"/>
      <c r="Q121"/>
      <c r="R121"/>
      <c r="S121"/>
      <c r="T121"/>
      <c r="U121"/>
      <c r="V121"/>
      <c r="W121"/>
      <c r="X121"/>
      <c r="Y121"/>
      <c r="Z121"/>
      <c r="AA121"/>
      <c r="AB121"/>
      <c r="AC121"/>
    </row>
    <row r="122" spans="1:29">
      <c r="A122"/>
      <c r="B122"/>
      <c r="C122"/>
      <c r="D122"/>
      <c r="E122"/>
      <c r="F122"/>
      <c r="G122"/>
      <c r="H122"/>
      <c r="I122"/>
      <c r="J122"/>
      <c r="K122"/>
      <c r="L122"/>
      <c r="M122"/>
      <c r="N122"/>
      <c r="O122"/>
      <c r="P122"/>
      <c r="Q122"/>
      <c r="R122"/>
      <c r="S122"/>
      <c r="T122"/>
      <c r="U122"/>
      <c r="V122"/>
      <c r="W122"/>
      <c r="X122"/>
      <c r="Y122"/>
      <c r="Z122"/>
      <c r="AA122"/>
      <c r="AB122"/>
      <c r="AC122"/>
    </row>
    <row r="123" spans="1:29">
      <c r="A123"/>
      <c r="B123"/>
      <c r="C123"/>
      <c r="D123"/>
      <c r="E123"/>
      <c r="F123"/>
      <c r="G123"/>
      <c r="H123"/>
      <c r="I123"/>
      <c r="J123"/>
      <c r="K123"/>
      <c r="L123"/>
      <c r="M123"/>
      <c r="N123"/>
      <c r="O123"/>
      <c r="P123"/>
      <c r="Q123"/>
      <c r="R123"/>
      <c r="S123"/>
      <c r="T123"/>
      <c r="U123"/>
      <c r="V123"/>
      <c r="W123"/>
      <c r="X123"/>
      <c r="Y123"/>
      <c r="Z123"/>
      <c r="AA123"/>
      <c r="AB123"/>
      <c r="AC123"/>
    </row>
    <row r="124" spans="1:29">
      <c r="A124"/>
      <c r="B124"/>
      <c r="C124"/>
      <c r="D124"/>
      <c r="E124"/>
      <c r="F124"/>
      <c r="G124"/>
      <c r="H124"/>
      <c r="I124"/>
      <c r="J124"/>
      <c r="K124"/>
      <c r="L124"/>
      <c r="M124"/>
      <c r="N124"/>
      <c r="O124"/>
      <c r="P124"/>
      <c r="Q124"/>
      <c r="R124"/>
      <c r="S124"/>
      <c r="T124"/>
      <c r="U124"/>
      <c r="V124"/>
      <c r="W124"/>
      <c r="X124"/>
      <c r="Y124"/>
      <c r="Z124"/>
      <c r="AA124"/>
      <c r="AB124"/>
      <c r="AC124"/>
    </row>
    <row r="125" spans="1:29">
      <c r="A125"/>
      <c r="B125"/>
      <c r="C125"/>
      <c r="D125"/>
      <c r="E125"/>
      <c r="F125"/>
      <c r="G125"/>
      <c r="H125"/>
      <c r="I125"/>
      <c r="J125"/>
      <c r="K125"/>
      <c r="L125"/>
      <c r="M125"/>
      <c r="N125"/>
      <c r="O125"/>
      <c r="P125"/>
      <c r="Q125"/>
      <c r="R125"/>
      <c r="S125"/>
      <c r="T125"/>
      <c r="U125"/>
      <c r="V125"/>
      <c r="W125"/>
      <c r="X125"/>
      <c r="Y125"/>
      <c r="Z125"/>
      <c r="AA125"/>
      <c r="AB125"/>
      <c r="AC125"/>
    </row>
    <row r="126" spans="1:29">
      <c r="A126"/>
      <c r="B126"/>
      <c r="C126"/>
      <c r="D126"/>
      <c r="E126"/>
      <c r="F126"/>
      <c r="G126"/>
      <c r="H126"/>
      <c r="I126"/>
      <c r="J126"/>
      <c r="K126"/>
      <c r="L126"/>
      <c r="M126"/>
      <c r="N126"/>
      <c r="O126"/>
      <c r="P126"/>
      <c r="Q126"/>
      <c r="R126"/>
      <c r="S126"/>
      <c r="T126"/>
      <c r="U126"/>
      <c r="V126"/>
      <c r="W126"/>
      <c r="X126"/>
      <c r="Y126"/>
      <c r="Z126"/>
      <c r="AA126"/>
      <c r="AB126"/>
      <c r="AC126"/>
    </row>
    <row r="127" spans="1:29">
      <c r="A127"/>
      <c r="B127"/>
      <c r="C127"/>
      <c r="D127"/>
      <c r="E127"/>
      <c r="F127"/>
      <c r="G127"/>
      <c r="H127"/>
      <c r="I127"/>
      <c r="J127"/>
      <c r="K127"/>
      <c r="L127"/>
      <c r="M127"/>
      <c r="N127"/>
      <c r="O127"/>
      <c r="P127"/>
      <c r="Q127"/>
      <c r="R127"/>
      <c r="S127"/>
      <c r="T127"/>
      <c r="U127"/>
      <c r="V127"/>
      <c r="W127"/>
      <c r="X127"/>
      <c r="Y127"/>
      <c r="Z127"/>
      <c r="AA127"/>
      <c r="AB127"/>
      <c r="AC127"/>
    </row>
    <row r="128" spans="1:29">
      <c r="A128"/>
      <c r="B128"/>
      <c r="C128"/>
      <c r="D128"/>
      <c r="E128"/>
      <c r="F128"/>
      <c r="G128"/>
      <c r="H128"/>
      <c r="I128"/>
      <c r="J128"/>
      <c r="K128"/>
      <c r="L128"/>
      <c r="M128"/>
      <c r="N128"/>
      <c r="O128"/>
      <c r="P128"/>
      <c r="Q128"/>
      <c r="R128"/>
      <c r="S128"/>
      <c r="T128"/>
      <c r="U128"/>
      <c r="V128"/>
      <c r="W128"/>
      <c r="X128"/>
      <c r="Y128"/>
      <c r="Z128"/>
      <c r="AA128"/>
      <c r="AB128"/>
      <c r="AC128"/>
    </row>
    <row r="129" spans="1:29">
      <c r="A129"/>
      <c r="B129"/>
      <c r="C129"/>
      <c r="D129"/>
      <c r="E129"/>
      <c r="F129"/>
      <c r="G129"/>
      <c r="H129"/>
      <c r="I129"/>
      <c r="J129"/>
      <c r="K129"/>
      <c r="L129"/>
      <c r="M129"/>
      <c r="N129"/>
      <c r="O129"/>
      <c r="P129"/>
      <c r="Q129"/>
      <c r="R129"/>
      <c r="S129"/>
      <c r="T129"/>
      <c r="U129"/>
      <c r="V129"/>
      <c r="W129"/>
      <c r="X129"/>
      <c r="Y129"/>
      <c r="Z129"/>
      <c r="AA129"/>
      <c r="AB129"/>
      <c r="AC129"/>
    </row>
    <row r="130" spans="1:29">
      <c r="A130"/>
      <c r="B130"/>
      <c r="C130"/>
      <c r="D130"/>
      <c r="E130"/>
      <c r="F130"/>
      <c r="G130"/>
      <c r="H130"/>
      <c r="I130"/>
      <c r="J130"/>
      <c r="K130"/>
      <c r="L130"/>
      <c r="M130"/>
      <c r="N130"/>
      <c r="O130"/>
      <c r="P130"/>
      <c r="Q130"/>
      <c r="R130"/>
      <c r="S130"/>
      <c r="T130"/>
      <c r="U130"/>
      <c r="V130"/>
      <c r="W130"/>
      <c r="X130"/>
      <c r="Y130"/>
      <c r="Z130"/>
      <c r="AA130"/>
      <c r="AB130"/>
      <c r="AC130"/>
    </row>
    <row r="131" spans="1:29">
      <c r="A131"/>
      <c r="B131"/>
      <c r="C131"/>
      <c r="D131"/>
      <c r="E131"/>
      <c r="F131"/>
      <c r="G131"/>
      <c r="H131"/>
      <c r="I131"/>
      <c r="J131"/>
      <c r="K131"/>
      <c r="L131"/>
      <c r="M131"/>
      <c r="N131"/>
      <c r="O131"/>
      <c r="P131"/>
      <c r="Q131"/>
      <c r="R131"/>
      <c r="S131"/>
      <c r="T131"/>
      <c r="U131"/>
      <c r="V131"/>
      <c r="W131"/>
      <c r="X131"/>
      <c r="Y131"/>
      <c r="Z131"/>
      <c r="AA131"/>
      <c r="AB131"/>
      <c r="AC131"/>
    </row>
    <row r="132" spans="1:29">
      <c r="A132"/>
      <c r="B132"/>
      <c r="C132"/>
      <c r="D132"/>
      <c r="E132"/>
      <c r="F132"/>
      <c r="G132"/>
      <c r="H132"/>
      <c r="I132"/>
      <c r="J132"/>
      <c r="K132"/>
      <c r="L132"/>
      <c r="M132"/>
      <c r="N132"/>
      <c r="O132"/>
      <c r="P132"/>
      <c r="Q132"/>
      <c r="R132"/>
      <c r="S132"/>
      <c r="T132"/>
      <c r="U132"/>
      <c r="V132"/>
      <c r="W132"/>
      <c r="X132"/>
      <c r="Y132"/>
      <c r="Z132"/>
      <c r="AA132"/>
      <c r="AB132"/>
      <c r="AC132"/>
    </row>
    <row r="133" spans="1:29">
      <c r="A133"/>
      <c r="B133"/>
      <c r="C133"/>
      <c r="D133"/>
      <c r="E133"/>
      <c r="F133"/>
      <c r="G133"/>
      <c r="H133"/>
      <c r="I133"/>
      <c r="J133"/>
      <c r="K133"/>
      <c r="L133"/>
      <c r="M133"/>
      <c r="N133"/>
      <c r="O133"/>
      <c r="P133"/>
      <c r="Q133"/>
      <c r="R133"/>
      <c r="S133"/>
      <c r="T133"/>
      <c r="U133"/>
      <c r="V133"/>
      <c r="W133"/>
      <c r="X133"/>
      <c r="Y133"/>
      <c r="Z133"/>
      <c r="AA133"/>
      <c r="AB133"/>
      <c r="AC133"/>
    </row>
    <row r="134" spans="1:29">
      <c r="A134"/>
      <c r="B134"/>
      <c r="C134"/>
      <c r="D134"/>
      <c r="E134"/>
      <c r="F134"/>
      <c r="G134"/>
      <c r="H134"/>
      <c r="I134"/>
      <c r="J134"/>
      <c r="K134"/>
      <c r="L134"/>
      <c r="M134"/>
      <c r="N134"/>
      <c r="O134"/>
      <c r="P134"/>
      <c r="Q134"/>
      <c r="R134"/>
      <c r="S134"/>
      <c r="T134"/>
      <c r="U134"/>
      <c r="V134"/>
      <c r="W134"/>
      <c r="X134"/>
      <c r="Y134"/>
      <c r="Z134"/>
      <c r="AA134"/>
      <c r="AB134"/>
      <c r="AC134"/>
    </row>
    <row r="135" spans="1:29">
      <c r="A135"/>
      <c r="B135"/>
      <c r="C135"/>
      <c r="D135"/>
      <c r="E135"/>
      <c r="F135"/>
      <c r="G135"/>
      <c r="H135"/>
      <c r="I135"/>
      <c r="J135"/>
      <c r="K135"/>
      <c r="L135"/>
      <c r="M135"/>
      <c r="N135"/>
      <c r="O135"/>
      <c r="P135"/>
      <c r="Q135"/>
      <c r="R135"/>
      <c r="S135"/>
      <c r="T135"/>
      <c r="U135"/>
      <c r="V135"/>
      <c r="W135"/>
      <c r="X135"/>
      <c r="Y135"/>
      <c r="Z135"/>
      <c r="AA135"/>
      <c r="AB135"/>
      <c r="AC135"/>
    </row>
    <row r="136" spans="1:29">
      <c r="A136"/>
      <c r="B136"/>
      <c r="C136"/>
      <c r="D136"/>
      <c r="E136"/>
      <c r="F136"/>
      <c r="G136"/>
      <c r="H136"/>
      <c r="I136"/>
      <c r="J136"/>
      <c r="K136"/>
      <c r="L136"/>
      <c r="M136"/>
      <c r="N136"/>
      <c r="O136"/>
      <c r="P136"/>
      <c r="Q136"/>
      <c r="R136"/>
      <c r="S136"/>
      <c r="T136"/>
      <c r="U136"/>
      <c r="V136"/>
      <c r="W136"/>
      <c r="X136"/>
      <c r="Y136"/>
      <c r="Z136"/>
      <c r="AA136"/>
      <c r="AB136"/>
      <c r="AC136"/>
    </row>
    <row r="137" spans="1:29">
      <c r="A137"/>
      <c r="B137"/>
      <c r="C137"/>
      <c r="D137"/>
      <c r="E137"/>
      <c r="F137"/>
      <c r="G137"/>
      <c r="H137"/>
      <c r="I137"/>
      <c r="J137"/>
      <c r="K137"/>
      <c r="L137"/>
      <c r="M137"/>
      <c r="N137"/>
      <c r="O137"/>
      <c r="P137"/>
      <c r="Q137"/>
      <c r="R137"/>
      <c r="S137"/>
      <c r="T137"/>
      <c r="U137"/>
      <c r="V137"/>
      <c r="W137"/>
      <c r="X137"/>
      <c r="Y137"/>
      <c r="Z137"/>
      <c r="AA137"/>
      <c r="AB137"/>
      <c r="AC137"/>
    </row>
    <row r="138" spans="1:29">
      <c r="A138"/>
      <c r="B138"/>
      <c r="C138"/>
      <c r="D138"/>
      <c r="E138"/>
      <c r="F138"/>
      <c r="G138"/>
      <c r="H138"/>
      <c r="I138"/>
      <c r="J138"/>
      <c r="K138"/>
      <c r="L138"/>
      <c r="M138"/>
      <c r="N138"/>
      <c r="O138"/>
      <c r="P138"/>
      <c r="Q138"/>
      <c r="R138"/>
      <c r="S138"/>
      <c r="T138"/>
      <c r="U138"/>
      <c r="V138"/>
      <c r="W138"/>
      <c r="X138"/>
      <c r="Y138"/>
      <c r="Z138"/>
      <c r="AA138"/>
      <c r="AB138"/>
      <c r="AC138"/>
    </row>
    <row r="139" spans="1:29">
      <c r="A139"/>
      <c r="B139"/>
      <c r="C139"/>
      <c r="D139"/>
      <c r="E139"/>
      <c r="F139"/>
      <c r="G139"/>
      <c r="H139"/>
      <c r="I139"/>
      <c r="J139"/>
      <c r="K139"/>
      <c r="L139"/>
      <c r="M139"/>
      <c r="N139"/>
      <c r="O139"/>
      <c r="P139"/>
      <c r="Q139"/>
      <c r="R139"/>
      <c r="S139"/>
      <c r="T139"/>
      <c r="U139"/>
      <c r="V139"/>
      <c r="W139"/>
      <c r="X139"/>
      <c r="Y139"/>
      <c r="Z139"/>
      <c r="AA139"/>
      <c r="AB139"/>
      <c r="AC139"/>
    </row>
    <row r="140" spans="1:29">
      <c r="A140"/>
      <c r="B140"/>
      <c r="C140"/>
      <c r="D140"/>
      <c r="E140"/>
      <c r="F140"/>
      <c r="G140"/>
      <c r="H140"/>
      <c r="I140"/>
      <c r="J140"/>
      <c r="K140"/>
      <c r="L140"/>
      <c r="M140"/>
      <c r="N140"/>
      <c r="O140"/>
      <c r="P140"/>
      <c r="Q140"/>
      <c r="R140"/>
      <c r="S140"/>
      <c r="T140"/>
      <c r="U140"/>
      <c r="V140"/>
      <c r="W140"/>
      <c r="X140"/>
      <c r="Y140"/>
      <c r="Z140"/>
      <c r="AA140"/>
      <c r="AB140"/>
      <c r="AC140"/>
    </row>
    <row r="141" spans="1:29">
      <c r="A141"/>
      <c r="B141"/>
      <c r="C141"/>
      <c r="D141"/>
      <c r="E141"/>
      <c r="F141"/>
      <c r="G141"/>
      <c r="H141"/>
      <c r="I141"/>
      <c r="J141"/>
      <c r="K141"/>
      <c r="L141"/>
      <c r="M141"/>
      <c r="N141"/>
      <c r="O141"/>
      <c r="P141"/>
      <c r="Q141"/>
      <c r="R141"/>
      <c r="S141"/>
      <c r="T141"/>
      <c r="U141"/>
      <c r="V141"/>
      <c r="W141"/>
      <c r="X141"/>
      <c r="Y141"/>
      <c r="Z141"/>
      <c r="AA141"/>
      <c r="AB141"/>
      <c r="AC141"/>
    </row>
    <row r="142" spans="1:29">
      <c r="A142"/>
      <c r="B142"/>
      <c r="C142"/>
      <c r="D142"/>
      <c r="E142"/>
      <c r="F142"/>
      <c r="G142"/>
      <c r="H142"/>
      <c r="I142"/>
      <c r="J142"/>
      <c r="K142"/>
      <c r="L142"/>
      <c r="M142"/>
      <c r="N142"/>
      <c r="O142"/>
      <c r="P142"/>
      <c r="Q142"/>
      <c r="R142"/>
      <c r="S142"/>
      <c r="T142"/>
      <c r="U142"/>
      <c r="V142"/>
      <c r="W142"/>
      <c r="X142"/>
      <c r="Y142"/>
      <c r="Z142"/>
      <c r="AA142"/>
      <c r="AB142"/>
      <c r="AC142"/>
    </row>
    <row r="143" spans="1:29">
      <c r="A143"/>
      <c r="B143"/>
      <c r="C143"/>
      <c r="D143"/>
      <c r="E143"/>
      <c r="F143"/>
      <c r="G143"/>
      <c r="H143"/>
      <c r="I143"/>
      <c r="J143"/>
      <c r="K143"/>
      <c r="L143"/>
      <c r="M143"/>
      <c r="N143"/>
      <c r="O143"/>
      <c r="P143"/>
      <c r="Q143"/>
      <c r="R143"/>
      <c r="S143"/>
      <c r="T143"/>
      <c r="U143"/>
      <c r="V143"/>
      <c r="W143"/>
      <c r="X143"/>
      <c r="Y143"/>
      <c r="Z143"/>
      <c r="AA143"/>
      <c r="AB143"/>
      <c r="AC143"/>
    </row>
    <row r="144" spans="1:29">
      <c r="A144"/>
      <c r="B144"/>
      <c r="C144"/>
      <c r="D144"/>
      <c r="E144"/>
      <c r="F144"/>
      <c r="G144"/>
      <c r="H144"/>
      <c r="I144"/>
      <c r="J144"/>
      <c r="K144"/>
      <c r="L144"/>
      <c r="M144"/>
      <c r="N144"/>
      <c r="O144"/>
      <c r="P144"/>
      <c r="Q144"/>
      <c r="R144"/>
      <c r="S144"/>
      <c r="T144"/>
      <c r="U144"/>
      <c r="V144"/>
      <c r="W144"/>
      <c r="X144"/>
      <c r="Y144"/>
      <c r="Z144"/>
      <c r="AA144"/>
      <c r="AB144"/>
      <c r="AC144"/>
    </row>
    <row r="145" spans="1:29">
      <c r="A145"/>
      <c r="B145"/>
      <c r="C145"/>
      <c r="D145"/>
      <c r="E145"/>
      <c r="F145"/>
      <c r="G145"/>
      <c r="H145"/>
      <c r="I145"/>
      <c r="J145"/>
      <c r="K145"/>
      <c r="L145"/>
      <c r="M145"/>
      <c r="N145"/>
      <c r="O145"/>
      <c r="P145"/>
      <c r="Q145"/>
      <c r="R145"/>
      <c r="S145"/>
      <c r="T145"/>
      <c r="U145"/>
      <c r="V145"/>
      <c r="W145"/>
      <c r="X145"/>
      <c r="Y145"/>
      <c r="Z145"/>
      <c r="AA145"/>
      <c r="AB145"/>
      <c r="AC145"/>
    </row>
    <row r="146" spans="1:29">
      <c r="A146"/>
      <c r="B146"/>
      <c r="C146"/>
      <c r="D146"/>
      <c r="E146"/>
      <c r="F146"/>
      <c r="G146"/>
      <c r="H146"/>
      <c r="I146"/>
      <c r="J146"/>
      <c r="K146"/>
      <c r="L146"/>
      <c r="M146"/>
      <c r="N146"/>
      <c r="O146"/>
      <c r="P146"/>
      <c r="Q146"/>
      <c r="R146"/>
      <c r="S146"/>
      <c r="T146"/>
      <c r="U146"/>
      <c r="V146"/>
      <c r="W146"/>
      <c r="X146"/>
      <c r="Y146"/>
      <c r="Z146"/>
      <c r="AA146"/>
      <c r="AB146"/>
      <c r="AC146"/>
    </row>
    <row r="147" spans="1:29">
      <c r="A147"/>
      <c r="B147"/>
      <c r="C147"/>
      <c r="D147"/>
      <c r="E147"/>
      <c r="F147"/>
      <c r="G147"/>
      <c r="H147"/>
      <c r="I147"/>
      <c r="J147"/>
      <c r="K147"/>
      <c r="L147"/>
      <c r="M147"/>
      <c r="N147"/>
      <c r="O147"/>
      <c r="P147"/>
      <c r="Q147"/>
      <c r="R147"/>
      <c r="S147"/>
      <c r="T147"/>
      <c r="U147"/>
      <c r="V147"/>
      <c r="W147"/>
      <c r="X147"/>
      <c r="Y147"/>
      <c r="Z147"/>
      <c r="AA147"/>
      <c r="AB147"/>
      <c r="AC147"/>
    </row>
    <row r="148" spans="1:29">
      <c r="A148"/>
      <c r="B148"/>
      <c r="C148"/>
      <c r="D148"/>
      <c r="E148"/>
      <c r="F148"/>
      <c r="G148"/>
      <c r="H148"/>
      <c r="I148"/>
      <c r="J148"/>
      <c r="K148"/>
      <c r="L148"/>
      <c r="M148"/>
      <c r="N148"/>
      <c r="O148"/>
      <c r="P148"/>
      <c r="Q148"/>
      <c r="R148"/>
      <c r="S148"/>
      <c r="T148"/>
      <c r="U148"/>
      <c r="V148"/>
      <c r="W148"/>
      <c r="X148"/>
      <c r="Y148"/>
      <c r="Z148"/>
      <c r="AA148"/>
      <c r="AB148"/>
      <c r="AC148"/>
    </row>
    <row r="149" spans="1:29">
      <c r="A149"/>
      <c r="B149"/>
      <c r="C149"/>
      <c r="D149"/>
      <c r="E149"/>
      <c r="F149"/>
      <c r="G149"/>
      <c r="H149"/>
      <c r="I149"/>
      <c r="J149"/>
      <c r="K149"/>
      <c r="L149"/>
      <c r="M149"/>
      <c r="N149"/>
      <c r="O149"/>
      <c r="P149"/>
      <c r="Q149"/>
      <c r="R149"/>
      <c r="S149"/>
      <c r="T149"/>
      <c r="U149"/>
      <c r="V149"/>
      <c r="W149"/>
      <c r="X149"/>
      <c r="Y149"/>
      <c r="Z149"/>
      <c r="AA149"/>
      <c r="AB149"/>
      <c r="AC149"/>
    </row>
    <row r="150" spans="1:29">
      <c r="A150"/>
      <c r="B150"/>
      <c r="C150"/>
      <c r="D150"/>
      <c r="E150"/>
      <c r="F150"/>
      <c r="G150"/>
      <c r="H150"/>
      <c r="I150"/>
      <c r="J150"/>
      <c r="K150"/>
      <c r="L150"/>
      <c r="M150"/>
      <c r="N150"/>
      <c r="O150"/>
      <c r="P150"/>
      <c r="Q150"/>
      <c r="R150"/>
      <c r="S150"/>
      <c r="T150"/>
      <c r="U150"/>
      <c r="V150"/>
      <c r="W150"/>
      <c r="X150"/>
      <c r="Y150"/>
      <c r="Z150"/>
      <c r="AA150"/>
      <c r="AB150"/>
      <c r="AC150"/>
    </row>
    <row r="151" spans="1:29">
      <c r="A151"/>
      <c r="B151"/>
      <c r="C151"/>
      <c r="D151"/>
      <c r="E151"/>
      <c r="F151"/>
      <c r="G151"/>
      <c r="H151"/>
      <c r="I151"/>
      <c r="J151"/>
      <c r="K151"/>
      <c r="L151"/>
      <c r="M151"/>
      <c r="N151"/>
      <c r="O151"/>
      <c r="P151"/>
      <c r="Q151"/>
      <c r="R151"/>
      <c r="S151"/>
      <c r="T151"/>
      <c r="U151"/>
      <c r="V151"/>
      <c r="W151"/>
      <c r="X151"/>
      <c r="Y151"/>
      <c r="Z151"/>
      <c r="AA151"/>
      <c r="AB151"/>
      <c r="AC151"/>
    </row>
    <row r="152" spans="1:29">
      <c r="A152"/>
      <c r="B152"/>
      <c r="C152"/>
      <c r="D152"/>
      <c r="E152"/>
      <c r="F152"/>
      <c r="G152"/>
      <c r="H152"/>
      <c r="I152"/>
      <c r="J152"/>
      <c r="K152"/>
      <c r="L152"/>
      <c r="M152"/>
      <c r="N152"/>
      <c r="O152"/>
      <c r="P152"/>
      <c r="Q152"/>
      <c r="R152"/>
      <c r="S152"/>
      <c r="T152"/>
      <c r="U152"/>
      <c r="V152"/>
      <c r="W152"/>
      <c r="X152"/>
      <c r="Y152"/>
      <c r="Z152"/>
      <c r="AA152"/>
      <c r="AB152"/>
      <c r="AC152"/>
    </row>
    <row r="153" spans="1:29">
      <c r="A153"/>
      <c r="B153"/>
      <c r="C153"/>
      <c r="D153"/>
      <c r="E153"/>
      <c r="F153"/>
      <c r="G153"/>
      <c r="H153"/>
      <c r="I153"/>
      <c r="J153"/>
      <c r="K153"/>
      <c r="L153"/>
      <c r="M153"/>
      <c r="N153"/>
      <c r="O153"/>
      <c r="P153"/>
      <c r="Q153"/>
      <c r="R153"/>
      <c r="S153"/>
      <c r="T153"/>
      <c r="U153"/>
      <c r="V153"/>
      <c r="W153"/>
      <c r="X153"/>
      <c r="Y153"/>
      <c r="Z153"/>
      <c r="AA153"/>
      <c r="AB153"/>
      <c r="AC153"/>
    </row>
    <row r="154" spans="1:29">
      <c r="A154"/>
      <c r="B154"/>
      <c r="C154"/>
      <c r="D154"/>
      <c r="E154"/>
      <c r="F154"/>
      <c r="G154"/>
      <c r="H154"/>
      <c r="I154"/>
      <c r="J154"/>
      <c r="K154"/>
      <c r="L154"/>
      <c r="M154"/>
      <c r="N154"/>
      <c r="O154"/>
      <c r="P154"/>
      <c r="Q154"/>
      <c r="R154"/>
      <c r="S154"/>
      <c r="T154"/>
      <c r="U154"/>
      <c r="V154"/>
      <c r="W154"/>
      <c r="X154"/>
      <c r="Y154"/>
      <c r="Z154"/>
      <c r="AA154"/>
      <c r="AB154"/>
      <c r="AC154"/>
    </row>
    <row r="155" spans="1:29">
      <c r="A155"/>
      <c r="B155"/>
      <c r="C155"/>
      <c r="D155"/>
      <c r="E155"/>
      <c r="F155"/>
      <c r="G155"/>
      <c r="H155"/>
      <c r="I155"/>
      <c r="J155"/>
      <c r="K155"/>
      <c r="L155"/>
      <c r="M155"/>
      <c r="N155"/>
      <c r="O155"/>
      <c r="P155"/>
      <c r="Q155"/>
      <c r="R155"/>
      <c r="S155"/>
      <c r="T155"/>
      <c r="U155"/>
      <c r="V155"/>
      <c r="W155"/>
      <c r="X155"/>
      <c r="Y155"/>
      <c r="Z155"/>
      <c r="AA155"/>
      <c r="AB155"/>
      <c r="AC155"/>
    </row>
    <row r="156" spans="1:29">
      <c r="A156"/>
      <c r="B156"/>
      <c r="C156"/>
      <c r="D156"/>
      <c r="E156"/>
      <c r="F156"/>
      <c r="G156"/>
      <c r="H156"/>
      <c r="I156"/>
      <c r="J156"/>
      <c r="K156"/>
      <c r="L156"/>
      <c r="M156"/>
      <c r="N156"/>
      <c r="O156"/>
      <c r="P156"/>
      <c r="Q156"/>
      <c r="R156"/>
      <c r="S156"/>
      <c r="T156"/>
      <c r="U156"/>
      <c r="V156"/>
      <c r="W156"/>
      <c r="X156"/>
      <c r="Y156"/>
      <c r="Z156"/>
      <c r="AA156"/>
      <c r="AB156"/>
      <c r="AC156"/>
    </row>
    <row r="157" spans="1:29">
      <c r="A157"/>
      <c r="B157"/>
      <c r="C157"/>
      <c r="D157"/>
      <c r="E157"/>
      <c r="F157"/>
      <c r="G157"/>
      <c r="H157"/>
      <c r="I157"/>
      <c r="J157"/>
      <c r="K157"/>
      <c r="L157"/>
      <c r="M157"/>
      <c r="N157"/>
      <c r="O157"/>
      <c r="P157"/>
      <c r="Q157"/>
      <c r="R157"/>
      <c r="S157"/>
      <c r="T157"/>
      <c r="U157"/>
      <c r="V157"/>
      <c r="W157"/>
      <c r="X157"/>
      <c r="Y157"/>
      <c r="Z157"/>
      <c r="AA157"/>
      <c r="AB157"/>
      <c r="AC157"/>
    </row>
    <row r="158" spans="1:29">
      <c r="A158"/>
      <c r="B158"/>
      <c r="C158"/>
      <c r="D158"/>
      <c r="E158"/>
      <c r="F158"/>
      <c r="G158"/>
      <c r="H158"/>
      <c r="I158"/>
      <c r="J158"/>
      <c r="K158"/>
      <c r="L158"/>
      <c r="M158"/>
      <c r="N158"/>
      <c r="O158"/>
      <c r="P158"/>
      <c r="Q158"/>
      <c r="R158"/>
      <c r="S158"/>
      <c r="T158"/>
      <c r="U158"/>
      <c r="V158"/>
      <c r="W158"/>
      <c r="X158"/>
      <c r="Y158"/>
      <c r="Z158"/>
      <c r="AA158"/>
      <c r="AB158"/>
      <c r="AC158"/>
    </row>
    <row r="159" spans="1:29">
      <c r="A159"/>
      <c r="B159"/>
      <c r="C159"/>
      <c r="D159"/>
      <c r="E159"/>
      <c r="F159"/>
      <c r="G159"/>
      <c r="H159"/>
      <c r="I159"/>
      <c r="J159"/>
      <c r="K159"/>
      <c r="L159"/>
      <c r="M159"/>
      <c r="N159"/>
      <c r="O159"/>
      <c r="P159"/>
      <c r="Q159"/>
      <c r="R159"/>
      <c r="S159"/>
      <c r="T159"/>
      <c r="U159"/>
      <c r="V159"/>
      <c r="W159"/>
      <c r="X159"/>
      <c r="Y159"/>
      <c r="Z159"/>
      <c r="AA159"/>
      <c r="AB159"/>
      <c r="AC159"/>
    </row>
    <row r="160" spans="1:29">
      <c r="A160"/>
      <c r="B160"/>
      <c r="C160"/>
      <c r="D160"/>
      <c r="E160"/>
      <c r="F160"/>
      <c r="G160"/>
      <c r="H160"/>
      <c r="I160"/>
      <c r="J160"/>
      <c r="K160"/>
      <c r="L160"/>
      <c r="M160"/>
      <c r="N160"/>
      <c r="O160"/>
      <c r="P160"/>
      <c r="Q160"/>
      <c r="R160"/>
      <c r="S160"/>
      <c r="T160"/>
      <c r="U160"/>
      <c r="V160"/>
      <c r="W160"/>
      <c r="X160"/>
      <c r="Y160"/>
      <c r="Z160"/>
      <c r="AA160"/>
      <c r="AB160"/>
      <c r="AC160"/>
    </row>
    <row r="161" spans="1:29">
      <c r="A161"/>
      <c r="B161"/>
      <c r="C161"/>
      <c r="D161"/>
      <c r="E161"/>
      <c r="F161"/>
      <c r="G161"/>
      <c r="H161"/>
      <c r="I161"/>
      <c r="J161"/>
      <c r="K161"/>
      <c r="L161"/>
      <c r="M161"/>
      <c r="N161"/>
      <c r="O161"/>
      <c r="P161"/>
      <c r="Q161"/>
      <c r="R161"/>
      <c r="S161"/>
      <c r="T161"/>
      <c r="U161"/>
      <c r="V161"/>
      <c r="W161"/>
      <c r="X161"/>
      <c r="Y161"/>
      <c r="Z161"/>
      <c r="AA161"/>
      <c r="AB161"/>
      <c r="AC161"/>
    </row>
    <row r="162" spans="1:29">
      <c r="A162"/>
      <c r="B162"/>
      <c r="C162"/>
      <c r="D162"/>
      <c r="E162"/>
      <c r="F162"/>
      <c r="G162"/>
      <c r="H162"/>
      <c r="I162"/>
      <c r="J162"/>
      <c r="K162"/>
      <c r="L162"/>
      <c r="M162"/>
      <c r="N162"/>
      <c r="O162"/>
      <c r="P162"/>
      <c r="Q162"/>
      <c r="R162"/>
      <c r="S162"/>
      <c r="T162"/>
      <c r="U162"/>
      <c r="V162"/>
      <c r="W162"/>
      <c r="X162"/>
      <c r="Y162"/>
      <c r="Z162"/>
      <c r="AA162"/>
      <c r="AB162"/>
      <c r="AC162"/>
    </row>
    <row r="163" spans="1:29">
      <c r="A163"/>
      <c r="B163"/>
      <c r="C163"/>
      <c r="D163"/>
      <c r="E163"/>
      <c r="F163"/>
      <c r="G163"/>
      <c r="H163"/>
      <c r="I163"/>
      <c r="J163"/>
      <c r="K163"/>
      <c r="L163"/>
      <c r="M163"/>
      <c r="N163"/>
      <c r="O163"/>
      <c r="P163"/>
      <c r="Q163"/>
      <c r="R163"/>
      <c r="S163"/>
      <c r="T163"/>
      <c r="U163"/>
      <c r="V163"/>
      <c r="W163"/>
      <c r="X163"/>
      <c r="Y163"/>
      <c r="Z163"/>
      <c r="AA163"/>
      <c r="AB163"/>
      <c r="AC163"/>
    </row>
    <row r="164" spans="1:29">
      <c r="A164"/>
      <c r="B164"/>
      <c r="C164"/>
      <c r="D164"/>
      <c r="E164"/>
      <c r="F164"/>
      <c r="G164"/>
      <c r="H164"/>
      <c r="I164"/>
      <c r="J164"/>
      <c r="K164"/>
      <c r="L164"/>
      <c r="M164"/>
      <c r="N164"/>
      <c r="O164"/>
      <c r="P164"/>
      <c r="Q164"/>
      <c r="R164"/>
      <c r="S164"/>
      <c r="T164"/>
      <c r="U164"/>
      <c r="V164"/>
      <c r="W164"/>
      <c r="X164"/>
      <c r="Y164"/>
      <c r="Z164"/>
      <c r="AA164"/>
      <c r="AB164"/>
      <c r="AC164"/>
    </row>
    <row r="165" spans="1:29">
      <c r="A165"/>
      <c r="B165"/>
      <c r="C165"/>
      <c r="D165"/>
      <c r="E165"/>
      <c r="F165"/>
      <c r="G165"/>
      <c r="H165"/>
      <c r="I165"/>
      <c r="J165"/>
      <c r="K165"/>
      <c r="L165"/>
      <c r="M165"/>
      <c r="N165"/>
      <c r="O165"/>
      <c r="P165"/>
      <c r="Q165"/>
      <c r="R165"/>
      <c r="S165"/>
      <c r="T165"/>
      <c r="U165"/>
      <c r="V165"/>
      <c r="W165"/>
      <c r="X165"/>
      <c r="Y165"/>
      <c r="Z165"/>
      <c r="AA165"/>
      <c r="AB165"/>
      <c r="AC165"/>
    </row>
    <row r="166" spans="1:29">
      <c r="A166"/>
      <c r="B166"/>
      <c r="C166"/>
      <c r="D166"/>
      <c r="E166"/>
      <c r="F166"/>
      <c r="G166"/>
      <c r="H166"/>
      <c r="I166"/>
      <c r="J166"/>
      <c r="K166"/>
      <c r="L166"/>
      <c r="M166"/>
      <c r="N166"/>
      <c r="O166"/>
      <c r="P166"/>
      <c r="Q166"/>
      <c r="R166"/>
      <c r="S166"/>
      <c r="T166"/>
      <c r="U166"/>
      <c r="V166"/>
      <c r="W166"/>
      <c r="X166"/>
      <c r="Y166"/>
      <c r="Z166"/>
      <c r="AA166"/>
      <c r="AB166"/>
      <c r="AC166"/>
    </row>
    <row r="167" spans="1:29">
      <c r="A167"/>
      <c r="B167"/>
      <c r="C167"/>
      <c r="D167"/>
      <c r="E167"/>
      <c r="F167"/>
      <c r="G167"/>
      <c r="H167"/>
      <c r="I167"/>
      <c r="J167"/>
      <c r="K167"/>
      <c r="L167"/>
      <c r="M167"/>
      <c r="N167"/>
      <c r="O167"/>
      <c r="P167"/>
      <c r="Q167"/>
      <c r="R167"/>
      <c r="S167"/>
      <c r="T167"/>
      <c r="U167"/>
      <c r="V167"/>
      <c r="W167"/>
      <c r="X167"/>
      <c r="Y167"/>
      <c r="Z167"/>
      <c r="AA167"/>
      <c r="AB167"/>
      <c r="AC167"/>
    </row>
    <row r="168" spans="1:29">
      <c r="A168"/>
      <c r="B168"/>
      <c r="C168"/>
      <c r="D168"/>
      <c r="E168"/>
      <c r="F168"/>
      <c r="G168"/>
      <c r="H168"/>
      <c r="I168"/>
      <c r="J168"/>
      <c r="K168"/>
      <c r="L168"/>
      <c r="M168"/>
      <c r="N168"/>
      <c r="O168"/>
      <c r="P168"/>
      <c r="Q168"/>
      <c r="R168"/>
      <c r="S168"/>
      <c r="T168"/>
      <c r="U168"/>
      <c r="V168"/>
      <c r="W168"/>
      <c r="X168"/>
      <c r="Y168"/>
      <c r="Z168"/>
      <c r="AA168"/>
      <c r="AB168"/>
      <c r="AC168"/>
    </row>
    <row r="169" spans="1:29">
      <c r="A169"/>
      <c r="B169"/>
      <c r="C169"/>
      <c r="D169"/>
      <c r="E169"/>
      <c r="F169"/>
      <c r="G169"/>
      <c r="H169"/>
      <c r="I169"/>
      <c r="J169"/>
      <c r="K169"/>
      <c r="L169"/>
      <c r="M169"/>
      <c r="N169"/>
      <c r="O169"/>
      <c r="P169"/>
      <c r="Q169"/>
      <c r="R169"/>
      <c r="S169"/>
      <c r="T169"/>
      <c r="U169"/>
      <c r="V169"/>
      <c r="W169"/>
      <c r="X169"/>
      <c r="Y169"/>
      <c r="Z169"/>
      <c r="AA169"/>
      <c r="AB169"/>
      <c r="AC169"/>
    </row>
    <row r="170" spans="1:29">
      <c r="A170"/>
      <c r="B170"/>
      <c r="C170"/>
      <c r="D170"/>
      <c r="E170"/>
      <c r="F170"/>
      <c r="G170"/>
      <c r="H170"/>
      <c r="I170"/>
      <c r="J170"/>
      <c r="K170"/>
      <c r="L170"/>
      <c r="M170"/>
      <c r="N170"/>
      <c r="O170"/>
      <c r="P170"/>
      <c r="Q170"/>
      <c r="R170"/>
      <c r="S170"/>
      <c r="T170"/>
      <c r="U170"/>
      <c r="V170"/>
      <c r="W170"/>
      <c r="X170"/>
      <c r="Y170"/>
      <c r="Z170"/>
      <c r="AA170"/>
      <c r="AB170"/>
      <c r="AC170"/>
    </row>
    <row r="171" spans="1:29">
      <c r="A171"/>
      <c r="B171"/>
      <c r="C171"/>
      <c r="D171"/>
      <c r="E171"/>
      <c r="F171"/>
      <c r="G171"/>
      <c r="H171"/>
      <c r="I171"/>
      <c r="J171"/>
      <c r="K171"/>
      <c r="L171"/>
      <c r="M171"/>
      <c r="N171"/>
      <c r="O171"/>
      <c r="P171"/>
      <c r="Q171"/>
      <c r="R171"/>
      <c r="S171"/>
      <c r="T171"/>
      <c r="U171"/>
      <c r="V171"/>
      <c r="W171"/>
      <c r="X171"/>
      <c r="Y171"/>
      <c r="Z171"/>
      <c r="AA171"/>
      <c r="AB171"/>
      <c r="AC171"/>
    </row>
    <row r="172" spans="1:29">
      <c r="A172"/>
      <c r="B172"/>
      <c r="C172"/>
      <c r="D172"/>
      <c r="E172"/>
      <c r="F172"/>
      <c r="G172"/>
      <c r="H172"/>
      <c r="I172"/>
      <c r="J172"/>
      <c r="K172"/>
      <c r="L172"/>
      <c r="M172"/>
      <c r="N172"/>
      <c r="O172"/>
      <c r="P172"/>
      <c r="Q172"/>
      <c r="R172"/>
      <c r="S172"/>
      <c r="T172"/>
      <c r="U172"/>
      <c r="V172"/>
      <c r="W172"/>
      <c r="X172"/>
      <c r="Y172"/>
      <c r="Z172"/>
      <c r="AA172"/>
      <c r="AB172"/>
      <c r="AC172"/>
    </row>
    <row r="173" spans="1:29">
      <c r="A173"/>
      <c r="B173"/>
      <c r="C173"/>
      <c r="D173"/>
      <c r="E173"/>
      <c r="F173"/>
      <c r="G173"/>
      <c r="H173"/>
      <c r="I173"/>
      <c r="J173"/>
      <c r="K173"/>
      <c r="L173"/>
      <c r="M173"/>
      <c r="N173"/>
      <c r="O173"/>
      <c r="P173"/>
      <c r="Q173"/>
      <c r="R173"/>
      <c r="S173"/>
      <c r="T173"/>
      <c r="U173"/>
      <c r="V173"/>
      <c r="W173"/>
      <c r="X173"/>
      <c r="Y173"/>
      <c r="Z173"/>
      <c r="AA173"/>
      <c r="AB173"/>
      <c r="AC173"/>
    </row>
    <row r="174" spans="1:29">
      <c r="A174"/>
      <c r="B174"/>
      <c r="C174"/>
      <c r="D174"/>
      <c r="E174"/>
      <c r="F174"/>
      <c r="G174"/>
      <c r="H174"/>
      <c r="I174"/>
      <c r="J174"/>
      <c r="K174"/>
      <c r="L174"/>
      <c r="M174"/>
      <c r="N174"/>
      <c r="O174"/>
      <c r="P174"/>
      <c r="Q174"/>
      <c r="R174"/>
      <c r="S174"/>
      <c r="T174"/>
      <c r="U174"/>
      <c r="V174"/>
      <c r="W174"/>
      <c r="X174"/>
      <c r="Y174"/>
      <c r="Z174"/>
      <c r="AA174"/>
      <c r="AB174"/>
      <c r="AC174"/>
    </row>
    <row r="175" spans="1:29">
      <c r="A175"/>
      <c r="B175"/>
      <c r="C175"/>
      <c r="D175"/>
      <c r="E175"/>
      <c r="F175"/>
      <c r="G175"/>
      <c r="H175"/>
      <c r="I175"/>
      <c r="J175"/>
      <c r="K175"/>
      <c r="L175"/>
      <c r="M175"/>
      <c r="N175"/>
      <c r="O175"/>
      <c r="P175"/>
      <c r="Q175"/>
      <c r="R175"/>
      <c r="S175"/>
      <c r="T175"/>
      <c r="U175"/>
      <c r="V175"/>
      <c r="W175"/>
      <c r="X175"/>
      <c r="Y175"/>
      <c r="Z175"/>
      <c r="AA175"/>
      <c r="AB175"/>
      <c r="AC175"/>
    </row>
    <row r="176" spans="1:29">
      <c r="A176"/>
      <c r="B176"/>
      <c r="C176"/>
      <c r="D176"/>
      <c r="E176"/>
      <c r="F176"/>
      <c r="G176"/>
      <c r="H176"/>
      <c r="I176"/>
      <c r="J176"/>
      <c r="K176"/>
      <c r="L176"/>
      <c r="M176"/>
      <c r="N176"/>
      <c r="O176"/>
      <c r="P176"/>
      <c r="Q176"/>
      <c r="R176"/>
      <c r="S176"/>
      <c r="T176"/>
      <c r="U176"/>
      <c r="V176"/>
      <c r="W176"/>
      <c r="X176"/>
      <c r="Y176"/>
      <c r="Z176"/>
      <c r="AA176"/>
      <c r="AB176"/>
      <c r="AC176"/>
    </row>
    <row r="177" spans="1:29">
      <c r="A177"/>
      <c r="B177"/>
      <c r="C177"/>
      <c r="D177"/>
      <c r="E177"/>
      <c r="F177"/>
      <c r="G177"/>
      <c r="H177"/>
      <c r="I177"/>
      <c r="J177"/>
      <c r="K177"/>
      <c r="L177"/>
      <c r="M177"/>
      <c r="N177"/>
      <c r="O177"/>
      <c r="P177"/>
      <c r="Q177"/>
      <c r="R177"/>
      <c r="S177"/>
      <c r="T177"/>
      <c r="U177"/>
      <c r="V177"/>
      <c r="W177"/>
      <c r="X177"/>
      <c r="Y177"/>
      <c r="Z177"/>
      <c r="AA177"/>
      <c r="AB177"/>
      <c r="AC177"/>
    </row>
    <row r="178" spans="1:29">
      <c r="A178"/>
      <c r="B178"/>
      <c r="C178"/>
      <c r="D178"/>
      <c r="E178"/>
      <c r="F178"/>
      <c r="G178"/>
      <c r="H178"/>
      <c r="I178"/>
      <c r="J178"/>
      <c r="K178"/>
      <c r="L178"/>
      <c r="M178"/>
      <c r="N178"/>
      <c r="O178"/>
      <c r="P178"/>
      <c r="Q178"/>
      <c r="R178"/>
      <c r="S178"/>
      <c r="T178"/>
      <c r="U178"/>
      <c r="V178"/>
      <c r="W178"/>
      <c r="X178"/>
      <c r="Y178"/>
      <c r="Z178"/>
      <c r="AA178"/>
      <c r="AB178"/>
      <c r="AC178"/>
    </row>
    <row r="179" spans="1:29">
      <c r="A179"/>
      <c r="B179"/>
      <c r="C179"/>
      <c r="D179"/>
      <c r="E179"/>
      <c r="F179"/>
      <c r="G179"/>
      <c r="H179"/>
      <c r="I179"/>
      <c r="J179"/>
      <c r="K179"/>
      <c r="L179"/>
      <c r="M179"/>
      <c r="N179"/>
      <c r="O179"/>
      <c r="P179"/>
      <c r="Q179"/>
      <c r="R179"/>
      <c r="S179"/>
      <c r="T179"/>
      <c r="U179"/>
      <c r="V179"/>
      <c r="W179"/>
      <c r="X179"/>
      <c r="Y179"/>
      <c r="Z179"/>
      <c r="AA179"/>
      <c r="AB179"/>
      <c r="AC179"/>
    </row>
    <row r="180" spans="1:29">
      <c r="A180"/>
      <c r="B180"/>
      <c r="C180"/>
      <c r="D180"/>
      <c r="E180"/>
      <c r="F180"/>
      <c r="G180"/>
      <c r="H180"/>
      <c r="I180"/>
      <c r="J180"/>
      <c r="K180"/>
      <c r="L180"/>
      <c r="M180"/>
      <c r="N180"/>
      <c r="O180"/>
      <c r="P180"/>
      <c r="Q180"/>
      <c r="R180"/>
      <c r="S180"/>
      <c r="T180"/>
      <c r="U180"/>
      <c r="V180"/>
      <c r="W180"/>
      <c r="X180"/>
      <c r="Y180"/>
      <c r="Z180"/>
      <c r="AA180"/>
      <c r="AB180"/>
      <c r="AC180"/>
    </row>
    <row r="181" spans="1:29">
      <c r="A181"/>
      <c r="B181"/>
      <c r="C181"/>
      <c r="D181"/>
      <c r="E181"/>
      <c r="F181"/>
      <c r="G181"/>
      <c r="H181"/>
      <c r="I181"/>
      <c r="J181"/>
      <c r="K181"/>
      <c r="L181"/>
      <c r="M181"/>
      <c r="N181"/>
      <c r="O181"/>
      <c r="P181"/>
      <c r="Q181"/>
      <c r="R181"/>
      <c r="S181"/>
      <c r="T181"/>
      <c r="U181"/>
      <c r="V181"/>
      <c r="W181"/>
      <c r="X181"/>
      <c r="Y181"/>
      <c r="Z181"/>
      <c r="AA181"/>
      <c r="AB181"/>
      <c r="AC181"/>
    </row>
    <row r="182" spans="1:29">
      <c r="A182"/>
      <c r="B182"/>
      <c r="C182"/>
      <c r="D182"/>
      <c r="E182"/>
      <c r="F182"/>
      <c r="G182"/>
      <c r="H182"/>
      <c r="I182"/>
      <c r="J182"/>
      <c r="K182"/>
      <c r="L182"/>
      <c r="M182"/>
      <c r="N182"/>
      <c r="O182"/>
      <c r="P182"/>
      <c r="Q182"/>
      <c r="R182"/>
      <c r="S182"/>
      <c r="T182"/>
      <c r="U182"/>
      <c r="V182"/>
      <c r="W182"/>
      <c r="X182"/>
      <c r="Y182"/>
      <c r="Z182"/>
      <c r="AA182"/>
      <c r="AB182"/>
      <c r="AC182"/>
    </row>
    <row r="183" spans="1:29">
      <c r="A183"/>
      <c r="B183"/>
      <c r="C183"/>
      <c r="D183"/>
      <c r="E183"/>
      <c r="F183"/>
      <c r="G183"/>
      <c r="H183"/>
      <c r="I183"/>
      <c r="J183"/>
      <c r="K183"/>
      <c r="L183"/>
      <c r="M183"/>
      <c r="N183"/>
      <c r="O183"/>
      <c r="P183"/>
      <c r="Q183"/>
      <c r="R183"/>
      <c r="S183"/>
      <c r="T183"/>
      <c r="U183"/>
      <c r="V183"/>
      <c r="W183"/>
      <c r="X183"/>
      <c r="Y183"/>
      <c r="Z183"/>
      <c r="AA183"/>
      <c r="AB183"/>
      <c r="AC183"/>
    </row>
    <row r="184" spans="1:29">
      <c r="A184"/>
      <c r="B184"/>
      <c r="C184"/>
      <c r="D184"/>
      <c r="E184"/>
      <c r="F184"/>
      <c r="G184"/>
      <c r="H184"/>
      <c r="I184"/>
      <c r="J184"/>
      <c r="K184"/>
      <c r="L184"/>
      <c r="M184"/>
      <c r="N184"/>
      <c r="O184"/>
      <c r="P184"/>
      <c r="Q184"/>
      <c r="R184"/>
      <c r="S184"/>
      <c r="T184"/>
      <c r="U184"/>
      <c r="V184"/>
      <c r="W184"/>
      <c r="X184"/>
      <c r="Y184"/>
      <c r="Z184"/>
      <c r="AA184"/>
      <c r="AB184"/>
      <c r="AC184"/>
    </row>
    <row r="185" spans="1:29">
      <c r="A185"/>
      <c r="B185"/>
      <c r="C185"/>
      <c r="D185"/>
      <c r="E185"/>
      <c r="F185"/>
      <c r="G185"/>
      <c r="H185"/>
      <c r="I185"/>
      <c r="J185"/>
      <c r="K185"/>
      <c r="L185"/>
      <c r="M185"/>
      <c r="N185"/>
      <c r="O185"/>
      <c r="P185"/>
      <c r="Q185"/>
      <c r="R185"/>
      <c r="S185"/>
      <c r="T185"/>
      <c r="U185"/>
      <c r="V185"/>
      <c r="W185"/>
      <c r="X185"/>
      <c r="Y185"/>
      <c r="Z185"/>
      <c r="AA185"/>
      <c r="AB185"/>
      <c r="AC185"/>
    </row>
    <row r="186" spans="1:29">
      <c r="A186"/>
      <c r="B186"/>
      <c r="C186"/>
      <c r="D186"/>
      <c r="E186"/>
      <c r="F186"/>
      <c r="G186"/>
      <c r="H186"/>
      <c r="I186"/>
      <c r="J186"/>
      <c r="K186"/>
      <c r="L186"/>
      <c r="M186"/>
      <c r="N186"/>
      <c r="O186"/>
      <c r="P186"/>
      <c r="Q186"/>
      <c r="R186"/>
      <c r="S186"/>
      <c r="T186"/>
      <c r="U186"/>
      <c r="V186"/>
      <c r="W186"/>
      <c r="X186"/>
      <c r="Y186"/>
      <c r="Z186"/>
      <c r="AA186"/>
      <c r="AB186"/>
      <c r="AC186"/>
    </row>
    <row r="187" spans="1:29">
      <c r="A187"/>
      <c r="B187"/>
      <c r="C187"/>
      <c r="D187"/>
      <c r="E187"/>
      <c r="F187"/>
      <c r="G187"/>
      <c r="H187"/>
      <c r="I187"/>
      <c r="J187"/>
      <c r="K187"/>
      <c r="L187"/>
      <c r="M187"/>
      <c r="N187"/>
      <c r="O187"/>
      <c r="P187"/>
      <c r="Q187"/>
      <c r="R187"/>
      <c r="S187"/>
      <c r="T187"/>
      <c r="U187"/>
      <c r="V187"/>
      <c r="W187"/>
      <c r="X187"/>
      <c r="Y187"/>
      <c r="Z187"/>
      <c r="AA187"/>
      <c r="AB187"/>
      <c r="AC187"/>
    </row>
    <row r="188" spans="1:29">
      <c r="A188"/>
      <c r="B188"/>
      <c r="C188"/>
      <c r="D188"/>
      <c r="E188"/>
      <c r="F188"/>
      <c r="G188"/>
      <c r="H188"/>
      <c r="I188"/>
      <c r="J188"/>
      <c r="K188"/>
      <c r="L188"/>
      <c r="M188"/>
      <c r="N188"/>
      <c r="O188"/>
      <c r="P188"/>
      <c r="Q188"/>
      <c r="R188"/>
      <c r="S188"/>
      <c r="T188"/>
      <c r="U188"/>
      <c r="V188"/>
      <c r="W188"/>
      <c r="X188"/>
      <c r="Y188"/>
      <c r="Z188"/>
      <c r="AA188"/>
      <c r="AB188"/>
      <c r="AC188"/>
    </row>
    <row r="189" spans="1:29">
      <c r="A189"/>
      <c r="B189"/>
      <c r="C189"/>
      <c r="D189"/>
      <c r="E189"/>
      <c r="F189"/>
      <c r="G189"/>
      <c r="H189"/>
      <c r="I189"/>
      <c r="J189"/>
      <c r="K189"/>
      <c r="L189"/>
      <c r="M189"/>
      <c r="N189"/>
      <c r="O189"/>
      <c r="P189"/>
      <c r="Q189"/>
      <c r="R189"/>
      <c r="S189"/>
      <c r="T189"/>
      <c r="U189"/>
      <c r="V189"/>
      <c r="W189"/>
      <c r="X189"/>
      <c r="Y189"/>
      <c r="Z189"/>
      <c r="AA189"/>
      <c r="AB189"/>
      <c r="AC189"/>
    </row>
    <row r="190" spans="1:29">
      <c r="A190"/>
      <c r="B190"/>
      <c r="C190"/>
      <c r="D190"/>
      <c r="E190"/>
      <c r="F190"/>
      <c r="G190"/>
      <c r="H190"/>
      <c r="I190"/>
      <c r="J190"/>
      <c r="K190"/>
      <c r="L190"/>
      <c r="M190"/>
      <c r="N190"/>
      <c r="O190"/>
      <c r="P190"/>
      <c r="Q190"/>
      <c r="R190"/>
      <c r="S190"/>
      <c r="T190"/>
      <c r="U190"/>
      <c r="V190"/>
      <c r="W190"/>
      <c r="X190"/>
      <c r="Y190"/>
      <c r="Z190"/>
      <c r="AA190"/>
      <c r="AB190"/>
      <c r="AC190"/>
    </row>
    <row r="191" spans="1:29">
      <c r="A191"/>
      <c r="B191"/>
      <c r="C191"/>
      <c r="D191"/>
      <c r="E191"/>
      <c r="F191"/>
      <c r="G191"/>
      <c r="H191"/>
      <c r="I191"/>
      <c r="J191"/>
      <c r="K191"/>
      <c r="L191"/>
      <c r="M191"/>
      <c r="N191"/>
      <c r="O191"/>
      <c r="P191"/>
      <c r="Q191"/>
      <c r="R191"/>
      <c r="S191"/>
      <c r="T191"/>
      <c r="U191"/>
      <c r="V191"/>
      <c r="W191"/>
      <c r="X191"/>
      <c r="Y191"/>
      <c r="Z191"/>
      <c r="AA191"/>
      <c r="AB191"/>
      <c r="AC191"/>
    </row>
    <row r="192" spans="1:29">
      <c r="A192"/>
      <c r="B192"/>
      <c r="C192"/>
      <c r="D192"/>
      <c r="E192"/>
      <c r="F192"/>
      <c r="G192"/>
      <c r="H192"/>
      <c r="I192"/>
      <c r="J192"/>
      <c r="K192"/>
      <c r="L192"/>
      <c r="M192"/>
      <c r="N192"/>
      <c r="O192"/>
      <c r="P192"/>
      <c r="Q192"/>
      <c r="R192"/>
      <c r="S192"/>
      <c r="T192"/>
      <c r="U192"/>
      <c r="V192"/>
      <c r="W192"/>
      <c r="X192"/>
      <c r="Y192"/>
      <c r="Z192"/>
      <c r="AA192"/>
      <c r="AB192"/>
      <c r="AC192"/>
    </row>
    <row r="193" spans="1:29">
      <c r="A193"/>
      <c r="B193"/>
      <c r="C193"/>
      <c r="D193"/>
      <c r="E193"/>
      <c r="F193"/>
      <c r="G193"/>
      <c r="H193"/>
      <c r="I193"/>
      <c r="J193"/>
      <c r="K193"/>
      <c r="L193"/>
      <c r="M193"/>
      <c r="N193"/>
      <c r="O193"/>
      <c r="P193"/>
      <c r="Q193"/>
      <c r="R193"/>
      <c r="S193"/>
      <c r="T193"/>
      <c r="U193"/>
      <c r="V193"/>
      <c r="W193"/>
      <c r="X193"/>
      <c r="Y193"/>
      <c r="Z193"/>
      <c r="AA193"/>
      <c r="AB193"/>
      <c r="AC193"/>
    </row>
    <row r="194" spans="1:29">
      <c r="A194"/>
      <c r="B194"/>
      <c r="C194"/>
      <c r="D194"/>
      <c r="E194"/>
      <c r="F194"/>
      <c r="G194"/>
      <c r="H194"/>
      <c r="I194"/>
      <c r="J194"/>
      <c r="K194"/>
      <c r="L194"/>
      <c r="M194"/>
      <c r="N194"/>
      <c r="O194"/>
      <c r="P194"/>
      <c r="Q194"/>
      <c r="R194"/>
      <c r="S194"/>
      <c r="T194"/>
      <c r="U194"/>
      <c r="V194"/>
      <c r="W194"/>
      <c r="X194"/>
      <c r="Y194"/>
      <c r="Z194"/>
      <c r="AA194"/>
      <c r="AB194"/>
      <c r="AC194"/>
    </row>
    <row r="195" spans="1:29">
      <c r="A195"/>
      <c r="B195"/>
      <c r="C195"/>
      <c r="D195"/>
      <c r="E195"/>
      <c r="F195"/>
      <c r="G195"/>
      <c r="H195"/>
      <c r="I195"/>
      <c r="J195"/>
      <c r="K195"/>
      <c r="L195"/>
      <c r="M195"/>
      <c r="N195"/>
      <c r="O195"/>
      <c r="P195"/>
      <c r="Q195"/>
      <c r="R195"/>
      <c r="S195"/>
      <c r="T195"/>
      <c r="U195"/>
      <c r="V195"/>
      <c r="W195"/>
      <c r="X195"/>
      <c r="Y195"/>
      <c r="Z195"/>
      <c r="AA195"/>
      <c r="AB195"/>
      <c r="AC195"/>
    </row>
    <row r="196" spans="1:29">
      <c r="A196"/>
      <c r="B196"/>
      <c r="C196"/>
      <c r="D196"/>
      <c r="E196"/>
      <c r="F196"/>
      <c r="G196"/>
      <c r="H196"/>
      <c r="I196"/>
      <c r="J196"/>
      <c r="K196"/>
      <c r="L196"/>
      <c r="M196"/>
      <c r="N196"/>
      <c r="O196"/>
      <c r="P196"/>
      <c r="Q196"/>
      <c r="R196"/>
      <c r="S196"/>
      <c r="T196"/>
      <c r="U196"/>
      <c r="V196"/>
      <c r="W196"/>
      <c r="X196"/>
      <c r="Y196"/>
      <c r="Z196"/>
      <c r="AA196"/>
      <c r="AB196"/>
      <c r="AC196"/>
    </row>
    <row r="197" spans="1:29">
      <c r="A197"/>
      <c r="B197"/>
      <c r="C197"/>
      <c r="D197"/>
      <c r="E197"/>
      <c r="F197"/>
      <c r="G197"/>
      <c r="H197"/>
      <c r="I197"/>
      <c r="J197"/>
      <c r="K197"/>
      <c r="L197"/>
      <c r="M197"/>
      <c r="N197"/>
      <c r="O197"/>
      <c r="P197"/>
      <c r="Q197"/>
      <c r="R197"/>
      <c r="S197"/>
      <c r="T197"/>
      <c r="U197"/>
      <c r="V197"/>
      <c r="W197"/>
      <c r="X197"/>
      <c r="Y197"/>
      <c r="Z197"/>
      <c r="AA197"/>
      <c r="AB197"/>
      <c r="AC197"/>
    </row>
    <row r="198" spans="1:29">
      <c r="A198"/>
      <c r="B198"/>
      <c r="C198"/>
      <c r="D198"/>
      <c r="E198"/>
      <c r="F198"/>
      <c r="G198"/>
      <c r="H198"/>
      <c r="I198"/>
      <c r="J198"/>
      <c r="K198"/>
      <c r="L198"/>
      <c r="M198"/>
      <c r="N198"/>
      <c r="O198"/>
      <c r="P198"/>
      <c r="Q198"/>
      <c r="R198"/>
      <c r="S198"/>
      <c r="T198"/>
      <c r="U198"/>
      <c r="V198"/>
      <c r="W198"/>
      <c r="X198"/>
      <c r="Y198"/>
      <c r="Z198"/>
      <c r="AA198"/>
      <c r="AB198"/>
      <c r="AC198"/>
    </row>
    <row r="199" spans="1:29">
      <c r="A199"/>
      <c r="B199"/>
      <c r="C199"/>
      <c r="D199"/>
      <c r="E199"/>
      <c r="F199"/>
      <c r="G199"/>
      <c r="H199"/>
      <c r="I199"/>
      <c r="J199"/>
      <c r="K199"/>
      <c r="L199"/>
      <c r="M199"/>
      <c r="N199"/>
      <c r="O199"/>
      <c r="P199"/>
      <c r="Q199"/>
      <c r="R199"/>
      <c r="S199"/>
      <c r="T199"/>
      <c r="U199"/>
      <c r="V199"/>
      <c r="W199"/>
      <c r="X199"/>
      <c r="Y199"/>
      <c r="Z199"/>
      <c r="AA199"/>
      <c r="AB199"/>
      <c r="AC199"/>
    </row>
    <row r="200" spans="1:29">
      <c r="A200"/>
      <c r="B200"/>
      <c r="C200"/>
      <c r="D200"/>
      <c r="E200"/>
      <c r="F200"/>
      <c r="G200"/>
      <c r="H200"/>
      <c r="I200"/>
      <c r="J200"/>
      <c r="K200"/>
      <c r="L200"/>
      <c r="M200"/>
      <c r="N200"/>
      <c r="O200"/>
      <c r="P200"/>
      <c r="Q200"/>
      <c r="R200"/>
      <c r="S200"/>
      <c r="T200"/>
      <c r="U200"/>
      <c r="V200"/>
      <c r="W200"/>
      <c r="X200"/>
      <c r="Y200"/>
      <c r="Z200"/>
      <c r="AA200"/>
      <c r="AB200"/>
      <c r="AC200"/>
    </row>
    <row r="201" spans="1:29">
      <c r="A201"/>
      <c r="B201"/>
      <c r="C201"/>
      <c r="D201"/>
      <c r="E201"/>
      <c r="F201"/>
      <c r="G201"/>
      <c r="H201"/>
      <c r="I201"/>
      <c r="J201"/>
      <c r="K201"/>
      <c r="L201"/>
      <c r="M201"/>
      <c r="N201"/>
      <c r="O201"/>
      <c r="P201"/>
      <c r="Q201"/>
      <c r="R201"/>
      <c r="S201"/>
      <c r="T201"/>
      <c r="U201"/>
      <c r="V201"/>
      <c r="W201"/>
      <c r="X201"/>
      <c r="Y201"/>
      <c r="Z201"/>
      <c r="AA201"/>
      <c r="AB201"/>
      <c r="AC201"/>
    </row>
    <row r="202" spans="1:29">
      <c r="A202"/>
      <c r="B202"/>
      <c r="C202"/>
      <c r="D202"/>
      <c r="E202"/>
      <c r="F202"/>
      <c r="G202"/>
      <c r="H202"/>
      <c r="I202"/>
      <c r="J202"/>
      <c r="K202"/>
      <c r="L202"/>
      <c r="M202"/>
      <c r="N202"/>
      <c r="O202"/>
      <c r="P202"/>
      <c r="Q202"/>
      <c r="R202"/>
      <c r="S202"/>
      <c r="T202"/>
      <c r="U202"/>
      <c r="V202"/>
      <c r="W202"/>
      <c r="X202"/>
      <c r="Y202"/>
      <c r="Z202"/>
      <c r="AA202"/>
      <c r="AB202"/>
      <c r="AC202"/>
    </row>
    <row r="203" spans="1:29">
      <c r="A203"/>
      <c r="B203"/>
      <c r="C203"/>
      <c r="D203"/>
      <c r="E203"/>
      <c r="F203"/>
      <c r="G203"/>
      <c r="H203"/>
      <c r="I203"/>
      <c r="J203"/>
      <c r="K203"/>
      <c r="L203"/>
      <c r="M203"/>
      <c r="N203"/>
      <c r="O203"/>
      <c r="P203"/>
      <c r="Q203"/>
      <c r="R203"/>
      <c r="S203"/>
      <c r="T203"/>
      <c r="U203"/>
      <c r="V203"/>
      <c r="W203"/>
      <c r="X203"/>
      <c r="Y203"/>
      <c r="Z203"/>
      <c r="AA203"/>
      <c r="AB203"/>
      <c r="AC203"/>
    </row>
    <row r="204" spans="1:29">
      <c r="A204"/>
      <c r="B204"/>
      <c r="C204"/>
      <c r="D204"/>
      <c r="E204"/>
      <c r="F204"/>
      <c r="G204"/>
      <c r="H204"/>
      <c r="I204"/>
      <c r="J204"/>
      <c r="K204"/>
      <c r="L204"/>
      <c r="M204"/>
      <c r="N204"/>
      <c r="O204"/>
      <c r="P204"/>
      <c r="Q204"/>
      <c r="R204"/>
      <c r="S204"/>
      <c r="T204"/>
      <c r="U204"/>
      <c r="V204"/>
      <c r="W204"/>
      <c r="X204"/>
      <c r="Y204"/>
      <c r="Z204"/>
      <c r="AA204"/>
      <c r="AB204"/>
      <c r="AC204"/>
    </row>
    <row r="205" spans="1:29">
      <c r="A205"/>
      <c r="B205"/>
      <c r="C205"/>
      <c r="D205"/>
      <c r="E205"/>
      <c r="F205"/>
      <c r="G205"/>
      <c r="H205"/>
      <c r="I205"/>
      <c r="J205"/>
      <c r="K205"/>
      <c r="L205"/>
      <c r="M205"/>
      <c r="N205"/>
      <c r="O205"/>
      <c r="P205"/>
      <c r="Q205"/>
      <c r="R205"/>
      <c r="S205"/>
      <c r="T205"/>
      <c r="U205"/>
      <c r="V205"/>
      <c r="W205"/>
      <c r="X205"/>
      <c r="Y205"/>
      <c r="Z205"/>
      <c r="AA205"/>
      <c r="AB205"/>
      <c r="AC205"/>
    </row>
    <row r="206" spans="1:29">
      <c r="A206"/>
      <c r="B206"/>
      <c r="C206"/>
      <c r="D206"/>
      <c r="E206"/>
      <c r="F206"/>
      <c r="G206"/>
      <c r="H206"/>
      <c r="I206"/>
      <c r="J206"/>
      <c r="K206"/>
      <c r="L206"/>
      <c r="M206"/>
      <c r="N206"/>
      <c r="O206"/>
      <c r="P206"/>
      <c r="Q206"/>
      <c r="R206"/>
      <c r="S206"/>
      <c r="T206"/>
      <c r="U206"/>
      <c r="V206"/>
      <c r="W206"/>
      <c r="X206"/>
      <c r="Y206"/>
      <c r="Z206"/>
      <c r="AA206"/>
      <c r="AB206"/>
      <c r="AC206"/>
    </row>
    <row r="207" spans="1:29">
      <c r="A207"/>
      <c r="B207"/>
      <c r="C207"/>
      <c r="D207"/>
      <c r="E207"/>
      <c r="F207"/>
      <c r="G207"/>
      <c r="H207"/>
      <c r="I207"/>
      <c r="J207"/>
      <c r="K207"/>
      <c r="L207"/>
      <c r="M207"/>
      <c r="N207"/>
      <c r="O207"/>
      <c r="P207"/>
      <c r="Q207"/>
      <c r="R207"/>
      <c r="S207"/>
      <c r="T207"/>
      <c r="U207"/>
      <c r="V207"/>
      <c r="W207"/>
      <c r="X207"/>
      <c r="Y207"/>
      <c r="Z207"/>
      <c r="AA207"/>
      <c r="AB207"/>
      <c r="AC207"/>
    </row>
    <row r="208" spans="1:29">
      <c r="A208"/>
      <c r="B208"/>
      <c r="C208"/>
      <c r="D208"/>
      <c r="E208"/>
      <c r="F208"/>
      <c r="G208"/>
      <c r="H208"/>
      <c r="I208"/>
      <c r="J208"/>
      <c r="K208"/>
      <c r="L208"/>
      <c r="M208"/>
      <c r="N208"/>
      <c r="O208"/>
      <c r="P208"/>
      <c r="Q208"/>
      <c r="R208"/>
      <c r="S208"/>
      <c r="T208"/>
      <c r="U208"/>
      <c r="V208"/>
      <c r="W208"/>
      <c r="X208"/>
      <c r="Y208"/>
      <c r="Z208"/>
      <c r="AA208"/>
      <c r="AB208"/>
      <c r="AC208"/>
    </row>
    <row r="209" spans="1:29">
      <c r="A209"/>
      <c r="B209"/>
      <c r="C209"/>
      <c r="D209"/>
      <c r="E209"/>
      <c r="F209"/>
      <c r="G209"/>
      <c r="H209"/>
      <c r="I209"/>
      <c r="J209"/>
      <c r="K209"/>
      <c r="L209"/>
      <c r="M209"/>
      <c r="N209"/>
      <c r="O209"/>
      <c r="P209"/>
      <c r="Q209"/>
      <c r="R209"/>
      <c r="S209"/>
      <c r="T209"/>
      <c r="U209"/>
      <c r="V209"/>
      <c r="W209"/>
      <c r="X209"/>
      <c r="Y209"/>
      <c r="Z209"/>
      <c r="AA209"/>
      <c r="AB209"/>
      <c r="AC209"/>
    </row>
    <row r="210" spans="1:29">
      <c r="A210"/>
      <c r="B210"/>
      <c r="C210"/>
      <c r="D210"/>
      <c r="E210"/>
      <c r="F210"/>
      <c r="G210"/>
      <c r="H210"/>
      <c r="I210"/>
      <c r="J210"/>
      <c r="K210"/>
      <c r="L210"/>
      <c r="M210"/>
      <c r="N210"/>
      <c r="O210"/>
      <c r="P210"/>
      <c r="Q210"/>
      <c r="R210"/>
      <c r="S210"/>
      <c r="T210"/>
      <c r="U210"/>
      <c r="V210"/>
      <c r="W210"/>
      <c r="X210"/>
      <c r="Y210"/>
      <c r="Z210"/>
      <c r="AA210"/>
      <c r="AB210"/>
      <c r="AC210"/>
    </row>
    <row r="211" spans="1:29">
      <c r="A211"/>
      <c r="B211"/>
      <c r="C211"/>
      <c r="D211"/>
      <c r="E211"/>
      <c r="F211"/>
      <c r="G211"/>
      <c r="H211"/>
      <c r="I211"/>
      <c r="J211"/>
      <c r="K211"/>
      <c r="L211"/>
      <c r="M211"/>
      <c r="N211"/>
      <c r="O211"/>
      <c r="P211"/>
      <c r="Q211"/>
      <c r="R211"/>
      <c r="S211"/>
      <c r="T211"/>
      <c r="U211"/>
      <c r="V211"/>
      <c r="W211"/>
      <c r="X211"/>
      <c r="Y211"/>
      <c r="Z211"/>
      <c r="AA211"/>
      <c r="AB211"/>
      <c r="AC211"/>
    </row>
    <row r="212" spans="1:29">
      <c r="A212"/>
      <c r="B212"/>
      <c r="C212"/>
      <c r="D212"/>
      <c r="E212"/>
      <c r="F212"/>
      <c r="G212"/>
      <c r="H212"/>
      <c r="I212"/>
      <c r="J212"/>
      <c r="K212"/>
      <c r="L212"/>
      <c r="M212"/>
      <c r="N212"/>
      <c r="O212"/>
      <c r="P212"/>
      <c r="Q212"/>
      <c r="R212"/>
      <c r="S212"/>
      <c r="T212"/>
      <c r="U212"/>
      <c r="V212"/>
      <c r="W212"/>
      <c r="X212"/>
      <c r="Y212"/>
      <c r="Z212"/>
      <c r="AA212"/>
      <c r="AB212"/>
      <c r="AC212"/>
    </row>
    <row r="213" spans="1:29">
      <c r="A213"/>
      <c r="B213"/>
      <c r="C213"/>
      <c r="D213"/>
      <c r="E213"/>
      <c r="F213"/>
      <c r="G213"/>
      <c r="H213"/>
      <c r="I213"/>
      <c r="J213"/>
      <c r="K213"/>
      <c r="L213"/>
      <c r="M213"/>
      <c r="N213"/>
      <c r="O213"/>
      <c r="P213"/>
      <c r="Q213"/>
      <c r="R213"/>
      <c r="S213"/>
      <c r="T213"/>
      <c r="U213"/>
      <c r="V213"/>
      <c r="W213"/>
      <c r="X213"/>
      <c r="Y213"/>
      <c r="Z213"/>
      <c r="AA213"/>
      <c r="AB213"/>
      <c r="AC213"/>
    </row>
    <row r="214" spans="1:29">
      <c r="A214"/>
      <c r="B214"/>
      <c r="C214"/>
      <c r="D214"/>
      <c r="E214"/>
      <c r="F214"/>
      <c r="G214"/>
      <c r="H214"/>
      <c r="I214"/>
      <c r="J214"/>
      <c r="K214"/>
      <c r="L214"/>
      <c r="M214"/>
      <c r="N214"/>
      <c r="O214"/>
      <c r="P214"/>
      <c r="Q214"/>
      <c r="R214"/>
      <c r="S214"/>
      <c r="T214"/>
      <c r="U214"/>
      <c r="V214"/>
      <c r="W214"/>
      <c r="X214"/>
      <c r="Y214"/>
      <c r="Z214"/>
      <c r="AA214"/>
      <c r="AB214"/>
      <c r="AC214"/>
    </row>
    <row r="215" spans="1:29">
      <c r="A215"/>
      <c r="B215"/>
      <c r="C215"/>
      <c r="D215"/>
      <c r="E215"/>
      <c r="F215"/>
      <c r="G215"/>
      <c r="H215"/>
      <c r="I215"/>
      <c r="J215"/>
      <c r="K215"/>
      <c r="L215"/>
      <c r="M215"/>
      <c r="N215"/>
      <c r="O215"/>
      <c r="P215"/>
      <c r="Q215"/>
      <c r="R215"/>
      <c r="S215"/>
      <c r="T215"/>
      <c r="U215"/>
      <c r="V215"/>
      <c r="W215"/>
      <c r="X215"/>
      <c r="Y215"/>
      <c r="Z215"/>
      <c r="AA215"/>
      <c r="AB215"/>
      <c r="AC215"/>
    </row>
    <row r="216" spans="1:29">
      <c r="A216"/>
      <c r="B216"/>
      <c r="C216"/>
      <c r="D216"/>
      <c r="E216"/>
      <c r="F216"/>
      <c r="G216"/>
      <c r="H216"/>
      <c r="I216"/>
      <c r="J216"/>
      <c r="K216"/>
      <c r="L216"/>
      <c r="M216"/>
      <c r="N216"/>
      <c r="O216"/>
      <c r="P216"/>
      <c r="Q216"/>
      <c r="R216"/>
      <c r="S216"/>
      <c r="T216"/>
      <c r="U216"/>
      <c r="V216"/>
      <c r="W216"/>
      <c r="X216"/>
      <c r="Y216"/>
      <c r="Z216"/>
      <c r="AA216"/>
      <c r="AB216"/>
      <c r="AC216"/>
    </row>
    <row r="217" spans="1:29">
      <c r="A217"/>
      <c r="B217"/>
      <c r="C217"/>
      <c r="D217"/>
      <c r="E217"/>
      <c r="F217"/>
      <c r="G217"/>
      <c r="H217"/>
      <c r="I217"/>
      <c r="J217"/>
      <c r="K217"/>
      <c r="L217"/>
      <c r="M217"/>
      <c r="N217"/>
      <c r="O217"/>
      <c r="P217"/>
      <c r="Q217"/>
      <c r="R217"/>
      <c r="S217"/>
      <c r="T217"/>
      <c r="U217"/>
      <c r="V217"/>
      <c r="W217"/>
      <c r="X217"/>
      <c r="Y217"/>
      <c r="Z217"/>
      <c r="AA217"/>
      <c r="AB217"/>
      <c r="AC217"/>
    </row>
    <row r="218" spans="1:29">
      <c r="A218"/>
      <c r="B218"/>
      <c r="C218"/>
      <c r="D218"/>
      <c r="E218"/>
      <c r="F218"/>
      <c r="G218"/>
      <c r="H218"/>
      <c r="I218"/>
      <c r="J218"/>
      <c r="K218"/>
      <c r="L218"/>
      <c r="M218"/>
      <c r="N218"/>
      <c r="O218"/>
      <c r="P218"/>
      <c r="Q218"/>
      <c r="R218"/>
      <c r="S218"/>
      <c r="T218"/>
      <c r="U218"/>
      <c r="V218"/>
      <c r="W218"/>
      <c r="X218"/>
      <c r="Y218"/>
      <c r="Z218"/>
      <c r="AA218"/>
      <c r="AB218"/>
      <c r="AC218"/>
    </row>
    <row r="219" spans="1:29">
      <c r="A219"/>
      <c r="B219"/>
      <c r="C219"/>
      <c r="D219"/>
      <c r="E219"/>
      <c r="F219"/>
      <c r="G219"/>
      <c r="H219"/>
      <c r="I219"/>
      <c r="J219"/>
      <c r="K219"/>
      <c r="L219"/>
      <c r="M219"/>
      <c r="N219"/>
      <c r="O219"/>
      <c r="P219"/>
      <c r="Q219"/>
      <c r="R219"/>
      <c r="S219"/>
      <c r="T219"/>
      <c r="U219"/>
      <c r="V219"/>
      <c r="W219"/>
      <c r="X219"/>
      <c r="Y219"/>
      <c r="Z219"/>
      <c r="AA219"/>
      <c r="AB219"/>
      <c r="AC219"/>
    </row>
    <row r="220" spans="1:29">
      <c r="A220"/>
      <c r="B220"/>
      <c r="C220"/>
      <c r="D220"/>
      <c r="E220"/>
      <c r="F220"/>
      <c r="G220"/>
      <c r="H220"/>
      <c r="I220"/>
      <c r="J220"/>
      <c r="K220"/>
      <c r="L220"/>
      <c r="M220"/>
      <c r="N220"/>
      <c r="O220"/>
      <c r="P220"/>
      <c r="Q220"/>
      <c r="R220"/>
      <c r="S220"/>
      <c r="T220"/>
      <c r="U220"/>
      <c r="V220"/>
      <c r="W220"/>
      <c r="X220"/>
      <c r="Y220"/>
      <c r="Z220"/>
      <c r="AA220"/>
      <c r="AB220"/>
      <c r="AC220"/>
    </row>
    <row r="221" spans="1:29">
      <c r="A221"/>
      <c r="B221"/>
      <c r="C221"/>
      <c r="D221"/>
      <c r="E221"/>
      <c r="F221"/>
      <c r="G221"/>
      <c r="H221"/>
      <c r="I221"/>
      <c r="J221"/>
      <c r="K221"/>
      <c r="L221"/>
      <c r="M221"/>
      <c r="N221"/>
      <c r="O221"/>
      <c r="P221"/>
      <c r="Q221"/>
      <c r="R221"/>
      <c r="S221"/>
      <c r="T221"/>
      <c r="U221"/>
      <c r="V221"/>
      <c r="W221"/>
      <c r="X221"/>
      <c r="Y221"/>
      <c r="Z221"/>
      <c r="AA221"/>
      <c r="AB221"/>
      <c r="AC221"/>
    </row>
    <row r="222" spans="1:29">
      <c r="A222"/>
      <c r="B222"/>
      <c r="C222"/>
      <c r="D222"/>
      <c r="E222"/>
      <c r="F222"/>
      <c r="G222"/>
      <c r="H222"/>
      <c r="I222"/>
      <c r="J222"/>
      <c r="K222"/>
      <c r="L222"/>
      <c r="M222"/>
      <c r="N222"/>
      <c r="O222"/>
      <c r="P222"/>
      <c r="Q222"/>
      <c r="R222"/>
      <c r="S222"/>
      <c r="T222"/>
      <c r="U222"/>
      <c r="V222"/>
      <c r="W222"/>
      <c r="X222"/>
      <c r="Y222"/>
      <c r="Z222"/>
      <c r="AA222"/>
      <c r="AB222"/>
      <c r="AC222"/>
    </row>
    <row r="223" spans="1:29">
      <c r="A223"/>
      <c r="B223"/>
      <c r="C223"/>
      <c r="D223"/>
      <c r="E223"/>
      <c r="F223"/>
      <c r="G223"/>
      <c r="H223"/>
      <c r="I223"/>
      <c r="J223"/>
      <c r="K223"/>
      <c r="L223"/>
      <c r="M223"/>
      <c r="N223"/>
      <c r="O223"/>
      <c r="P223"/>
      <c r="Q223"/>
      <c r="R223"/>
      <c r="S223"/>
      <c r="T223"/>
      <c r="U223"/>
      <c r="V223"/>
      <c r="W223"/>
      <c r="X223"/>
      <c r="Y223"/>
      <c r="Z223"/>
      <c r="AA223"/>
      <c r="AB223"/>
      <c r="AC223"/>
    </row>
    <row r="224" spans="1:29">
      <c r="A224"/>
      <c r="B224"/>
      <c r="C224"/>
      <c r="D224"/>
      <c r="E224"/>
      <c r="F224"/>
      <c r="G224"/>
      <c r="H224"/>
      <c r="I224"/>
      <c r="J224"/>
      <c r="K224"/>
      <c r="L224"/>
      <c r="M224"/>
      <c r="N224"/>
      <c r="O224"/>
      <c r="P224"/>
      <c r="Q224"/>
      <c r="R224"/>
      <c r="S224"/>
      <c r="T224"/>
      <c r="U224"/>
      <c r="V224"/>
      <c r="W224"/>
      <c r="X224"/>
      <c r="Y224"/>
      <c r="Z224"/>
      <c r="AA224"/>
      <c r="AB224"/>
      <c r="AC224"/>
    </row>
    <row r="225" spans="1:29">
      <c r="A225"/>
      <c r="B225"/>
      <c r="C225"/>
      <c r="D225"/>
      <c r="E225"/>
      <c r="F225"/>
      <c r="G225"/>
      <c r="H225"/>
      <c r="I225"/>
      <c r="J225"/>
      <c r="K225"/>
      <c r="L225"/>
      <c r="M225"/>
      <c r="N225"/>
      <c r="O225"/>
      <c r="P225"/>
      <c r="Q225"/>
      <c r="R225"/>
      <c r="S225"/>
      <c r="T225"/>
      <c r="U225"/>
      <c r="V225"/>
      <c r="W225"/>
      <c r="X225"/>
      <c r="Y225"/>
      <c r="Z225"/>
      <c r="AA225"/>
      <c r="AB225"/>
      <c r="AC225"/>
    </row>
    <row r="226" spans="1:29">
      <c r="A226"/>
      <c r="B226"/>
      <c r="C226"/>
      <c r="D226"/>
      <c r="E226"/>
      <c r="F226"/>
      <c r="G226"/>
      <c r="H226"/>
      <c r="I226"/>
      <c r="J226"/>
      <c r="K226"/>
      <c r="L226"/>
      <c r="M226"/>
      <c r="N226"/>
      <c r="O226"/>
      <c r="P226"/>
      <c r="Q226"/>
      <c r="R226"/>
      <c r="S226"/>
      <c r="T226"/>
      <c r="U226"/>
      <c r="V226"/>
      <c r="W226"/>
      <c r="X226"/>
      <c r="Y226"/>
      <c r="Z226"/>
      <c r="AA226"/>
      <c r="AB226"/>
      <c r="AC226"/>
    </row>
    <row r="227" spans="1:29">
      <c r="A227"/>
      <c r="B227"/>
      <c r="C227"/>
      <c r="D227"/>
      <c r="E227"/>
      <c r="F227"/>
      <c r="G227"/>
      <c r="H227"/>
      <c r="I227"/>
      <c r="J227"/>
      <c r="K227"/>
      <c r="L227"/>
      <c r="M227"/>
      <c r="N227"/>
      <c r="O227"/>
      <c r="P227"/>
      <c r="Q227"/>
      <c r="R227"/>
      <c r="S227"/>
      <c r="T227"/>
      <c r="U227"/>
      <c r="V227"/>
      <c r="W227"/>
      <c r="X227"/>
      <c r="Y227"/>
      <c r="Z227"/>
      <c r="AA227"/>
      <c r="AB227"/>
      <c r="AC227"/>
    </row>
    <row r="228" spans="1:29">
      <c r="A228"/>
      <c r="B228"/>
      <c r="C228"/>
      <c r="D228"/>
      <c r="E228"/>
      <c r="F228"/>
      <c r="G228"/>
      <c r="H228"/>
      <c r="I228"/>
      <c r="J228"/>
      <c r="K228"/>
      <c r="L228"/>
      <c r="M228"/>
      <c r="N228"/>
      <c r="O228"/>
      <c r="P228"/>
      <c r="Q228"/>
      <c r="R228"/>
      <c r="S228"/>
      <c r="T228"/>
      <c r="U228"/>
      <c r="V228"/>
      <c r="W228"/>
      <c r="X228"/>
      <c r="Y228"/>
      <c r="Z228"/>
      <c r="AA228"/>
      <c r="AB228"/>
      <c r="AC228"/>
    </row>
    <row r="229" spans="1:29">
      <c r="A229"/>
      <c r="B229"/>
      <c r="C229"/>
      <c r="D229"/>
      <c r="E229"/>
      <c r="F229"/>
      <c r="G229"/>
      <c r="H229"/>
      <c r="I229"/>
      <c r="J229"/>
      <c r="K229"/>
      <c r="L229"/>
      <c r="M229"/>
      <c r="N229"/>
      <c r="O229"/>
      <c r="P229"/>
      <c r="Q229"/>
      <c r="R229"/>
      <c r="S229"/>
      <c r="T229"/>
      <c r="U229"/>
      <c r="V229"/>
      <c r="W229"/>
      <c r="X229"/>
      <c r="Y229"/>
      <c r="Z229"/>
      <c r="AA229"/>
      <c r="AB229"/>
      <c r="AC229"/>
    </row>
    <row r="230" spans="1:29">
      <c r="A230"/>
      <c r="B230"/>
      <c r="C230"/>
      <c r="D230"/>
      <c r="E230"/>
      <c r="F230"/>
      <c r="G230"/>
      <c r="H230"/>
      <c r="I230"/>
      <c r="J230"/>
      <c r="K230"/>
      <c r="L230"/>
      <c r="M230"/>
      <c r="N230"/>
      <c r="O230"/>
      <c r="P230"/>
      <c r="Q230"/>
      <c r="R230"/>
      <c r="S230"/>
      <c r="T230"/>
      <c r="U230"/>
      <c r="V230"/>
      <c r="W230"/>
      <c r="X230"/>
      <c r="Y230"/>
      <c r="Z230"/>
      <c r="AA230"/>
      <c r="AB230"/>
      <c r="AC230"/>
    </row>
    <row r="231" spans="1:29">
      <c r="A231"/>
      <c r="B231"/>
      <c r="C231"/>
      <c r="D231"/>
      <c r="E231"/>
      <c r="F231"/>
      <c r="G231"/>
      <c r="H231"/>
      <c r="I231"/>
      <c r="J231"/>
      <c r="K231"/>
      <c r="L231"/>
      <c r="M231"/>
      <c r="N231"/>
      <c r="O231"/>
      <c r="P231"/>
      <c r="Q231"/>
      <c r="R231"/>
      <c r="S231"/>
      <c r="T231"/>
      <c r="U231"/>
      <c r="V231"/>
      <c r="W231"/>
      <c r="X231"/>
      <c r="Y231"/>
      <c r="Z231"/>
      <c r="AA231"/>
      <c r="AB231"/>
      <c r="AC231"/>
    </row>
    <row r="232" spans="1:29">
      <c r="A232"/>
      <c r="B232"/>
      <c r="C232"/>
      <c r="D232"/>
      <c r="E232"/>
      <c r="F232"/>
      <c r="G232"/>
      <c r="H232"/>
      <c r="I232"/>
      <c r="J232"/>
      <c r="K232"/>
      <c r="L232"/>
      <c r="M232"/>
      <c r="N232"/>
      <c r="O232"/>
      <c r="P232"/>
      <c r="Q232"/>
      <c r="R232"/>
      <c r="S232"/>
      <c r="T232"/>
      <c r="U232"/>
      <c r="V232"/>
      <c r="W232"/>
      <c r="X232"/>
      <c r="Y232"/>
      <c r="Z232"/>
      <c r="AA232"/>
      <c r="AB232"/>
      <c r="AC232"/>
    </row>
    <row r="233" spans="1:29">
      <c r="A233"/>
      <c r="B233"/>
      <c r="C233"/>
      <c r="D233"/>
      <c r="E233"/>
      <c r="F233"/>
      <c r="G233"/>
      <c r="H233"/>
      <c r="I233"/>
      <c r="J233"/>
      <c r="K233"/>
      <c r="L233"/>
      <c r="M233"/>
      <c r="N233"/>
      <c r="O233"/>
      <c r="P233"/>
      <c r="Q233"/>
      <c r="R233"/>
      <c r="S233"/>
      <c r="T233"/>
      <c r="U233"/>
      <c r="V233"/>
      <c r="W233"/>
      <c r="X233"/>
      <c r="Y233"/>
      <c r="Z233"/>
      <c r="AA233"/>
      <c r="AB233"/>
      <c r="AC233"/>
    </row>
    <row r="234" spans="1:29">
      <c r="A234"/>
      <c r="B234"/>
      <c r="C234"/>
      <c r="D234"/>
      <c r="E234"/>
      <c r="F234"/>
      <c r="G234"/>
      <c r="H234"/>
      <c r="I234"/>
      <c r="J234"/>
      <c r="K234"/>
      <c r="L234"/>
      <c r="M234"/>
      <c r="N234"/>
      <c r="O234"/>
      <c r="P234"/>
      <c r="Q234"/>
      <c r="R234"/>
      <c r="S234"/>
      <c r="T234"/>
      <c r="U234"/>
      <c r="V234"/>
      <c r="W234"/>
      <c r="X234"/>
      <c r="Y234"/>
      <c r="Z234"/>
      <c r="AA234"/>
      <c r="AB234"/>
      <c r="AC234"/>
    </row>
    <row r="235" spans="1:29">
      <c r="A235"/>
      <c r="B235"/>
      <c r="C235"/>
      <c r="D235"/>
      <c r="E235"/>
      <c r="F235"/>
      <c r="G235"/>
      <c r="H235"/>
      <c r="I235"/>
      <c r="J235"/>
      <c r="K235"/>
      <c r="L235"/>
      <c r="M235"/>
      <c r="N235"/>
      <c r="O235"/>
      <c r="P235"/>
      <c r="Q235"/>
      <c r="R235"/>
      <c r="S235"/>
      <c r="T235"/>
      <c r="U235"/>
      <c r="V235"/>
      <c r="W235"/>
      <c r="X235"/>
      <c r="Y235"/>
      <c r="Z235"/>
      <c r="AA235"/>
      <c r="AB235"/>
      <c r="AC235"/>
    </row>
    <row r="236" spans="1:29">
      <c r="A236"/>
      <c r="B236"/>
      <c r="C236"/>
      <c r="D236"/>
      <c r="E236"/>
      <c r="F236"/>
      <c r="G236"/>
      <c r="H236"/>
      <c r="I236"/>
      <c r="J236"/>
      <c r="K236"/>
      <c r="L236"/>
      <c r="M236"/>
      <c r="N236"/>
      <c r="O236"/>
      <c r="P236"/>
      <c r="Q236"/>
      <c r="R236"/>
      <c r="S236"/>
      <c r="T236"/>
      <c r="U236"/>
      <c r="V236"/>
      <c r="W236"/>
      <c r="X236"/>
      <c r="Y236"/>
      <c r="Z236"/>
      <c r="AA236"/>
      <c r="AB236"/>
      <c r="AC236"/>
    </row>
    <row r="237" spans="1:29">
      <c r="A237"/>
      <c r="B237"/>
      <c r="C237"/>
      <c r="D237"/>
      <c r="E237"/>
      <c r="F237"/>
      <c r="G237"/>
      <c r="H237"/>
      <c r="I237"/>
      <c r="J237"/>
      <c r="K237"/>
      <c r="L237"/>
      <c r="M237"/>
      <c r="N237"/>
      <c r="O237"/>
      <c r="P237"/>
      <c r="Q237"/>
      <c r="R237"/>
      <c r="S237"/>
      <c r="T237"/>
      <c r="U237"/>
      <c r="V237"/>
      <c r="W237"/>
      <c r="X237"/>
      <c r="Y237"/>
      <c r="Z237"/>
      <c r="AA237"/>
      <c r="AB237"/>
      <c r="AC237"/>
    </row>
    <row r="238" spans="1:29">
      <c r="A238"/>
      <c r="B238"/>
      <c r="C238"/>
      <c r="D238"/>
      <c r="E238"/>
      <c r="F238"/>
      <c r="G238"/>
      <c r="H238"/>
      <c r="I238"/>
      <c r="J238"/>
      <c r="K238"/>
      <c r="L238"/>
      <c r="M238"/>
      <c r="N238"/>
      <c r="O238"/>
      <c r="P238"/>
      <c r="Q238"/>
      <c r="R238"/>
      <c r="S238"/>
      <c r="T238"/>
      <c r="U238"/>
      <c r="V238"/>
      <c r="W238"/>
      <c r="X238"/>
      <c r="Y238"/>
      <c r="Z238"/>
      <c r="AA238"/>
      <c r="AB238"/>
      <c r="AC238"/>
    </row>
    <row r="239" spans="1:29">
      <c r="A239"/>
      <c r="B239"/>
      <c r="C239"/>
      <c r="D239"/>
      <c r="E239"/>
      <c r="F239"/>
      <c r="G239"/>
      <c r="H239"/>
      <c r="I239"/>
      <c r="J239"/>
      <c r="K239"/>
      <c r="L239"/>
      <c r="M239"/>
      <c r="N239"/>
      <c r="O239"/>
      <c r="P239"/>
      <c r="Q239"/>
      <c r="R239"/>
      <c r="S239"/>
      <c r="T239"/>
      <c r="U239"/>
      <c r="V239"/>
      <c r="W239"/>
      <c r="X239"/>
      <c r="Y239"/>
      <c r="Z239"/>
      <c r="AA239"/>
      <c r="AB239"/>
      <c r="AC239"/>
    </row>
    <row r="240" spans="1:29">
      <c r="A240"/>
      <c r="B240"/>
      <c r="C240"/>
      <c r="D240"/>
      <c r="E240"/>
      <c r="F240"/>
      <c r="G240"/>
      <c r="H240"/>
      <c r="I240"/>
      <c r="J240"/>
      <c r="K240"/>
      <c r="L240"/>
      <c r="M240"/>
      <c r="N240"/>
      <c r="O240"/>
      <c r="P240"/>
      <c r="Q240"/>
      <c r="R240"/>
      <c r="S240"/>
      <c r="T240"/>
      <c r="U240"/>
      <c r="V240"/>
      <c r="W240"/>
      <c r="X240"/>
      <c r="Y240"/>
      <c r="Z240"/>
      <c r="AA240"/>
      <c r="AB240"/>
      <c r="AC240"/>
    </row>
    <row r="241" spans="1:29">
      <c r="A241"/>
      <c r="B241"/>
      <c r="C241"/>
      <c r="D241"/>
      <c r="E241"/>
      <c r="F241"/>
      <c r="G241"/>
      <c r="H241"/>
      <c r="I241"/>
      <c r="J241"/>
      <c r="K241"/>
      <c r="L241"/>
      <c r="M241"/>
      <c r="N241"/>
      <c r="O241"/>
      <c r="P241"/>
      <c r="Q241"/>
      <c r="R241"/>
      <c r="S241"/>
      <c r="T241"/>
      <c r="U241"/>
      <c r="V241"/>
      <c r="W241"/>
      <c r="X241"/>
      <c r="Y241"/>
      <c r="Z241"/>
      <c r="AA241"/>
      <c r="AB241"/>
      <c r="AC241"/>
    </row>
    <row r="242" spans="1:29">
      <c r="A242"/>
      <c r="B242"/>
      <c r="C242"/>
      <c r="D242"/>
      <c r="E242"/>
      <c r="F242"/>
      <c r="G242"/>
      <c r="H242"/>
      <c r="I242"/>
      <c r="J242"/>
      <c r="K242"/>
      <c r="L242"/>
      <c r="M242"/>
      <c r="N242"/>
      <c r="O242"/>
      <c r="P242"/>
      <c r="Q242"/>
      <c r="R242"/>
      <c r="S242"/>
      <c r="T242"/>
      <c r="U242"/>
      <c r="V242"/>
      <c r="W242"/>
      <c r="X242"/>
      <c r="Y242"/>
      <c r="Z242"/>
      <c r="AA242"/>
      <c r="AB242"/>
      <c r="AC242"/>
    </row>
    <row r="243" spans="1:29">
      <c r="A243"/>
      <c r="B243"/>
      <c r="C243"/>
      <c r="D243"/>
      <c r="E243"/>
      <c r="F243"/>
      <c r="G243"/>
      <c r="H243"/>
      <c r="I243"/>
      <c r="J243"/>
      <c r="K243"/>
      <c r="L243"/>
      <c r="M243"/>
      <c r="N243"/>
      <c r="O243"/>
      <c r="P243"/>
      <c r="Q243"/>
      <c r="R243"/>
      <c r="S243"/>
      <c r="T243"/>
      <c r="U243"/>
      <c r="V243"/>
      <c r="W243"/>
      <c r="X243"/>
      <c r="Y243"/>
      <c r="Z243"/>
      <c r="AA243"/>
      <c r="AB243"/>
      <c r="AC243"/>
    </row>
    <row r="244" spans="1:29">
      <c r="A244"/>
      <c r="B244"/>
      <c r="C244"/>
      <c r="D244"/>
      <c r="E244"/>
      <c r="F244"/>
      <c r="G244"/>
      <c r="H244"/>
      <c r="I244"/>
      <c r="J244"/>
      <c r="K244"/>
      <c r="L244"/>
      <c r="M244"/>
      <c r="N244"/>
      <c r="O244"/>
      <c r="P244"/>
      <c r="Q244"/>
      <c r="R244"/>
      <c r="S244"/>
      <c r="T244"/>
      <c r="U244"/>
      <c r="V244"/>
      <c r="W244"/>
      <c r="X244"/>
      <c r="Y244"/>
      <c r="Z244"/>
      <c r="AA244"/>
      <c r="AB244"/>
      <c r="AC244"/>
    </row>
    <row r="245" spans="1:29">
      <c r="A245"/>
      <c r="B245"/>
      <c r="C245"/>
      <c r="D245"/>
      <c r="E245"/>
      <c r="F245"/>
      <c r="G245"/>
      <c r="H245"/>
      <c r="I245"/>
      <c r="J245"/>
      <c r="K245"/>
      <c r="L245"/>
      <c r="M245"/>
      <c r="N245"/>
      <c r="O245"/>
      <c r="P245"/>
      <c r="Q245"/>
      <c r="R245"/>
      <c r="S245"/>
      <c r="T245"/>
      <c r="U245"/>
      <c r="V245"/>
      <c r="W245"/>
      <c r="X245"/>
      <c r="Y245"/>
      <c r="Z245"/>
      <c r="AA245"/>
      <c r="AB245"/>
      <c r="AC245"/>
    </row>
    <row r="246" spans="1:29">
      <c r="A246"/>
      <c r="B246"/>
      <c r="C246"/>
      <c r="D246"/>
      <c r="E246"/>
      <c r="F246"/>
      <c r="G246"/>
      <c r="H246"/>
      <c r="I246"/>
      <c r="J246"/>
      <c r="K246"/>
      <c r="L246"/>
      <c r="M246"/>
      <c r="N246"/>
      <c r="O246"/>
      <c r="P246"/>
      <c r="Q246"/>
      <c r="R246"/>
      <c r="S246"/>
      <c r="T246"/>
      <c r="U246"/>
      <c r="V246"/>
      <c r="W246"/>
      <c r="X246"/>
      <c r="Y246"/>
      <c r="Z246"/>
      <c r="AA246"/>
      <c r="AB246"/>
      <c r="AC246"/>
    </row>
    <row r="247" spans="1:29">
      <c r="A247"/>
      <c r="B247"/>
      <c r="C247"/>
      <c r="D247"/>
      <c r="E247"/>
      <c r="F247"/>
      <c r="G247"/>
      <c r="H247"/>
      <c r="I247"/>
      <c r="J247"/>
      <c r="K247"/>
      <c r="L247"/>
      <c r="M247"/>
      <c r="N247"/>
      <c r="O247"/>
      <c r="P247"/>
      <c r="Q247"/>
      <c r="R247"/>
      <c r="S247"/>
      <c r="T247"/>
      <c r="U247"/>
      <c r="V247"/>
      <c r="W247"/>
      <c r="X247"/>
      <c r="Y247"/>
      <c r="Z247"/>
      <c r="AA247"/>
      <c r="AB247"/>
      <c r="AC247"/>
    </row>
    <row r="248" spans="1:29">
      <c r="A248"/>
      <c r="B248"/>
      <c r="C248"/>
      <c r="D248"/>
      <c r="E248"/>
      <c r="F248"/>
      <c r="G248"/>
      <c r="H248"/>
      <c r="I248"/>
      <c r="J248"/>
      <c r="K248"/>
      <c r="L248"/>
      <c r="M248"/>
      <c r="N248"/>
      <c r="O248"/>
      <c r="P248"/>
      <c r="Q248"/>
      <c r="R248"/>
      <c r="S248"/>
      <c r="T248"/>
      <c r="U248"/>
      <c r="V248"/>
      <c r="W248"/>
      <c r="X248"/>
      <c r="Y248"/>
      <c r="Z248"/>
      <c r="AA248"/>
      <c r="AB248"/>
      <c r="AC248"/>
    </row>
    <row r="249" spans="1:29">
      <c r="A249"/>
      <c r="B249"/>
      <c r="C249"/>
      <c r="D249"/>
      <c r="E249"/>
      <c r="F249"/>
      <c r="G249"/>
      <c r="H249"/>
      <c r="I249"/>
      <c r="J249"/>
      <c r="K249"/>
      <c r="L249"/>
      <c r="M249"/>
      <c r="N249"/>
      <c r="O249"/>
      <c r="P249"/>
      <c r="Q249"/>
      <c r="R249"/>
      <c r="S249"/>
      <c r="T249"/>
      <c r="U249"/>
      <c r="V249"/>
      <c r="W249"/>
      <c r="X249"/>
      <c r="Y249"/>
      <c r="Z249"/>
      <c r="AA249"/>
      <c r="AB249"/>
      <c r="AC249"/>
    </row>
    <row r="250" spans="1:29">
      <c r="A250"/>
      <c r="B250"/>
      <c r="C250"/>
      <c r="D250"/>
      <c r="E250"/>
      <c r="F250"/>
      <c r="G250"/>
      <c r="H250"/>
      <c r="I250"/>
      <c r="J250"/>
      <c r="K250"/>
      <c r="L250"/>
      <c r="M250"/>
      <c r="N250"/>
      <c r="O250"/>
      <c r="P250"/>
      <c r="Q250"/>
      <c r="R250"/>
      <c r="S250"/>
      <c r="T250"/>
      <c r="U250"/>
      <c r="V250"/>
      <c r="W250"/>
      <c r="X250"/>
      <c r="Y250"/>
      <c r="Z250"/>
      <c r="AA250"/>
      <c r="AB250"/>
      <c r="AC250"/>
    </row>
    <row r="251" spans="1:29">
      <c r="A251"/>
      <c r="B251"/>
      <c r="C251"/>
      <c r="D251"/>
      <c r="E251"/>
      <c r="F251"/>
      <c r="G251"/>
      <c r="H251"/>
      <c r="I251"/>
      <c r="J251"/>
      <c r="K251"/>
      <c r="L251"/>
      <c r="M251"/>
      <c r="N251"/>
      <c r="O251"/>
      <c r="P251"/>
      <c r="Q251"/>
      <c r="R251"/>
      <c r="S251"/>
      <c r="T251"/>
      <c r="U251"/>
      <c r="V251"/>
      <c r="W251"/>
      <c r="X251"/>
      <c r="Y251"/>
      <c r="Z251"/>
      <c r="AA251"/>
      <c r="AB251"/>
      <c r="AC251"/>
    </row>
    <row r="252" spans="1:29">
      <c r="A252"/>
      <c r="B252"/>
      <c r="C252"/>
      <c r="D252"/>
      <c r="E252"/>
      <c r="F252"/>
      <c r="G252"/>
      <c r="H252"/>
      <c r="I252"/>
      <c r="J252"/>
      <c r="K252"/>
      <c r="L252"/>
      <c r="M252"/>
      <c r="N252"/>
      <c r="O252"/>
      <c r="P252"/>
      <c r="Q252"/>
      <c r="R252"/>
      <c r="S252"/>
      <c r="T252"/>
      <c r="U252"/>
      <c r="V252"/>
      <c r="W252"/>
      <c r="X252"/>
      <c r="Y252"/>
      <c r="Z252"/>
      <c r="AA252"/>
      <c r="AB252"/>
      <c r="AC252"/>
    </row>
    <row r="253" spans="1:29">
      <c r="A253"/>
      <c r="B253"/>
      <c r="C253"/>
      <c r="D253"/>
      <c r="E253"/>
      <c r="F253"/>
      <c r="G253"/>
      <c r="H253"/>
      <c r="I253"/>
      <c r="J253"/>
      <c r="K253"/>
      <c r="L253"/>
      <c r="M253"/>
      <c r="N253"/>
      <c r="O253"/>
      <c r="P253"/>
      <c r="Q253"/>
      <c r="R253"/>
      <c r="S253"/>
      <c r="T253"/>
      <c r="U253"/>
      <c r="V253"/>
      <c r="W253"/>
      <c r="X253"/>
      <c r="Y253"/>
      <c r="Z253"/>
      <c r="AA253"/>
      <c r="AB253"/>
      <c r="AC253"/>
    </row>
    <row r="254" spans="1:29">
      <c r="A254"/>
      <c r="B254"/>
      <c r="C254"/>
      <c r="D254"/>
      <c r="E254"/>
      <c r="F254"/>
      <c r="G254"/>
      <c r="H254"/>
      <c r="I254"/>
      <c r="J254"/>
      <c r="K254"/>
      <c r="L254"/>
      <c r="M254"/>
      <c r="N254"/>
      <c r="O254"/>
      <c r="P254"/>
      <c r="Q254"/>
      <c r="R254"/>
      <c r="S254"/>
      <c r="T254"/>
      <c r="U254"/>
      <c r="V254"/>
      <c r="W254"/>
      <c r="X254"/>
      <c r="Y254"/>
      <c r="Z254"/>
      <c r="AA254"/>
      <c r="AB254"/>
      <c r="AC254"/>
    </row>
    <row r="255" spans="1:29">
      <c r="A255"/>
      <c r="B255"/>
      <c r="C255"/>
      <c r="D255"/>
      <c r="E255"/>
      <c r="F255"/>
      <c r="G255"/>
      <c r="H255"/>
      <c r="I255"/>
      <c r="J255"/>
      <c r="K255"/>
      <c r="L255"/>
      <c r="M255"/>
      <c r="N255"/>
      <c r="O255"/>
      <c r="P255"/>
      <c r="Q255"/>
      <c r="R255"/>
      <c r="S255"/>
      <c r="T255"/>
      <c r="U255"/>
      <c r="V255"/>
      <c r="W255"/>
      <c r="X255"/>
      <c r="Y255"/>
      <c r="Z255"/>
      <c r="AA255"/>
      <c r="AB255"/>
      <c r="AC255"/>
    </row>
    <row r="256" spans="1:29">
      <c r="A256"/>
      <c r="B256"/>
      <c r="C256"/>
      <c r="D256"/>
      <c r="E256"/>
      <c r="F256"/>
      <c r="G256"/>
      <c r="H256"/>
      <c r="I256"/>
      <c r="J256"/>
      <c r="K256"/>
      <c r="L256"/>
      <c r="M256"/>
      <c r="N256"/>
      <c r="O256"/>
      <c r="P256"/>
      <c r="Q256"/>
      <c r="R256"/>
      <c r="S256"/>
      <c r="T256"/>
      <c r="U256"/>
      <c r="V256"/>
      <c r="W256"/>
      <c r="X256"/>
      <c r="Y256"/>
      <c r="Z256"/>
      <c r="AA256"/>
      <c r="AB256"/>
      <c r="AC256"/>
    </row>
    <row r="257" spans="1:29">
      <c r="A257"/>
      <c r="B257"/>
      <c r="C257"/>
      <c r="D257"/>
      <c r="E257"/>
      <c r="F257"/>
      <c r="G257"/>
      <c r="H257"/>
      <c r="I257"/>
      <c r="J257"/>
      <c r="K257"/>
      <c r="L257"/>
      <c r="M257"/>
      <c r="N257"/>
      <c r="O257"/>
      <c r="P257"/>
      <c r="Q257"/>
      <c r="R257"/>
      <c r="S257"/>
      <c r="T257"/>
      <c r="U257"/>
      <c r="V257"/>
      <c r="W257"/>
      <c r="X257"/>
      <c r="Y257"/>
      <c r="Z257"/>
      <c r="AA257"/>
      <c r="AB257"/>
      <c r="AC257"/>
    </row>
    <row r="258" spans="1:29">
      <c r="A258"/>
      <c r="B258"/>
      <c r="C258"/>
      <c r="D258"/>
      <c r="E258"/>
      <c r="F258"/>
      <c r="G258"/>
      <c r="H258"/>
      <c r="I258"/>
      <c r="J258"/>
      <c r="K258"/>
      <c r="L258"/>
      <c r="M258"/>
      <c r="N258"/>
      <c r="O258"/>
      <c r="P258"/>
      <c r="Q258"/>
      <c r="R258"/>
      <c r="S258"/>
      <c r="T258"/>
      <c r="U258"/>
      <c r="V258"/>
      <c r="W258"/>
      <c r="X258"/>
      <c r="Y258"/>
      <c r="Z258"/>
      <c r="AA258"/>
      <c r="AB258"/>
      <c r="AC258"/>
    </row>
    <row r="259" spans="1:29">
      <c r="A259"/>
      <c r="B259"/>
      <c r="C259"/>
      <c r="D259"/>
      <c r="E259"/>
      <c r="F259"/>
      <c r="G259"/>
      <c r="H259"/>
      <c r="I259"/>
      <c r="J259"/>
      <c r="K259"/>
      <c r="L259"/>
      <c r="M259"/>
      <c r="N259"/>
      <c r="O259"/>
      <c r="P259"/>
      <c r="Q259"/>
      <c r="R259"/>
      <c r="S259"/>
      <c r="T259"/>
      <c r="U259"/>
      <c r="V259"/>
      <c r="W259"/>
      <c r="X259"/>
      <c r="Y259"/>
      <c r="Z259"/>
      <c r="AA259"/>
      <c r="AB259"/>
      <c r="AC259"/>
    </row>
    <row r="260" spans="1:29">
      <c r="A260"/>
      <c r="B260"/>
      <c r="C260"/>
      <c r="D260"/>
      <c r="E260"/>
      <c r="F260"/>
      <c r="G260"/>
      <c r="H260"/>
      <c r="I260"/>
      <c r="J260"/>
      <c r="K260"/>
      <c r="L260"/>
      <c r="M260"/>
      <c r="N260"/>
      <c r="O260"/>
      <c r="P260"/>
      <c r="Q260"/>
      <c r="R260"/>
      <c r="S260"/>
      <c r="T260"/>
      <c r="U260"/>
      <c r="V260"/>
      <c r="W260"/>
      <c r="X260"/>
      <c r="Y260"/>
      <c r="Z260"/>
      <c r="AA260"/>
      <c r="AB260"/>
      <c r="AC260"/>
    </row>
    <row r="261" spans="1:29">
      <c r="A261"/>
      <c r="B261"/>
      <c r="C261"/>
      <c r="D261"/>
      <c r="E261"/>
      <c r="F261"/>
      <c r="G261"/>
      <c r="H261"/>
      <c r="I261"/>
      <c r="J261"/>
      <c r="K261"/>
      <c r="L261"/>
      <c r="M261"/>
      <c r="N261"/>
      <c r="O261"/>
      <c r="P261"/>
      <c r="Q261"/>
      <c r="R261"/>
      <c r="S261"/>
      <c r="T261"/>
      <c r="U261"/>
      <c r="V261"/>
      <c r="W261"/>
      <c r="X261"/>
      <c r="Y261"/>
      <c r="Z261"/>
      <c r="AA261"/>
      <c r="AB261"/>
      <c r="AC261"/>
    </row>
    <row r="262" spans="1:29">
      <c r="A262"/>
      <c r="B262"/>
      <c r="C262"/>
      <c r="D262"/>
      <c r="E262"/>
      <c r="F262"/>
      <c r="G262"/>
      <c r="H262"/>
      <c r="I262"/>
      <c r="J262"/>
      <c r="K262"/>
      <c r="L262"/>
      <c r="M262"/>
      <c r="N262"/>
      <c r="O262"/>
      <c r="P262"/>
      <c r="Q262"/>
      <c r="R262"/>
      <c r="S262"/>
      <c r="T262"/>
      <c r="U262"/>
      <c r="V262"/>
      <c r="W262"/>
      <c r="X262"/>
      <c r="Y262"/>
      <c r="Z262"/>
      <c r="AA262"/>
      <c r="AB262"/>
      <c r="AC262"/>
    </row>
    <row r="263" spans="1:29">
      <c r="A263"/>
      <c r="B263"/>
      <c r="C263"/>
      <c r="D263"/>
      <c r="E263"/>
      <c r="F263"/>
      <c r="G263"/>
      <c r="H263"/>
      <c r="I263"/>
      <c r="J263"/>
      <c r="K263"/>
      <c r="L263"/>
      <c r="M263"/>
      <c r="N263"/>
      <c r="O263"/>
      <c r="P263"/>
      <c r="Q263"/>
      <c r="R263"/>
      <c r="S263"/>
      <c r="T263"/>
      <c r="U263"/>
      <c r="V263"/>
      <c r="W263"/>
      <c r="X263"/>
      <c r="Y263"/>
      <c r="Z263"/>
      <c r="AA263"/>
      <c r="AB263"/>
      <c r="AC263"/>
    </row>
    <row r="264" spans="1:29">
      <c r="A264"/>
      <c r="B264"/>
      <c r="C264"/>
      <c r="D264"/>
      <c r="E264"/>
      <c r="F264"/>
      <c r="G264"/>
      <c r="H264"/>
      <c r="I264"/>
      <c r="J264"/>
      <c r="K264"/>
      <c r="L264"/>
      <c r="M264"/>
      <c r="N264"/>
      <c r="O264"/>
      <c r="P264"/>
      <c r="Q264"/>
      <c r="R264"/>
      <c r="S264"/>
      <c r="T264"/>
      <c r="U264"/>
      <c r="V264"/>
      <c r="W264"/>
      <c r="X264"/>
      <c r="Y264"/>
      <c r="Z264"/>
      <c r="AA264"/>
      <c r="AB264"/>
      <c r="AC264"/>
    </row>
    <row r="265" spans="1:29">
      <c r="A265"/>
      <c r="B265"/>
      <c r="C265"/>
      <c r="D265"/>
      <c r="E265"/>
      <c r="F265"/>
      <c r="G265"/>
      <c r="H265"/>
      <c r="I265"/>
      <c r="J265"/>
      <c r="K265"/>
      <c r="L265"/>
      <c r="M265"/>
      <c r="N265"/>
      <c r="O265"/>
      <c r="P265"/>
      <c r="Q265"/>
      <c r="R265"/>
      <c r="S265"/>
      <c r="T265"/>
      <c r="U265"/>
      <c r="V265"/>
      <c r="W265"/>
      <c r="X265"/>
      <c r="Y265"/>
      <c r="Z265"/>
      <c r="AA265"/>
      <c r="AB265"/>
      <c r="AC265"/>
    </row>
    <row r="266" spans="1:29">
      <c r="A266"/>
      <c r="B266"/>
      <c r="C266"/>
      <c r="D266"/>
      <c r="E266"/>
      <c r="F266"/>
      <c r="G266"/>
      <c r="H266"/>
      <c r="I266"/>
      <c r="J266"/>
      <c r="K266"/>
      <c r="L266"/>
      <c r="M266"/>
      <c r="N266"/>
      <c r="O266"/>
      <c r="P266"/>
      <c r="Q266"/>
      <c r="R266"/>
      <c r="S266"/>
      <c r="T266"/>
      <c r="U266"/>
      <c r="V266"/>
      <c r="W266"/>
      <c r="X266"/>
      <c r="Y266"/>
      <c r="Z266"/>
      <c r="AA266"/>
      <c r="AB266"/>
      <c r="AC266"/>
    </row>
    <row r="267" spans="1:29">
      <c r="A267"/>
      <c r="B267"/>
      <c r="C267"/>
      <c r="D267"/>
      <c r="E267"/>
      <c r="F267"/>
      <c r="G267"/>
      <c r="H267"/>
      <c r="I267"/>
      <c r="J267"/>
      <c r="K267"/>
      <c r="L267"/>
      <c r="M267"/>
      <c r="N267"/>
      <c r="O267"/>
      <c r="P267"/>
      <c r="Q267"/>
      <c r="R267"/>
      <c r="S267"/>
      <c r="T267"/>
      <c r="U267"/>
      <c r="V267"/>
      <c r="W267"/>
      <c r="X267"/>
      <c r="Y267"/>
      <c r="Z267"/>
      <c r="AA267"/>
      <c r="AB267"/>
      <c r="AC267"/>
    </row>
    <row r="268" spans="1:29">
      <c r="A268"/>
      <c r="B268"/>
      <c r="C268"/>
      <c r="D268"/>
      <c r="E268"/>
      <c r="F268"/>
      <c r="G268"/>
      <c r="H268"/>
      <c r="I268"/>
      <c r="J268"/>
      <c r="K268"/>
      <c r="L268"/>
      <c r="M268"/>
      <c r="N268"/>
      <c r="O268"/>
      <c r="P268"/>
      <c r="Q268"/>
      <c r="R268"/>
      <c r="S268"/>
      <c r="T268"/>
      <c r="U268"/>
      <c r="V268"/>
      <c r="W268"/>
      <c r="X268"/>
      <c r="Y268"/>
      <c r="Z268"/>
      <c r="AA268"/>
      <c r="AB268"/>
      <c r="AC268"/>
    </row>
    <row r="269" spans="1:29">
      <c r="A269"/>
      <c r="B269"/>
      <c r="C269"/>
      <c r="D269"/>
      <c r="E269"/>
      <c r="F269"/>
      <c r="G269"/>
      <c r="H269"/>
      <c r="I269"/>
      <c r="J269"/>
      <c r="K269"/>
      <c r="L269"/>
      <c r="M269"/>
      <c r="N269"/>
      <c r="O269"/>
      <c r="P269"/>
      <c r="Q269"/>
      <c r="R269"/>
      <c r="S269"/>
      <c r="T269"/>
      <c r="U269"/>
      <c r="V269"/>
      <c r="W269"/>
      <c r="X269"/>
      <c r="Y269"/>
      <c r="Z269"/>
      <c r="AA269"/>
      <c r="AB269"/>
      <c r="AC269"/>
    </row>
    <row r="270" spans="1:29">
      <c r="A270"/>
      <c r="B270"/>
      <c r="C270"/>
      <c r="D270"/>
      <c r="E270"/>
      <c r="F270"/>
      <c r="G270"/>
      <c r="H270"/>
      <c r="I270"/>
      <c r="J270"/>
      <c r="K270"/>
      <c r="L270"/>
      <c r="M270"/>
      <c r="N270"/>
      <c r="O270"/>
      <c r="P270"/>
      <c r="Q270"/>
      <c r="R270"/>
      <c r="S270"/>
      <c r="T270"/>
      <c r="U270"/>
      <c r="V270"/>
      <c r="W270"/>
      <c r="X270"/>
      <c r="Y270"/>
      <c r="Z270"/>
      <c r="AA270"/>
      <c r="AB270"/>
      <c r="AC270"/>
    </row>
    <row r="271" spans="1:29">
      <c r="A271"/>
      <c r="B271"/>
      <c r="C271"/>
      <c r="D271"/>
      <c r="E271"/>
      <c r="F271"/>
      <c r="G271"/>
      <c r="H271"/>
      <c r="I271"/>
      <c r="J271"/>
      <c r="K271"/>
      <c r="L271"/>
      <c r="M271"/>
      <c r="N271"/>
      <c r="O271"/>
      <c r="P271"/>
      <c r="Q271"/>
      <c r="R271"/>
      <c r="S271"/>
      <c r="T271"/>
      <c r="U271"/>
      <c r="V271"/>
      <c r="W271"/>
      <c r="X271"/>
      <c r="Y271"/>
      <c r="Z271"/>
      <c r="AA271"/>
      <c r="AB271"/>
      <c r="AC271"/>
    </row>
    <row r="272" spans="1:29">
      <c r="A272"/>
      <c r="B272"/>
      <c r="C272"/>
      <c r="D272"/>
      <c r="E272"/>
      <c r="F272"/>
      <c r="G272"/>
      <c r="H272"/>
      <c r="I272"/>
      <c r="J272"/>
      <c r="K272"/>
      <c r="L272"/>
      <c r="M272"/>
      <c r="N272"/>
      <c r="O272"/>
      <c r="P272"/>
      <c r="Q272"/>
      <c r="R272"/>
      <c r="S272"/>
      <c r="T272"/>
      <c r="U272"/>
      <c r="V272"/>
      <c r="W272"/>
      <c r="X272"/>
      <c r="Y272"/>
      <c r="Z272"/>
      <c r="AA272"/>
      <c r="AB272"/>
      <c r="AC272"/>
    </row>
    <row r="273" spans="1:29">
      <c r="A273"/>
      <c r="B273"/>
      <c r="C273"/>
      <c r="D273"/>
      <c r="E273"/>
      <c r="F273"/>
      <c r="G273"/>
      <c r="H273"/>
      <c r="I273"/>
      <c r="J273"/>
      <c r="K273"/>
      <c r="L273"/>
      <c r="M273"/>
      <c r="N273"/>
      <c r="O273"/>
      <c r="P273"/>
      <c r="Q273"/>
      <c r="R273"/>
      <c r="S273"/>
      <c r="T273"/>
      <c r="U273"/>
      <c r="V273"/>
      <c r="W273"/>
      <c r="X273"/>
      <c r="Y273"/>
      <c r="Z273"/>
      <c r="AA273"/>
      <c r="AB273"/>
      <c r="AC273"/>
    </row>
    <row r="274" spans="1:29">
      <c r="A274"/>
      <c r="B274"/>
      <c r="C274"/>
      <c r="D274"/>
      <c r="E274"/>
      <c r="F274"/>
      <c r="G274"/>
      <c r="H274"/>
      <c r="I274"/>
      <c r="J274"/>
      <c r="K274"/>
      <c r="L274"/>
      <c r="M274"/>
      <c r="N274"/>
      <c r="O274"/>
      <c r="P274"/>
      <c r="Q274"/>
      <c r="R274"/>
      <c r="S274"/>
      <c r="T274"/>
      <c r="U274"/>
      <c r="V274"/>
      <c r="W274"/>
      <c r="X274"/>
      <c r="Y274"/>
      <c r="Z274"/>
      <c r="AA274"/>
      <c r="AB274"/>
      <c r="AC274"/>
    </row>
    <row r="275" spans="1:29">
      <c r="A275"/>
      <c r="B275"/>
      <c r="C275"/>
      <c r="D275"/>
      <c r="E275"/>
      <c r="F275"/>
      <c r="G275"/>
      <c r="H275"/>
      <c r="I275"/>
      <c r="J275"/>
      <c r="K275"/>
      <c r="L275"/>
      <c r="M275"/>
      <c r="N275"/>
      <c r="O275"/>
      <c r="P275"/>
      <c r="Q275"/>
      <c r="R275"/>
      <c r="S275"/>
      <c r="T275"/>
      <c r="U275"/>
      <c r="V275"/>
      <c r="W275"/>
      <c r="X275"/>
      <c r="Y275"/>
      <c r="Z275"/>
      <c r="AA275"/>
      <c r="AB275"/>
      <c r="AC275"/>
    </row>
    <row r="276" spans="1:29">
      <c r="A276"/>
      <c r="B276"/>
      <c r="C276"/>
      <c r="D276"/>
      <c r="E276"/>
      <c r="F276"/>
      <c r="G276"/>
      <c r="H276"/>
      <c r="I276"/>
      <c r="J276"/>
      <c r="K276"/>
      <c r="L276"/>
      <c r="M276"/>
      <c r="N276"/>
      <c r="O276"/>
      <c r="P276"/>
      <c r="Q276"/>
      <c r="R276"/>
      <c r="S276"/>
      <c r="T276"/>
      <c r="U276"/>
      <c r="V276"/>
      <c r="W276"/>
      <c r="X276"/>
      <c r="Y276"/>
      <c r="Z276"/>
      <c r="AA276"/>
      <c r="AB276"/>
      <c r="AC276"/>
    </row>
    <row r="277" spans="1:29">
      <c r="A277"/>
      <c r="B277"/>
      <c r="C277"/>
      <c r="D277"/>
      <c r="E277"/>
      <c r="F277"/>
      <c r="G277"/>
      <c r="H277"/>
      <c r="I277"/>
      <c r="J277"/>
      <c r="K277"/>
      <c r="L277"/>
      <c r="M277"/>
      <c r="N277"/>
      <c r="O277"/>
      <c r="P277"/>
      <c r="Q277"/>
      <c r="R277"/>
      <c r="S277"/>
      <c r="T277"/>
      <c r="U277"/>
      <c r="V277"/>
      <c r="W277"/>
      <c r="X277"/>
      <c r="Y277"/>
      <c r="Z277"/>
      <c r="AA277"/>
      <c r="AB277"/>
      <c r="AC277"/>
    </row>
    <row r="278" spans="1:29">
      <c r="A278"/>
      <c r="B278"/>
      <c r="C278"/>
      <c r="D278"/>
      <c r="E278"/>
      <c r="F278"/>
      <c r="G278"/>
      <c r="H278"/>
      <c r="I278"/>
      <c r="J278"/>
      <c r="K278"/>
      <c r="L278"/>
      <c r="M278"/>
      <c r="N278"/>
      <c r="O278"/>
      <c r="P278"/>
      <c r="Q278"/>
      <c r="R278"/>
      <c r="S278"/>
      <c r="T278"/>
      <c r="U278"/>
      <c r="V278"/>
      <c r="W278"/>
      <c r="X278"/>
      <c r="Y278"/>
      <c r="Z278"/>
      <c r="AA278"/>
      <c r="AB278"/>
      <c r="AC278"/>
    </row>
    <row r="279" spans="1:29">
      <c r="A279"/>
      <c r="B279"/>
      <c r="C279"/>
      <c r="D279"/>
      <c r="E279"/>
      <c r="F279"/>
      <c r="G279"/>
      <c r="H279"/>
      <c r="I279"/>
      <c r="J279"/>
      <c r="K279"/>
      <c r="L279"/>
      <c r="M279"/>
      <c r="N279"/>
      <c r="O279"/>
      <c r="P279"/>
      <c r="Q279"/>
      <c r="R279"/>
      <c r="S279"/>
      <c r="T279"/>
      <c r="U279"/>
      <c r="V279"/>
      <c r="W279"/>
      <c r="X279"/>
      <c r="Y279"/>
      <c r="Z279"/>
      <c r="AA279"/>
      <c r="AB279"/>
      <c r="AC279"/>
    </row>
    <row r="280" spans="1:29">
      <c r="A280"/>
      <c r="B280"/>
      <c r="C280"/>
      <c r="D280"/>
      <c r="E280"/>
      <c r="F280"/>
      <c r="G280"/>
      <c r="H280"/>
      <c r="I280"/>
      <c r="J280"/>
      <c r="K280"/>
      <c r="L280"/>
      <c r="M280"/>
      <c r="N280"/>
      <c r="O280"/>
      <c r="P280"/>
      <c r="Q280"/>
      <c r="R280"/>
      <c r="S280"/>
      <c r="T280"/>
      <c r="U280"/>
      <c r="V280"/>
      <c r="W280"/>
      <c r="X280"/>
      <c r="Y280"/>
      <c r="Z280"/>
      <c r="AA280"/>
      <c r="AB280"/>
      <c r="AC280"/>
    </row>
    <row r="281" spans="1:29">
      <c r="A281"/>
      <c r="B281"/>
      <c r="C281"/>
      <c r="D281"/>
      <c r="E281"/>
      <c r="F281"/>
      <c r="G281"/>
      <c r="H281"/>
      <c r="I281"/>
      <c r="J281"/>
      <c r="K281"/>
      <c r="L281"/>
      <c r="M281"/>
      <c r="N281"/>
      <c r="O281"/>
      <c r="P281"/>
      <c r="Q281"/>
      <c r="R281"/>
      <c r="S281"/>
      <c r="T281"/>
      <c r="U281"/>
      <c r="V281"/>
      <c r="W281"/>
      <c r="X281"/>
      <c r="Y281"/>
      <c r="Z281"/>
      <c r="AA281"/>
      <c r="AB281"/>
      <c r="AC281"/>
    </row>
    <row r="282" spans="1:29">
      <c r="A282"/>
      <c r="B282"/>
      <c r="C282"/>
      <c r="D282"/>
      <c r="E282"/>
      <c r="F282"/>
      <c r="G282"/>
      <c r="H282"/>
      <c r="I282"/>
      <c r="J282"/>
      <c r="K282"/>
      <c r="L282"/>
      <c r="M282"/>
      <c r="N282"/>
      <c r="O282"/>
      <c r="P282"/>
      <c r="Q282"/>
      <c r="R282"/>
      <c r="S282"/>
      <c r="T282"/>
      <c r="U282"/>
      <c r="V282"/>
      <c r="W282"/>
      <c r="X282"/>
      <c r="Y282"/>
      <c r="Z282"/>
      <c r="AA282"/>
      <c r="AB282"/>
      <c r="AC282"/>
    </row>
    <row r="283" spans="1:29">
      <c r="A283"/>
      <c r="B283"/>
      <c r="C283"/>
      <c r="D283"/>
      <c r="E283"/>
      <c r="F283"/>
      <c r="G283"/>
      <c r="H283"/>
      <c r="I283"/>
      <c r="J283"/>
      <c r="K283"/>
      <c r="L283"/>
      <c r="M283"/>
      <c r="N283"/>
      <c r="O283"/>
      <c r="P283"/>
      <c r="Q283"/>
      <c r="R283"/>
      <c r="S283"/>
      <c r="T283"/>
      <c r="U283"/>
      <c r="V283"/>
      <c r="W283"/>
      <c r="X283"/>
      <c r="Y283"/>
      <c r="Z283"/>
      <c r="AA283"/>
      <c r="AB283"/>
      <c r="AC283"/>
    </row>
    <row r="284" spans="1:29">
      <c r="A284"/>
      <c r="B284"/>
      <c r="C284"/>
      <c r="D284"/>
      <c r="E284"/>
      <c r="F284"/>
      <c r="G284"/>
      <c r="H284"/>
      <c r="I284"/>
      <c r="J284"/>
      <c r="K284"/>
      <c r="L284"/>
      <c r="M284"/>
      <c r="N284"/>
      <c r="O284"/>
      <c r="P284"/>
      <c r="Q284"/>
      <c r="R284"/>
      <c r="S284"/>
      <c r="T284"/>
      <c r="U284"/>
      <c r="V284"/>
      <c r="W284"/>
      <c r="X284"/>
      <c r="Y284"/>
      <c r="Z284"/>
      <c r="AA284"/>
      <c r="AB284"/>
      <c r="AC284"/>
    </row>
    <row r="285" spans="1:29">
      <c r="A285"/>
      <c r="B285"/>
      <c r="C285"/>
      <c r="D285"/>
      <c r="E285"/>
      <c r="F285"/>
      <c r="G285"/>
      <c r="H285"/>
      <c r="I285"/>
      <c r="J285"/>
      <c r="K285"/>
      <c r="L285"/>
      <c r="M285"/>
      <c r="N285"/>
      <c r="O285"/>
      <c r="P285"/>
      <c r="Q285"/>
      <c r="R285"/>
      <c r="S285"/>
      <c r="T285"/>
      <c r="U285"/>
      <c r="V285"/>
      <c r="W285"/>
      <c r="X285"/>
      <c r="Y285"/>
      <c r="Z285"/>
      <c r="AA285"/>
      <c r="AB285"/>
      <c r="AC285"/>
    </row>
    <row r="286" spans="1:29">
      <c r="A286"/>
      <c r="B286"/>
      <c r="C286"/>
      <c r="D286"/>
      <c r="E286"/>
      <c r="F286"/>
      <c r="G286"/>
      <c r="H286"/>
      <c r="I286"/>
      <c r="J286"/>
      <c r="K286"/>
      <c r="L286"/>
      <c r="M286"/>
      <c r="N286"/>
      <c r="O286"/>
      <c r="P286"/>
      <c r="Q286"/>
      <c r="R286"/>
      <c r="S286"/>
      <c r="T286"/>
      <c r="U286"/>
      <c r="V286"/>
      <c r="W286"/>
      <c r="X286"/>
      <c r="Y286"/>
      <c r="Z286"/>
      <c r="AA286"/>
      <c r="AB286"/>
      <c r="AC286"/>
    </row>
    <row r="287" spans="1:29">
      <c r="A287"/>
      <c r="B287"/>
      <c r="C287"/>
      <c r="D287"/>
      <c r="E287"/>
      <c r="F287"/>
      <c r="G287"/>
      <c r="H287"/>
      <c r="I287"/>
      <c r="J287"/>
      <c r="K287"/>
      <c r="L287"/>
      <c r="M287"/>
      <c r="N287"/>
      <c r="O287"/>
      <c r="P287"/>
      <c r="Q287"/>
      <c r="R287"/>
      <c r="S287"/>
      <c r="T287"/>
      <c r="U287"/>
      <c r="V287"/>
      <c r="W287"/>
      <c r="X287"/>
      <c r="Y287"/>
      <c r="Z287"/>
      <c r="AA287"/>
      <c r="AB287"/>
      <c r="AC287"/>
    </row>
    <row r="288" spans="1:29">
      <c r="A288"/>
      <c r="B288"/>
      <c r="C288"/>
      <c r="D288"/>
      <c r="E288"/>
      <c r="F288"/>
      <c r="G288"/>
      <c r="H288"/>
      <c r="I288"/>
      <c r="J288"/>
      <c r="K288"/>
      <c r="L288"/>
      <c r="M288"/>
      <c r="N288"/>
      <c r="O288"/>
      <c r="P288"/>
      <c r="Q288"/>
      <c r="R288"/>
      <c r="S288"/>
      <c r="T288"/>
      <c r="U288"/>
      <c r="V288"/>
      <c r="W288"/>
      <c r="X288"/>
      <c r="Y288"/>
      <c r="Z288"/>
      <c r="AA288"/>
      <c r="AB288"/>
      <c r="AC288"/>
    </row>
    <row r="289" spans="1:29">
      <c r="A289"/>
      <c r="B289"/>
      <c r="C289"/>
      <c r="D289"/>
      <c r="E289"/>
      <c r="F289"/>
      <c r="G289"/>
      <c r="H289"/>
      <c r="I289"/>
      <c r="J289"/>
      <c r="K289"/>
      <c r="L289"/>
      <c r="M289"/>
      <c r="N289"/>
      <c r="O289"/>
      <c r="P289"/>
      <c r="Q289"/>
      <c r="R289"/>
      <c r="S289"/>
      <c r="T289"/>
      <c r="U289"/>
      <c r="V289"/>
      <c r="W289"/>
      <c r="X289"/>
      <c r="Y289"/>
      <c r="Z289"/>
      <c r="AA289"/>
      <c r="AB289"/>
      <c r="AC289"/>
    </row>
    <row r="290" spans="1:29">
      <c r="A290"/>
      <c r="B290"/>
      <c r="C290"/>
      <c r="D290"/>
      <c r="E290"/>
      <c r="F290"/>
      <c r="G290"/>
      <c r="H290"/>
      <c r="I290"/>
      <c r="J290"/>
      <c r="K290"/>
      <c r="L290"/>
      <c r="M290"/>
      <c r="N290"/>
      <c r="O290"/>
      <c r="P290"/>
      <c r="Q290"/>
      <c r="R290"/>
      <c r="S290"/>
      <c r="T290"/>
      <c r="U290"/>
      <c r="V290"/>
      <c r="W290"/>
      <c r="X290"/>
      <c r="Y290"/>
      <c r="Z290"/>
      <c r="AA290"/>
      <c r="AB290"/>
      <c r="AC290"/>
    </row>
    <row r="291" spans="1:29">
      <c r="A291"/>
      <c r="B291"/>
      <c r="C291"/>
      <c r="D291"/>
      <c r="E291"/>
      <c r="F291"/>
      <c r="G291"/>
      <c r="H291"/>
      <c r="I291"/>
      <c r="J291"/>
      <c r="K291"/>
      <c r="L291"/>
      <c r="M291"/>
      <c r="N291"/>
      <c r="O291"/>
      <c r="P291"/>
      <c r="Q291"/>
      <c r="R291"/>
      <c r="S291"/>
      <c r="T291"/>
      <c r="U291"/>
      <c r="V291"/>
      <c r="W291"/>
      <c r="X291"/>
      <c r="Y291"/>
      <c r="Z291"/>
      <c r="AA291"/>
      <c r="AB291"/>
      <c r="AC291"/>
    </row>
    <row r="292" spans="1:29">
      <c r="A292"/>
      <c r="B292"/>
      <c r="C292"/>
      <c r="D292"/>
      <c r="E292"/>
      <c r="F292"/>
      <c r="G292"/>
      <c r="H292"/>
      <c r="I292"/>
      <c r="J292"/>
      <c r="K292"/>
      <c r="L292"/>
      <c r="M292"/>
      <c r="N292"/>
      <c r="O292"/>
      <c r="P292"/>
      <c r="Q292"/>
      <c r="R292"/>
      <c r="S292"/>
      <c r="T292"/>
      <c r="U292"/>
      <c r="V292"/>
      <c r="W292"/>
      <c r="X292"/>
      <c r="Y292"/>
      <c r="Z292"/>
      <c r="AA292"/>
      <c r="AB292"/>
      <c r="AC292"/>
    </row>
    <row r="293" spans="1:29">
      <c r="A293"/>
      <c r="B293"/>
      <c r="C293"/>
      <c r="D293"/>
      <c r="E293"/>
      <c r="F293"/>
      <c r="G293"/>
      <c r="H293"/>
      <c r="I293"/>
      <c r="J293"/>
      <c r="K293"/>
      <c r="L293"/>
      <c r="M293"/>
      <c r="N293"/>
      <c r="O293"/>
      <c r="P293"/>
      <c r="Q293"/>
      <c r="R293"/>
      <c r="S293"/>
      <c r="T293"/>
      <c r="U293"/>
      <c r="V293"/>
      <c r="W293"/>
      <c r="X293"/>
      <c r="Y293"/>
      <c r="Z293"/>
      <c r="AA293"/>
      <c r="AB293"/>
      <c r="AC293"/>
    </row>
    <row r="294" spans="1:29">
      <c r="A294"/>
      <c r="B294"/>
      <c r="C294"/>
      <c r="D294"/>
      <c r="E294"/>
      <c r="F294"/>
      <c r="G294"/>
      <c r="H294"/>
      <c r="I294"/>
      <c r="J294"/>
      <c r="K294"/>
      <c r="L294"/>
      <c r="M294"/>
      <c r="N294"/>
      <c r="O294"/>
      <c r="P294"/>
      <c r="Q294"/>
      <c r="R294"/>
      <c r="S294"/>
      <c r="T294"/>
      <c r="U294"/>
      <c r="V294"/>
      <c r="W294"/>
      <c r="X294"/>
      <c r="Y294"/>
      <c r="Z294"/>
      <c r="AA294"/>
      <c r="AB294"/>
      <c r="AC294"/>
    </row>
    <row r="295" spans="1:29">
      <c r="A295"/>
      <c r="B295"/>
      <c r="C295"/>
      <c r="D295"/>
      <c r="E295"/>
      <c r="F295"/>
      <c r="G295"/>
      <c r="H295"/>
      <c r="I295"/>
      <c r="J295"/>
      <c r="K295"/>
      <c r="L295"/>
      <c r="M295"/>
      <c r="N295"/>
      <c r="O295"/>
      <c r="P295"/>
      <c r="Q295"/>
      <c r="R295"/>
      <c r="S295"/>
      <c r="T295"/>
      <c r="U295"/>
      <c r="V295"/>
      <c r="W295"/>
      <c r="X295"/>
      <c r="Y295"/>
      <c r="Z295"/>
      <c r="AA295"/>
      <c r="AB295"/>
      <c r="AC295"/>
    </row>
    <row r="296" spans="1:29">
      <c r="A296"/>
      <c r="B296"/>
      <c r="C296"/>
      <c r="D296"/>
      <c r="E296"/>
      <c r="F296"/>
      <c r="G296"/>
      <c r="H296"/>
      <c r="I296"/>
      <c r="J296"/>
      <c r="K296"/>
      <c r="L296"/>
      <c r="M296"/>
      <c r="N296"/>
      <c r="O296"/>
      <c r="P296"/>
      <c r="Q296"/>
      <c r="R296"/>
      <c r="S296"/>
      <c r="T296"/>
      <c r="U296"/>
      <c r="V296"/>
      <c r="W296"/>
      <c r="X296"/>
      <c r="Y296"/>
      <c r="Z296"/>
      <c r="AA296"/>
      <c r="AB296"/>
      <c r="AC296"/>
    </row>
    <row r="297" spans="1:29">
      <c r="A297"/>
      <c r="B297"/>
      <c r="C297"/>
      <c r="D297"/>
      <c r="E297"/>
      <c r="F297"/>
      <c r="G297"/>
      <c r="H297"/>
      <c r="I297"/>
      <c r="J297"/>
      <c r="K297"/>
      <c r="L297"/>
      <c r="M297"/>
      <c r="N297"/>
      <c r="O297"/>
      <c r="P297"/>
      <c r="Q297"/>
      <c r="R297"/>
      <c r="S297"/>
      <c r="T297"/>
      <c r="U297"/>
      <c r="V297"/>
      <c r="W297"/>
      <c r="X297"/>
      <c r="Y297"/>
      <c r="Z297"/>
      <c r="AA297"/>
      <c r="AB297"/>
      <c r="AC297"/>
    </row>
    <row r="298" spans="1:29">
      <c r="A298"/>
      <c r="B298"/>
      <c r="C298"/>
      <c r="D298"/>
      <c r="E298"/>
      <c r="F298"/>
      <c r="G298"/>
      <c r="H298"/>
      <c r="I298"/>
      <c r="J298"/>
      <c r="K298"/>
      <c r="L298"/>
      <c r="M298"/>
      <c r="N298"/>
      <c r="O298"/>
      <c r="P298"/>
      <c r="Q298"/>
      <c r="R298"/>
      <c r="S298"/>
      <c r="T298"/>
      <c r="U298"/>
      <c r="V298"/>
      <c r="W298"/>
      <c r="X298"/>
      <c r="Y298"/>
      <c r="Z298"/>
      <c r="AA298"/>
      <c r="AB298"/>
      <c r="AC298"/>
    </row>
    <row r="299" spans="1:29">
      <c r="A299"/>
      <c r="B299"/>
      <c r="C299"/>
      <c r="D299"/>
      <c r="E299"/>
      <c r="F299"/>
      <c r="G299"/>
      <c r="H299"/>
      <c r="I299"/>
      <c r="J299"/>
      <c r="K299"/>
      <c r="L299"/>
      <c r="M299"/>
      <c r="N299"/>
      <c r="O299"/>
      <c r="P299"/>
      <c r="Q299"/>
      <c r="R299"/>
      <c r="S299"/>
      <c r="T299"/>
      <c r="U299"/>
      <c r="V299"/>
      <c r="W299"/>
      <c r="X299"/>
      <c r="Y299"/>
      <c r="Z299"/>
      <c r="AA299"/>
      <c r="AB299"/>
      <c r="AC299"/>
    </row>
    <row r="300" spans="1:29">
      <c r="A300"/>
      <c r="B300"/>
      <c r="C300"/>
      <c r="D300"/>
      <c r="E300"/>
      <c r="F300"/>
      <c r="G300"/>
      <c r="H300"/>
      <c r="I300"/>
      <c r="J300"/>
      <c r="K300"/>
      <c r="L300"/>
      <c r="M300"/>
      <c r="N300"/>
      <c r="O300"/>
      <c r="P300"/>
      <c r="Q300"/>
      <c r="R300"/>
      <c r="S300"/>
      <c r="T300"/>
      <c r="U300"/>
      <c r="V300"/>
      <c r="W300"/>
      <c r="X300"/>
      <c r="Y300"/>
      <c r="Z300"/>
      <c r="AA300"/>
      <c r="AB300"/>
      <c r="AC300"/>
    </row>
    <row r="301" spans="1:29">
      <c r="A301"/>
      <c r="B301"/>
      <c r="C301"/>
      <c r="D301"/>
      <c r="E301"/>
      <c r="F301"/>
      <c r="G301"/>
      <c r="H301"/>
      <c r="I301"/>
      <c r="J301"/>
      <c r="K301"/>
      <c r="L301"/>
      <c r="M301"/>
      <c r="N301"/>
      <c r="O301"/>
      <c r="P301"/>
      <c r="Q301"/>
      <c r="R301"/>
      <c r="S301"/>
      <c r="T301"/>
      <c r="U301"/>
      <c r="V301"/>
      <c r="W301"/>
      <c r="X301"/>
      <c r="Y301"/>
      <c r="Z301"/>
      <c r="AA301"/>
      <c r="AB301"/>
      <c r="AC301"/>
    </row>
    <row r="302" spans="1:29">
      <c r="A302"/>
      <c r="B302"/>
      <c r="C302"/>
      <c r="D302"/>
      <c r="E302"/>
      <c r="F302"/>
      <c r="G302"/>
      <c r="H302"/>
      <c r="I302"/>
      <c r="J302"/>
      <c r="K302"/>
      <c r="L302"/>
      <c r="M302"/>
      <c r="N302"/>
      <c r="O302"/>
      <c r="P302"/>
      <c r="Q302"/>
      <c r="R302"/>
      <c r="S302"/>
      <c r="T302"/>
      <c r="U302"/>
      <c r="V302"/>
      <c r="W302"/>
      <c r="X302"/>
      <c r="Y302"/>
      <c r="Z302"/>
      <c r="AA302"/>
      <c r="AB302"/>
      <c r="AC302"/>
    </row>
    <row r="303" spans="1:29">
      <c r="A303"/>
      <c r="B303"/>
      <c r="C303"/>
      <c r="D303"/>
      <c r="E303"/>
      <c r="F303"/>
      <c r="G303"/>
      <c r="H303"/>
      <c r="I303"/>
      <c r="J303"/>
      <c r="K303"/>
      <c r="L303"/>
      <c r="M303"/>
      <c r="N303"/>
      <c r="O303"/>
      <c r="P303"/>
      <c r="Q303"/>
      <c r="R303"/>
      <c r="S303"/>
      <c r="T303"/>
      <c r="U303"/>
      <c r="V303"/>
      <c r="W303"/>
      <c r="X303"/>
      <c r="Y303"/>
      <c r="Z303"/>
      <c r="AA303"/>
      <c r="AB303"/>
      <c r="AC303"/>
    </row>
    <row r="304" spans="1:29">
      <c r="A304"/>
      <c r="B304"/>
      <c r="C304"/>
      <c r="D304"/>
      <c r="E304"/>
      <c r="F304"/>
      <c r="G304"/>
      <c r="H304"/>
      <c r="I304"/>
      <c r="J304"/>
      <c r="K304"/>
      <c r="L304"/>
      <c r="M304"/>
      <c r="N304"/>
      <c r="O304"/>
      <c r="P304"/>
      <c r="Q304"/>
      <c r="R304"/>
      <c r="S304"/>
      <c r="T304"/>
      <c r="U304"/>
      <c r="V304"/>
      <c r="W304"/>
      <c r="X304"/>
      <c r="Y304"/>
      <c r="Z304"/>
      <c r="AA304"/>
      <c r="AB304"/>
      <c r="AC304"/>
    </row>
    <row r="305" spans="1:29">
      <c r="A305"/>
      <c r="B305"/>
      <c r="C305"/>
      <c r="D305"/>
      <c r="E305"/>
      <c r="F305"/>
      <c r="G305"/>
      <c r="H305"/>
      <c r="I305"/>
      <c r="J305"/>
      <c r="K305"/>
      <c r="L305"/>
      <c r="M305"/>
      <c r="N305"/>
      <c r="O305"/>
      <c r="P305"/>
      <c r="Q305"/>
      <c r="R305"/>
      <c r="S305"/>
      <c r="T305"/>
      <c r="U305"/>
      <c r="V305"/>
      <c r="W305"/>
      <c r="X305"/>
      <c r="Y305"/>
      <c r="Z305"/>
      <c r="AA305"/>
      <c r="AB305"/>
      <c r="AC305"/>
    </row>
    <row r="306" spans="1:29">
      <c r="A306"/>
      <c r="B306"/>
      <c r="C306"/>
      <c r="D306"/>
      <c r="E306"/>
      <c r="F306"/>
      <c r="G306"/>
      <c r="H306"/>
      <c r="I306"/>
      <c r="J306"/>
      <c r="K306"/>
      <c r="L306"/>
      <c r="M306"/>
      <c r="N306"/>
      <c r="O306"/>
      <c r="P306"/>
      <c r="Q306"/>
      <c r="R306"/>
      <c r="S306"/>
      <c r="T306"/>
      <c r="U306"/>
      <c r="V306"/>
      <c r="W306"/>
      <c r="X306"/>
      <c r="Y306"/>
      <c r="Z306"/>
      <c r="AA306"/>
      <c r="AB306"/>
      <c r="AC306"/>
    </row>
    <row r="307" spans="1:29">
      <c r="A307"/>
      <c r="B307"/>
      <c r="C307"/>
      <c r="D307"/>
      <c r="E307"/>
      <c r="F307"/>
      <c r="G307"/>
      <c r="H307"/>
      <c r="I307"/>
      <c r="J307"/>
      <c r="K307"/>
      <c r="L307"/>
      <c r="M307"/>
      <c r="N307"/>
      <c r="O307"/>
      <c r="P307"/>
      <c r="Q307"/>
      <c r="R307"/>
      <c r="S307"/>
      <c r="T307"/>
      <c r="U307"/>
      <c r="V307"/>
      <c r="W307"/>
      <c r="X307"/>
      <c r="Y307"/>
      <c r="Z307"/>
      <c r="AA307"/>
      <c r="AB307"/>
      <c r="AC307"/>
    </row>
    <row r="308" spans="1:29">
      <c r="A308"/>
      <c r="B308"/>
      <c r="C308"/>
      <c r="D308"/>
      <c r="E308"/>
      <c r="F308"/>
      <c r="G308"/>
      <c r="H308"/>
      <c r="I308"/>
      <c r="J308"/>
      <c r="K308"/>
      <c r="L308"/>
      <c r="M308"/>
      <c r="N308"/>
      <c r="O308"/>
      <c r="P308"/>
      <c r="Q308"/>
      <c r="R308"/>
      <c r="S308"/>
      <c r="T308"/>
      <c r="U308"/>
      <c r="V308"/>
      <c r="W308"/>
      <c r="X308"/>
      <c r="Y308"/>
      <c r="Z308"/>
      <c r="AA308"/>
      <c r="AB308"/>
      <c r="AC308"/>
    </row>
    <row r="309" spans="1:29">
      <c r="A309"/>
      <c r="B309"/>
      <c r="C309"/>
      <c r="D309"/>
      <c r="E309"/>
      <c r="F309"/>
      <c r="G309"/>
      <c r="H309"/>
      <c r="I309"/>
      <c r="J309"/>
      <c r="K309"/>
      <c r="L309"/>
      <c r="M309"/>
      <c r="N309"/>
      <c r="O309"/>
      <c r="P309"/>
      <c r="Q309"/>
      <c r="R309"/>
      <c r="S309"/>
      <c r="T309"/>
      <c r="U309"/>
      <c r="V309"/>
      <c r="W309"/>
      <c r="X309"/>
      <c r="Y309"/>
      <c r="Z309"/>
      <c r="AA309"/>
      <c r="AB309"/>
      <c r="AC309"/>
    </row>
    <row r="310" spans="1:29">
      <c r="A310"/>
      <c r="B310"/>
      <c r="C310"/>
      <c r="D310"/>
      <c r="E310"/>
      <c r="F310"/>
      <c r="G310"/>
      <c r="H310"/>
      <c r="I310"/>
      <c r="J310"/>
      <c r="K310"/>
      <c r="L310"/>
      <c r="M310"/>
      <c r="N310"/>
      <c r="O310"/>
      <c r="P310"/>
      <c r="Q310"/>
      <c r="R310"/>
      <c r="S310"/>
      <c r="T310"/>
      <c r="U310"/>
      <c r="V310"/>
      <c r="W310"/>
      <c r="X310"/>
      <c r="Y310"/>
      <c r="Z310"/>
      <c r="AA310"/>
      <c r="AB310"/>
      <c r="AC310"/>
    </row>
    <row r="311" spans="1:29">
      <c r="A311"/>
      <c r="B311"/>
      <c r="C311"/>
      <c r="D311"/>
      <c r="E311"/>
      <c r="F311"/>
      <c r="G311"/>
      <c r="H311"/>
      <c r="I311"/>
      <c r="J311"/>
      <c r="K311"/>
      <c r="L311"/>
      <c r="M311"/>
      <c r="N311"/>
      <c r="O311"/>
      <c r="P311"/>
      <c r="Q311"/>
      <c r="R311"/>
      <c r="S311"/>
      <c r="T311"/>
      <c r="U311"/>
      <c r="V311"/>
      <c r="W311"/>
      <c r="X311"/>
      <c r="Y311"/>
      <c r="Z311"/>
      <c r="AA311"/>
      <c r="AB311"/>
      <c r="AC311"/>
    </row>
    <row r="312" spans="1:29">
      <c r="A312"/>
      <c r="B312"/>
      <c r="C312"/>
      <c r="D312"/>
      <c r="E312"/>
      <c r="F312"/>
      <c r="G312"/>
      <c r="H312"/>
      <c r="I312"/>
      <c r="J312"/>
      <c r="K312"/>
      <c r="L312"/>
      <c r="M312"/>
      <c r="N312"/>
      <c r="O312"/>
      <c r="P312"/>
      <c r="Q312"/>
      <c r="R312"/>
      <c r="S312"/>
      <c r="T312"/>
      <c r="U312"/>
      <c r="V312"/>
      <c r="W312"/>
      <c r="X312"/>
      <c r="Y312"/>
      <c r="Z312"/>
      <c r="AA312"/>
      <c r="AB312"/>
      <c r="AC312"/>
    </row>
    <row r="313" spans="1:29">
      <c r="A313"/>
      <c r="B313"/>
      <c r="C313"/>
      <c r="D313"/>
      <c r="E313"/>
      <c r="F313"/>
      <c r="G313"/>
      <c r="H313"/>
      <c r="I313"/>
      <c r="J313"/>
      <c r="K313"/>
      <c r="L313"/>
      <c r="M313"/>
      <c r="N313"/>
      <c r="O313"/>
      <c r="P313"/>
      <c r="Q313"/>
      <c r="R313"/>
      <c r="S313"/>
      <c r="T313"/>
      <c r="U313"/>
      <c r="V313"/>
      <c r="W313"/>
      <c r="X313"/>
      <c r="Y313"/>
      <c r="Z313"/>
      <c r="AA313"/>
      <c r="AB313"/>
      <c r="AC313"/>
    </row>
    <row r="314" spans="1:29">
      <c r="A314"/>
      <c r="B314"/>
      <c r="C314"/>
      <c r="D314"/>
      <c r="E314"/>
      <c r="F314"/>
      <c r="G314"/>
      <c r="H314"/>
      <c r="I314"/>
      <c r="J314"/>
      <c r="K314"/>
      <c r="L314"/>
      <c r="M314"/>
      <c r="N314"/>
      <c r="O314"/>
      <c r="P314"/>
      <c r="Q314"/>
      <c r="R314"/>
      <c r="S314"/>
      <c r="T314"/>
      <c r="U314"/>
      <c r="V314"/>
      <c r="W314"/>
      <c r="X314"/>
      <c r="Y314"/>
      <c r="Z314"/>
      <c r="AA314"/>
      <c r="AB314"/>
      <c r="AC314"/>
    </row>
    <row r="315" spans="1:29">
      <c r="A315"/>
      <c r="B315"/>
      <c r="C315"/>
      <c r="D315"/>
      <c r="E315"/>
      <c r="F315"/>
      <c r="G315"/>
      <c r="H315"/>
      <c r="I315"/>
      <c r="J315"/>
      <c r="K315"/>
      <c r="L315"/>
      <c r="M315"/>
      <c r="N315"/>
      <c r="O315"/>
      <c r="P315"/>
      <c r="Q315"/>
      <c r="R315"/>
      <c r="S315"/>
      <c r="T315"/>
      <c r="U315"/>
      <c r="V315"/>
      <c r="W315"/>
      <c r="X315"/>
      <c r="Y315"/>
      <c r="Z315"/>
      <c r="AA315"/>
      <c r="AB315"/>
      <c r="AC315"/>
    </row>
    <row r="316" spans="1:29">
      <c r="A316"/>
      <c r="B316"/>
      <c r="C316"/>
      <c r="D316"/>
      <c r="E316"/>
      <c r="F316"/>
      <c r="G316"/>
      <c r="H316"/>
      <c r="I316"/>
      <c r="J316"/>
      <c r="K316"/>
      <c r="L316"/>
      <c r="M316"/>
      <c r="N316"/>
      <c r="O316"/>
      <c r="P316"/>
      <c r="Q316"/>
      <c r="R316"/>
      <c r="S316"/>
      <c r="T316"/>
      <c r="U316"/>
      <c r="V316"/>
      <c r="W316"/>
      <c r="X316"/>
      <c r="Y316"/>
      <c r="Z316"/>
      <c r="AA316"/>
      <c r="AB316"/>
      <c r="AC316"/>
    </row>
    <row r="317" spans="1:29">
      <c r="A317"/>
      <c r="B317"/>
      <c r="C317"/>
      <c r="D317"/>
      <c r="E317"/>
      <c r="F317"/>
      <c r="G317"/>
      <c r="H317"/>
      <c r="I317"/>
      <c r="J317"/>
      <c r="K317"/>
      <c r="L317"/>
      <c r="M317"/>
      <c r="N317"/>
      <c r="O317"/>
      <c r="P317"/>
      <c r="Q317"/>
      <c r="R317"/>
      <c r="S317"/>
      <c r="T317"/>
      <c r="U317"/>
      <c r="V317"/>
      <c r="W317"/>
      <c r="X317"/>
      <c r="Y317"/>
      <c r="Z317"/>
      <c r="AA317"/>
      <c r="AB317"/>
      <c r="AC317"/>
    </row>
    <row r="318" spans="1:29">
      <c r="A318"/>
      <c r="B318"/>
      <c r="C318"/>
      <c r="D318"/>
      <c r="E318"/>
      <c r="F318"/>
      <c r="G318"/>
      <c r="H318"/>
      <c r="I318"/>
      <c r="J318"/>
      <c r="K318"/>
      <c r="L318"/>
      <c r="M318"/>
      <c r="N318"/>
      <c r="O318"/>
      <c r="P318"/>
      <c r="Q318"/>
      <c r="R318"/>
      <c r="S318"/>
      <c r="T318"/>
      <c r="U318"/>
      <c r="V318"/>
      <c r="W318"/>
      <c r="X318"/>
      <c r="Y318"/>
      <c r="Z318"/>
      <c r="AA318"/>
      <c r="AB318"/>
      <c r="AC318"/>
    </row>
    <row r="319" spans="1:29">
      <c r="A319"/>
      <c r="B319"/>
      <c r="C319"/>
      <c r="D319"/>
      <c r="E319"/>
      <c r="F319"/>
      <c r="G319"/>
      <c r="H319"/>
      <c r="I319"/>
      <c r="J319"/>
      <c r="K319"/>
      <c r="L319"/>
      <c r="M319"/>
      <c r="N319"/>
      <c r="O319"/>
      <c r="P319"/>
      <c r="Q319"/>
      <c r="R319"/>
      <c r="S319"/>
      <c r="T319"/>
      <c r="U319"/>
      <c r="V319"/>
      <c r="W319"/>
      <c r="X319"/>
      <c r="Y319"/>
      <c r="Z319"/>
      <c r="AA319"/>
      <c r="AB319"/>
      <c r="AC319"/>
    </row>
    <row r="320" spans="1:29">
      <c r="A320"/>
      <c r="B320"/>
      <c r="C320"/>
      <c r="D320"/>
      <c r="E320"/>
      <c r="F320"/>
      <c r="G320"/>
      <c r="H320"/>
      <c r="I320"/>
      <c r="J320"/>
      <c r="K320"/>
      <c r="L320"/>
      <c r="M320"/>
      <c r="N320"/>
      <c r="O320"/>
      <c r="P320"/>
      <c r="Q320"/>
      <c r="R320"/>
      <c r="S320"/>
      <c r="T320"/>
      <c r="U320"/>
      <c r="V320"/>
      <c r="W320"/>
      <c r="X320"/>
      <c r="Y320"/>
      <c r="Z320"/>
      <c r="AA320"/>
      <c r="AB320"/>
      <c r="AC320"/>
    </row>
    <row r="321" spans="1:29">
      <c r="A321"/>
      <c r="B321"/>
      <c r="C321"/>
      <c r="D321"/>
      <c r="E321"/>
      <c r="F321"/>
      <c r="G321"/>
      <c r="H321"/>
      <c r="I321"/>
      <c r="J321"/>
      <c r="K321"/>
      <c r="L321"/>
      <c r="M321"/>
      <c r="N321"/>
      <c r="O321"/>
      <c r="P321"/>
      <c r="Q321"/>
      <c r="R321"/>
      <c r="S321"/>
      <c r="T321"/>
      <c r="U321"/>
      <c r="V321"/>
      <c r="W321"/>
      <c r="X321"/>
      <c r="Y321"/>
      <c r="Z321"/>
      <c r="AA321"/>
      <c r="AB321"/>
      <c r="AC321"/>
    </row>
    <row r="322" spans="1:29">
      <c r="A322"/>
      <c r="B322"/>
      <c r="C322"/>
      <c r="D322"/>
      <c r="E322"/>
      <c r="F322"/>
      <c r="G322"/>
      <c r="H322"/>
      <c r="I322"/>
      <c r="J322"/>
      <c r="K322"/>
      <c r="L322"/>
      <c r="M322"/>
      <c r="N322"/>
      <c r="O322"/>
      <c r="P322"/>
      <c r="Q322"/>
      <c r="R322"/>
      <c r="S322"/>
      <c r="T322"/>
      <c r="U322"/>
      <c r="V322"/>
      <c r="W322"/>
      <c r="X322"/>
      <c r="Y322"/>
      <c r="Z322"/>
      <c r="AA322"/>
      <c r="AB322"/>
      <c r="AC322"/>
    </row>
    <row r="323" spans="1:29">
      <c r="A323"/>
      <c r="B323"/>
      <c r="C323"/>
      <c r="D323"/>
      <c r="E323"/>
      <c r="F323"/>
      <c r="G323"/>
      <c r="H323"/>
      <c r="I323"/>
      <c r="J323"/>
      <c r="K323"/>
      <c r="L323"/>
      <c r="M323"/>
      <c r="N323"/>
      <c r="O323"/>
      <c r="P323"/>
      <c r="Q323"/>
      <c r="R323"/>
      <c r="S323"/>
      <c r="T323"/>
      <c r="U323"/>
      <c r="V323"/>
      <c r="W323"/>
      <c r="X323"/>
      <c r="Y323"/>
      <c r="Z323"/>
      <c r="AA323"/>
      <c r="AB323"/>
      <c r="AC323"/>
    </row>
    <row r="324" spans="1:29">
      <c r="A324"/>
      <c r="B324"/>
      <c r="C324"/>
      <c r="D324"/>
      <c r="E324"/>
      <c r="F324"/>
      <c r="G324"/>
      <c r="H324"/>
      <c r="I324"/>
      <c r="J324"/>
      <c r="K324"/>
      <c r="L324"/>
      <c r="M324"/>
      <c r="N324"/>
      <c r="O324"/>
      <c r="P324"/>
      <c r="Q324"/>
      <c r="R324"/>
      <c r="S324"/>
      <c r="T324"/>
      <c r="U324"/>
      <c r="V324"/>
      <c r="W324"/>
      <c r="X324"/>
      <c r="Y324"/>
      <c r="Z324"/>
      <c r="AA324"/>
      <c r="AB324"/>
      <c r="AC324"/>
    </row>
    <row r="325" spans="1:29">
      <c r="A325"/>
      <c r="B325"/>
      <c r="C325"/>
      <c r="D325"/>
      <c r="E325"/>
      <c r="F325"/>
      <c r="G325"/>
      <c r="H325"/>
      <c r="I325"/>
      <c r="J325"/>
      <c r="K325"/>
      <c r="L325"/>
      <c r="M325"/>
      <c r="N325"/>
      <c r="O325"/>
      <c r="P325"/>
      <c r="Q325"/>
      <c r="R325"/>
      <c r="S325"/>
      <c r="T325"/>
      <c r="U325"/>
      <c r="V325"/>
      <c r="W325"/>
      <c r="X325"/>
      <c r="Y325"/>
      <c r="Z325"/>
      <c r="AA325"/>
      <c r="AB325"/>
      <c r="AC325"/>
    </row>
    <row r="326" spans="1:29">
      <c r="A326"/>
      <c r="B326"/>
      <c r="C326"/>
      <c r="D326"/>
      <c r="E326"/>
      <c r="F326"/>
      <c r="G326"/>
      <c r="H326"/>
      <c r="I326"/>
      <c r="J326"/>
      <c r="K326"/>
      <c r="L326"/>
      <c r="M326"/>
      <c r="N326"/>
      <c r="O326"/>
      <c r="P326"/>
      <c r="Q326"/>
      <c r="R326"/>
      <c r="S326"/>
      <c r="T326"/>
      <c r="U326"/>
      <c r="V326"/>
      <c r="W326"/>
      <c r="X326"/>
      <c r="Y326"/>
      <c r="Z326"/>
      <c r="AA326"/>
      <c r="AB326"/>
      <c r="AC326"/>
    </row>
    <row r="327" spans="1:29">
      <c r="A327"/>
      <c r="B327"/>
      <c r="C327"/>
      <c r="D327"/>
      <c r="E327"/>
      <c r="F327"/>
      <c r="G327"/>
      <c r="H327"/>
      <c r="I327"/>
      <c r="J327"/>
      <c r="K327"/>
      <c r="L327"/>
      <c r="M327"/>
      <c r="N327"/>
      <c r="O327"/>
      <c r="P327"/>
      <c r="Q327"/>
      <c r="R327"/>
      <c r="S327"/>
      <c r="T327"/>
      <c r="U327"/>
      <c r="V327"/>
      <c r="W327"/>
      <c r="X327"/>
      <c r="Y327"/>
      <c r="Z327"/>
      <c r="AA327"/>
      <c r="AB327"/>
      <c r="AC327"/>
    </row>
    <row r="328" spans="1:29">
      <c r="A328"/>
      <c r="B328"/>
      <c r="C328"/>
      <c r="D328"/>
      <c r="E328"/>
      <c r="F328"/>
      <c r="G328"/>
      <c r="H328"/>
      <c r="I328"/>
      <c r="J328"/>
      <c r="K328"/>
      <c r="L328"/>
      <c r="M328"/>
      <c r="N328"/>
      <c r="O328"/>
      <c r="P328"/>
      <c r="Q328"/>
      <c r="R328"/>
      <c r="S328"/>
      <c r="T328"/>
      <c r="U328"/>
      <c r="V328"/>
      <c r="W328"/>
      <c r="X328"/>
      <c r="Y328"/>
      <c r="Z328"/>
      <c r="AA328"/>
      <c r="AB328"/>
      <c r="AC328"/>
    </row>
    <row r="329" spans="1:29">
      <c r="A329"/>
      <c r="B329"/>
      <c r="C329"/>
      <c r="D329"/>
      <c r="E329"/>
      <c r="F329"/>
      <c r="G329"/>
      <c r="H329"/>
      <c r="I329"/>
      <c r="J329"/>
      <c r="K329"/>
      <c r="L329"/>
      <c r="M329"/>
      <c r="N329"/>
      <c r="O329"/>
      <c r="P329"/>
      <c r="Q329"/>
      <c r="R329"/>
      <c r="S329"/>
      <c r="T329"/>
      <c r="U329"/>
      <c r="V329"/>
      <c r="W329"/>
      <c r="X329"/>
      <c r="Y329"/>
      <c r="Z329"/>
      <c r="AA329"/>
      <c r="AB329"/>
      <c r="AC329"/>
    </row>
    <row r="330" spans="1:29">
      <c r="A330"/>
      <c r="B330"/>
      <c r="C330"/>
      <c r="D330"/>
      <c r="E330"/>
      <c r="F330"/>
      <c r="G330"/>
      <c r="H330"/>
      <c r="I330"/>
      <c r="J330"/>
      <c r="K330"/>
      <c r="L330"/>
      <c r="M330"/>
      <c r="N330"/>
      <c r="O330"/>
      <c r="P330"/>
      <c r="Q330"/>
      <c r="R330"/>
      <c r="S330"/>
      <c r="T330"/>
      <c r="U330"/>
      <c r="V330"/>
      <c r="W330"/>
      <c r="X330"/>
      <c r="Y330"/>
      <c r="Z330"/>
      <c r="AA330"/>
      <c r="AB330"/>
      <c r="AC330"/>
    </row>
    <row r="331" spans="1:29">
      <c r="A331"/>
      <c r="B331"/>
      <c r="C331"/>
      <c r="D331"/>
      <c r="E331"/>
      <c r="F331"/>
      <c r="G331"/>
      <c r="H331"/>
      <c r="I331"/>
      <c r="J331"/>
      <c r="K331"/>
      <c r="L331"/>
      <c r="M331"/>
      <c r="N331"/>
      <c r="O331"/>
      <c r="P331"/>
      <c r="Q331"/>
      <c r="R331"/>
      <c r="S331"/>
      <c r="T331"/>
      <c r="U331"/>
      <c r="V331"/>
      <c r="W331"/>
      <c r="X331"/>
      <c r="Y331"/>
      <c r="Z331"/>
      <c r="AA331"/>
      <c r="AB331"/>
      <c r="AC331"/>
    </row>
    <row r="332" spans="1:29">
      <c r="A332"/>
      <c r="B332"/>
      <c r="C332"/>
      <c r="D332"/>
      <c r="E332"/>
      <c r="F332"/>
      <c r="G332"/>
      <c r="H332"/>
      <c r="I332"/>
      <c r="J332"/>
      <c r="K332"/>
      <c r="L332"/>
      <c r="M332"/>
      <c r="N332"/>
      <c r="O332"/>
      <c r="P332"/>
      <c r="Q332"/>
      <c r="R332"/>
      <c r="S332"/>
      <c r="T332"/>
      <c r="U332"/>
      <c r="V332"/>
      <c r="W332"/>
      <c r="X332"/>
      <c r="Y332"/>
      <c r="Z332"/>
      <c r="AA332"/>
      <c r="AB332"/>
      <c r="AC332"/>
    </row>
    <row r="333" spans="1:29">
      <c r="A333"/>
      <c r="B333"/>
      <c r="C333"/>
      <c r="D333"/>
      <c r="E333"/>
      <c r="F333"/>
      <c r="G333"/>
      <c r="H333"/>
      <c r="I333"/>
      <c r="J333"/>
      <c r="K333"/>
      <c r="L333"/>
      <c r="M333"/>
      <c r="N333"/>
      <c r="O333"/>
      <c r="P333"/>
      <c r="Q333"/>
      <c r="R333"/>
      <c r="S333"/>
      <c r="T333"/>
      <c r="U333"/>
      <c r="V333"/>
      <c r="W333"/>
      <c r="X333"/>
      <c r="Y333"/>
      <c r="Z333"/>
      <c r="AA333"/>
      <c r="AB333"/>
      <c r="AC333"/>
    </row>
    <row r="334" spans="1:29">
      <c r="A334"/>
      <c r="B334"/>
      <c r="C334"/>
      <c r="D334"/>
      <c r="E334"/>
      <c r="F334"/>
      <c r="G334"/>
      <c r="H334"/>
      <c r="I334"/>
      <c r="J334"/>
      <c r="K334"/>
      <c r="L334"/>
      <c r="M334"/>
      <c r="N334"/>
      <c r="O334"/>
      <c r="P334"/>
      <c r="Q334"/>
      <c r="R334"/>
      <c r="S334"/>
      <c r="T334"/>
      <c r="U334"/>
      <c r="V334"/>
      <c r="W334"/>
      <c r="X334"/>
      <c r="Y334"/>
      <c r="Z334"/>
      <c r="AA334"/>
      <c r="AB334"/>
      <c r="AC334"/>
    </row>
    <row r="335" spans="1:29">
      <c r="A335"/>
      <c r="B335"/>
      <c r="C335"/>
      <c r="D335"/>
      <c r="E335"/>
      <c r="F335"/>
      <c r="G335"/>
      <c r="H335"/>
      <c r="I335"/>
      <c r="J335"/>
      <c r="K335"/>
      <c r="L335"/>
      <c r="M335"/>
      <c r="N335"/>
      <c r="O335"/>
      <c r="P335"/>
      <c r="Q335"/>
      <c r="R335"/>
      <c r="S335"/>
      <c r="T335"/>
      <c r="U335"/>
      <c r="V335"/>
      <c r="W335"/>
      <c r="X335"/>
      <c r="Y335"/>
      <c r="Z335"/>
      <c r="AA335"/>
      <c r="AB335"/>
      <c r="AC335"/>
    </row>
    <row r="336" spans="1:29">
      <c r="A336"/>
      <c r="B336"/>
      <c r="C336"/>
      <c r="D336"/>
      <c r="E336"/>
      <c r="F336"/>
      <c r="G336"/>
      <c r="H336"/>
      <c r="I336"/>
      <c r="J336"/>
      <c r="K336"/>
      <c r="L336"/>
      <c r="M336"/>
      <c r="N336"/>
      <c r="O336"/>
      <c r="P336"/>
      <c r="Q336"/>
      <c r="R336"/>
      <c r="S336"/>
      <c r="T336"/>
      <c r="U336"/>
      <c r="V336"/>
      <c r="W336"/>
      <c r="X336"/>
      <c r="Y336"/>
      <c r="Z336"/>
      <c r="AA336"/>
      <c r="AB336"/>
      <c r="AC336"/>
    </row>
    <row r="337" spans="1:29">
      <c r="A337"/>
      <c r="B337"/>
      <c r="C337"/>
      <c r="D337"/>
      <c r="E337"/>
      <c r="F337"/>
      <c r="G337"/>
      <c r="H337"/>
      <c r="I337"/>
      <c r="J337"/>
      <c r="K337"/>
      <c r="L337"/>
      <c r="M337"/>
      <c r="N337"/>
      <c r="O337"/>
      <c r="P337"/>
      <c r="Q337"/>
      <c r="R337"/>
      <c r="S337"/>
      <c r="T337"/>
      <c r="U337"/>
      <c r="V337"/>
      <c r="W337"/>
      <c r="X337"/>
      <c r="Y337"/>
      <c r="Z337"/>
      <c r="AA337"/>
      <c r="AB337"/>
      <c r="AC337"/>
    </row>
    <row r="338" spans="1:29">
      <c r="A338"/>
      <c r="B338"/>
      <c r="C338"/>
      <c r="D338"/>
      <c r="E338"/>
      <c r="F338"/>
      <c r="G338"/>
      <c r="H338"/>
      <c r="I338"/>
      <c r="J338"/>
      <c r="K338"/>
      <c r="L338"/>
      <c r="M338"/>
      <c r="N338"/>
      <c r="O338"/>
      <c r="P338"/>
      <c r="Q338"/>
      <c r="R338"/>
      <c r="S338"/>
      <c r="T338"/>
      <c r="U338"/>
      <c r="V338"/>
      <c r="W338"/>
      <c r="X338"/>
      <c r="Y338"/>
      <c r="Z338"/>
      <c r="AA338"/>
      <c r="AB338"/>
      <c r="AC338"/>
    </row>
    <row r="339" spans="1:29">
      <c r="A339"/>
      <c r="B339"/>
      <c r="C339"/>
      <c r="D339"/>
      <c r="E339"/>
      <c r="F339"/>
      <c r="G339"/>
      <c r="H339"/>
      <c r="I339"/>
      <c r="J339"/>
      <c r="K339"/>
      <c r="L339"/>
      <c r="M339"/>
      <c r="N339"/>
      <c r="O339"/>
      <c r="P339"/>
      <c r="Q339"/>
      <c r="R339"/>
      <c r="S339"/>
      <c r="T339"/>
      <c r="U339"/>
      <c r="V339"/>
      <c r="W339"/>
      <c r="X339"/>
      <c r="Y339"/>
      <c r="Z339"/>
      <c r="AA339"/>
      <c r="AB339"/>
      <c r="AC339"/>
    </row>
    <row r="340" spans="1:29">
      <c r="A340"/>
      <c r="B340"/>
      <c r="C340"/>
      <c r="D340"/>
      <c r="E340"/>
      <c r="F340"/>
      <c r="G340"/>
      <c r="H340"/>
      <c r="I340"/>
      <c r="J340"/>
      <c r="K340"/>
      <c r="L340"/>
      <c r="M340"/>
      <c r="N340"/>
      <c r="O340"/>
      <c r="P340"/>
      <c r="Q340"/>
      <c r="R340"/>
      <c r="S340"/>
      <c r="T340"/>
      <c r="U340"/>
      <c r="V340"/>
      <c r="W340"/>
      <c r="X340"/>
      <c r="Y340"/>
      <c r="Z340"/>
      <c r="AA340"/>
      <c r="AB340"/>
      <c r="AC340"/>
    </row>
    <row r="341" spans="1:29">
      <c r="A341"/>
      <c r="B341"/>
      <c r="C341"/>
      <c r="D341"/>
      <c r="E341"/>
      <c r="F341"/>
      <c r="G341"/>
      <c r="H341"/>
      <c r="I341"/>
      <c r="J341"/>
      <c r="K341"/>
      <c r="L341"/>
      <c r="M341"/>
      <c r="N341"/>
      <c r="O341"/>
      <c r="P341"/>
      <c r="Q341"/>
      <c r="R341"/>
      <c r="S341"/>
      <c r="T341"/>
      <c r="U341"/>
      <c r="V341"/>
      <c r="W341"/>
      <c r="X341"/>
      <c r="Y341"/>
      <c r="Z341"/>
      <c r="AA341"/>
      <c r="AB341"/>
      <c r="AC341"/>
    </row>
    <row r="342" spans="1:29">
      <c r="A342"/>
      <c r="B342"/>
      <c r="C342"/>
      <c r="D342"/>
      <c r="E342"/>
      <c r="F342"/>
      <c r="G342"/>
      <c r="H342"/>
      <c r="I342"/>
      <c r="J342"/>
      <c r="K342"/>
      <c r="L342"/>
      <c r="M342"/>
      <c r="N342"/>
      <c r="O342"/>
      <c r="P342"/>
      <c r="Q342"/>
      <c r="R342"/>
      <c r="S342"/>
      <c r="T342"/>
      <c r="U342"/>
      <c r="V342"/>
      <c r="W342"/>
      <c r="X342"/>
      <c r="Y342"/>
      <c r="Z342"/>
      <c r="AA342"/>
      <c r="AB342"/>
      <c r="AC342"/>
    </row>
    <row r="343" spans="1:29">
      <c r="A343"/>
      <c r="B343"/>
      <c r="C343"/>
      <c r="D343"/>
      <c r="E343"/>
      <c r="F343"/>
      <c r="G343"/>
      <c r="H343"/>
      <c r="I343"/>
      <c r="J343"/>
      <c r="K343"/>
      <c r="L343"/>
      <c r="M343"/>
      <c r="N343"/>
      <c r="O343"/>
      <c r="P343"/>
      <c r="Q343"/>
      <c r="R343"/>
      <c r="S343"/>
      <c r="T343"/>
      <c r="U343"/>
      <c r="V343"/>
      <c r="W343"/>
      <c r="X343"/>
      <c r="Y343"/>
      <c r="Z343"/>
      <c r="AA343"/>
      <c r="AB343"/>
      <c r="AC343"/>
    </row>
    <row r="344" spans="1:29">
      <c r="A344"/>
      <c r="B344"/>
      <c r="C344"/>
      <c r="D344"/>
      <c r="E344"/>
      <c r="F344"/>
      <c r="G344"/>
      <c r="H344"/>
      <c r="I344"/>
      <c r="J344"/>
      <c r="K344"/>
      <c r="L344"/>
      <c r="M344"/>
      <c r="N344"/>
      <c r="O344"/>
      <c r="P344"/>
      <c r="Q344"/>
      <c r="R344"/>
      <c r="S344"/>
      <c r="T344"/>
      <c r="U344"/>
      <c r="V344"/>
      <c r="W344"/>
      <c r="X344"/>
      <c r="Y344"/>
      <c r="Z344"/>
      <c r="AA344"/>
      <c r="AB344"/>
      <c r="AC344"/>
    </row>
    <row r="345" spans="1:29">
      <c r="A345"/>
      <c r="B345"/>
      <c r="C345"/>
      <c r="D345"/>
      <c r="E345"/>
      <c r="F345"/>
      <c r="G345"/>
      <c r="H345"/>
      <c r="I345"/>
      <c r="J345"/>
      <c r="K345"/>
      <c r="L345"/>
      <c r="M345"/>
      <c r="N345"/>
      <c r="O345"/>
      <c r="P345"/>
      <c r="Q345"/>
      <c r="R345"/>
      <c r="S345"/>
      <c r="T345"/>
      <c r="U345"/>
      <c r="V345"/>
      <c r="W345"/>
      <c r="X345"/>
      <c r="Y345"/>
      <c r="Z345"/>
      <c r="AA345"/>
      <c r="AB345"/>
      <c r="AC345"/>
    </row>
    <row r="346" spans="1:29">
      <c r="A346"/>
      <c r="B346"/>
      <c r="C346"/>
      <c r="D346"/>
      <c r="E346"/>
      <c r="F346"/>
      <c r="G346"/>
      <c r="H346"/>
      <c r="I346"/>
      <c r="J346"/>
      <c r="K346"/>
      <c r="L346"/>
      <c r="M346"/>
      <c r="N346"/>
      <c r="O346"/>
      <c r="P346"/>
      <c r="Q346"/>
      <c r="R346"/>
      <c r="S346"/>
      <c r="T346"/>
      <c r="U346"/>
      <c r="V346"/>
      <c r="W346"/>
      <c r="X346"/>
      <c r="Y346"/>
      <c r="Z346"/>
      <c r="AA346"/>
      <c r="AB346"/>
      <c r="AC346"/>
    </row>
    <row r="347" spans="1:29">
      <c r="A347"/>
      <c r="B347"/>
      <c r="C347"/>
      <c r="D347"/>
      <c r="E347"/>
      <c r="F347"/>
      <c r="G347"/>
      <c r="H347"/>
      <c r="I347"/>
      <c r="J347"/>
      <c r="K347"/>
      <c r="L347"/>
      <c r="M347"/>
      <c r="N347"/>
      <c r="O347"/>
      <c r="P347"/>
      <c r="Q347"/>
      <c r="R347"/>
      <c r="S347"/>
      <c r="T347"/>
      <c r="U347"/>
      <c r="V347"/>
      <c r="W347"/>
      <c r="X347"/>
      <c r="Y347"/>
      <c r="Z347"/>
      <c r="AA347"/>
      <c r="AB347"/>
      <c r="AC347"/>
    </row>
    <row r="348" spans="1:29">
      <c r="A348"/>
      <c r="B348"/>
      <c r="C348"/>
      <c r="D348"/>
      <c r="E348"/>
      <c r="F348"/>
      <c r="G348"/>
      <c r="H348"/>
      <c r="I348"/>
      <c r="J348"/>
      <c r="K348"/>
      <c r="L348"/>
      <c r="M348"/>
      <c r="N348"/>
      <c r="O348"/>
      <c r="P348"/>
      <c r="Q348"/>
      <c r="R348"/>
      <c r="S348"/>
      <c r="T348"/>
      <c r="U348"/>
      <c r="V348"/>
      <c r="W348"/>
      <c r="X348"/>
      <c r="Y348"/>
      <c r="Z348"/>
      <c r="AA348"/>
      <c r="AB348"/>
      <c r="AC348"/>
    </row>
    <row r="349" spans="1:29">
      <c r="A349"/>
      <c r="B349"/>
      <c r="C349"/>
      <c r="D349"/>
      <c r="E349"/>
      <c r="F349"/>
      <c r="G349"/>
      <c r="H349"/>
      <c r="I349"/>
      <c r="J349"/>
      <c r="K349"/>
      <c r="L349"/>
      <c r="M349"/>
      <c r="N349"/>
      <c r="O349"/>
      <c r="P349"/>
      <c r="Q349"/>
      <c r="R349"/>
      <c r="S349"/>
      <c r="T349"/>
      <c r="U349"/>
      <c r="V349"/>
      <c r="W349"/>
      <c r="X349"/>
      <c r="Y349"/>
      <c r="Z349"/>
      <c r="AA349"/>
      <c r="AB349"/>
      <c r="AC349"/>
    </row>
    <row r="350" spans="1:29">
      <c r="A350"/>
      <c r="B350"/>
      <c r="C350"/>
      <c r="D350"/>
      <c r="E350"/>
      <c r="F350"/>
      <c r="G350"/>
      <c r="H350"/>
      <c r="I350"/>
      <c r="J350"/>
      <c r="K350"/>
      <c r="L350"/>
      <c r="M350"/>
      <c r="N350"/>
      <c r="O350"/>
      <c r="P350"/>
      <c r="Q350"/>
      <c r="R350"/>
      <c r="S350"/>
      <c r="T350"/>
      <c r="U350"/>
      <c r="V350"/>
      <c r="W350"/>
      <c r="X350"/>
      <c r="Y350"/>
      <c r="Z350"/>
      <c r="AA350"/>
      <c r="AB350"/>
      <c r="AC350"/>
    </row>
    <row r="351" spans="1:29">
      <c r="A351"/>
      <c r="B351"/>
      <c r="C351"/>
      <c r="D351"/>
      <c r="E351"/>
      <c r="F351"/>
      <c r="G351"/>
      <c r="H351"/>
      <c r="I351"/>
      <c r="J351"/>
      <c r="K351"/>
      <c r="L351"/>
      <c r="M351"/>
      <c r="N351"/>
      <c r="O351"/>
      <c r="P351"/>
      <c r="Q351"/>
      <c r="R351"/>
      <c r="S351"/>
      <c r="T351"/>
      <c r="U351"/>
      <c r="V351"/>
      <c r="W351"/>
      <c r="X351"/>
      <c r="Y351"/>
      <c r="Z351"/>
      <c r="AA351"/>
      <c r="AB351"/>
      <c r="AC351"/>
    </row>
    <row r="352" spans="1:29">
      <c r="A352"/>
      <c r="B352"/>
      <c r="C352"/>
      <c r="D352"/>
      <c r="E352"/>
      <c r="F352"/>
      <c r="G352"/>
      <c r="H352"/>
      <c r="I352"/>
      <c r="J352"/>
      <c r="K352"/>
      <c r="L352"/>
      <c r="M352"/>
      <c r="N352"/>
      <c r="O352"/>
      <c r="P352"/>
      <c r="Q352"/>
      <c r="R352"/>
      <c r="S352"/>
      <c r="T352"/>
      <c r="U352"/>
      <c r="V352"/>
      <c r="W352"/>
      <c r="X352"/>
      <c r="Y352"/>
      <c r="Z352"/>
      <c r="AA352"/>
      <c r="AB352"/>
      <c r="AC352"/>
    </row>
    <row r="353" spans="1:29">
      <c r="A353"/>
      <c r="B353"/>
      <c r="C353"/>
      <c r="D353"/>
      <c r="E353"/>
      <c r="F353"/>
      <c r="G353"/>
      <c r="H353"/>
      <c r="I353"/>
      <c r="J353"/>
      <c r="K353"/>
      <c r="L353"/>
      <c r="M353"/>
      <c r="N353"/>
      <c r="O353"/>
      <c r="P353"/>
      <c r="Q353"/>
      <c r="R353"/>
      <c r="S353"/>
      <c r="T353"/>
      <c r="U353"/>
      <c r="V353"/>
      <c r="W353"/>
      <c r="X353"/>
      <c r="Y353"/>
      <c r="Z353"/>
      <c r="AA353"/>
      <c r="AB353"/>
      <c r="AC353"/>
    </row>
    <row r="354" spans="1:29">
      <c r="A354"/>
      <c r="B354"/>
      <c r="C354"/>
      <c r="D354"/>
      <c r="E354"/>
      <c r="F354"/>
      <c r="G354"/>
      <c r="H354"/>
      <c r="I354"/>
      <c r="J354"/>
      <c r="K354"/>
      <c r="L354"/>
      <c r="M354"/>
      <c r="N354"/>
      <c r="O354"/>
      <c r="P354"/>
      <c r="Q354"/>
      <c r="R354"/>
      <c r="S354"/>
      <c r="T354"/>
      <c r="U354"/>
      <c r="V354"/>
      <c r="W354"/>
      <c r="X354"/>
      <c r="Y354"/>
      <c r="Z354"/>
      <c r="AA354"/>
      <c r="AB354"/>
      <c r="AC354"/>
    </row>
    <row r="355" spans="1:29">
      <c r="A355"/>
      <c r="B355"/>
      <c r="C355"/>
      <c r="D355"/>
      <c r="E355"/>
      <c r="F355"/>
      <c r="G355"/>
      <c r="H355"/>
      <c r="I355"/>
      <c r="J355"/>
      <c r="K355"/>
      <c r="L355"/>
      <c r="M355"/>
      <c r="N355"/>
      <c r="O355"/>
      <c r="P355"/>
      <c r="Q355"/>
      <c r="R355"/>
      <c r="S355"/>
      <c r="T355"/>
      <c r="U355"/>
      <c r="V355"/>
      <c r="W355"/>
      <c r="X355"/>
      <c r="Y355"/>
      <c r="Z355"/>
      <c r="AA355"/>
      <c r="AB355"/>
      <c r="AC355"/>
    </row>
    <row r="356" spans="1:29">
      <c r="A356"/>
      <c r="B356"/>
      <c r="C356"/>
      <c r="D356"/>
      <c r="E356"/>
      <c r="F356"/>
      <c r="G356"/>
      <c r="H356"/>
      <c r="I356"/>
      <c r="J356"/>
      <c r="K356"/>
      <c r="L356"/>
      <c r="M356"/>
      <c r="N356"/>
      <c r="O356"/>
      <c r="P356"/>
      <c r="Q356"/>
      <c r="R356"/>
      <c r="S356"/>
      <c r="T356"/>
      <c r="U356"/>
      <c r="V356"/>
      <c r="W356"/>
      <c r="X356"/>
      <c r="Y356"/>
      <c r="Z356"/>
      <c r="AA356"/>
      <c r="AB356"/>
      <c r="AC356"/>
    </row>
    <row r="357" spans="1:29">
      <c r="A357"/>
      <c r="B357"/>
      <c r="C357"/>
      <c r="D357"/>
      <c r="E357"/>
      <c r="F357"/>
      <c r="G357"/>
      <c r="H357"/>
      <c r="I357"/>
      <c r="J357"/>
      <c r="K357"/>
      <c r="L357"/>
      <c r="M357"/>
      <c r="N357"/>
      <c r="O357"/>
      <c r="P357"/>
      <c r="Q357"/>
      <c r="R357"/>
      <c r="S357"/>
      <c r="T357"/>
      <c r="U357"/>
      <c r="V357"/>
      <c r="W357"/>
      <c r="X357"/>
      <c r="Y357"/>
      <c r="Z357"/>
      <c r="AA357"/>
      <c r="AB357"/>
      <c r="AC357"/>
    </row>
    <row r="358" spans="1:29">
      <c r="A358"/>
      <c r="B358"/>
      <c r="C358"/>
      <c r="D358"/>
      <c r="E358"/>
      <c r="F358"/>
      <c r="G358"/>
      <c r="H358"/>
      <c r="I358"/>
      <c r="J358"/>
      <c r="K358"/>
      <c r="L358"/>
      <c r="M358"/>
      <c r="N358"/>
      <c r="O358"/>
      <c r="P358"/>
      <c r="Q358"/>
      <c r="R358"/>
      <c r="S358"/>
      <c r="T358"/>
      <c r="U358"/>
      <c r="V358"/>
      <c r="W358"/>
      <c r="X358"/>
      <c r="Y358"/>
      <c r="Z358"/>
      <c r="AA358"/>
      <c r="AB358"/>
      <c r="AC358"/>
    </row>
    <row r="359" spans="1:29">
      <c r="A359"/>
      <c r="B359"/>
      <c r="C359"/>
      <c r="D359"/>
      <c r="E359"/>
      <c r="F359"/>
      <c r="G359"/>
      <c r="H359"/>
      <c r="I359"/>
      <c r="J359"/>
      <c r="K359"/>
      <c r="L359"/>
      <c r="M359"/>
      <c r="N359"/>
      <c r="O359"/>
      <c r="P359"/>
      <c r="Q359"/>
      <c r="R359"/>
      <c r="S359"/>
      <c r="T359"/>
      <c r="U359"/>
      <c r="V359"/>
      <c r="W359"/>
      <c r="X359"/>
      <c r="Y359"/>
      <c r="Z359"/>
      <c r="AA359"/>
      <c r="AB359"/>
      <c r="AC359"/>
    </row>
    <row r="360" spans="1:29">
      <c r="A360"/>
      <c r="B360"/>
      <c r="C360"/>
      <c r="D360"/>
      <c r="E360"/>
      <c r="F360"/>
      <c r="G360"/>
      <c r="H360"/>
      <c r="I360"/>
      <c r="J360"/>
      <c r="K360"/>
      <c r="L360"/>
      <c r="M360"/>
      <c r="N360"/>
      <c r="O360"/>
      <c r="P360"/>
      <c r="Q360"/>
      <c r="R360"/>
      <c r="S360"/>
      <c r="T360"/>
      <c r="U360"/>
      <c r="V360"/>
      <c r="W360"/>
      <c r="X360"/>
      <c r="Y360"/>
      <c r="Z360"/>
      <c r="AA360"/>
      <c r="AB360"/>
      <c r="AC360"/>
    </row>
    <row r="361" spans="1:29">
      <c r="A361"/>
      <c r="B361"/>
      <c r="C361"/>
      <c r="D361"/>
      <c r="E361"/>
      <c r="F361"/>
      <c r="G361"/>
      <c r="H361"/>
      <c r="I361"/>
      <c r="J361"/>
      <c r="K361"/>
      <c r="L361"/>
      <c r="M361"/>
      <c r="N361"/>
      <c r="O361"/>
      <c r="P361"/>
      <c r="Q361"/>
      <c r="R361"/>
      <c r="S361"/>
      <c r="T361"/>
      <c r="U361"/>
      <c r="V361"/>
      <c r="W361"/>
      <c r="X361"/>
      <c r="Y361"/>
      <c r="Z361"/>
      <c r="AA361"/>
      <c r="AB361"/>
      <c r="AC361"/>
    </row>
    <row r="362" spans="1:29">
      <c r="A362"/>
      <c r="B362"/>
      <c r="C362"/>
      <c r="D362"/>
      <c r="E362"/>
      <c r="F362"/>
      <c r="G362"/>
      <c r="H362"/>
      <c r="I362"/>
      <c r="J362"/>
      <c r="K362"/>
      <c r="L362"/>
      <c r="M362"/>
      <c r="N362"/>
      <c r="O362"/>
      <c r="P362"/>
      <c r="Q362"/>
      <c r="R362"/>
      <c r="S362"/>
      <c r="T362"/>
      <c r="U362"/>
      <c r="V362"/>
      <c r="W362"/>
      <c r="X362"/>
      <c r="Y362"/>
      <c r="Z362"/>
      <c r="AA362"/>
      <c r="AB362"/>
      <c r="AC362"/>
    </row>
    <row r="363" spans="1:29">
      <c r="A363"/>
      <c r="B363"/>
      <c r="C363"/>
      <c r="D363"/>
      <c r="E363"/>
      <c r="F363"/>
      <c r="G363"/>
      <c r="H363"/>
      <c r="I363"/>
      <c r="J363"/>
      <c r="K363"/>
      <c r="L363"/>
      <c r="M363"/>
      <c r="N363"/>
      <c r="O363"/>
      <c r="P363"/>
      <c r="Q363"/>
      <c r="R363"/>
      <c r="S363"/>
      <c r="T363"/>
      <c r="U363"/>
      <c r="V363"/>
      <c r="W363"/>
      <c r="X363"/>
      <c r="Y363"/>
      <c r="Z363"/>
      <c r="AA363"/>
      <c r="AB363"/>
      <c r="AC363"/>
    </row>
    <row r="364" spans="1:29">
      <c r="A364"/>
      <c r="B364"/>
      <c r="C364"/>
      <c r="D364"/>
      <c r="E364"/>
      <c r="F364"/>
      <c r="G364"/>
      <c r="H364"/>
      <c r="I364"/>
      <c r="J364"/>
      <c r="K364"/>
      <c r="L364"/>
      <c r="M364"/>
      <c r="N364"/>
      <c r="O364"/>
      <c r="P364"/>
      <c r="Q364"/>
      <c r="R364"/>
      <c r="S364"/>
      <c r="T364"/>
      <c r="U364"/>
      <c r="V364"/>
      <c r="W364"/>
      <c r="X364"/>
      <c r="Y364"/>
      <c r="Z364"/>
      <c r="AA364"/>
      <c r="AB364"/>
      <c r="AC364"/>
    </row>
    <row r="365" spans="1:29">
      <c r="A365"/>
      <c r="B365"/>
      <c r="C365"/>
      <c r="D365"/>
      <c r="E365"/>
      <c r="F365"/>
      <c r="G365"/>
      <c r="H365"/>
      <c r="I365"/>
      <c r="J365"/>
      <c r="K365"/>
      <c r="L365"/>
      <c r="M365"/>
      <c r="N365"/>
      <c r="O365"/>
      <c r="P365"/>
      <c r="Q365"/>
      <c r="R365"/>
      <c r="S365"/>
      <c r="T365"/>
      <c r="U365"/>
      <c r="V365"/>
      <c r="W365"/>
      <c r="X365"/>
      <c r="Y365"/>
      <c r="Z365"/>
      <c r="AA365"/>
      <c r="AB365"/>
      <c r="AC365"/>
    </row>
    <row r="366" spans="1:29">
      <c r="A366"/>
      <c r="B366"/>
      <c r="C366"/>
      <c r="D366"/>
      <c r="E366"/>
      <c r="F366"/>
      <c r="G366"/>
      <c r="H366"/>
      <c r="I366"/>
      <c r="J366"/>
      <c r="K366"/>
      <c r="L366"/>
      <c r="M366"/>
      <c r="N366"/>
      <c r="O366"/>
      <c r="P366"/>
      <c r="Q366"/>
      <c r="R366"/>
      <c r="S366"/>
      <c r="T366"/>
      <c r="U366"/>
      <c r="V366"/>
      <c r="W366"/>
      <c r="X366"/>
      <c r="Y366"/>
      <c r="Z366"/>
      <c r="AA366"/>
      <c r="AB366"/>
      <c r="AC366"/>
    </row>
    <row r="367" spans="1:29">
      <c r="A367"/>
      <c r="B367"/>
      <c r="C367"/>
      <c r="D367"/>
      <c r="E367"/>
      <c r="F367"/>
      <c r="G367"/>
      <c r="H367"/>
      <c r="I367"/>
      <c r="J367"/>
      <c r="K367"/>
      <c r="L367"/>
      <c r="M367"/>
      <c r="N367"/>
      <c r="O367"/>
      <c r="P367"/>
      <c r="Q367"/>
      <c r="R367"/>
      <c r="S367"/>
      <c r="T367"/>
      <c r="U367"/>
      <c r="V367"/>
      <c r="W367"/>
      <c r="X367"/>
      <c r="Y367"/>
      <c r="Z367"/>
      <c r="AA367"/>
      <c r="AB367"/>
      <c r="AC367"/>
    </row>
    <row r="368" spans="1:29">
      <c r="A368"/>
      <c r="B368"/>
      <c r="C368"/>
      <c r="D368"/>
      <c r="E368"/>
      <c r="F368"/>
      <c r="G368"/>
      <c r="H368"/>
      <c r="I368"/>
      <c r="J368"/>
      <c r="K368"/>
      <c r="L368"/>
      <c r="M368"/>
      <c r="N368"/>
      <c r="O368"/>
      <c r="P368"/>
      <c r="Q368"/>
      <c r="R368"/>
      <c r="S368"/>
      <c r="T368"/>
      <c r="U368"/>
      <c r="V368"/>
      <c r="W368"/>
      <c r="X368"/>
      <c r="Y368"/>
      <c r="Z368"/>
      <c r="AA368"/>
      <c r="AB368"/>
      <c r="AC368"/>
    </row>
    <row r="369" spans="1:29">
      <c r="A369"/>
      <c r="B369"/>
      <c r="C369"/>
      <c r="D369"/>
      <c r="E369"/>
      <c r="F369"/>
      <c r="G369"/>
      <c r="H369"/>
      <c r="I369"/>
      <c r="J369"/>
      <c r="K369"/>
      <c r="L369"/>
      <c r="M369"/>
      <c r="N369"/>
      <c r="O369"/>
      <c r="P369"/>
      <c r="Q369"/>
      <c r="R369"/>
      <c r="S369"/>
      <c r="T369"/>
      <c r="U369"/>
      <c r="V369"/>
      <c r="W369"/>
      <c r="X369"/>
      <c r="Y369"/>
      <c r="Z369"/>
      <c r="AA369"/>
      <c r="AB369"/>
      <c r="AC369"/>
    </row>
    <row r="370" spans="1:29">
      <c r="A370"/>
      <c r="B370"/>
      <c r="C370"/>
      <c r="D370"/>
      <c r="E370"/>
      <c r="F370"/>
      <c r="G370"/>
      <c r="H370"/>
      <c r="I370"/>
      <c r="J370"/>
      <c r="K370"/>
      <c r="L370"/>
      <c r="M370"/>
      <c r="N370"/>
      <c r="O370"/>
      <c r="P370"/>
      <c r="Q370"/>
      <c r="R370"/>
      <c r="S370"/>
      <c r="T370"/>
      <c r="U370"/>
      <c r="V370"/>
      <c r="W370"/>
      <c r="X370"/>
      <c r="Y370"/>
      <c r="Z370"/>
      <c r="AA370"/>
      <c r="AB370"/>
      <c r="AC370"/>
    </row>
    <row r="371" spans="1:29">
      <c r="A371"/>
      <c r="B371"/>
      <c r="C371"/>
      <c r="D371"/>
      <c r="E371"/>
      <c r="F371"/>
      <c r="G371"/>
      <c r="H371"/>
      <c r="I371"/>
      <c r="J371"/>
      <c r="K371"/>
      <c r="L371"/>
      <c r="M371"/>
      <c r="N371"/>
      <c r="O371"/>
      <c r="P371"/>
      <c r="Q371"/>
      <c r="R371"/>
      <c r="S371"/>
      <c r="T371"/>
      <c r="U371"/>
      <c r="V371"/>
      <c r="W371"/>
      <c r="X371"/>
      <c r="Y371"/>
      <c r="Z371"/>
      <c r="AA371"/>
      <c r="AB371"/>
      <c r="AC371"/>
    </row>
    <row r="372" spans="1:29">
      <c r="A372"/>
      <c r="B372"/>
      <c r="C372"/>
      <c r="D372"/>
      <c r="E372"/>
      <c r="F372"/>
      <c r="G372"/>
      <c r="H372"/>
      <c r="I372"/>
      <c r="J372"/>
      <c r="K372"/>
      <c r="L372"/>
      <c r="M372"/>
      <c r="N372"/>
      <c r="O372"/>
      <c r="P372"/>
      <c r="Q372"/>
      <c r="R372"/>
      <c r="S372"/>
      <c r="T372"/>
      <c r="U372"/>
      <c r="V372"/>
      <c r="W372"/>
      <c r="X372"/>
      <c r="Y372"/>
      <c r="Z372"/>
      <c r="AA372"/>
      <c r="AB372"/>
      <c r="AC372"/>
    </row>
    <row r="373" spans="1:29">
      <c r="A373"/>
      <c r="B373"/>
      <c r="C373"/>
      <c r="D373"/>
      <c r="E373"/>
      <c r="F373"/>
      <c r="G373"/>
      <c r="H373"/>
      <c r="I373"/>
      <c r="J373"/>
      <c r="K373"/>
      <c r="L373"/>
      <c r="M373"/>
      <c r="N373"/>
      <c r="O373"/>
      <c r="P373"/>
      <c r="Q373"/>
      <c r="R373"/>
      <c r="S373"/>
      <c r="T373"/>
      <c r="U373"/>
      <c r="V373"/>
      <c r="W373"/>
      <c r="X373"/>
      <c r="Y373"/>
      <c r="Z373"/>
      <c r="AA373"/>
      <c r="AB373"/>
      <c r="AC373"/>
    </row>
    <row r="374" spans="1:29">
      <c r="A374"/>
      <c r="B374"/>
      <c r="C374"/>
      <c r="D374"/>
      <c r="E374"/>
      <c r="F374"/>
      <c r="G374"/>
      <c r="H374"/>
      <c r="I374"/>
      <c r="J374"/>
      <c r="K374"/>
      <c r="L374"/>
      <c r="M374"/>
      <c r="N374"/>
      <c r="O374"/>
      <c r="P374"/>
      <c r="Q374"/>
      <c r="R374"/>
      <c r="S374"/>
      <c r="T374"/>
      <c r="U374"/>
      <c r="V374"/>
      <c r="W374"/>
      <c r="X374"/>
      <c r="Y374"/>
      <c r="Z374"/>
      <c r="AA374"/>
      <c r="AB374"/>
      <c r="AC374"/>
    </row>
    <row r="375" spans="1:29">
      <c r="A375"/>
      <c r="B375"/>
      <c r="C375"/>
      <c r="D375"/>
      <c r="E375"/>
      <c r="F375"/>
      <c r="G375"/>
      <c r="H375"/>
      <c r="I375"/>
      <c r="J375"/>
      <c r="K375"/>
      <c r="L375"/>
      <c r="M375"/>
      <c r="N375"/>
      <c r="O375"/>
      <c r="P375"/>
      <c r="Q375"/>
      <c r="R375"/>
      <c r="S375"/>
      <c r="T375"/>
      <c r="U375"/>
      <c r="V375"/>
      <c r="W375"/>
      <c r="X375"/>
      <c r="Y375"/>
      <c r="Z375"/>
      <c r="AA375"/>
      <c r="AB375"/>
      <c r="AC375"/>
    </row>
    <row r="376" spans="1:29">
      <c r="A376"/>
      <c r="B376"/>
      <c r="C376"/>
      <c r="D376"/>
      <c r="E376"/>
      <c r="F376"/>
      <c r="G376"/>
      <c r="H376"/>
      <c r="I376"/>
      <c r="J376"/>
      <c r="K376"/>
      <c r="L376"/>
      <c r="M376"/>
      <c r="N376"/>
      <c r="O376"/>
      <c r="P376"/>
      <c r="Q376"/>
      <c r="R376"/>
      <c r="S376"/>
      <c r="T376"/>
      <c r="U376"/>
      <c r="V376"/>
      <c r="W376"/>
      <c r="X376"/>
      <c r="Y376"/>
      <c r="Z376"/>
      <c r="AA376"/>
      <c r="AB376"/>
      <c r="AC376"/>
    </row>
    <row r="377" spans="1:29">
      <c r="A377"/>
      <c r="B377"/>
      <c r="C377"/>
      <c r="D377"/>
      <c r="E377"/>
      <c r="F377"/>
      <c r="G377"/>
      <c r="H377"/>
      <c r="I377"/>
      <c r="J377"/>
      <c r="K377"/>
      <c r="L377"/>
      <c r="M377"/>
      <c r="N377"/>
      <c r="O377"/>
      <c r="P377"/>
      <c r="Q377"/>
      <c r="R377"/>
      <c r="S377"/>
      <c r="T377"/>
      <c r="U377"/>
      <c r="V377"/>
      <c r="W377"/>
      <c r="X377"/>
      <c r="Y377"/>
      <c r="Z377"/>
      <c r="AA377"/>
      <c r="AB377"/>
      <c r="AC377"/>
    </row>
    <row r="378" spans="1:29">
      <c r="A378"/>
      <c r="B378"/>
      <c r="C378"/>
      <c r="D378"/>
      <c r="E378"/>
      <c r="F378"/>
      <c r="G378"/>
      <c r="H378"/>
      <c r="I378"/>
      <c r="J378"/>
      <c r="K378"/>
      <c r="L378"/>
      <c r="M378"/>
      <c r="N378"/>
      <c r="O378"/>
      <c r="P378"/>
      <c r="Q378"/>
      <c r="R378"/>
      <c r="S378"/>
      <c r="T378"/>
      <c r="U378"/>
      <c r="V378"/>
      <c r="W378"/>
      <c r="X378"/>
      <c r="Y378"/>
      <c r="Z378"/>
      <c r="AA378"/>
      <c r="AB378"/>
      <c r="AC378"/>
    </row>
    <row r="379" spans="1:29">
      <c r="A379"/>
      <c r="B379"/>
      <c r="C379"/>
      <c r="D379"/>
      <c r="E379"/>
      <c r="F379"/>
      <c r="G379"/>
      <c r="H379"/>
      <c r="I379"/>
      <c r="J379"/>
      <c r="K379"/>
      <c r="L379"/>
      <c r="M379"/>
      <c r="N379"/>
      <c r="O379"/>
      <c r="P379"/>
      <c r="Q379"/>
      <c r="R379"/>
      <c r="S379"/>
      <c r="T379"/>
      <c r="U379"/>
      <c r="V379"/>
      <c r="W379"/>
      <c r="X379"/>
      <c r="Y379"/>
      <c r="Z379"/>
      <c r="AA379"/>
      <c r="AB379"/>
      <c r="AC379"/>
    </row>
    <row r="380" spans="1:29">
      <c r="A380"/>
      <c r="B380"/>
      <c r="C380"/>
      <c r="D380"/>
      <c r="E380"/>
      <c r="F380"/>
      <c r="G380"/>
      <c r="H380"/>
      <c r="I380"/>
      <c r="J380"/>
      <c r="K380"/>
      <c r="L380"/>
      <c r="M380"/>
      <c r="N380"/>
      <c r="O380"/>
      <c r="P380"/>
      <c r="Q380"/>
      <c r="R380"/>
      <c r="S380"/>
      <c r="T380"/>
      <c r="U380"/>
      <c r="V380"/>
      <c r="W380"/>
      <c r="X380"/>
      <c r="Y380"/>
      <c r="Z380"/>
      <c r="AA380"/>
      <c r="AB380"/>
      <c r="AC380"/>
    </row>
    <row r="381" spans="1:29">
      <c r="A381"/>
      <c r="B381"/>
      <c r="C381"/>
      <c r="D381"/>
      <c r="E381"/>
      <c r="F381"/>
      <c r="G381"/>
      <c r="H381"/>
      <c r="I381"/>
      <c r="J381"/>
      <c r="K381"/>
      <c r="L381"/>
      <c r="M381"/>
      <c r="N381"/>
      <c r="O381"/>
      <c r="P381"/>
      <c r="Q381"/>
      <c r="R381"/>
      <c r="S381"/>
      <c r="T381"/>
      <c r="U381"/>
      <c r="V381"/>
      <c r="W381"/>
      <c r="X381"/>
      <c r="Y381"/>
      <c r="Z381"/>
      <c r="AA381"/>
      <c r="AB381"/>
      <c r="AC381"/>
    </row>
    <row r="382" spans="1:29">
      <c r="A382"/>
      <c r="B382"/>
      <c r="C382"/>
      <c r="D382"/>
      <c r="E382"/>
      <c r="F382"/>
      <c r="G382"/>
      <c r="H382"/>
      <c r="I382"/>
      <c r="J382"/>
      <c r="K382"/>
      <c r="L382"/>
      <c r="M382"/>
      <c r="N382"/>
      <c r="O382"/>
      <c r="P382"/>
      <c r="Q382"/>
      <c r="R382"/>
      <c r="S382"/>
      <c r="T382"/>
      <c r="U382"/>
      <c r="V382"/>
      <c r="W382"/>
      <c r="X382"/>
      <c r="Y382"/>
      <c r="Z382"/>
      <c r="AA382"/>
      <c r="AB382"/>
      <c r="AC382"/>
    </row>
    <row r="383" spans="1:29">
      <c r="A383"/>
      <c r="B383"/>
      <c r="C383"/>
      <c r="D383"/>
      <c r="E383"/>
      <c r="F383"/>
      <c r="G383"/>
      <c r="H383"/>
      <c r="I383"/>
      <c r="J383"/>
      <c r="K383"/>
      <c r="L383"/>
      <c r="M383"/>
      <c r="N383"/>
      <c r="O383"/>
      <c r="P383"/>
      <c r="Q383"/>
      <c r="R383"/>
      <c r="S383"/>
      <c r="T383"/>
      <c r="U383"/>
      <c r="V383"/>
      <c r="W383"/>
      <c r="X383"/>
      <c r="Y383"/>
      <c r="Z383"/>
      <c r="AA383"/>
      <c r="AB383"/>
      <c r="AC383"/>
    </row>
    <row r="384" spans="1:29">
      <c r="A384"/>
      <c r="B384"/>
      <c r="C384"/>
      <c r="D384"/>
      <c r="E384"/>
      <c r="F384"/>
      <c r="G384"/>
      <c r="H384"/>
      <c r="I384"/>
      <c r="J384"/>
      <c r="K384"/>
      <c r="L384"/>
      <c r="M384"/>
      <c r="N384"/>
      <c r="O384"/>
      <c r="P384"/>
      <c r="Q384"/>
      <c r="R384"/>
      <c r="S384"/>
      <c r="T384"/>
      <c r="U384"/>
      <c r="V384"/>
      <c r="W384"/>
      <c r="X384"/>
      <c r="Y384"/>
      <c r="Z384"/>
      <c r="AA384"/>
      <c r="AB384"/>
      <c r="AC384"/>
    </row>
    <row r="385" spans="1:29">
      <c r="A385"/>
      <c r="B385"/>
      <c r="C385"/>
      <c r="D385"/>
      <c r="E385"/>
      <c r="F385"/>
      <c r="G385"/>
      <c r="H385"/>
      <c r="I385"/>
      <c r="J385"/>
      <c r="K385"/>
      <c r="L385"/>
      <c r="M385"/>
      <c r="N385"/>
      <c r="O385"/>
      <c r="P385"/>
      <c r="Q385"/>
      <c r="R385"/>
      <c r="S385"/>
      <c r="T385"/>
      <c r="U385"/>
      <c r="V385"/>
      <c r="W385"/>
      <c r="X385"/>
      <c r="Y385"/>
      <c r="Z385"/>
      <c r="AA385"/>
      <c r="AB385"/>
      <c r="AC385"/>
    </row>
    <row r="386" spans="1:29">
      <c r="A386"/>
      <c r="B386"/>
      <c r="C386"/>
      <c r="D386"/>
      <c r="E386"/>
      <c r="F386"/>
      <c r="G386"/>
      <c r="H386"/>
      <c r="I386"/>
      <c r="J386"/>
      <c r="K386"/>
      <c r="L386"/>
      <c r="M386"/>
      <c r="N386"/>
      <c r="O386"/>
      <c r="P386"/>
      <c r="Q386"/>
      <c r="R386"/>
      <c r="S386"/>
      <c r="T386"/>
      <c r="U386"/>
      <c r="V386"/>
      <c r="W386"/>
      <c r="X386"/>
      <c r="Y386"/>
      <c r="Z386"/>
      <c r="AA386"/>
      <c r="AB386"/>
      <c r="AC386"/>
    </row>
    <row r="387" spans="1:29">
      <c r="A387"/>
      <c r="B387"/>
      <c r="C387"/>
      <c r="D387"/>
      <c r="E387"/>
      <c r="F387"/>
      <c r="G387"/>
      <c r="H387"/>
      <c r="I387"/>
      <c r="J387"/>
      <c r="K387"/>
      <c r="L387"/>
      <c r="M387"/>
      <c r="N387"/>
      <c r="O387"/>
      <c r="P387"/>
      <c r="Q387"/>
      <c r="R387"/>
      <c r="S387"/>
      <c r="T387"/>
      <c r="U387"/>
      <c r="V387"/>
      <c r="W387"/>
      <c r="X387"/>
      <c r="Y387"/>
      <c r="Z387"/>
      <c r="AA387"/>
      <c r="AB387"/>
      <c r="AC387"/>
    </row>
    <row r="388" spans="1:29">
      <c r="A388"/>
      <c r="B388"/>
      <c r="C388"/>
      <c r="D388"/>
      <c r="E388"/>
      <c r="F388"/>
      <c r="G388"/>
      <c r="H388"/>
      <c r="I388"/>
      <c r="J388"/>
      <c r="K388"/>
      <c r="L388"/>
      <c r="M388"/>
      <c r="N388"/>
      <c r="O388"/>
      <c r="P388"/>
      <c r="Q388"/>
      <c r="R388"/>
      <c r="S388"/>
      <c r="T388"/>
      <c r="U388"/>
      <c r="V388"/>
      <c r="W388"/>
      <c r="X388"/>
      <c r="Y388"/>
      <c r="Z388"/>
      <c r="AA388"/>
      <c r="AB388"/>
      <c r="AC388"/>
    </row>
    <row r="389" spans="1:29">
      <c r="A389"/>
      <c r="B389"/>
      <c r="C389"/>
      <c r="D389"/>
      <c r="E389"/>
      <c r="F389"/>
      <c r="G389"/>
      <c r="H389"/>
      <c r="I389"/>
      <c r="J389"/>
      <c r="K389"/>
      <c r="L389"/>
      <c r="M389"/>
      <c r="N389"/>
      <c r="O389"/>
      <c r="P389"/>
      <c r="Q389"/>
      <c r="R389"/>
      <c r="S389"/>
      <c r="T389"/>
      <c r="U389"/>
      <c r="V389"/>
      <c r="W389"/>
      <c r="X389"/>
      <c r="Y389"/>
      <c r="Z389"/>
      <c r="AA389"/>
      <c r="AB389"/>
      <c r="AC389"/>
    </row>
    <row r="390" spans="1:29">
      <c r="A390"/>
      <c r="B390"/>
      <c r="C390"/>
      <c r="D390"/>
      <c r="E390"/>
      <c r="F390"/>
      <c r="G390"/>
      <c r="H390"/>
      <c r="I390"/>
      <c r="J390"/>
      <c r="K390"/>
      <c r="L390"/>
      <c r="M390"/>
      <c r="N390"/>
      <c r="O390"/>
      <c r="P390"/>
      <c r="Q390"/>
      <c r="R390"/>
      <c r="S390"/>
      <c r="T390"/>
      <c r="U390"/>
      <c r="V390"/>
      <c r="W390"/>
      <c r="X390"/>
      <c r="Y390"/>
      <c r="Z390"/>
      <c r="AA390"/>
      <c r="AB390"/>
      <c r="AC390"/>
    </row>
    <row r="391" spans="1:29">
      <c r="A391"/>
      <c r="B391"/>
      <c r="C391"/>
      <c r="D391"/>
      <c r="E391"/>
      <c r="F391"/>
      <c r="G391"/>
      <c r="H391"/>
      <c r="I391"/>
      <c r="J391"/>
      <c r="K391"/>
      <c r="L391"/>
      <c r="M391"/>
      <c r="N391"/>
      <c r="O391"/>
      <c r="P391"/>
      <c r="Q391"/>
      <c r="R391"/>
      <c r="S391"/>
      <c r="T391"/>
      <c r="U391"/>
      <c r="V391"/>
      <c r="W391"/>
      <c r="X391"/>
      <c r="Y391"/>
      <c r="Z391"/>
      <c r="AA391"/>
      <c r="AB391"/>
      <c r="AC391"/>
    </row>
    <row r="392" spans="1:29">
      <c r="A392"/>
      <c r="B392"/>
      <c r="C392"/>
      <c r="D392"/>
      <c r="E392"/>
      <c r="F392"/>
      <c r="G392"/>
      <c r="H392"/>
      <c r="I392"/>
      <c r="J392"/>
      <c r="K392"/>
      <c r="L392"/>
      <c r="M392"/>
      <c r="N392"/>
      <c r="O392"/>
      <c r="P392"/>
      <c r="Q392"/>
      <c r="R392"/>
      <c r="S392"/>
      <c r="T392"/>
      <c r="U392"/>
      <c r="V392"/>
      <c r="W392"/>
      <c r="X392"/>
      <c r="Y392"/>
      <c r="Z392"/>
      <c r="AA392"/>
      <c r="AB392"/>
      <c r="AC392"/>
    </row>
    <row r="393" spans="1:29">
      <c r="A393"/>
      <c r="B393"/>
      <c r="C393"/>
      <c r="D393"/>
      <c r="E393"/>
      <c r="F393"/>
      <c r="G393"/>
      <c r="H393"/>
      <c r="I393"/>
      <c r="J393"/>
      <c r="K393"/>
      <c r="L393"/>
      <c r="M393"/>
      <c r="N393"/>
      <c r="O393"/>
      <c r="P393"/>
      <c r="Q393"/>
      <c r="R393"/>
      <c r="S393"/>
      <c r="T393"/>
      <c r="U393"/>
      <c r="V393"/>
      <c r="W393"/>
      <c r="X393"/>
      <c r="Y393"/>
      <c r="Z393"/>
      <c r="AA393"/>
      <c r="AB393"/>
      <c r="AC393"/>
    </row>
    <row r="394" spans="1:29">
      <c r="A394"/>
      <c r="B394"/>
      <c r="C394"/>
      <c r="D394"/>
      <c r="E394"/>
      <c r="F394"/>
      <c r="G394"/>
      <c r="H394"/>
      <c r="I394"/>
      <c r="J394"/>
      <c r="K394"/>
      <c r="L394"/>
      <c r="M394"/>
      <c r="N394"/>
      <c r="O394"/>
      <c r="P394"/>
      <c r="Q394"/>
      <c r="R394"/>
      <c r="S394"/>
      <c r="T394"/>
      <c r="U394"/>
      <c r="V394"/>
      <c r="W394"/>
      <c r="X394"/>
      <c r="Y394"/>
      <c r="Z394"/>
      <c r="AA394"/>
      <c r="AB394"/>
      <c r="AC394"/>
    </row>
    <row r="395" spans="1:29">
      <c r="A395"/>
      <c r="B395"/>
      <c r="C395"/>
      <c r="D395"/>
      <c r="E395"/>
      <c r="F395"/>
      <c r="G395"/>
      <c r="H395"/>
      <c r="I395"/>
      <c r="J395"/>
      <c r="K395"/>
      <c r="L395"/>
      <c r="M395"/>
      <c r="N395"/>
      <c r="O395"/>
      <c r="P395"/>
      <c r="Q395"/>
      <c r="R395"/>
      <c r="S395"/>
      <c r="T395"/>
      <c r="U395"/>
      <c r="V395"/>
      <c r="W395"/>
      <c r="X395"/>
      <c r="Y395"/>
      <c r="Z395"/>
      <c r="AA395"/>
      <c r="AB395"/>
      <c r="AC395"/>
    </row>
    <row r="396" spans="1:29">
      <c r="A396"/>
      <c r="B396"/>
      <c r="C396"/>
      <c r="D396"/>
      <c r="E396"/>
      <c r="F396"/>
      <c r="G396"/>
      <c r="H396"/>
      <c r="I396"/>
      <c r="J396"/>
      <c r="K396"/>
      <c r="L396"/>
      <c r="M396"/>
      <c r="N396"/>
      <c r="O396"/>
      <c r="P396"/>
      <c r="Q396"/>
      <c r="R396"/>
      <c r="S396"/>
      <c r="T396"/>
      <c r="U396"/>
      <c r="V396"/>
      <c r="W396"/>
      <c r="X396"/>
      <c r="Y396"/>
      <c r="Z396"/>
      <c r="AA396"/>
      <c r="AB396"/>
      <c r="AC396"/>
    </row>
    <row r="397" spans="1:29">
      <c r="A397"/>
      <c r="B397"/>
      <c r="C397"/>
      <c r="D397"/>
      <c r="E397"/>
      <c r="F397"/>
      <c r="G397"/>
      <c r="H397"/>
      <c r="I397"/>
      <c r="J397"/>
      <c r="K397"/>
      <c r="L397"/>
      <c r="M397"/>
      <c r="N397"/>
      <c r="O397"/>
      <c r="P397"/>
      <c r="Q397"/>
      <c r="R397"/>
      <c r="S397"/>
      <c r="T397"/>
      <c r="U397"/>
      <c r="V397"/>
      <c r="W397"/>
      <c r="X397"/>
      <c r="Y397"/>
      <c r="Z397"/>
      <c r="AA397"/>
      <c r="AB397"/>
      <c r="AC397"/>
    </row>
    <row r="398" spans="1:29">
      <c r="A398"/>
      <c r="B398"/>
      <c r="C398"/>
      <c r="D398"/>
      <c r="E398"/>
      <c r="F398"/>
      <c r="G398"/>
      <c r="H398"/>
      <c r="I398"/>
      <c r="J398"/>
      <c r="K398"/>
      <c r="L398"/>
      <c r="M398"/>
      <c r="N398"/>
      <c r="O398"/>
      <c r="P398"/>
      <c r="Q398"/>
      <c r="R398"/>
      <c r="S398"/>
      <c r="T398"/>
      <c r="U398"/>
      <c r="V398"/>
      <c r="W398"/>
      <c r="X398"/>
      <c r="Y398"/>
      <c r="Z398"/>
      <c r="AA398"/>
      <c r="AB398"/>
      <c r="AC398"/>
    </row>
    <row r="399" spans="1:29">
      <c r="A399"/>
      <c r="B399"/>
      <c r="C399"/>
      <c r="D399"/>
      <c r="E399"/>
      <c r="F399"/>
      <c r="G399"/>
      <c r="H399"/>
      <c r="I399"/>
      <c r="J399"/>
      <c r="K399"/>
      <c r="L399"/>
      <c r="M399"/>
      <c r="N399"/>
      <c r="O399"/>
      <c r="P399"/>
      <c r="Q399"/>
      <c r="R399"/>
      <c r="S399"/>
      <c r="T399"/>
      <c r="U399"/>
      <c r="V399"/>
      <c r="W399"/>
      <c r="X399"/>
      <c r="Y399"/>
      <c r="Z399"/>
      <c r="AA399"/>
      <c r="AB399"/>
      <c r="AC399"/>
    </row>
    <row r="400" spans="1:29">
      <c r="A400"/>
      <c r="B400"/>
      <c r="C400"/>
      <c r="D400"/>
      <c r="E400"/>
      <c r="F400"/>
      <c r="G400"/>
      <c r="H400"/>
      <c r="I400"/>
      <c r="J400"/>
      <c r="K400"/>
      <c r="L400"/>
      <c r="M400"/>
      <c r="N400"/>
      <c r="O400"/>
      <c r="P400"/>
      <c r="Q400"/>
      <c r="R400"/>
      <c r="S400"/>
      <c r="T400"/>
      <c r="U400"/>
      <c r="V400"/>
      <c r="W400"/>
      <c r="X400"/>
      <c r="Y400"/>
      <c r="Z400"/>
      <c r="AA400"/>
      <c r="AB400"/>
      <c r="AC400"/>
    </row>
    <row r="401" spans="1:29">
      <c r="A401"/>
      <c r="B401"/>
      <c r="C401"/>
      <c r="D401"/>
      <c r="E401"/>
      <c r="F401"/>
      <c r="G401"/>
      <c r="H401"/>
      <c r="I401"/>
      <c r="J401"/>
      <c r="K401"/>
      <c r="L401"/>
      <c r="M401"/>
      <c r="N401"/>
      <c r="O401"/>
      <c r="P401"/>
      <c r="Q401"/>
      <c r="R401"/>
      <c r="S401"/>
      <c r="T401"/>
      <c r="U401"/>
      <c r="V401"/>
      <c r="W401"/>
      <c r="X401"/>
      <c r="Y401"/>
      <c r="Z401"/>
      <c r="AA401"/>
      <c r="AB401"/>
      <c r="AC401"/>
    </row>
    <row r="402" spans="1:29">
      <c r="A402"/>
      <c r="B402"/>
      <c r="C402"/>
      <c r="D402"/>
      <c r="E402"/>
      <c r="F402"/>
      <c r="G402"/>
      <c r="H402"/>
      <c r="I402"/>
      <c r="J402"/>
      <c r="K402"/>
      <c r="L402"/>
      <c r="M402"/>
      <c r="N402"/>
      <c r="O402"/>
      <c r="P402"/>
      <c r="Q402"/>
      <c r="R402"/>
      <c r="S402"/>
      <c r="T402"/>
      <c r="U402"/>
      <c r="V402"/>
      <c r="W402"/>
      <c r="X402"/>
      <c r="Y402"/>
      <c r="Z402"/>
      <c r="AA402"/>
      <c r="AB402"/>
      <c r="AC402"/>
    </row>
    <row r="403" spans="1:29">
      <c r="A403"/>
      <c r="B403"/>
      <c r="C403"/>
      <c r="D403"/>
      <c r="E403"/>
      <c r="F403"/>
      <c r="G403"/>
      <c r="H403"/>
      <c r="I403"/>
      <c r="J403"/>
      <c r="K403"/>
      <c r="L403"/>
      <c r="M403"/>
      <c r="N403"/>
      <c r="O403"/>
      <c r="P403"/>
      <c r="Q403"/>
      <c r="R403"/>
      <c r="S403"/>
      <c r="T403"/>
      <c r="U403"/>
      <c r="V403"/>
      <c r="W403"/>
      <c r="X403"/>
      <c r="Y403"/>
      <c r="Z403"/>
      <c r="AA403"/>
      <c r="AB403"/>
      <c r="AC403"/>
    </row>
    <row r="404" spans="1:29">
      <c r="A404"/>
      <c r="B404"/>
      <c r="C404"/>
      <c r="D404"/>
      <c r="E404"/>
      <c r="F404"/>
      <c r="G404"/>
      <c r="H404"/>
      <c r="I404"/>
      <c r="J404"/>
      <c r="K404"/>
      <c r="L404"/>
      <c r="M404"/>
      <c r="N404"/>
      <c r="O404"/>
      <c r="P404"/>
      <c r="Q404"/>
      <c r="R404"/>
      <c r="S404"/>
      <c r="T404"/>
      <c r="U404"/>
      <c r="V404"/>
      <c r="W404"/>
      <c r="X404"/>
      <c r="Y404"/>
      <c r="Z404"/>
      <c r="AA404"/>
      <c r="AB404"/>
      <c r="AC404"/>
    </row>
    <row r="405" spans="1:29">
      <c r="A405"/>
      <c r="B405"/>
      <c r="C405"/>
      <c r="D405"/>
      <c r="E405"/>
      <c r="F405"/>
      <c r="G405"/>
      <c r="H405"/>
      <c r="I405"/>
      <c r="J405"/>
      <c r="K405"/>
      <c r="L405"/>
      <c r="M405"/>
      <c r="N405"/>
      <c r="O405"/>
      <c r="P405"/>
      <c r="Q405"/>
      <c r="R405"/>
      <c r="S405"/>
      <c r="T405"/>
      <c r="U405"/>
      <c r="V405"/>
      <c r="W405"/>
      <c r="X405"/>
      <c r="Y405"/>
      <c r="Z405"/>
      <c r="AA405"/>
      <c r="AB405"/>
      <c r="AC405"/>
    </row>
    <row r="406" spans="1:29">
      <c r="A406"/>
      <c r="B406"/>
      <c r="C406"/>
      <c r="D406"/>
      <c r="E406"/>
      <c r="F406"/>
      <c r="G406"/>
      <c r="H406"/>
      <c r="I406"/>
      <c r="J406"/>
      <c r="K406"/>
      <c r="L406"/>
      <c r="M406"/>
      <c r="N406"/>
      <c r="O406"/>
      <c r="P406"/>
      <c r="Q406"/>
      <c r="R406"/>
      <c r="S406"/>
      <c r="T406"/>
      <c r="U406"/>
      <c r="V406"/>
      <c r="W406"/>
      <c r="X406"/>
      <c r="Y406"/>
      <c r="Z406"/>
      <c r="AA406"/>
      <c r="AB406"/>
      <c r="AC406"/>
    </row>
    <row r="407" spans="1:29">
      <c r="A407"/>
      <c r="B407"/>
      <c r="C407"/>
      <c r="D407"/>
      <c r="E407"/>
      <c r="F407"/>
      <c r="G407"/>
      <c r="H407"/>
      <c r="I407"/>
      <c r="J407"/>
      <c r="K407"/>
      <c r="L407"/>
      <c r="M407"/>
      <c r="N407"/>
      <c r="O407"/>
      <c r="P407"/>
      <c r="Q407"/>
      <c r="R407"/>
      <c r="S407"/>
      <c r="T407"/>
      <c r="U407"/>
      <c r="V407"/>
      <c r="W407"/>
      <c r="X407"/>
      <c r="Y407"/>
      <c r="Z407"/>
      <c r="AA407"/>
      <c r="AB407"/>
      <c r="AC407"/>
    </row>
    <row r="408" spans="1:29">
      <c r="A408"/>
      <c r="B408"/>
      <c r="C408"/>
      <c r="D408"/>
      <c r="E408"/>
      <c r="F408"/>
      <c r="G408"/>
      <c r="H408"/>
      <c r="I408"/>
      <c r="J408"/>
      <c r="K408"/>
      <c r="L408"/>
      <c r="M408"/>
      <c r="N408"/>
      <c r="O408"/>
      <c r="P408"/>
      <c r="Q408"/>
      <c r="R408"/>
      <c r="S408"/>
      <c r="T408"/>
      <c r="U408"/>
      <c r="V408"/>
      <c r="W408"/>
      <c r="X408"/>
      <c r="Y408"/>
      <c r="Z408"/>
      <c r="AA408"/>
      <c r="AB408"/>
      <c r="AC408"/>
    </row>
    <row r="409" spans="1:29">
      <c r="A409"/>
      <c r="B409"/>
      <c r="C409"/>
      <c r="D409"/>
      <c r="E409"/>
      <c r="F409"/>
      <c r="G409"/>
      <c r="H409"/>
      <c r="I409"/>
      <c r="J409"/>
      <c r="K409"/>
      <c r="L409"/>
      <c r="M409"/>
      <c r="N409"/>
      <c r="O409"/>
      <c r="P409"/>
      <c r="Q409"/>
      <c r="R409"/>
      <c r="S409"/>
      <c r="T409"/>
      <c r="U409"/>
      <c r="V409"/>
      <c r="W409"/>
      <c r="X409"/>
      <c r="Y409"/>
      <c r="Z409"/>
      <c r="AA409"/>
      <c r="AB409"/>
      <c r="AC409"/>
    </row>
    <row r="410" spans="1:29">
      <c r="A410"/>
      <c r="B410"/>
      <c r="C410"/>
      <c r="D410"/>
      <c r="E410"/>
      <c r="F410"/>
      <c r="G410"/>
      <c r="H410"/>
      <c r="I410"/>
      <c r="J410"/>
      <c r="K410"/>
      <c r="L410"/>
      <c r="M410"/>
      <c r="N410"/>
      <c r="O410"/>
      <c r="P410"/>
      <c r="Q410"/>
      <c r="R410"/>
      <c r="S410"/>
      <c r="T410"/>
      <c r="U410"/>
      <c r="V410"/>
      <c r="W410"/>
      <c r="X410"/>
      <c r="Y410"/>
      <c r="Z410"/>
      <c r="AA410"/>
      <c r="AB410"/>
      <c r="AC410"/>
    </row>
    <row r="411" spans="1:29">
      <c r="A411"/>
      <c r="B411"/>
      <c r="C411"/>
      <c r="D411"/>
      <c r="E411"/>
      <c r="F411"/>
      <c r="G411"/>
      <c r="H411"/>
      <c r="I411"/>
      <c r="J411"/>
      <c r="K411"/>
      <c r="L411"/>
      <c r="M411"/>
      <c r="N411"/>
      <c r="O411"/>
      <c r="P411"/>
      <c r="Q411"/>
      <c r="R411"/>
      <c r="S411"/>
      <c r="T411"/>
      <c r="U411"/>
      <c r="V411"/>
      <c r="W411"/>
      <c r="X411"/>
      <c r="Y411"/>
      <c r="Z411"/>
      <c r="AA411"/>
      <c r="AB411"/>
      <c r="AC411"/>
    </row>
    <row r="412" spans="1:29">
      <c r="A412"/>
      <c r="B412"/>
      <c r="C412"/>
      <c r="D412"/>
      <c r="E412"/>
      <c r="F412"/>
      <c r="G412"/>
      <c r="H412"/>
      <c r="I412"/>
      <c r="J412"/>
      <c r="K412"/>
      <c r="L412"/>
      <c r="M412"/>
      <c r="N412"/>
      <c r="O412"/>
      <c r="P412"/>
      <c r="Q412"/>
      <c r="R412"/>
      <c r="S412"/>
      <c r="T412"/>
      <c r="U412"/>
      <c r="V412"/>
      <c r="W412"/>
      <c r="X412"/>
      <c r="Y412"/>
      <c r="Z412"/>
      <c r="AA412"/>
      <c r="AB412"/>
      <c r="AC412"/>
    </row>
    <row r="413" spans="1:29">
      <c r="A413"/>
      <c r="B413"/>
      <c r="C413"/>
      <c r="D413"/>
      <c r="E413"/>
      <c r="F413"/>
      <c r="G413"/>
      <c r="H413"/>
      <c r="I413"/>
      <c r="J413"/>
      <c r="K413"/>
      <c r="L413"/>
      <c r="M413"/>
      <c r="N413"/>
      <c r="O413"/>
      <c r="P413"/>
      <c r="Q413"/>
      <c r="R413"/>
      <c r="S413"/>
      <c r="T413"/>
      <c r="U413"/>
      <c r="V413"/>
      <c r="W413"/>
      <c r="X413"/>
      <c r="Y413"/>
      <c r="Z413"/>
      <c r="AA413"/>
      <c r="AB413"/>
      <c r="AC413"/>
    </row>
    <row r="414" spans="1:29">
      <c r="A414"/>
      <c r="B414"/>
      <c r="C414"/>
      <c r="D414"/>
      <c r="E414"/>
      <c r="F414"/>
      <c r="G414"/>
      <c r="H414"/>
      <c r="I414"/>
      <c r="J414"/>
      <c r="K414"/>
      <c r="L414"/>
      <c r="M414"/>
      <c r="N414"/>
      <c r="O414"/>
      <c r="P414"/>
      <c r="Q414"/>
      <c r="R414"/>
      <c r="S414"/>
      <c r="T414"/>
      <c r="U414"/>
      <c r="V414"/>
      <c r="W414"/>
      <c r="X414"/>
      <c r="Y414"/>
      <c r="Z414"/>
      <c r="AA414"/>
      <c r="AB414"/>
      <c r="AC414"/>
    </row>
    <row r="415" spans="1:29">
      <c r="A415"/>
      <c r="B415"/>
      <c r="C415"/>
      <c r="D415"/>
      <c r="E415"/>
      <c r="F415"/>
      <c r="G415"/>
      <c r="H415"/>
      <c r="I415"/>
      <c r="J415"/>
      <c r="K415"/>
      <c r="L415"/>
      <c r="M415"/>
      <c r="N415"/>
      <c r="O415"/>
      <c r="P415"/>
      <c r="Q415"/>
      <c r="R415"/>
      <c r="S415"/>
      <c r="T415"/>
      <c r="U415"/>
      <c r="V415"/>
      <c r="W415"/>
      <c r="X415"/>
      <c r="Y415"/>
      <c r="Z415"/>
      <c r="AA415"/>
      <c r="AB415"/>
      <c r="AC415"/>
    </row>
    <row r="416" spans="1:29">
      <c r="A416"/>
      <c r="B416"/>
      <c r="C416"/>
      <c r="D416"/>
      <c r="E416"/>
      <c r="F416"/>
      <c r="G416"/>
      <c r="H416"/>
      <c r="I416"/>
      <c r="J416"/>
      <c r="K416"/>
      <c r="L416"/>
      <c r="M416"/>
      <c r="N416"/>
      <c r="O416"/>
      <c r="P416"/>
      <c r="Q416"/>
      <c r="R416"/>
      <c r="S416"/>
      <c r="T416"/>
      <c r="U416"/>
      <c r="V416"/>
      <c r="W416"/>
      <c r="X416"/>
      <c r="Y416"/>
      <c r="Z416"/>
      <c r="AA416"/>
      <c r="AB416"/>
      <c r="AC416"/>
    </row>
    <row r="417" spans="1:29">
      <c r="A417"/>
      <c r="B417"/>
      <c r="C417"/>
      <c r="D417"/>
      <c r="E417"/>
      <c r="F417"/>
      <c r="G417"/>
      <c r="H417"/>
      <c r="I417"/>
      <c r="J417"/>
      <c r="K417"/>
      <c r="L417"/>
      <c r="M417"/>
      <c r="N417"/>
      <c r="O417"/>
      <c r="P417"/>
      <c r="Q417"/>
      <c r="R417"/>
      <c r="S417"/>
      <c r="T417"/>
      <c r="U417"/>
      <c r="V417"/>
      <c r="W417"/>
      <c r="X417"/>
      <c r="Y417"/>
      <c r="Z417"/>
      <c r="AA417"/>
      <c r="AB417"/>
      <c r="AC417"/>
    </row>
    <row r="418" spans="1:29">
      <c r="A418"/>
      <c r="B418"/>
      <c r="C418"/>
      <c r="D418"/>
      <c r="E418"/>
      <c r="F418"/>
      <c r="G418"/>
      <c r="H418"/>
      <c r="I418"/>
      <c r="J418"/>
      <c r="K418"/>
      <c r="L418"/>
      <c r="M418"/>
      <c r="N418"/>
      <c r="O418"/>
      <c r="P418"/>
      <c r="Q418"/>
      <c r="R418"/>
      <c r="S418"/>
      <c r="T418"/>
      <c r="U418"/>
      <c r="V418"/>
      <c r="W418"/>
      <c r="X418"/>
      <c r="Y418"/>
      <c r="Z418"/>
      <c r="AA418"/>
      <c r="AB418"/>
      <c r="AC418"/>
    </row>
    <row r="419" spans="1:29">
      <c r="A419"/>
      <c r="B419"/>
      <c r="C419"/>
      <c r="D419"/>
      <c r="E419"/>
      <c r="F419"/>
      <c r="G419"/>
      <c r="H419"/>
      <c r="I419"/>
      <c r="J419"/>
      <c r="K419"/>
      <c r="L419"/>
      <c r="M419"/>
      <c r="N419"/>
      <c r="O419"/>
      <c r="P419"/>
      <c r="Q419"/>
      <c r="R419"/>
      <c r="S419"/>
      <c r="T419"/>
      <c r="U419"/>
      <c r="V419"/>
      <c r="W419"/>
      <c r="X419"/>
      <c r="Y419"/>
      <c r="Z419"/>
      <c r="AA419"/>
      <c r="AB419"/>
      <c r="AC419"/>
    </row>
    <row r="420" spans="1:29">
      <c r="A420"/>
      <c r="B420"/>
      <c r="C420"/>
      <c r="D420"/>
      <c r="E420"/>
      <c r="F420"/>
      <c r="G420"/>
      <c r="H420"/>
      <c r="I420"/>
      <c r="J420"/>
      <c r="K420"/>
      <c r="L420"/>
      <c r="M420"/>
      <c r="N420"/>
      <c r="O420"/>
      <c r="P420"/>
      <c r="Q420"/>
      <c r="R420"/>
      <c r="S420"/>
      <c r="T420"/>
      <c r="U420"/>
      <c r="V420"/>
      <c r="W420"/>
      <c r="X420"/>
      <c r="Y420"/>
      <c r="Z420"/>
      <c r="AA420"/>
      <c r="AB420"/>
      <c r="AC420"/>
    </row>
    <row r="421" spans="1:29">
      <c r="A421"/>
      <c r="B421"/>
      <c r="C421"/>
      <c r="D421"/>
      <c r="E421"/>
      <c r="F421"/>
      <c r="G421"/>
      <c r="H421"/>
      <c r="I421"/>
      <c r="J421"/>
      <c r="K421"/>
      <c r="L421"/>
      <c r="M421"/>
      <c r="N421"/>
      <c r="O421"/>
      <c r="P421"/>
      <c r="Q421"/>
      <c r="R421"/>
      <c r="S421"/>
      <c r="T421"/>
      <c r="U421"/>
      <c r="V421"/>
      <c r="W421"/>
      <c r="X421"/>
      <c r="Y421"/>
      <c r="Z421"/>
      <c r="AA421"/>
      <c r="AB421"/>
      <c r="AC421"/>
    </row>
    <row r="422" spans="1:29">
      <c r="A422"/>
      <c r="B422"/>
      <c r="C422"/>
      <c r="D422"/>
      <c r="E422"/>
      <c r="F422"/>
      <c r="G422"/>
      <c r="H422"/>
      <c r="I422"/>
      <c r="J422"/>
      <c r="K422"/>
      <c r="L422"/>
      <c r="M422"/>
      <c r="N422"/>
      <c r="O422"/>
      <c r="P422"/>
      <c r="Q422"/>
      <c r="R422"/>
      <c r="S422"/>
      <c r="T422"/>
      <c r="U422"/>
      <c r="V422"/>
      <c r="W422"/>
      <c r="X422"/>
      <c r="Y422"/>
      <c r="Z422"/>
      <c r="AA422"/>
      <c r="AB422"/>
      <c r="AC422"/>
    </row>
    <row r="423" spans="1:29">
      <c r="A423"/>
      <c r="B423"/>
      <c r="C423"/>
      <c r="D423"/>
      <c r="E423"/>
      <c r="F423"/>
      <c r="G423"/>
      <c r="H423"/>
      <c r="I423"/>
      <c r="J423"/>
      <c r="K423"/>
      <c r="L423"/>
      <c r="M423"/>
      <c r="N423"/>
      <c r="O423"/>
      <c r="P423"/>
      <c r="Q423"/>
      <c r="R423"/>
      <c r="S423"/>
      <c r="T423"/>
      <c r="U423"/>
      <c r="V423"/>
      <c r="W423"/>
      <c r="X423"/>
      <c r="Y423"/>
      <c r="Z423"/>
      <c r="AA423"/>
      <c r="AB423"/>
      <c r="AC423"/>
    </row>
    <row r="424" spans="1:29">
      <c r="A424"/>
      <c r="B424"/>
      <c r="C424"/>
      <c r="D424"/>
      <c r="E424"/>
      <c r="F424"/>
      <c r="G424"/>
      <c r="H424"/>
      <c r="I424"/>
      <c r="J424"/>
      <c r="K424"/>
      <c r="L424"/>
      <c r="M424"/>
      <c r="N424"/>
      <c r="O424"/>
      <c r="P424"/>
      <c r="Q424"/>
      <c r="R424"/>
      <c r="S424"/>
      <c r="T424"/>
      <c r="U424"/>
      <c r="V424"/>
      <c r="W424"/>
      <c r="X424"/>
      <c r="Y424"/>
      <c r="Z424"/>
      <c r="AA424"/>
      <c r="AB424"/>
      <c r="AC424"/>
    </row>
    <row r="425" spans="1:29">
      <c r="A425"/>
      <c r="B425"/>
      <c r="C425"/>
      <c r="D425"/>
      <c r="E425"/>
      <c r="F425"/>
      <c r="G425"/>
      <c r="H425"/>
      <c r="I425"/>
      <c r="J425"/>
      <c r="K425"/>
      <c r="L425"/>
      <c r="M425"/>
      <c r="N425"/>
      <c r="O425"/>
      <c r="P425"/>
      <c r="Q425"/>
      <c r="R425"/>
      <c r="S425"/>
      <c r="T425"/>
      <c r="U425"/>
      <c r="V425"/>
      <c r="W425"/>
      <c r="X425"/>
      <c r="Y425"/>
      <c r="Z425"/>
      <c r="AA425"/>
      <c r="AB425"/>
      <c r="AC425"/>
    </row>
    <row r="426" spans="1:29">
      <c r="A426"/>
      <c r="B426"/>
      <c r="C426"/>
      <c r="D426"/>
      <c r="E426"/>
      <c r="F426"/>
      <c r="G426"/>
      <c r="H426"/>
      <c r="I426"/>
      <c r="J426"/>
      <c r="K426"/>
      <c r="L426"/>
      <c r="M426"/>
      <c r="N426"/>
      <c r="O426"/>
      <c r="P426"/>
      <c r="Q426"/>
      <c r="R426"/>
      <c r="S426"/>
      <c r="T426"/>
      <c r="U426"/>
      <c r="V426"/>
      <c r="W426"/>
      <c r="X426"/>
      <c r="Y426"/>
      <c r="Z426"/>
      <c r="AA426"/>
      <c r="AB426"/>
      <c r="AC426"/>
    </row>
    <row r="427" spans="1:29">
      <c r="A427"/>
      <c r="B427"/>
      <c r="C427"/>
      <c r="D427"/>
      <c r="E427"/>
      <c r="F427"/>
      <c r="G427"/>
      <c r="H427"/>
      <c r="I427"/>
      <c r="J427"/>
      <c r="K427"/>
      <c r="L427"/>
      <c r="M427"/>
      <c r="N427"/>
      <c r="O427"/>
      <c r="P427"/>
      <c r="Q427"/>
      <c r="R427"/>
      <c r="S427"/>
      <c r="T427"/>
      <c r="U427"/>
      <c r="V427"/>
      <c r="W427"/>
      <c r="X427"/>
      <c r="Y427"/>
      <c r="Z427"/>
      <c r="AA427"/>
      <c r="AB427"/>
      <c r="AC427"/>
    </row>
    <row r="428" spans="1:29">
      <c r="A428"/>
      <c r="B428"/>
      <c r="C428"/>
      <c r="D428"/>
      <c r="E428"/>
      <c r="F428"/>
      <c r="G428"/>
      <c r="H428"/>
      <c r="I428"/>
      <c r="J428"/>
      <c r="K428"/>
      <c r="L428"/>
      <c r="M428"/>
      <c r="N428"/>
      <c r="O428"/>
      <c r="P428"/>
      <c r="Q428"/>
      <c r="R428"/>
      <c r="S428"/>
      <c r="T428"/>
      <c r="U428"/>
      <c r="V428"/>
      <c r="W428"/>
      <c r="X428"/>
      <c r="Y428"/>
      <c r="Z428"/>
      <c r="AA428"/>
      <c r="AB428"/>
      <c r="AC428"/>
    </row>
    <row r="429" spans="1:29">
      <c r="A429"/>
      <c r="B429"/>
      <c r="C429"/>
      <c r="D429"/>
      <c r="E429"/>
      <c r="F429"/>
      <c r="G429"/>
      <c r="H429"/>
      <c r="I429"/>
      <c r="J429"/>
      <c r="K429"/>
      <c r="L429"/>
      <c r="M429"/>
      <c r="N429"/>
      <c r="O429"/>
      <c r="P429"/>
      <c r="Q429"/>
      <c r="R429"/>
      <c r="S429"/>
      <c r="T429"/>
      <c r="U429"/>
      <c r="V429"/>
      <c r="W429"/>
      <c r="X429"/>
      <c r="Y429"/>
      <c r="Z429"/>
      <c r="AA429"/>
      <c r="AB429"/>
      <c r="AC429"/>
    </row>
    <row r="430" spans="1:29">
      <c r="A430"/>
      <c r="B430"/>
      <c r="C430"/>
      <c r="D430"/>
      <c r="E430"/>
      <c r="F430"/>
      <c r="G430"/>
      <c r="H430"/>
      <c r="I430"/>
      <c r="J430"/>
      <c r="K430"/>
      <c r="L430"/>
      <c r="M430"/>
      <c r="N430"/>
      <c r="O430"/>
      <c r="P430"/>
      <c r="Q430"/>
      <c r="R430"/>
      <c r="S430"/>
      <c r="T430"/>
      <c r="U430"/>
      <c r="V430"/>
      <c r="W430"/>
      <c r="X430"/>
      <c r="Y430"/>
      <c r="Z430"/>
      <c r="AA430"/>
      <c r="AB430"/>
      <c r="AC430"/>
    </row>
    <row r="431" spans="1:29">
      <c r="A431"/>
      <c r="B431"/>
      <c r="C431"/>
      <c r="D431"/>
      <c r="E431"/>
      <c r="F431"/>
      <c r="G431"/>
      <c r="H431"/>
      <c r="I431"/>
      <c r="J431"/>
      <c r="K431"/>
      <c r="L431"/>
      <c r="M431"/>
      <c r="N431"/>
      <c r="O431"/>
      <c r="P431"/>
      <c r="Q431"/>
      <c r="R431"/>
      <c r="S431"/>
      <c r="T431"/>
      <c r="U431"/>
      <c r="V431"/>
      <c r="W431"/>
      <c r="X431"/>
      <c r="Y431"/>
      <c r="Z431"/>
      <c r="AA431"/>
      <c r="AB431"/>
      <c r="AC431"/>
    </row>
    <row r="432" spans="1:29">
      <c r="A432"/>
      <c r="B432"/>
      <c r="C432"/>
      <c r="D432"/>
      <c r="E432"/>
      <c r="F432"/>
      <c r="G432"/>
      <c r="H432"/>
      <c r="I432"/>
      <c r="J432"/>
      <c r="K432"/>
      <c r="L432"/>
      <c r="M432"/>
      <c r="N432"/>
      <c r="O432"/>
      <c r="P432"/>
      <c r="Q432"/>
      <c r="R432"/>
      <c r="S432"/>
      <c r="T432"/>
      <c r="U432"/>
      <c r="V432"/>
      <c r="W432"/>
      <c r="X432"/>
      <c r="Y432"/>
      <c r="Z432"/>
      <c r="AA432"/>
      <c r="AB432"/>
      <c r="AC432"/>
    </row>
    <row r="433" spans="1:29">
      <c r="A433"/>
      <c r="B433"/>
      <c r="C433"/>
      <c r="D433"/>
      <c r="E433"/>
      <c r="F433"/>
      <c r="G433"/>
      <c r="H433"/>
      <c r="I433"/>
      <c r="J433"/>
      <c r="K433"/>
      <c r="L433"/>
      <c r="M433"/>
      <c r="N433"/>
      <c r="O433"/>
      <c r="P433"/>
      <c r="Q433"/>
      <c r="R433"/>
      <c r="S433"/>
      <c r="T433"/>
      <c r="U433"/>
      <c r="V433"/>
      <c r="W433"/>
      <c r="X433"/>
      <c r="Y433"/>
      <c r="Z433"/>
      <c r="AA433"/>
      <c r="AB433"/>
      <c r="AC433"/>
    </row>
    <row r="434" spans="1:29">
      <c r="A434"/>
      <c r="B434"/>
      <c r="C434"/>
      <c r="D434"/>
      <c r="E434"/>
      <c r="F434"/>
      <c r="G434"/>
      <c r="H434"/>
      <c r="I434"/>
      <c r="J434"/>
      <c r="K434"/>
      <c r="L434"/>
      <c r="M434"/>
      <c r="N434"/>
      <c r="O434"/>
      <c r="P434"/>
      <c r="Q434"/>
      <c r="R434"/>
      <c r="S434"/>
      <c r="T434"/>
      <c r="U434"/>
      <c r="V434"/>
      <c r="W434"/>
      <c r="X434"/>
      <c r="Y434"/>
      <c r="Z434"/>
      <c r="AA434"/>
      <c r="AB434"/>
      <c r="AC434"/>
    </row>
    <row r="435" spans="1:29">
      <c r="A435"/>
      <c r="B435"/>
      <c r="C435"/>
      <c r="D435"/>
      <c r="E435"/>
      <c r="F435"/>
      <c r="G435"/>
      <c r="H435"/>
      <c r="I435"/>
      <c r="J435"/>
      <c r="K435"/>
      <c r="L435"/>
      <c r="M435"/>
      <c r="N435"/>
      <c r="O435"/>
      <c r="P435"/>
      <c r="Q435"/>
      <c r="R435"/>
      <c r="S435"/>
      <c r="T435"/>
      <c r="U435"/>
      <c r="V435"/>
      <c r="W435"/>
      <c r="X435"/>
      <c r="Y435"/>
      <c r="Z435"/>
      <c r="AA435"/>
      <c r="AB435"/>
      <c r="AC435"/>
    </row>
    <row r="436" spans="1:29">
      <c r="A436"/>
      <c r="B436"/>
      <c r="C436"/>
      <c r="D436"/>
      <c r="E436"/>
      <c r="F436"/>
      <c r="G436"/>
      <c r="H436"/>
      <c r="I436"/>
      <c r="J436"/>
      <c r="K436"/>
      <c r="L436"/>
      <c r="M436"/>
      <c r="N436"/>
      <c r="O436"/>
      <c r="P436"/>
      <c r="Q436"/>
      <c r="R436"/>
      <c r="S436"/>
      <c r="T436"/>
      <c r="U436"/>
      <c r="V436"/>
      <c r="W436"/>
      <c r="X436"/>
      <c r="Y436"/>
      <c r="Z436"/>
      <c r="AA436"/>
      <c r="AB436"/>
      <c r="AC436"/>
    </row>
    <row r="437" spans="1:29">
      <c r="A437"/>
      <c r="B437"/>
      <c r="C437"/>
      <c r="D437"/>
      <c r="E437"/>
      <c r="F437"/>
      <c r="G437"/>
      <c r="H437"/>
      <c r="I437"/>
      <c r="J437"/>
      <c r="K437"/>
      <c r="L437"/>
      <c r="M437"/>
      <c r="N437"/>
      <c r="O437"/>
      <c r="P437"/>
      <c r="Q437"/>
      <c r="R437"/>
      <c r="S437"/>
      <c r="T437"/>
      <c r="U437"/>
      <c r="V437"/>
      <c r="W437"/>
      <c r="X437"/>
      <c r="Y437"/>
      <c r="Z437"/>
      <c r="AA437"/>
      <c r="AB437"/>
      <c r="AC437"/>
    </row>
    <row r="438" spans="1:29">
      <c r="A438"/>
      <c r="B438"/>
      <c r="C438"/>
      <c r="D438"/>
      <c r="E438"/>
      <c r="F438"/>
      <c r="G438"/>
      <c r="H438"/>
      <c r="I438"/>
      <c r="J438"/>
      <c r="K438"/>
      <c r="L438"/>
      <c r="M438"/>
      <c r="N438"/>
      <c r="O438"/>
      <c r="P438"/>
      <c r="Q438"/>
      <c r="R438"/>
      <c r="S438"/>
      <c r="T438"/>
      <c r="U438"/>
      <c r="V438"/>
      <c r="W438"/>
      <c r="X438"/>
      <c r="Y438"/>
      <c r="Z438"/>
      <c r="AA438"/>
      <c r="AB438"/>
      <c r="AC438"/>
    </row>
    <row r="439" spans="1:29">
      <c r="A439"/>
      <c r="B439"/>
      <c r="C439"/>
      <c r="D439"/>
      <c r="E439"/>
      <c r="F439"/>
      <c r="G439"/>
      <c r="H439"/>
      <c r="I439"/>
      <c r="J439"/>
      <c r="K439"/>
      <c r="L439"/>
      <c r="M439"/>
      <c r="N439"/>
      <c r="O439"/>
      <c r="P439"/>
      <c r="Q439"/>
      <c r="R439"/>
      <c r="S439"/>
      <c r="T439"/>
      <c r="U439"/>
      <c r="V439"/>
      <c r="W439"/>
      <c r="X439"/>
      <c r="Y439"/>
      <c r="Z439"/>
      <c r="AA439"/>
      <c r="AB439"/>
      <c r="AC439"/>
    </row>
    <row r="440" spans="1:29">
      <c r="A440"/>
      <c r="B440"/>
      <c r="C440"/>
      <c r="D440"/>
      <c r="E440"/>
      <c r="F440"/>
      <c r="G440"/>
      <c r="H440"/>
      <c r="I440"/>
      <c r="J440"/>
      <c r="K440"/>
      <c r="L440"/>
      <c r="M440"/>
      <c r="N440"/>
      <c r="O440"/>
      <c r="P440"/>
      <c r="Q440"/>
      <c r="R440"/>
      <c r="S440"/>
      <c r="T440"/>
      <c r="U440"/>
      <c r="V440"/>
      <c r="W440"/>
      <c r="X440"/>
      <c r="Y440"/>
      <c r="Z440"/>
      <c r="AA440"/>
      <c r="AB440"/>
      <c r="AC440"/>
    </row>
    <row r="441" spans="1:29">
      <c r="A441"/>
      <c r="B441"/>
      <c r="C441"/>
      <c r="D441"/>
      <c r="E441"/>
      <c r="F441"/>
      <c r="G441"/>
      <c r="H441"/>
      <c r="I441"/>
      <c r="J441"/>
      <c r="K441"/>
      <c r="L441"/>
      <c r="M441"/>
      <c r="N441"/>
      <c r="O441"/>
      <c r="P441"/>
      <c r="Q441"/>
      <c r="R441"/>
      <c r="S441"/>
      <c r="T441"/>
      <c r="U441"/>
      <c r="V441"/>
      <c r="W441"/>
      <c r="X441"/>
      <c r="Y441"/>
      <c r="Z441"/>
      <c r="AA441"/>
      <c r="AB441"/>
      <c r="AC441"/>
    </row>
    <row r="442" spans="1:29">
      <c r="A442"/>
      <c r="B442"/>
      <c r="C442"/>
      <c r="D442"/>
      <c r="E442"/>
      <c r="F442"/>
      <c r="G442"/>
      <c r="H442"/>
      <c r="I442"/>
      <c r="J442"/>
      <c r="K442"/>
      <c r="L442"/>
      <c r="M442"/>
      <c r="N442"/>
      <c r="O442"/>
      <c r="P442"/>
      <c r="Q442"/>
      <c r="R442"/>
      <c r="S442"/>
      <c r="T442"/>
      <c r="U442"/>
      <c r="V442"/>
      <c r="W442"/>
      <c r="X442"/>
      <c r="Y442"/>
      <c r="Z442"/>
      <c r="AA442"/>
      <c r="AB442"/>
      <c r="AC442"/>
    </row>
    <row r="443" spans="1:29">
      <c r="A443"/>
      <c r="B443"/>
      <c r="C443"/>
      <c r="D443"/>
      <c r="E443"/>
      <c r="F443"/>
      <c r="G443"/>
      <c r="H443"/>
      <c r="I443"/>
      <c r="J443"/>
      <c r="K443"/>
      <c r="L443"/>
      <c r="M443"/>
      <c r="N443"/>
      <c r="O443"/>
      <c r="P443"/>
      <c r="Q443"/>
      <c r="R443"/>
      <c r="S443"/>
      <c r="T443"/>
      <c r="U443"/>
      <c r="V443"/>
      <c r="W443"/>
      <c r="X443"/>
      <c r="Y443"/>
      <c r="Z443"/>
      <c r="AA443"/>
      <c r="AB443"/>
      <c r="AC443"/>
    </row>
    <row r="444" spans="1:29">
      <c r="A444"/>
      <c r="B444"/>
      <c r="C444"/>
      <c r="D444"/>
      <c r="E444"/>
      <c r="F444"/>
      <c r="G444"/>
      <c r="H444"/>
      <c r="I444"/>
      <c r="J444"/>
      <c r="K444"/>
      <c r="L444"/>
      <c r="M444"/>
      <c r="N444"/>
      <c r="O444"/>
      <c r="P444"/>
      <c r="Q444"/>
      <c r="R444"/>
      <c r="S444"/>
      <c r="T444"/>
      <c r="U444"/>
      <c r="V444"/>
      <c r="W444"/>
      <c r="X444"/>
      <c r="Y444"/>
      <c r="Z444"/>
      <c r="AA444"/>
      <c r="AB444"/>
      <c r="AC444"/>
    </row>
    <row r="445" spans="1:29">
      <c r="A445"/>
      <c r="B445"/>
      <c r="C445"/>
      <c r="D445"/>
      <c r="E445"/>
      <c r="F445"/>
      <c r="G445"/>
      <c r="H445"/>
      <c r="I445"/>
      <c r="J445"/>
      <c r="K445"/>
      <c r="L445"/>
      <c r="M445"/>
      <c r="N445"/>
      <c r="O445"/>
      <c r="P445"/>
      <c r="Q445"/>
      <c r="R445"/>
      <c r="S445"/>
      <c r="T445"/>
      <c r="U445"/>
      <c r="V445"/>
      <c r="W445"/>
      <c r="X445"/>
      <c r="Y445"/>
      <c r="Z445"/>
      <c r="AA445"/>
      <c r="AB445"/>
      <c r="AC445"/>
    </row>
    <row r="446" spans="1:29">
      <c r="A446"/>
      <c r="B446"/>
      <c r="C446"/>
      <c r="D446"/>
      <c r="E446"/>
      <c r="F446"/>
      <c r="G446"/>
      <c r="H446"/>
      <c r="I446"/>
      <c r="J446"/>
      <c r="K446"/>
      <c r="L446"/>
      <c r="M446"/>
      <c r="N446"/>
      <c r="O446"/>
      <c r="P446"/>
      <c r="Q446"/>
      <c r="R446"/>
      <c r="S446"/>
      <c r="T446"/>
      <c r="U446"/>
      <c r="V446"/>
      <c r="W446"/>
      <c r="X446"/>
      <c r="Y446"/>
      <c r="Z446"/>
      <c r="AA446"/>
      <c r="AB446"/>
      <c r="AC446"/>
    </row>
    <row r="447" spans="1:29">
      <c r="A447"/>
      <c r="B447"/>
      <c r="C447"/>
      <c r="D447"/>
      <c r="E447"/>
      <c r="F447"/>
      <c r="G447"/>
      <c r="H447"/>
      <c r="I447"/>
      <c r="J447"/>
      <c r="K447"/>
      <c r="L447"/>
      <c r="M447"/>
      <c r="N447"/>
      <c r="O447"/>
      <c r="P447"/>
      <c r="Q447"/>
      <c r="R447"/>
      <c r="S447"/>
      <c r="T447"/>
      <c r="U447"/>
      <c r="V447"/>
      <c r="W447"/>
      <c r="X447"/>
      <c r="Y447"/>
      <c r="Z447"/>
      <c r="AA447"/>
      <c r="AB447"/>
      <c r="AC447"/>
    </row>
    <row r="448" spans="1:29">
      <c r="A448"/>
      <c r="B448"/>
      <c r="C448"/>
      <c r="D448"/>
      <c r="E448"/>
      <c r="F448"/>
      <c r="G448"/>
      <c r="H448"/>
      <c r="I448"/>
      <c r="J448"/>
      <c r="K448"/>
      <c r="L448"/>
      <c r="M448"/>
      <c r="N448"/>
      <c r="O448"/>
      <c r="P448"/>
      <c r="Q448"/>
      <c r="R448"/>
      <c r="S448"/>
      <c r="T448"/>
      <c r="U448"/>
      <c r="V448"/>
      <c r="W448"/>
      <c r="X448"/>
      <c r="Y448"/>
      <c r="Z448"/>
      <c r="AA448"/>
      <c r="AB448"/>
      <c r="AC448"/>
    </row>
    <row r="449" spans="1:29">
      <c r="A449"/>
      <c r="B449"/>
      <c r="C449"/>
      <c r="D449"/>
      <c r="E449"/>
      <c r="F449"/>
      <c r="G449"/>
      <c r="H449"/>
      <c r="I449"/>
      <c r="J449"/>
      <c r="K449"/>
      <c r="L449"/>
      <c r="M449"/>
      <c r="N449"/>
      <c r="O449"/>
      <c r="P449"/>
      <c r="Q449"/>
      <c r="R449"/>
      <c r="S449"/>
      <c r="T449"/>
      <c r="U449"/>
      <c r="V449"/>
      <c r="W449"/>
      <c r="X449"/>
      <c r="Y449"/>
      <c r="Z449"/>
      <c r="AA449"/>
      <c r="AB449"/>
      <c r="AC449"/>
    </row>
    <row r="450" spans="1:29">
      <c r="A450"/>
      <c r="B450"/>
      <c r="C450"/>
      <c r="D450"/>
      <c r="E450"/>
      <c r="F450"/>
      <c r="G450"/>
      <c r="H450"/>
      <c r="I450"/>
      <c r="J450"/>
      <c r="K450"/>
      <c r="L450"/>
      <c r="M450"/>
      <c r="N450"/>
      <c r="O450"/>
      <c r="P450"/>
      <c r="Q450"/>
      <c r="R450"/>
      <c r="S450"/>
      <c r="T450"/>
      <c r="U450"/>
      <c r="V450"/>
      <c r="W450"/>
      <c r="X450"/>
      <c r="Y450"/>
      <c r="Z450"/>
      <c r="AA450"/>
      <c r="AB450"/>
      <c r="AC450"/>
    </row>
    <row r="451" spans="1:29">
      <c r="A451"/>
      <c r="B451"/>
      <c r="C451"/>
      <c r="D451"/>
      <c r="E451"/>
      <c r="F451"/>
      <c r="G451"/>
      <c r="H451"/>
      <c r="I451"/>
      <c r="J451"/>
      <c r="K451"/>
      <c r="L451"/>
      <c r="M451"/>
      <c r="N451"/>
      <c r="O451"/>
      <c r="P451"/>
      <c r="Q451"/>
      <c r="R451"/>
      <c r="S451"/>
      <c r="T451"/>
      <c r="U451"/>
      <c r="V451"/>
      <c r="W451"/>
      <c r="X451"/>
      <c r="Y451"/>
      <c r="Z451"/>
      <c r="AA451"/>
      <c r="AB451"/>
      <c r="AC451"/>
    </row>
    <row r="452" spans="1:29">
      <c r="A452"/>
      <c r="B452"/>
      <c r="C452"/>
      <c r="D452"/>
      <c r="E452"/>
      <c r="F452"/>
      <c r="G452"/>
      <c r="H452"/>
      <c r="I452"/>
      <c r="J452"/>
      <c r="K452"/>
      <c r="L452"/>
      <c r="M452"/>
      <c r="N452"/>
      <c r="O452"/>
      <c r="P452"/>
      <c r="Q452"/>
      <c r="R452"/>
      <c r="S452"/>
      <c r="T452"/>
      <c r="U452"/>
      <c r="V452"/>
      <c r="W452"/>
      <c r="X452"/>
      <c r="Y452"/>
      <c r="Z452"/>
      <c r="AA452"/>
      <c r="AB452"/>
      <c r="AC452"/>
    </row>
    <row r="453" spans="1:29">
      <c r="A453"/>
      <c r="B453"/>
      <c r="C453"/>
      <c r="D453"/>
      <c r="E453"/>
      <c r="F453"/>
      <c r="G453"/>
      <c r="H453"/>
      <c r="I453"/>
      <c r="J453"/>
      <c r="K453"/>
      <c r="L453"/>
      <c r="M453"/>
      <c r="N453"/>
      <c r="O453"/>
      <c r="P453"/>
      <c r="Q453"/>
      <c r="R453"/>
      <c r="S453"/>
      <c r="T453"/>
      <c r="U453"/>
      <c r="V453"/>
      <c r="W453"/>
      <c r="X453"/>
      <c r="Y453"/>
      <c r="Z453"/>
      <c r="AA453"/>
      <c r="AB453"/>
      <c r="AC453"/>
    </row>
    <row r="454" spans="1:29">
      <c r="A454"/>
      <c r="B454"/>
      <c r="C454"/>
      <c r="D454"/>
      <c r="E454"/>
      <c r="F454"/>
      <c r="G454"/>
      <c r="H454"/>
      <c r="I454"/>
      <c r="J454"/>
      <c r="K454"/>
      <c r="L454"/>
      <c r="M454"/>
      <c r="N454"/>
      <c r="O454"/>
      <c r="P454"/>
      <c r="Q454"/>
      <c r="R454"/>
      <c r="S454"/>
      <c r="T454"/>
      <c r="U454"/>
      <c r="V454"/>
      <c r="W454"/>
      <c r="X454"/>
      <c r="Y454"/>
      <c r="Z454"/>
      <c r="AA454"/>
      <c r="AB454"/>
      <c r="AC454"/>
    </row>
    <row r="455" spans="1:29">
      <c r="A455"/>
      <c r="B455"/>
      <c r="C455"/>
      <c r="D455"/>
      <c r="E455"/>
      <c r="F455"/>
      <c r="G455"/>
      <c r="H455"/>
      <c r="I455"/>
      <c r="J455"/>
      <c r="K455"/>
      <c r="L455"/>
      <c r="M455"/>
      <c r="N455"/>
      <c r="O455"/>
      <c r="P455"/>
      <c r="Q455"/>
      <c r="R455"/>
      <c r="S455"/>
      <c r="T455"/>
      <c r="U455"/>
      <c r="V455"/>
      <c r="W455"/>
      <c r="X455"/>
      <c r="Y455"/>
      <c r="Z455"/>
      <c r="AA455"/>
      <c r="AB455"/>
      <c r="AC455"/>
    </row>
    <row r="456" spans="1:29">
      <c r="A456"/>
      <c r="B456"/>
      <c r="C456"/>
      <c r="D456"/>
      <c r="E456"/>
      <c r="F456"/>
      <c r="G456"/>
      <c r="H456"/>
      <c r="I456"/>
      <c r="J456"/>
      <c r="K456"/>
      <c r="L456"/>
      <c r="M456"/>
      <c r="N456"/>
      <c r="O456"/>
      <c r="P456"/>
      <c r="Q456"/>
      <c r="R456"/>
      <c r="S456"/>
      <c r="T456"/>
      <c r="U456"/>
      <c r="V456"/>
      <c r="W456"/>
      <c r="X456"/>
      <c r="Y456"/>
      <c r="Z456"/>
      <c r="AA456"/>
      <c r="AB456"/>
      <c r="AC456"/>
    </row>
    <row r="457" spans="1:29">
      <c r="A457"/>
      <c r="B457"/>
      <c r="C457"/>
      <c r="D457"/>
      <c r="E457"/>
      <c r="F457"/>
      <c r="G457"/>
      <c r="H457"/>
      <c r="I457"/>
      <c r="J457"/>
      <c r="K457"/>
      <c r="L457"/>
      <c r="M457"/>
      <c r="N457"/>
      <c r="O457"/>
      <c r="P457"/>
      <c r="Q457"/>
      <c r="R457"/>
      <c r="S457"/>
      <c r="T457"/>
      <c r="U457"/>
      <c r="V457"/>
      <c r="W457"/>
      <c r="X457"/>
      <c r="Y457"/>
      <c r="Z457"/>
      <c r="AA457"/>
      <c r="AB457"/>
      <c r="AC457"/>
    </row>
    <row r="458" spans="1:29">
      <c r="A458"/>
      <c r="B458"/>
      <c r="C458"/>
      <c r="D458"/>
      <c r="E458"/>
      <c r="F458"/>
      <c r="G458"/>
      <c r="H458"/>
      <c r="I458"/>
      <c r="J458"/>
      <c r="K458"/>
      <c r="L458"/>
      <c r="M458"/>
      <c r="N458"/>
      <c r="O458"/>
      <c r="P458"/>
      <c r="Q458"/>
      <c r="R458"/>
      <c r="S458"/>
      <c r="T458"/>
      <c r="U458"/>
      <c r="V458"/>
      <c r="W458"/>
      <c r="X458"/>
      <c r="Y458"/>
      <c r="Z458"/>
      <c r="AA458"/>
      <c r="AB458"/>
      <c r="AC458"/>
    </row>
    <row r="459" spans="1:29">
      <c r="A459"/>
      <c r="B459"/>
      <c r="C459"/>
      <c r="D459"/>
      <c r="E459"/>
      <c r="F459"/>
      <c r="G459"/>
      <c r="H459"/>
      <c r="I459"/>
      <c r="J459"/>
      <c r="K459"/>
      <c r="L459"/>
      <c r="M459"/>
      <c r="N459"/>
      <c r="O459"/>
      <c r="P459"/>
      <c r="Q459"/>
      <c r="R459"/>
      <c r="S459"/>
      <c r="T459"/>
      <c r="U459"/>
      <c r="V459"/>
      <c r="W459"/>
      <c r="X459"/>
      <c r="Y459"/>
      <c r="Z459"/>
      <c r="AA459"/>
      <c r="AB459"/>
      <c r="AC459"/>
    </row>
    <row r="460" spans="1:29">
      <c r="A460"/>
      <c r="B460"/>
      <c r="C460"/>
      <c r="D460"/>
      <c r="E460"/>
      <c r="F460"/>
      <c r="G460"/>
      <c r="H460"/>
      <c r="I460"/>
      <c r="J460"/>
      <c r="K460"/>
      <c r="L460"/>
      <c r="M460"/>
      <c r="N460"/>
      <c r="O460"/>
      <c r="P460"/>
      <c r="Q460"/>
      <c r="R460"/>
      <c r="S460"/>
      <c r="T460"/>
      <c r="U460"/>
      <c r="V460"/>
      <c r="W460"/>
      <c r="X460"/>
      <c r="Y460"/>
      <c r="Z460"/>
      <c r="AA460"/>
      <c r="AB460"/>
      <c r="AC460"/>
    </row>
    <row r="461" spans="1:29">
      <c r="A461"/>
      <c r="B461"/>
      <c r="C461"/>
      <c r="D461"/>
      <c r="E461"/>
      <c r="F461"/>
      <c r="G461"/>
      <c r="H461"/>
      <c r="I461"/>
      <c r="J461"/>
      <c r="K461"/>
      <c r="L461"/>
      <c r="M461"/>
      <c r="N461"/>
      <c r="O461"/>
      <c r="P461"/>
      <c r="Q461"/>
      <c r="R461"/>
      <c r="S461"/>
      <c r="T461"/>
      <c r="U461"/>
      <c r="V461"/>
      <c r="W461"/>
      <c r="X461"/>
      <c r="Y461"/>
      <c r="Z461"/>
      <c r="AA461"/>
      <c r="AB461"/>
      <c r="AC461"/>
    </row>
    <row r="462" spans="1:29">
      <c r="A462"/>
      <c r="B462"/>
      <c r="C462"/>
      <c r="D462"/>
      <c r="E462"/>
      <c r="F462"/>
      <c r="G462"/>
      <c r="H462"/>
      <c r="I462"/>
      <c r="J462"/>
      <c r="K462"/>
      <c r="L462"/>
      <c r="M462"/>
      <c r="N462"/>
      <c r="O462"/>
      <c r="P462"/>
      <c r="Q462"/>
      <c r="R462"/>
      <c r="S462"/>
      <c r="T462"/>
      <c r="U462"/>
      <c r="V462"/>
      <c r="W462"/>
      <c r="X462"/>
      <c r="Y462"/>
      <c r="Z462"/>
      <c r="AA462"/>
      <c r="AB462"/>
      <c r="AC462"/>
    </row>
    <row r="463" spans="1:29">
      <c r="A463"/>
      <c r="B463"/>
      <c r="C463"/>
      <c r="D463"/>
      <c r="E463"/>
      <c r="F463"/>
      <c r="G463"/>
      <c r="H463"/>
      <c r="I463"/>
      <c r="J463"/>
      <c r="K463"/>
      <c r="L463"/>
      <c r="M463"/>
      <c r="N463"/>
      <c r="O463"/>
      <c r="P463"/>
      <c r="Q463"/>
      <c r="R463"/>
      <c r="S463"/>
      <c r="T463"/>
      <c r="U463"/>
      <c r="V463"/>
      <c r="W463"/>
      <c r="X463"/>
      <c r="Y463"/>
      <c r="Z463"/>
      <c r="AA463"/>
      <c r="AB463"/>
      <c r="AC463"/>
    </row>
    <row r="464" spans="1:29">
      <c r="A464"/>
      <c r="B464"/>
      <c r="C464"/>
      <c r="D464"/>
      <c r="E464"/>
      <c r="F464"/>
      <c r="G464"/>
      <c r="H464"/>
      <c r="I464"/>
      <c r="J464"/>
      <c r="K464"/>
      <c r="L464"/>
      <c r="M464"/>
      <c r="N464"/>
      <c r="O464"/>
      <c r="P464"/>
      <c r="Q464"/>
      <c r="R464"/>
      <c r="S464"/>
      <c r="T464"/>
      <c r="U464"/>
      <c r="V464"/>
      <c r="W464"/>
      <c r="X464"/>
      <c r="Y464"/>
      <c r="Z464"/>
      <c r="AA464"/>
      <c r="AB464"/>
      <c r="AC464"/>
    </row>
    <row r="465" spans="1:29">
      <c r="A465"/>
      <c r="B465"/>
      <c r="C465"/>
      <c r="D465"/>
      <c r="E465"/>
      <c r="F465"/>
      <c r="G465"/>
      <c r="H465"/>
      <c r="I465"/>
      <c r="J465"/>
      <c r="K465"/>
      <c r="L465"/>
      <c r="M465"/>
      <c r="N465"/>
      <c r="O465"/>
      <c r="P465"/>
      <c r="Q465"/>
      <c r="R465"/>
      <c r="S465"/>
      <c r="T465"/>
      <c r="U465"/>
      <c r="V465"/>
      <c r="W465"/>
      <c r="X465"/>
      <c r="Y465"/>
      <c r="Z465"/>
      <c r="AA465"/>
      <c r="AB465"/>
      <c r="AC465"/>
    </row>
    <row r="466" spans="1:29">
      <c r="A466"/>
      <c r="B466"/>
      <c r="C466"/>
      <c r="D466"/>
      <c r="E466"/>
      <c r="F466"/>
      <c r="G466"/>
      <c r="H466"/>
      <c r="I466"/>
      <c r="J466"/>
      <c r="K466"/>
      <c r="L466"/>
      <c r="M466"/>
      <c r="N466"/>
      <c r="O466"/>
      <c r="P466"/>
      <c r="Q466"/>
      <c r="R466"/>
      <c r="S466"/>
      <c r="T466"/>
      <c r="U466"/>
      <c r="V466"/>
      <c r="W466"/>
      <c r="X466"/>
      <c r="Y466"/>
      <c r="Z466"/>
      <c r="AA466"/>
      <c r="AB466"/>
      <c r="AC466"/>
    </row>
    <row r="467" spans="1:29">
      <c r="A467"/>
      <c r="B467"/>
      <c r="C467"/>
      <c r="D467"/>
      <c r="E467"/>
      <c r="F467"/>
      <c r="G467"/>
      <c r="H467"/>
      <c r="I467"/>
      <c r="J467"/>
      <c r="K467"/>
      <c r="L467"/>
      <c r="M467"/>
      <c r="N467"/>
      <c r="O467"/>
      <c r="P467"/>
      <c r="Q467"/>
      <c r="R467"/>
      <c r="S467"/>
      <c r="T467"/>
      <c r="U467"/>
      <c r="V467"/>
      <c r="W467"/>
      <c r="X467"/>
      <c r="Y467"/>
      <c r="Z467"/>
      <c r="AA467"/>
      <c r="AB467"/>
      <c r="AC467"/>
    </row>
    <row r="468" spans="1:29">
      <c r="A468"/>
      <c r="B468"/>
      <c r="C468"/>
      <c r="D468"/>
      <c r="E468"/>
      <c r="F468"/>
      <c r="G468"/>
      <c r="H468"/>
      <c r="I468"/>
      <c r="J468"/>
      <c r="K468"/>
      <c r="L468"/>
      <c r="M468"/>
      <c r="N468"/>
      <c r="O468"/>
      <c r="P468"/>
      <c r="Q468"/>
      <c r="R468"/>
      <c r="S468"/>
      <c r="T468"/>
      <c r="U468"/>
      <c r="V468"/>
      <c r="W468"/>
      <c r="X468"/>
      <c r="Y468"/>
      <c r="Z468"/>
      <c r="AA468"/>
      <c r="AB468"/>
      <c r="AC468"/>
    </row>
    <row r="469" spans="1:29">
      <c r="A469"/>
      <c r="B469"/>
      <c r="C469"/>
      <c r="D469"/>
      <c r="E469"/>
      <c r="F469"/>
      <c r="G469"/>
      <c r="H469"/>
      <c r="I469"/>
      <c r="J469"/>
      <c r="K469"/>
      <c r="L469"/>
      <c r="M469"/>
      <c r="N469"/>
      <c r="O469"/>
      <c r="P469"/>
      <c r="Q469"/>
      <c r="R469"/>
      <c r="S469"/>
      <c r="T469"/>
      <c r="U469"/>
      <c r="V469"/>
      <c r="W469"/>
      <c r="X469"/>
      <c r="Y469"/>
      <c r="Z469"/>
      <c r="AA469"/>
      <c r="AB469"/>
      <c r="AC469"/>
    </row>
    <row r="470" spans="1:29">
      <c r="A470"/>
      <c r="B470"/>
      <c r="C470"/>
      <c r="D470"/>
      <c r="E470"/>
      <c r="F470"/>
      <c r="G470"/>
      <c r="H470"/>
      <c r="I470"/>
      <c r="J470"/>
      <c r="K470"/>
      <c r="L470"/>
      <c r="M470"/>
      <c r="N470"/>
      <c r="O470"/>
      <c r="P470"/>
      <c r="Q470"/>
      <c r="R470"/>
      <c r="S470"/>
      <c r="T470"/>
      <c r="U470"/>
      <c r="V470"/>
      <c r="W470"/>
      <c r="X470"/>
      <c r="Y470"/>
      <c r="Z470"/>
      <c r="AA470"/>
      <c r="AB470"/>
      <c r="AC470"/>
    </row>
    <row r="471" spans="1:29">
      <c r="A471"/>
      <c r="B471"/>
      <c r="C471"/>
      <c r="D471"/>
      <c r="E471"/>
      <c r="F471"/>
      <c r="G471"/>
      <c r="H471"/>
      <c r="I471"/>
      <c r="J471"/>
      <c r="K471"/>
      <c r="L471"/>
      <c r="M471"/>
      <c r="N471"/>
      <c r="O471"/>
      <c r="P471"/>
      <c r="Q471"/>
      <c r="R471"/>
      <c r="S471"/>
      <c r="T471"/>
      <c r="U471"/>
      <c r="V471"/>
      <c r="W471"/>
      <c r="X471"/>
      <c r="Y471"/>
      <c r="Z471"/>
      <c r="AA471"/>
      <c r="AB471"/>
      <c r="AC471"/>
    </row>
    <row r="472" spans="1:29">
      <c r="A472"/>
      <c r="B472"/>
      <c r="C472"/>
      <c r="D472"/>
      <c r="E472"/>
      <c r="F472"/>
      <c r="G472"/>
      <c r="H472"/>
      <c r="I472"/>
      <c r="J472"/>
      <c r="K472"/>
      <c r="L472"/>
      <c r="M472"/>
      <c r="N472"/>
      <c r="O472"/>
      <c r="P472"/>
      <c r="Q472"/>
      <c r="R472"/>
      <c r="S472"/>
      <c r="T472"/>
      <c r="U472"/>
      <c r="V472"/>
      <c r="W472"/>
      <c r="X472"/>
      <c r="Y472"/>
      <c r="Z472"/>
      <c r="AA472"/>
      <c r="AB472"/>
      <c r="AC472"/>
    </row>
    <row r="473" spans="1:29">
      <c r="A473"/>
      <c r="B473"/>
      <c r="C473"/>
      <c r="D473"/>
      <c r="E473"/>
      <c r="F473"/>
      <c r="G473"/>
      <c r="H473"/>
      <c r="I473"/>
      <c r="J473"/>
      <c r="K473"/>
      <c r="L473"/>
      <c r="M473"/>
      <c r="N473"/>
      <c r="O473"/>
      <c r="P473"/>
      <c r="Q473"/>
      <c r="R473"/>
      <c r="S473"/>
      <c r="T473"/>
      <c r="U473"/>
      <c r="V473"/>
      <c r="W473"/>
      <c r="X473"/>
      <c r="Y473"/>
      <c r="Z473"/>
      <c r="AA473"/>
      <c r="AB473"/>
      <c r="AC473"/>
    </row>
    <row r="474" spans="1:29">
      <c r="A474"/>
      <c r="B474"/>
      <c r="C474"/>
      <c r="D474"/>
      <c r="E474"/>
      <c r="F474"/>
      <c r="G474"/>
      <c r="H474"/>
      <c r="I474"/>
      <c r="J474"/>
      <c r="K474"/>
      <c r="L474"/>
      <c r="M474"/>
      <c r="N474"/>
      <c r="O474"/>
      <c r="P474"/>
      <c r="Q474"/>
      <c r="R474"/>
      <c r="S474"/>
      <c r="T474"/>
      <c r="U474"/>
      <c r="V474"/>
      <c r="W474"/>
      <c r="X474"/>
      <c r="Y474"/>
      <c r="Z474"/>
      <c r="AA474"/>
      <c r="AB474"/>
      <c r="AC474"/>
    </row>
    <row r="475" spans="1:29">
      <c r="A475"/>
      <c r="B475"/>
      <c r="C475"/>
      <c r="D475"/>
      <c r="E475"/>
      <c r="F475"/>
      <c r="G475"/>
      <c r="H475"/>
      <c r="I475"/>
      <c r="J475"/>
      <c r="K475"/>
      <c r="L475"/>
      <c r="M475"/>
      <c r="N475"/>
      <c r="O475"/>
      <c r="P475"/>
      <c r="Q475"/>
      <c r="R475"/>
      <c r="S475"/>
      <c r="T475"/>
      <c r="U475"/>
      <c r="V475"/>
      <c r="W475"/>
      <c r="X475"/>
      <c r="Y475"/>
      <c r="Z475"/>
      <c r="AA475"/>
      <c r="AB475"/>
      <c r="AC475"/>
    </row>
    <row r="476" spans="1:29">
      <c r="A476"/>
      <c r="B476"/>
      <c r="C476"/>
      <c r="D476"/>
      <c r="E476"/>
      <c r="F476"/>
      <c r="G476"/>
      <c r="H476"/>
      <c r="I476"/>
      <c r="J476"/>
      <c r="K476"/>
      <c r="L476"/>
      <c r="M476"/>
      <c r="N476"/>
      <c r="O476"/>
      <c r="P476"/>
      <c r="Q476"/>
      <c r="R476"/>
      <c r="S476"/>
      <c r="T476"/>
      <c r="U476"/>
      <c r="V476"/>
      <c r="W476"/>
      <c r="X476"/>
      <c r="Y476"/>
      <c r="Z476"/>
      <c r="AA476"/>
      <c r="AB476"/>
      <c r="AC476"/>
    </row>
    <row r="477" spans="1:29">
      <c r="A477"/>
      <c r="B477"/>
      <c r="C477"/>
      <c r="D477"/>
      <c r="E477"/>
      <c r="F477"/>
      <c r="G477"/>
      <c r="H477"/>
      <c r="I477"/>
      <c r="J477"/>
      <c r="K477"/>
      <c r="L477"/>
      <c r="M477"/>
      <c r="N477"/>
      <c r="O477"/>
      <c r="P477"/>
      <c r="Q477"/>
      <c r="R477"/>
      <c r="S477"/>
      <c r="T477"/>
      <c r="U477"/>
      <c r="V477"/>
      <c r="W477"/>
      <c r="X477"/>
      <c r="Y477"/>
      <c r="Z477"/>
      <c r="AA477"/>
      <c r="AB477"/>
      <c r="AC477"/>
    </row>
    <row r="478" spans="1:29">
      <c r="A478"/>
      <c r="B478"/>
      <c r="C478"/>
      <c r="D478"/>
      <c r="E478"/>
      <c r="F478"/>
      <c r="G478"/>
      <c r="H478"/>
      <c r="I478"/>
      <c r="J478"/>
      <c r="K478"/>
      <c r="L478"/>
      <c r="M478"/>
      <c r="N478"/>
      <c r="O478"/>
      <c r="P478"/>
      <c r="Q478"/>
      <c r="R478"/>
      <c r="S478"/>
      <c r="T478"/>
      <c r="U478"/>
      <c r="V478"/>
      <c r="W478"/>
      <c r="X478"/>
      <c r="Y478"/>
      <c r="Z478"/>
      <c r="AA478"/>
      <c r="AB478"/>
      <c r="AC478"/>
    </row>
    <row r="479" spans="1:29">
      <c r="A479"/>
      <c r="B479"/>
      <c r="C479"/>
      <c r="D479"/>
      <c r="E479"/>
      <c r="F479"/>
      <c r="G479"/>
      <c r="H479"/>
      <c r="I479"/>
      <c r="J479"/>
      <c r="K479"/>
      <c r="L479"/>
      <c r="M479"/>
      <c r="N479"/>
      <c r="O479"/>
      <c r="P479"/>
      <c r="Q479"/>
      <c r="R479"/>
      <c r="S479"/>
      <c r="T479"/>
      <c r="U479"/>
      <c r="V479"/>
      <c r="W479"/>
      <c r="X479"/>
      <c r="Y479"/>
      <c r="Z479"/>
      <c r="AA479"/>
      <c r="AB479"/>
      <c r="AC479"/>
    </row>
    <row r="480" spans="1:29">
      <c r="A480"/>
      <c r="B480"/>
      <c r="C480"/>
      <c r="D480"/>
      <c r="E480"/>
      <c r="F480"/>
      <c r="G480"/>
      <c r="H480"/>
      <c r="I480"/>
      <c r="J480"/>
      <c r="K480"/>
      <c r="L480"/>
      <c r="M480"/>
      <c r="N480"/>
      <c r="O480"/>
      <c r="P480"/>
      <c r="Q480"/>
      <c r="R480"/>
      <c r="S480"/>
      <c r="T480"/>
      <c r="U480"/>
      <c r="V480"/>
      <c r="W480"/>
      <c r="X480"/>
      <c r="Y480"/>
      <c r="Z480"/>
      <c r="AA480"/>
      <c r="AB480"/>
      <c r="AC480"/>
    </row>
    <row r="481" spans="1:29">
      <c r="A481"/>
      <c r="B481"/>
      <c r="C481"/>
      <c r="D481"/>
      <c r="E481"/>
      <c r="F481"/>
      <c r="G481"/>
      <c r="H481"/>
      <c r="I481"/>
      <c r="J481"/>
      <c r="K481"/>
      <c r="L481"/>
      <c r="M481"/>
      <c r="N481"/>
      <c r="O481"/>
      <c r="P481"/>
      <c r="Q481"/>
      <c r="R481"/>
      <c r="S481"/>
      <c r="T481"/>
      <c r="U481"/>
      <c r="V481"/>
      <c r="W481"/>
      <c r="X481"/>
      <c r="Y481"/>
      <c r="Z481"/>
      <c r="AA481"/>
      <c r="AB481"/>
      <c r="AC481"/>
    </row>
    <row r="482" spans="1:29">
      <c r="A482"/>
      <c r="B482"/>
      <c r="C482"/>
      <c r="D482"/>
      <c r="E482"/>
      <c r="F482"/>
      <c r="G482"/>
      <c r="H482"/>
      <c r="I482"/>
      <c r="J482"/>
      <c r="K482"/>
      <c r="L482"/>
      <c r="M482"/>
      <c r="N482"/>
      <c r="O482"/>
      <c r="P482"/>
      <c r="Q482"/>
      <c r="R482"/>
      <c r="S482"/>
      <c r="T482"/>
      <c r="U482"/>
      <c r="V482"/>
      <c r="W482"/>
      <c r="X482"/>
      <c r="Y482"/>
      <c r="Z482"/>
      <c r="AA482"/>
      <c r="AB482"/>
      <c r="AC482"/>
    </row>
    <row r="483" spans="1:29">
      <c r="A483"/>
      <c r="B483"/>
      <c r="C483"/>
      <c r="D483"/>
      <c r="E483"/>
      <c r="F483"/>
      <c r="G483"/>
      <c r="H483"/>
      <c r="I483"/>
      <c r="J483"/>
      <c r="K483"/>
      <c r="L483"/>
      <c r="M483"/>
      <c r="N483"/>
      <c r="O483"/>
      <c r="P483"/>
      <c r="Q483"/>
      <c r="R483"/>
      <c r="S483"/>
      <c r="T483"/>
      <c r="U483"/>
      <c r="V483"/>
      <c r="W483"/>
      <c r="X483"/>
      <c r="Y483"/>
      <c r="Z483"/>
      <c r="AA483"/>
      <c r="AB483"/>
      <c r="AC483"/>
    </row>
    <row r="484" spans="1:29">
      <c r="A484"/>
      <c r="B484"/>
      <c r="C484"/>
      <c r="D484"/>
      <c r="E484"/>
      <c r="F484"/>
      <c r="G484"/>
      <c r="H484"/>
      <c r="I484"/>
      <c r="J484"/>
      <c r="K484"/>
      <c r="L484"/>
      <c r="M484"/>
      <c r="N484"/>
      <c r="O484"/>
      <c r="P484"/>
      <c r="Q484"/>
      <c r="R484"/>
      <c r="S484"/>
      <c r="T484"/>
      <c r="U484"/>
      <c r="V484"/>
      <c r="W484"/>
      <c r="X484"/>
      <c r="Y484"/>
      <c r="Z484"/>
      <c r="AA484"/>
      <c r="AB484"/>
      <c r="AC484"/>
    </row>
    <row r="485" spans="1:29">
      <c r="A485"/>
      <c r="B485"/>
      <c r="C485"/>
      <c r="D485"/>
      <c r="E485"/>
      <c r="F485"/>
      <c r="G485"/>
      <c r="H485"/>
      <c r="I485"/>
      <c r="J485"/>
      <c r="K485"/>
      <c r="L485"/>
      <c r="M485"/>
      <c r="N485"/>
      <c r="O485"/>
      <c r="P485"/>
      <c r="Q485"/>
      <c r="R485"/>
      <c r="S485"/>
      <c r="T485"/>
      <c r="U485"/>
      <c r="V485"/>
      <c r="W485"/>
      <c r="X485"/>
      <c r="Y485"/>
      <c r="Z485"/>
      <c r="AA485"/>
      <c r="AB485"/>
      <c r="AC485"/>
    </row>
    <row r="486" spans="1:29">
      <c r="A486"/>
      <c r="B486"/>
      <c r="C486"/>
      <c r="D486"/>
      <c r="E486"/>
      <c r="F486"/>
      <c r="G486"/>
      <c r="H486"/>
      <c r="I486"/>
      <c r="J486"/>
      <c r="K486"/>
      <c r="L486"/>
      <c r="M486"/>
      <c r="N486"/>
      <c r="O486"/>
      <c r="P486"/>
      <c r="Q486"/>
      <c r="R486"/>
      <c r="S486"/>
      <c r="T486"/>
      <c r="U486"/>
      <c r="V486"/>
      <c r="W486"/>
      <c r="X486"/>
      <c r="Y486"/>
      <c r="Z486"/>
      <c r="AA486"/>
      <c r="AB486"/>
      <c r="AC486"/>
    </row>
    <row r="487" spans="1:29">
      <c r="A487"/>
      <c r="B487"/>
      <c r="C487"/>
      <c r="D487"/>
      <c r="E487"/>
      <c r="F487"/>
      <c r="G487"/>
      <c r="H487"/>
      <c r="I487"/>
      <c r="J487"/>
      <c r="K487"/>
      <c r="L487"/>
      <c r="M487"/>
      <c r="N487"/>
      <c r="O487"/>
      <c r="P487"/>
      <c r="Q487"/>
      <c r="R487"/>
      <c r="S487"/>
      <c r="T487"/>
      <c r="U487"/>
      <c r="V487"/>
      <c r="W487"/>
      <c r="X487"/>
      <c r="Y487"/>
      <c r="Z487"/>
      <c r="AA487"/>
      <c r="AB487"/>
      <c r="AC487"/>
    </row>
    <row r="488" spans="1:29">
      <c r="A488"/>
      <c r="B488"/>
      <c r="C488"/>
      <c r="D488"/>
      <c r="E488"/>
      <c r="F488"/>
      <c r="G488"/>
      <c r="H488"/>
      <c r="I488"/>
      <c r="J488"/>
      <c r="K488"/>
      <c r="L488"/>
      <c r="M488"/>
      <c r="N488"/>
      <c r="O488"/>
      <c r="P488"/>
      <c r="Q488"/>
      <c r="R488"/>
      <c r="S488"/>
      <c r="T488"/>
      <c r="U488"/>
      <c r="V488"/>
      <c r="W488"/>
      <c r="X488"/>
      <c r="Y488"/>
      <c r="Z488"/>
      <c r="AA488"/>
      <c r="AB488"/>
      <c r="AC488"/>
    </row>
    <row r="489" spans="1:29">
      <c r="A489"/>
      <c r="B489"/>
      <c r="C489"/>
      <c r="D489"/>
      <c r="E489"/>
      <c r="F489"/>
      <c r="G489"/>
      <c r="H489"/>
      <c r="I489"/>
      <c r="J489"/>
      <c r="K489"/>
      <c r="L489"/>
      <c r="M489"/>
      <c r="N489"/>
      <c r="O489"/>
      <c r="P489"/>
      <c r="Q489"/>
      <c r="R489"/>
      <c r="S489"/>
      <c r="T489"/>
      <c r="U489"/>
      <c r="V489"/>
      <c r="W489"/>
      <c r="X489"/>
      <c r="Y489"/>
      <c r="Z489"/>
      <c r="AA489"/>
      <c r="AB489"/>
      <c r="AC489"/>
    </row>
    <row r="490" spans="1:29">
      <c r="A490"/>
      <c r="B490"/>
      <c r="C490"/>
      <c r="D490"/>
      <c r="E490"/>
      <c r="F490"/>
      <c r="G490"/>
      <c r="H490"/>
      <c r="I490"/>
      <c r="J490"/>
      <c r="K490"/>
      <c r="L490"/>
      <c r="M490"/>
      <c r="N490"/>
      <c r="O490"/>
      <c r="P490"/>
      <c r="Q490"/>
      <c r="R490"/>
      <c r="S490"/>
      <c r="T490"/>
      <c r="U490"/>
      <c r="V490"/>
      <c r="W490"/>
      <c r="X490"/>
      <c r="Y490"/>
      <c r="Z490"/>
      <c r="AA490"/>
      <c r="AB490"/>
      <c r="AC490"/>
    </row>
    <row r="491" spans="1:29">
      <c r="A491"/>
      <c r="B491"/>
      <c r="C491"/>
      <c r="D491"/>
      <c r="E491"/>
      <c r="F491"/>
      <c r="G491"/>
      <c r="H491"/>
      <c r="I491"/>
      <c r="J491"/>
      <c r="K491"/>
      <c r="L491"/>
      <c r="M491"/>
      <c r="N491"/>
      <c r="O491"/>
      <c r="P491"/>
      <c r="Q491"/>
      <c r="R491"/>
      <c r="S491"/>
      <c r="T491"/>
      <c r="U491"/>
      <c r="V491"/>
      <c r="W491"/>
      <c r="X491"/>
      <c r="Y491"/>
      <c r="Z491"/>
      <c r="AA491"/>
      <c r="AB491"/>
      <c r="AC491"/>
    </row>
    <row r="492" spans="1:29">
      <c r="A492"/>
      <c r="B492"/>
      <c r="C492"/>
      <c r="D492"/>
      <c r="E492"/>
      <c r="F492"/>
      <c r="G492"/>
      <c r="H492"/>
      <c r="I492"/>
      <c r="J492"/>
      <c r="K492"/>
      <c r="L492"/>
      <c r="M492"/>
      <c r="N492"/>
      <c r="O492"/>
      <c r="P492"/>
      <c r="Q492"/>
      <c r="R492"/>
      <c r="S492"/>
      <c r="T492"/>
      <c r="U492"/>
      <c r="V492"/>
      <c r="W492"/>
      <c r="X492"/>
      <c r="Y492"/>
      <c r="Z492"/>
      <c r="AA492"/>
      <c r="AB492"/>
      <c r="AC492"/>
    </row>
    <row r="493" spans="1:29">
      <c r="A493"/>
      <c r="B493"/>
      <c r="C493"/>
      <c r="D493"/>
      <c r="E493"/>
      <c r="F493"/>
      <c r="G493"/>
      <c r="H493"/>
      <c r="I493"/>
      <c r="J493"/>
      <c r="K493"/>
      <c r="L493"/>
      <c r="M493"/>
      <c r="N493"/>
      <c r="O493"/>
      <c r="P493"/>
      <c r="Q493"/>
      <c r="R493"/>
      <c r="S493"/>
      <c r="T493"/>
      <c r="U493"/>
      <c r="V493"/>
      <c r="W493"/>
      <c r="X493"/>
      <c r="Y493"/>
      <c r="Z493"/>
      <c r="AA493"/>
      <c r="AB493"/>
      <c r="AC493"/>
    </row>
    <row r="494" spans="1:29">
      <c r="A494"/>
      <c r="B494"/>
      <c r="C494"/>
      <c r="D494"/>
      <c r="E494"/>
      <c r="F494"/>
      <c r="G494"/>
      <c r="H494"/>
      <c r="I494"/>
      <c r="J494"/>
      <c r="K494"/>
      <c r="L494"/>
      <c r="M494"/>
      <c r="N494"/>
      <c r="O494"/>
      <c r="P494"/>
      <c r="Q494"/>
      <c r="R494"/>
      <c r="S494"/>
      <c r="T494"/>
      <c r="U494"/>
      <c r="V494"/>
      <c r="W494"/>
      <c r="X494"/>
      <c r="Y494"/>
      <c r="Z494"/>
      <c r="AA494"/>
      <c r="AB494"/>
      <c r="AC494"/>
    </row>
    <row r="495" spans="1:29">
      <c r="A495"/>
      <c r="B495"/>
      <c r="C495"/>
      <c r="D495"/>
      <c r="E495"/>
      <c r="F495"/>
      <c r="G495"/>
      <c r="H495"/>
      <c r="I495"/>
      <c r="J495"/>
      <c r="K495"/>
      <c r="L495"/>
      <c r="M495"/>
      <c r="N495"/>
      <c r="O495"/>
      <c r="P495"/>
      <c r="Q495"/>
      <c r="R495"/>
      <c r="S495"/>
      <c r="T495"/>
      <c r="U495"/>
      <c r="V495"/>
      <c r="W495"/>
      <c r="X495"/>
      <c r="Y495"/>
      <c r="Z495"/>
      <c r="AA495"/>
      <c r="AB495"/>
      <c r="AC495"/>
    </row>
    <row r="496" spans="1:29">
      <c r="A496"/>
      <c r="B496"/>
      <c r="C496"/>
      <c r="D496"/>
      <c r="E496"/>
      <c r="F496"/>
      <c r="G496"/>
      <c r="H496"/>
      <c r="I496"/>
      <c r="J496"/>
      <c r="K496"/>
      <c r="L496"/>
      <c r="M496"/>
      <c r="N496"/>
      <c r="O496"/>
      <c r="P496"/>
      <c r="Q496"/>
      <c r="R496"/>
      <c r="S496"/>
      <c r="T496"/>
      <c r="U496"/>
      <c r="V496"/>
      <c r="W496"/>
      <c r="X496"/>
      <c r="Y496"/>
      <c r="Z496"/>
      <c r="AA496"/>
      <c r="AB496"/>
      <c r="AC496"/>
    </row>
    <row r="497" spans="1:29">
      <c r="A497"/>
      <c r="B497"/>
      <c r="C497"/>
      <c r="D497"/>
      <c r="E497"/>
      <c r="F497"/>
      <c r="G497"/>
      <c r="H497"/>
      <c r="I497"/>
      <c r="J497"/>
      <c r="K497"/>
      <c r="L497"/>
      <c r="M497"/>
      <c r="N497"/>
      <c r="O497"/>
      <c r="P497"/>
      <c r="Q497"/>
      <c r="R497"/>
      <c r="S497"/>
      <c r="T497"/>
      <c r="U497"/>
      <c r="V497"/>
      <c r="W497"/>
      <c r="X497"/>
      <c r="Y497"/>
      <c r="Z497"/>
      <c r="AA497"/>
      <c r="AB497"/>
      <c r="AC497"/>
    </row>
    <row r="498" spans="1:29">
      <c r="A498"/>
      <c r="B498"/>
      <c r="C498"/>
      <c r="D498"/>
      <c r="E498"/>
      <c r="F498"/>
      <c r="G498"/>
      <c r="H498"/>
      <c r="I498"/>
      <c r="J498"/>
      <c r="K498"/>
      <c r="L498"/>
      <c r="M498"/>
      <c r="N498"/>
      <c r="O498"/>
      <c r="P498"/>
      <c r="Q498"/>
      <c r="R498"/>
      <c r="S498"/>
      <c r="T498"/>
      <c r="U498"/>
      <c r="V498"/>
      <c r="W498"/>
      <c r="X498"/>
      <c r="Y498"/>
      <c r="Z498"/>
      <c r="AA498"/>
      <c r="AB498"/>
      <c r="AC498"/>
    </row>
  </sheetData>
  <hyperlinks>
    <hyperlink ref="F43" r:id="rId1"/>
    <hyperlink ref="H44" r:id="rId2"/>
    <hyperlink ref="F46" r:id="rId3"/>
    <hyperlink ref="C46" r:id="rId4"/>
    <hyperlink ref="H45"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22" zoomScale="94" zoomScaleNormal="70" workbookViewId="0">
      <selection activeCell="B30" sqref="B30"/>
    </sheetView>
  </sheetViews>
  <sheetFormatPr defaultColWidth="11.42578125" defaultRowHeight="15"/>
  <cols>
    <col min="2" max="2" width="28" customWidth="1"/>
    <col min="3" max="3" width="26.42578125" customWidth="1"/>
    <col min="4" max="4" width="32.28515625" customWidth="1"/>
    <col min="5" max="5" width="27.42578125" customWidth="1"/>
    <col min="6" max="6" width="29.42578125" customWidth="1"/>
    <col min="8" max="8" width="34.42578125" customWidth="1"/>
  </cols>
  <sheetData>
    <row r="1" spans="1:13" ht="33">
      <c r="A1" s="150" t="s">
        <v>2284</v>
      </c>
      <c r="B1" s="151" t="s">
        <v>2</v>
      </c>
      <c r="C1" s="152" t="s">
        <v>529</v>
      </c>
      <c r="D1" s="153" t="s">
        <v>530</v>
      </c>
      <c r="E1" s="152" t="s">
        <v>531</v>
      </c>
      <c r="F1" s="152" t="s">
        <v>532</v>
      </c>
      <c r="G1" s="152" t="s">
        <v>533</v>
      </c>
      <c r="H1" s="152" t="s">
        <v>534</v>
      </c>
      <c r="I1" s="152" t="s">
        <v>3</v>
      </c>
      <c r="J1" s="152" t="s">
        <v>4</v>
      </c>
      <c r="K1" s="151" t="s">
        <v>2285</v>
      </c>
      <c r="L1" s="151" t="s">
        <v>535</v>
      </c>
      <c r="M1" s="151" t="s">
        <v>2276</v>
      </c>
    </row>
    <row r="2" spans="1:13" ht="47.25">
      <c r="A2" s="154">
        <v>9</v>
      </c>
      <c r="B2" s="155" t="s">
        <v>19</v>
      </c>
      <c r="C2" s="156" t="s">
        <v>686</v>
      </c>
      <c r="D2" s="156" t="s">
        <v>687</v>
      </c>
      <c r="E2" s="156" t="s">
        <v>659</v>
      </c>
      <c r="F2" s="156" t="s">
        <v>678</v>
      </c>
      <c r="G2" s="156" t="s">
        <v>596</v>
      </c>
      <c r="H2" s="157" t="s">
        <v>612</v>
      </c>
      <c r="I2" s="158" t="s">
        <v>10</v>
      </c>
      <c r="J2" s="158">
        <v>6800</v>
      </c>
      <c r="K2" s="159">
        <v>134497</v>
      </c>
      <c r="L2" s="160" t="s">
        <v>2152</v>
      </c>
      <c r="M2" s="161" t="s">
        <v>2279</v>
      </c>
    </row>
    <row r="3" spans="1:13" ht="31.5">
      <c r="A3" s="154">
        <v>26</v>
      </c>
      <c r="B3" s="162" t="s">
        <v>38</v>
      </c>
      <c r="C3" s="163" t="s">
        <v>623</v>
      </c>
      <c r="D3" s="163" t="s">
        <v>741</v>
      </c>
      <c r="E3" s="163" t="s">
        <v>742</v>
      </c>
      <c r="F3" s="163" t="s">
        <v>624</v>
      </c>
      <c r="G3" s="163" t="s">
        <v>596</v>
      </c>
      <c r="H3" s="163" t="s">
        <v>729</v>
      </c>
      <c r="I3" s="158" t="s">
        <v>23</v>
      </c>
      <c r="J3" s="158">
        <v>6840</v>
      </c>
      <c r="K3" s="164">
        <v>135795</v>
      </c>
      <c r="L3" s="160" t="s">
        <v>2152</v>
      </c>
      <c r="M3" s="161" t="s">
        <v>2279</v>
      </c>
    </row>
    <row r="4" spans="1:13" ht="47.25">
      <c r="A4" s="154">
        <v>29</v>
      </c>
      <c r="B4" s="162" t="s">
        <v>41</v>
      </c>
      <c r="C4" s="163" t="s">
        <v>626</v>
      </c>
      <c r="D4" s="163" t="s">
        <v>746</v>
      </c>
      <c r="E4" s="163" t="s">
        <v>745</v>
      </c>
      <c r="F4" s="163" t="s">
        <v>627</v>
      </c>
      <c r="G4" s="163" t="s">
        <v>596</v>
      </c>
      <c r="H4" s="163" t="s">
        <v>729</v>
      </c>
      <c r="I4" s="158" t="s">
        <v>23</v>
      </c>
      <c r="J4" s="158">
        <v>1218</v>
      </c>
      <c r="K4" s="164">
        <v>367697</v>
      </c>
      <c r="L4" s="160" t="s">
        <v>2152</v>
      </c>
      <c r="M4" s="161" t="s">
        <v>2279</v>
      </c>
    </row>
    <row r="5" spans="1:13" ht="31.5">
      <c r="A5" s="154">
        <v>34</v>
      </c>
      <c r="B5" s="162" t="s">
        <v>47</v>
      </c>
      <c r="C5" s="163" t="s">
        <v>634</v>
      </c>
      <c r="D5" s="163" t="s">
        <v>754</v>
      </c>
      <c r="E5" s="163" t="s">
        <v>738</v>
      </c>
      <c r="F5" s="163" t="s">
        <v>635</v>
      </c>
      <c r="G5" s="163" t="s">
        <v>604</v>
      </c>
      <c r="H5" s="163" t="s">
        <v>729</v>
      </c>
      <c r="I5" s="158" t="s">
        <v>9</v>
      </c>
      <c r="J5" s="158">
        <v>27500</v>
      </c>
      <c r="K5" s="164">
        <v>97350</v>
      </c>
      <c r="L5" s="160" t="s">
        <v>2152</v>
      </c>
      <c r="M5" s="161" t="s">
        <v>2279</v>
      </c>
    </row>
    <row r="6" spans="1:13" ht="31.5">
      <c r="A6" s="154">
        <v>61</v>
      </c>
      <c r="B6" s="162" t="s">
        <v>75</v>
      </c>
      <c r="C6" s="165" t="s">
        <v>823</v>
      </c>
      <c r="D6" s="165" t="s">
        <v>824</v>
      </c>
      <c r="E6" s="165" t="s">
        <v>825</v>
      </c>
      <c r="F6" s="165" t="s">
        <v>819</v>
      </c>
      <c r="G6" s="165" t="s">
        <v>596</v>
      </c>
      <c r="H6" s="163" t="s">
        <v>729</v>
      </c>
      <c r="I6" s="158" t="s">
        <v>44</v>
      </c>
      <c r="J6" s="158">
        <v>4000</v>
      </c>
      <c r="K6" s="164">
        <v>150620</v>
      </c>
      <c r="L6" s="166" t="s">
        <v>2152</v>
      </c>
      <c r="M6" s="161" t="s">
        <v>2279</v>
      </c>
    </row>
    <row r="7" spans="1:13" ht="31.5">
      <c r="A7" s="154">
        <v>64</v>
      </c>
      <c r="B7" s="162" t="s">
        <v>78</v>
      </c>
      <c r="C7" s="165" t="s">
        <v>831</v>
      </c>
      <c r="D7" s="165" t="s">
        <v>832</v>
      </c>
      <c r="E7" s="165" t="s">
        <v>833</v>
      </c>
      <c r="F7" s="165" t="s">
        <v>834</v>
      </c>
      <c r="G7" s="165" t="s">
        <v>596</v>
      </c>
      <c r="H7" s="163" t="s">
        <v>729</v>
      </c>
      <c r="I7" s="158" t="s">
        <v>23</v>
      </c>
      <c r="J7" s="158">
        <v>12500</v>
      </c>
      <c r="K7" s="164">
        <v>84725</v>
      </c>
      <c r="L7" s="166" t="s">
        <v>2152</v>
      </c>
      <c r="M7" s="161" t="s">
        <v>2279</v>
      </c>
    </row>
    <row r="8" spans="1:13" ht="31.5">
      <c r="A8" s="154">
        <v>65</v>
      </c>
      <c r="B8" s="162" t="s">
        <v>79</v>
      </c>
      <c r="C8" s="165" t="s">
        <v>831</v>
      </c>
      <c r="D8" s="165" t="s">
        <v>835</v>
      </c>
      <c r="E8" s="165" t="s">
        <v>833</v>
      </c>
      <c r="F8" s="165" t="s">
        <v>834</v>
      </c>
      <c r="G8" s="165" t="s">
        <v>596</v>
      </c>
      <c r="H8" s="163" t="s">
        <v>729</v>
      </c>
      <c r="I8" s="158" t="s">
        <v>23</v>
      </c>
      <c r="J8" s="158" t="s">
        <v>2216</v>
      </c>
      <c r="K8" s="164">
        <v>139813</v>
      </c>
      <c r="L8" s="166" t="s">
        <v>2152</v>
      </c>
      <c r="M8" s="161" t="s">
        <v>2279</v>
      </c>
    </row>
    <row r="9" spans="1:13" ht="47.25">
      <c r="A9" s="154">
        <v>72</v>
      </c>
      <c r="B9" s="162" t="s">
        <v>86</v>
      </c>
      <c r="C9" s="165" t="s">
        <v>850</v>
      </c>
      <c r="D9" s="165" t="s">
        <v>851</v>
      </c>
      <c r="E9" s="165" t="s">
        <v>852</v>
      </c>
      <c r="F9" s="165" t="s">
        <v>853</v>
      </c>
      <c r="G9" s="165" t="s">
        <v>604</v>
      </c>
      <c r="H9" s="165" t="s">
        <v>729</v>
      </c>
      <c r="I9" s="158" t="s">
        <v>23</v>
      </c>
      <c r="J9" s="158">
        <v>3500</v>
      </c>
      <c r="K9" s="164">
        <v>385861</v>
      </c>
      <c r="L9" s="166" t="s">
        <v>2152</v>
      </c>
      <c r="M9" s="161" t="s">
        <v>2279</v>
      </c>
    </row>
    <row r="10" spans="1:13" ht="31.5">
      <c r="A10" s="154">
        <v>83</v>
      </c>
      <c r="B10" s="162" t="s">
        <v>97</v>
      </c>
      <c r="C10" s="165" t="s">
        <v>886</v>
      </c>
      <c r="D10" s="165" t="s">
        <v>887</v>
      </c>
      <c r="E10" s="165" t="s">
        <v>888</v>
      </c>
      <c r="F10" s="165" t="s">
        <v>889</v>
      </c>
      <c r="G10" s="165" t="s">
        <v>796</v>
      </c>
      <c r="H10" s="165" t="s">
        <v>729</v>
      </c>
      <c r="I10" s="158" t="s">
        <v>23</v>
      </c>
      <c r="J10" s="158">
        <v>2355</v>
      </c>
      <c r="K10" s="164">
        <v>75452</v>
      </c>
      <c r="L10" s="166" t="s">
        <v>2152</v>
      </c>
      <c r="M10" s="161" t="s">
        <v>2279</v>
      </c>
    </row>
    <row r="11" spans="1:13" ht="31.5">
      <c r="A11" s="167"/>
      <c r="B11" s="168" t="s">
        <v>2289</v>
      </c>
      <c r="C11" s="169" t="s">
        <v>886</v>
      </c>
      <c r="D11" s="169" t="s">
        <v>887</v>
      </c>
      <c r="E11" s="169" t="s">
        <v>888</v>
      </c>
      <c r="F11" s="169" t="s">
        <v>2290</v>
      </c>
      <c r="G11" s="169" t="s">
        <v>602</v>
      </c>
      <c r="H11" s="169" t="s">
        <v>729</v>
      </c>
      <c r="I11" s="170" t="s">
        <v>23</v>
      </c>
      <c r="J11" s="170">
        <v>1000</v>
      </c>
      <c r="K11" s="171"/>
      <c r="L11" s="172"/>
      <c r="M11" s="173"/>
    </row>
    <row r="12" spans="1:13" ht="63">
      <c r="A12" s="154">
        <v>150</v>
      </c>
      <c r="B12" s="155" t="s">
        <v>165</v>
      </c>
      <c r="C12" s="157" t="s">
        <v>587</v>
      </c>
      <c r="D12" s="157" t="s">
        <v>588</v>
      </c>
      <c r="E12" s="157" t="s">
        <v>589</v>
      </c>
      <c r="F12" s="157" t="s">
        <v>1063</v>
      </c>
      <c r="G12" s="157" t="s">
        <v>984</v>
      </c>
      <c r="H12" s="157" t="s">
        <v>609</v>
      </c>
      <c r="I12" s="158" t="s">
        <v>23</v>
      </c>
      <c r="J12" s="158">
        <v>290</v>
      </c>
      <c r="K12" s="174">
        <v>67230.41</v>
      </c>
      <c r="L12" s="160" t="s">
        <v>2152</v>
      </c>
      <c r="M12" s="161" t="s">
        <v>2279</v>
      </c>
    </row>
    <row r="13" spans="1:13" ht="31.5">
      <c r="A13" s="154">
        <v>173</v>
      </c>
      <c r="B13" s="162" t="s">
        <v>188</v>
      </c>
      <c r="C13" s="156" t="s">
        <v>1144</v>
      </c>
      <c r="D13" s="156" t="s">
        <v>1145</v>
      </c>
      <c r="E13" s="156" t="s">
        <v>1117</v>
      </c>
      <c r="F13" s="156" t="s">
        <v>912</v>
      </c>
      <c r="G13" s="156" t="s">
        <v>596</v>
      </c>
      <c r="H13" s="156" t="s">
        <v>1143</v>
      </c>
      <c r="I13" s="158" t="s">
        <v>23</v>
      </c>
      <c r="J13" s="175">
        <v>5400</v>
      </c>
      <c r="K13" s="174">
        <v>99786.6</v>
      </c>
      <c r="L13" s="160" t="s">
        <v>2152</v>
      </c>
      <c r="M13" s="161" t="s">
        <v>2279</v>
      </c>
    </row>
    <row r="14" spans="1:13" ht="31.5">
      <c r="A14" s="154">
        <v>176</v>
      </c>
      <c r="B14" s="155" t="s">
        <v>191</v>
      </c>
      <c r="C14" s="157" t="s">
        <v>1151</v>
      </c>
      <c r="D14" s="157" t="s">
        <v>1152</v>
      </c>
      <c r="E14" s="157" t="s">
        <v>1153</v>
      </c>
      <c r="F14" s="157" t="s">
        <v>1154</v>
      </c>
      <c r="G14" s="157" t="s">
        <v>596</v>
      </c>
      <c r="H14" s="157" t="s">
        <v>1108</v>
      </c>
      <c r="I14" s="158" t="s">
        <v>44</v>
      </c>
      <c r="J14" s="158" t="s">
        <v>2168</v>
      </c>
      <c r="K14" s="174">
        <v>649321.94999999995</v>
      </c>
      <c r="L14" s="160" t="s">
        <v>2152</v>
      </c>
      <c r="M14" s="161" t="s">
        <v>2279</v>
      </c>
    </row>
    <row r="15" spans="1:13" ht="15.75">
      <c r="A15" s="154">
        <v>183</v>
      </c>
      <c r="B15" s="155" t="s">
        <v>2171</v>
      </c>
      <c r="C15" s="157" t="s">
        <v>1176</v>
      </c>
      <c r="D15" s="157" t="s">
        <v>1177</v>
      </c>
      <c r="E15" s="157" t="s">
        <v>1178</v>
      </c>
      <c r="F15" s="157" t="s">
        <v>1179</v>
      </c>
      <c r="G15" s="157" t="s">
        <v>1180</v>
      </c>
      <c r="H15" s="157" t="s">
        <v>1126</v>
      </c>
      <c r="I15" s="158" t="s">
        <v>23</v>
      </c>
      <c r="J15" s="158" t="s">
        <v>2172</v>
      </c>
      <c r="K15" s="174">
        <v>79447.679999999993</v>
      </c>
      <c r="L15" s="160" t="s">
        <v>2152</v>
      </c>
      <c r="M15" s="161" t="s">
        <v>2279</v>
      </c>
    </row>
    <row r="16" spans="1:13" ht="31.5">
      <c r="A16" s="167"/>
      <c r="B16" s="176" t="s">
        <v>2291</v>
      </c>
      <c r="C16" s="177" t="s">
        <v>2350</v>
      </c>
      <c r="D16" s="177" t="s">
        <v>1177</v>
      </c>
      <c r="E16" s="177" t="s">
        <v>1078</v>
      </c>
      <c r="F16" s="177" t="s">
        <v>2292</v>
      </c>
      <c r="G16" s="177" t="s">
        <v>596</v>
      </c>
      <c r="H16" s="177" t="s">
        <v>1126</v>
      </c>
      <c r="I16" s="170" t="s">
        <v>23</v>
      </c>
      <c r="J16" s="170">
        <v>180</v>
      </c>
      <c r="K16" s="174"/>
      <c r="L16" s="160"/>
      <c r="M16" s="161"/>
    </row>
    <row r="17" spans="1:13" ht="47.25">
      <c r="A17" s="154">
        <v>197</v>
      </c>
      <c r="B17" s="178" t="s">
        <v>210</v>
      </c>
      <c r="C17" s="179" t="s">
        <v>1234</v>
      </c>
      <c r="D17" s="179" t="s">
        <v>1235</v>
      </c>
      <c r="E17" s="179" t="s">
        <v>1236</v>
      </c>
      <c r="F17" s="179" t="s">
        <v>1237</v>
      </c>
      <c r="G17" s="179" t="s">
        <v>596</v>
      </c>
      <c r="H17" s="179" t="s">
        <v>691</v>
      </c>
      <c r="I17" s="158" t="s">
        <v>23</v>
      </c>
      <c r="J17" s="158">
        <v>3150</v>
      </c>
      <c r="K17" s="174">
        <v>63579.6</v>
      </c>
      <c r="L17" s="166" t="s">
        <v>2152</v>
      </c>
      <c r="M17" s="161" t="s">
        <v>2279</v>
      </c>
    </row>
    <row r="18" spans="1:13" ht="47.25">
      <c r="A18" s="154">
        <v>203</v>
      </c>
      <c r="B18" s="178" t="s">
        <v>215</v>
      </c>
      <c r="C18" s="179" t="s">
        <v>1257</v>
      </c>
      <c r="D18" s="179" t="s">
        <v>1258</v>
      </c>
      <c r="E18" s="179" t="s">
        <v>1259</v>
      </c>
      <c r="F18" s="179" t="s">
        <v>1260</v>
      </c>
      <c r="G18" s="179" t="s">
        <v>596</v>
      </c>
      <c r="H18" s="179" t="s">
        <v>1185</v>
      </c>
      <c r="I18" s="158" t="s">
        <v>23</v>
      </c>
      <c r="J18" s="158">
        <v>544</v>
      </c>
      <c r="K18" s="174">
        <v>78307.168000000005</v>
      </c>
      <c r="L18" s="166" t="s">
        <v>2152</v>
      </c>
      <c r="M18" s="161" t="s">
        <v>2279</v>
      </c>
    </row>
    <row r="19" spans="1:13" ht="47.25">
      <c r="A19" s="154">
        <v>210</v>
      </c>
      <c r="B19" s="180" t="s">
        <v>2139</v>
      </c>
      <c r="C19" s="179" t="s">
        <v>1283</v>
      </c>
      <c r="D19" s="179" t="s">
        <v>1284</v>
      </c>
      <c r="E19" s="179" t="s">
        <v>1285</v>
      </c>
      <c r="F19" s="179" t="s">
        <v>1280</v>
      </c>
      <c r="G19" s="179" t="s">
        <v>603</v>
      </c>
      <c r="H19" s="179" t="s">
        <v>1108</v>
      </c>
      <c r="I19" s="158" t="s">
        <v>23</v>
      </c>
      <c r="J19" s="158">
        <v>3258</v>
      </c>
      <c r="K19" s="174">
        <v>93589.308000000005</v>
      </c>
      <c r="L19" s="166" t="s">
        <v>2152</v>
      </c>
      <c r="M19" s="161" t="s">
        <v>2279</v>
      </c>
    </row>
    <row r="20" spans="1:13" ht="94.5">
      <c r="A20" s="154">
        <v>220</v>
      </c>
      <c r="B20" s="178" t="s">
        <v>233</v>
      </c>
      <c r="C20" s="179" t="s">
        <v>1317</v>
      </c>
      <c r="D20" s="179" t="s">
        <v>1318</v>
      </c>
      <c r="E20" s="179" t="s">
        <v>1319</v>
      </c>
      <c r="F20" s="179" t="s">
        <v>1320</v>
      </c>
      <c r="G20" s="179" t="s">
        <v>712</v>
      </c>
      <c r="H20" s="179" t="s">
        <v>1321</v>
      </c>
      <c r="I20" s="158" t="s">
        <v>9</v>
      </c>
      <c r="J20" s="158">
        <v>51500</v>
      </c>
      <c r="K20" s="174">
        <v>63139</v>
      </c>
      <c r="L20" s="160" t="s">
        <v>2152</v>
      </c>
      <c r="M20" s="161" t="s">
        <v>2279</v>
      </c>
    </row>
    <row r="21" spans="1:13" ht="31.5">
      <c r="A21" s="154">
        <v>266</v>
      </c>
      <c r="B21" s="178" t="s">
        <v>275</v>
      </c>
      <c r="C21" s="179" t="s">
        <v>1457</v>
      </c>
      <c r="D21" s="179" t="s">
        <v>1458</v>
      </c>
      <c r="E21" s="179" t="s">
        <v>1459</v>
      </c>
      <c r="F21" s="179" t="s">
        <v>1460</v>
      </c>
      <c r="G21" s="179" t="s">
        <v>596</v>
      </c>
      <c r="H21" s="179" t="s">
        <v>1185</v>
      </c>
      <c r="I21" s="158" t="s">
        <v>21</v>
      </c>
      <c r="J21" s="175">
        <v>2950</v>
      </c>
      <c r="K21" s="174">
        <v>136319.5</v>
      </c>
      <c r="L21" s="166" t="s">
        <v>2152</v>
      </c>
      <c r="M21" s="161" t="s">
        <v>2279</v>
      </c>
    </row>
    <row r="22" spans="1:13" ht="110.25">
      <c r="A22" s="154">
        <v>276</v>
      </c>
      <c r="B22" s="181" t="s">
        <v>285</v>
      </c>
      <c r="C22" s="182" t="s">
        <v>1493</v>
      </c>
      <c r="D22" s="182" t="s">
        <v>1494</v>
      </c>
      <c r="E22" s="182" t="s">
        <v>1495</v>
      </c>
      <c r="F22" s="182" t="s">
        <v>1496</v>
      </c>
      <c r="G22" s="179" t="s">
        <v>596</v>
      </c>
      <c r="H22" s="182" t="s">
        <v>1497</v>
      </c>
      <c r="I22" s="158" t="s">
        <v>9</v>
      </c>
      <c r="J22" s="175">
        <v>22700</v>
      </c>
      <c r="K22" s="174">
        <v>143395.9</v>
      </c>
      <c r="L22" s="160" t="s">
        <v>2152</v>
      </c>
      <c r="M22" s="161" t="s">
        <v>2279</v>
      </c>
    </row>
    <row r="23" spans="1:13" ht="31.5">
      <c r="A23" s="154">
        <v>282</v>
      </c>
      <c r="B23" s="178" t="s">
        <v>290</v>
      </c>
      <c r="C23" s="182" t="s">
        <v>1517</v>
      </c>
      <c r="D23" s="182" t="s">
        <v>1518</v>
      </c>
      <c r="E23" s="182" t="s">
        <v>1519</v>
      </c>
      <c r="F23" s="182" t="s">
        <v>1520</v>
      </c>
      <c r="G23" s="183" t="s">
        <v>1521</v>
      </c>
      <c r="H23" s="182" t="s">
        <v>1185</v>
      </c>
      <c r="I23" s="158" t="s">
        <v>9</v>
      </c>
      <c r="J23" s="175">
        <v>137000</v>
      </c>
      <c r="K23" s="174">
        <v>87817</v>
      </c>
      <c r="L23" s="160" t="s">
        <v>2152</v>
      </c>
      <c r="M23" s="161" t="s">
        <v>2279</v>
      </c>
    </row>
    <row r="24" spans="1:13" ht="47.25">
      <c r="A24" s="154">
        <v>296</v>
      </c>
      <c r="B24" s="178" t="s">
        <v>304</v>
      </c>
      <c r="C24" s="182" t="s">
        <v>1566</v>
      </c>
      <c r="D24" s="182" t="s">
        <v>1567</v>
      </c>
      <c r="E24" s="179" t="s">
        <v>1568</v>
      </c>
      <c r="F24" s="182" t="s">
        <v>1569</v>
      </c>
      <c r="G24" s="179" t="s">
        <v>604</v>
      </c>
      <c r="H24" s="179" t="s">
        <v>1094</v>
      </c>
      <c r="I24" s="158" t="s">
        <v>23</v>
      </c>
      <c r="J24" s="175">
        <v>3850</v>
      </c>
      <c r="K24" s="174">
        <v>136671.15</v>
      </c>
      <c r="L24" s="160" t="s">
        <v>2152</v>
      </c>
      <c r="M24" s="161" t="s">
        <v>2279</v>
      </c>
    </row>
    <row r="25" spans="1:13" ht="31.5">
      <c r="A25" s="154">
        <v>366</v>
      </c>
      <c r="B25" s="178" t="s">
        <v>369</v>
      </c>
      <c r="C25" s="179" t="s">
        <v>1793</v>
      </c>
      <c r="D25" s="179" t="s">
        <v>1794</v>
      </c>
      <c r="E25" s="179" t="s">
        <v>1795</v>
      </c>
      <c r="F25" s="179" t="s">
        <v>984</v>
      </c>
      <c r="G25" s="179" t="s">
        <v>984</v>
      </c>
      <c r="H25" s="179" t="s">
        <v>1185</v>
      </c>
      <c r="I25" s="158" t="s">
        <v>23</v>
      </c>
      <c r="J25" s="158">
        <v>2000</v>
      </c>
      <c r="K25" s="174">
        <v>214448</v>
      </c>
      <c r="L25" s="166" t="s">
        <v>2152</v>
      </c>
      <c r="M25" s="161" t="s">
        <v>2279</v>
      </c>
    </row>
    <row r="26" spans="1:13" ht="31.5">
      <c r="A26" s="167"/>
      <c r="B26" s="184" t="s">
        <v>1793</v>
      </c>
      <c r="C26" s="185" t="s">
        <v>1793</v>
      </c>
      <c r="D26" s="185" t="s">
        <v>2293</v>
      </c>
      <c r="E26" s="185" t="s">
        <v>2294</v>
      </c>
      <c r="F26" s="185" t="s">
        <v>1437</v>
      </c>
      <c r="G26" s="185" t="s">
        <v>596</v>
      </c>
      <c r="H26" s="185" t="s">
        <v>1185</v>
      </c>
      <c r="I26" s="170" t="s">
        <v>23</v>
      </c>
      <c r="J26" s="170">
        <v>1000</v>
      </c>
      <c r="K26" s="186"/>
      <c r="L26" s="172"/>
      <c r="M26" s="172"/>
    </row>
    <row r="27" spans="1:13" ht="31.5">
      <c r="A27" s="154">
        <v>402</v>
      </c>
      <c r="B27" s="178" t="s">
        <v>2224</v>
      </c>
      <c r="C27" s="179" t="s">
        <v>1913</v>
      </c>
      <c r="D27" s="179" t="s">
        <v>1916</v>
      </c>
      <c r="E27" s="179" t="s">
        <v>1914</v>
      </c>
      <c r="F27" s="179" t="s">
        <v>1915</v>
      </c>
      <c r="G27" s="179" t="s">
        <v>604</v>
      </c>
      <c r="H27" s="187" t="s">
        <v>719</v>
      </c>
      <c r="I27" s="158" t="s">
        <v>23</v>
      </c>
      <c r="J27" s="158" t="s">
        <v>2240</v>
      </c>
      <c r="K27" s="174">
        <v>415243.9</v>
      </c>
      <c r="L27" s="160" t="s">
        <v>2152</v>
      </c>
      <c r="M27" s="161" t="s">
        <v>2279</v>
      </c>
    </row>
    <row r="28" spans="1:13" ht="47.25">
      <c r="A28" s="154">
        <v>407</v>
      </c>
      <c r="B28" s="178" t="s">
        <v>403</v>
      </c>
      <c r="C28" s="182" t="s">
        <v>1793</v>
      </c>
      <c r="D28" s="182" t="s">
        <v>1930</v>
      </c>
      <c r="E28" s="179" t="s">
        <v>1921</v>
      </c>
      <c r="F28" s="187" t="s">
        <v>1929</v>
      </c>
      <c r="G28" s="179" t="s">
        <v>596</v>
      </c>
      <c r="H28" s="179" t="s">
        <v>1185</v>
      </c>
      <c r="I28" s="158" t="s">
        <v>23</v>
      </c>
      <c r="J28" s="158">
        <v>610</v>
      </c>
      <c r="K28" s="174">
        <v>73135.95</v>
      </c>
      <c r="L28" s="160" t="s">
        <v>2152</v>
      </c>
      <c r="M28" s="161" t="s">
        <v>2279</v>
      </c>
    </row>
    <row r="29" spans="1:13" ht="47.25">
      <c r="A29" s="154">
        <v>410</v>
      </c>
      <c r="B29" s="178" t="s">
        <v>405</v>
      </c>
      <c r="C29" s="179" t="s">
        <v>1938</v>
      </c>
      <c r="D29" s="179" t="s">
        <v>1939</v>
      </c>
      <c r="E29" s="179" t="s">
        <v>1921</v>
      </c>
      <c r="F29" s="187" t="s">
        <v>1940</v>
      </c>
      <c r="G29" s="179" t="s">
        <v>596</v>
      </c>
      <c r="H29" s="179" t="s">
        <v>933</v>
      </c>
      <c r="I29" s="158" t="s">
        <v>23</v>
      </c>
      <c r="J29" s="158">
        <v>720</v>
      </c>
      <c r="K29" s="174">
        <v>63645.84</v>
      </c>
      <c r="L29" s="160" t="s">
        <v>2152</v>
      </c>
      <c r="M29" s="161" t="s">
        <v>2279</v>
      </c>
    </row>
    <row r="30" spans="1:13" ht="31.5">
      <c r="A30" s="154">
        <v>415</v>
      </c>
      <c r="B30" s="178" t="s">
        <v>408</v>
      </c>
      <c r="C30" s="182" t="s">
        <v>1793</v>
      </c>
      <c r="D30" s="179" t="s">
        <v>1953</v>
      </c>
      <c r="E30" s="179" t="s">
        <v>1954</v>
      </c>
      <c r="F30" s="187" t="s">
        <v>1612</v>
      </c>
      <c r="G30" s="179" t="s">
        <v>661</v>
      </c>
      <c r="H30" s="179" t="s">
        <v>1185</v>
      </c>
      <c r="I30" s="158" t="s">
        <v>148</v>
      </c>
      <c r="J30" s="158">
        <v>900</v>
      </c>
      <c r="K30" s="174">
        <v>239211.9</v>
      </c>
      <c r="L30" s="160" t="s">
        <v>2152</v>
      </c>
      <c r="M30" s="161" t="s">
        <v>2279</v>
      </c>
    </row>
    <row r="31" spans="1:13" ht="47.25">
      <c r="A31" s="167"/>
      <c r="B31" s="184" t="s">
        <v>2295</v>
      </c>
      <c r="C31" s="188" t="s">
        <v>1793</v>
      </c>
      <c r="D31" s="185" t="s">
        <v>1953</v>
      </c>
      <c r="E31" s="185" t="s">
        <v>1921</v>
      </c>
      <c r="F31" s="185" t="s">
        <v>2296</v>
      </c>
      <c r="G31" s="185" t="s">
        <v>604</v>
      </c>
      <c r="H31" s="185" t="s">
        <v>1185</v>
      </c>
      <c r="I31" s="170" t="s">
        <v>23</v>
      </c>
      <c r="J31" s="170">
        <v>270</v>
      </c>
      <c r="K31" s="186"/>
      <c r="L31" s="189"/>
      <c r="M31" s="173"/>
    </row>
    <row r="32" spans="1:13" ht="31.5">
      <c r="A32" s="154">
        <v>417</v>
      </c>
      <c r="B32" s="174" t="s">
        <v>410</v>
      </c>
      <c r="C32" s="156" t="s">
        <v>1959</v>
      </c>
      <c r="D32" s="156" t="s">
        <v>1960</v>
      </c>
      <c r="E32" s="156" t="s">
        <v>1961</v>
      </c>
      <c r="F32" s="156" t="s">
        <v>1962</v>
      </c>
      <c r="G32" s="156" t="s">
        <v>596</v>
      </c>
      <c r="H32" s="156" t="s">
        <v>719</v>
      </c>
      <c r="I32" s="163" t="s">
        <v>23</v>
      </c>
      <c r="J32" s="175">
        <v>3150</v>
      </c>
      <c r="K32" s="174">
        <v>234328.5</v>
      </c>
      <c r="L32" s="160" t="s">
        <v>2152</v>
      </c>
      <c r="M32" s="161" t="s">
        <v>2279</v>
      </c>
    </row>
    <row r="33" spans="1:13" ht="31.5">
      <c r="A33" s="154">
        <v>420</v>
      </c>
      <c r="B33" s="174" t="s">
        <v>413</v>
      </c>
      <c r="C33" s="156" t="s">
        <v>1970</v>
      </c>
      <c r="D33" s="156" t="s">
        <v>2287</v>
      </c>
      <c r="E33" s="156" t="s">
        <v>1971</v>
      </c>
      <c r="F33" s="156" t="s">
        <v>1972</v>
      </c>
      <c r="G33" s="156" t="s">
        <v>1093</v>
      </c>
      <c r="H33" s="156" t="s">
        <v>1973</v>
      </c>
      <c r="I33" s="163" t="s">
        <v>9</v>
      </c>
      <c r="J33" s="175">
        <v>33100</v>
      </c>
      <c r="K33" s="174">
        <v>176158.2</v>
      </c>
      <c r="L33" s="160" t="s">
        <v>2152</v>
      </c>
      <c r="M33" s="161" t="s">
        <v>2279</v>
      </c>
    </row>
    <row r="34" spans="1:13" ht="31.5">
      <c r="A34" s="154">
        <v>424</v>
      </c>
      <c r="B34" s="174" t="s">
        <v>417</v>
      </c>
      <c r="C34" s="156" t="s">
        <v>1983</v>
      </c>
      <c r="D34" s="156" t="s">
        <v>1984</v>
      </c>
      <c r="E34" s="156" t="s">
        <v>1504</v>
      </c>
      <c r="F34" s="156" t="s">
        <v>1962</v>
      </c>
      <c r="G34" s="156" t="s">
        <v>596</v>
      </c>
      <c r="H34" s="156" t="s">
        <v>1094</v>
      </c>
      <c r="I34" s="163" t="s">
        <v>23</v>
      </c>
      <c r="J34" s="175">
        <v>2120</v>
      </c>
      <c r="K34" s="174">
        <v>122116.24</v>
      </c>
      <c r="L34" s="160" t="s">
        <v>2152</v>
      </c>
      <c r="M34" s="161" t="s">
        <v>2279</v>
      </c>
    </row>
    <row r="35" spans="1:13" ht="47.25">
      <c r="A35" s="154">
        <v>432</v>
      </c>
      <c r="B35" s="174" t="s">
        <v>425</v>
      </c>
      <c r="C35" s="156" t="s">
        <v>2007</v>
      </c>
      <c r="D35" s="156" t="s">
        <v>2008</v>
      </c>
      <c r="E35" s="156" t="s">
        <v>2009</v>
      </c>
      <c r="F35" s="156" t="s">
        <v>1962</v>
      </c>
      <c r="G35" s="156" t="s">
        <v>596</v>
      </c>
      <c r="H35" s="156" t="s">
        <v>2010</v>
      </c>
      <c r="I35" s="163" t="s">
        <v>23</v>
      </c>
      <c r="J35" s="175">
        <v>420</v>
      </c>
      <c r="K35" s="174">
        <v>163325.82</v>
      </c>
      <c r="L35" s="160" t="s">
        <v>2152</v>
      </c>
      <c r="M35" s="161" t="s">
        <v>2279</v>
      </c>
    </row>
    <row r="36" spans="1:13" ht="47.25">
      <c r="A36" s="154">
        <v>449</v>
      </c>
      <c r="B36" s="155" t="s">
        <v>439</v>
      </c>
      <c r="C36" s="157" t="s">
        <v>2056</v>
      </c>
      <c r="D36" s="157" t="s">
        <v>2057</v>
      </c>
      <c r="E36" s="157" t="s">
        <v>1117</v>
      </c>
      <c r="F36" s="157" t="s">
        <v>2058</v>
      </c>
      <c r="G36" s="157" t="s">
        <v>602</v>
      </c>
      <c r="H36" s="157" t="s">
        <v>605</v>
      </c>
      <c r="I36" s="163" t="s">
        <v>23</v>
      </c>
      <c r="J36" s="163">
        <v>7999</v>
      </c>
      <c r="K36" s="174">
        <v>153740.78</v>
      </c>
      <c r="L36" s="160" t="s">
        <v>2152</v>
      </c>
      <c r="M36" s="161" t="s">
        <v>2279</v>
      </c>
    </row>
    <row r="37" spans="1:13" ht="15.75">
      <c r="A37" s="154">
        <v>479</v>
      </c>
      <c r="B37" s="162" t="s">
        <v>470</v>
      </c>
      <c r="C37" s="162"/>
      <c r="D37" s="162"/>
      <c r="E37" s="162"/>
      <c r="F37" s="162"/>
      <c r="G37" s="162"/>
      <c r="H37" s="162"/>
      <c r="I37" s="158" t="s">
        <v>466</v>
      </c>
      <c r="J37" s="158">
        <v>393</v>
      </c>
      <c r="K37" s="164">
        <v>92501</v>
      </c>
      <c r="L37" s="160" t="s">
        <v>2152</v>
      </c>
      <c r="M37" s="161" t="s">
        <v>2279</v>
      </c>
    </row>
    <row r="38" spans="1:13" ht="15.75">
      <c r="A38" s="154">
        <v>482</v>
      </c>
      <c r="B38" s="162" t="s">
        <v>473</v>
      </c>
      <c r="C38" s="162"/>
      <c r="D38" s="162"/>
      <c r="E38" s="162"/>
      <c r="F38" s="162"/>
      <c r="G38" s="162"/>
      <c r="H38" s="162"/>
      <c r="I38" s="158" t="s">
        <v>466</v>
      </c>
      <c r="J38" s="158">
        <v>660</v>
      </c>
      <c r="K38" s="164">
        <v>87587</v>
      </c>
      <c r="L38" s="160" t="s">
        <v>2152</v>
      </c>
      <c r="M38" s="161" t="s">
        <v>2279</v>
      </c>
    </row>
    <row r="39" spans="1:13" ht="15.75">
      <c r="A39" s="154">
        <v>487</v>
      </c>
      <c r="B39" s="162" t="s">
        <v>479</v>
      </c>
      <c r="C39" s="162"/>
      <c r="D39" s="162"/>
      <c r="E39" s="162"/>
      <c r="F39" s="162"/>
      <c r="G39" s="162"/>
      <c r="H39" s="162"/>
      <c r="I39" s="158" t="s">
        <v>466</v>
      </c>
      <c r="J39" s="158">
        <v>450</v>
      </c>
      <c r="K39" s="164">
        <v>81999</v>
      </c>
      <c r="L39" s="160" t="s">
        <v>2152</v>
      </c>
      <c r="M39" s="161" t="s">
        <v>2279</v>
      </c>
    </row>
    <row r="40" spans="1:13" ht="15.75">
      <c r="A40" s="154">
        <v>490</v>
      </c>
      <c r="B40" s="162" t="s">
        <v>482</v>
      </c>
      <c r="C40" s="162"/>
      <c r="D40" s="162"/>
      <c r="E40" s="162"/>
      <c r="F40" s="162"/>
      <c r="G40" s="162"/>
      <c r="H40" s="162"/>
      <c r="I40" s="158" t="s">
        <v>466</v>
      </c>
      <c r="J40" s="158">
        <v>314</v>
      </c>
      <c r="K40" s="164">
        <v>103207</v>
      </c>
      <c r="L40" s="160" t="s">
        <v>2152</v>
      </c>
      <c r="M40" s="161" t="s">
        <v>2279</v>
      </c>
    </row>
    <row r="41" spans="1:13" ht="15.75">
      <c r="A41" s="154">
        <v>508</v>
      </c>
      <c r="B41" s="162" t="s">
        <v>500</v>
      </c>
      <c r="C41" s="162"/>
      <c r="D41" s="162"/>
      <c r="E41" s="162"/>
      <c r="F41" s="162"/>
      <c r="G41" s="162"/>
      <c r="H41" s="162"/>
      <c r="I41" s="158" t="s">
        <v>466</v>
      </c>
      <c r="J41" s="158">
        <v>707</v>
      </c>
      <c r="K41" s="164">
        <v>163190</v>
      </c>
      <c r="L41" s="160" t="s">
        <v>2152</v>
      </c>
      <c r="M41" s="161" t="s">
        <v>2279</v>
      </c>
    </row>
    <row r="42" spans="1:13" ht="15.75">
      <c r="A42" s="154">
        <v>511</v>
      </c>
      <c r="B42" s="162" t="s">
        <v>503</v>
      </c>
      <c r="C42" s="162"/>
      <c r="D42" s="162"/>
      <c r="E42" s="162"/>
      <c r="F42" s="162"/>
      <c r="G42" s="162"/>
      <c r="H42" s="162"/>
      <c r="I42" s="158" t="s">
        <v>466</v>
      </c>
      <c r="J42" s="158">
        <v>620</v>
      </c>
      <c r="K42" s="164">
        <v>136089</v>
      </c>
      <c r="L42" s="160" t="s">
        <v>2152</v>
      </c>
      <c r="M42" s="161" t="s">
        <v>2279</v>
      </c>
    </row>
    <row r="43" spans="1:13" ht="15.75">
      <c r="A43" s="154">
        <v>512</v>
      </c>
      <c r="B43" s="162" t="s">
        <v>504</v>
      </c>
      <c r="C43" s="162"/>
      <c r="D43" s="162"/>
      <c r="E43" s="162"/>
      <c r="F43" s="162"/>
      <c r="G43" s="162"/>
      <c r="H43" s="162"/>
      <c r="I43" s="158" t="s">
        <v>466</v>
      </c>
      <c r="J43" s="158">
        <v>471</v>
      </c>
      <c r="K43" s="164">
        <v>69289</v>
      </c>
      <c r="L43" s="160" t="s">
        <v>2152</v>
      </c>
      <c r="M43" s="161" t="s">
        <v>2279</v>
      </c>
    </row>
    <row r="44" spans="1:13" ht="15.75">
      <c r="A44" s="154">
        <v>518</v>
      </c>
      <c r="B44" s="162" t="s">
        <v>510</v>
      </c>
      <c r="C44" s="162"/>
      <c r="D44" s="162"/>
      <c r="E44" s="162"/>
      <c r="F44" s="162"/>
      <c r="G44" s="162"/>
      <c r="H44" s="162"/>
      <c r="I44" s="158" t="s">
        <v>478</v>
      </c>
      <c r="J44" s="158">
        <v>785</v>
      </c>
      <c r="K44" s="164">
        <v>64866</v>
      </c>
      <c r="L44" s="160" t="s">
        <v>2152</v>
      </c>
      <c r="M44" s="161" t="s">
        <v>2279</v>
      </c>
    </row>
    <row r="45" spans="1:13" ht="15.75">
      <c r="A45" s="154">
        <v>522</v>
      </c>
      <c r="B45" s="162" t="s">
        <v>514</v>
      </c>
      <c r="C45" s="162"/>
      <c r="D45" s="162"/>
      <c r="E45" s="162"/>
      <c r="F45" s="162"/>
      <c r="G45" s="162"/>
      <c r="H45" s="162"/>
      <c r="I45" s="158" t="s">
        <v>478</v>
      </c>
      <c r="J45" s="158">
        <v>676</v>
      </c>
      <c r="K45" s="164">
        <v>100110</v>
      </c>
      <c r="L45" s="160" t="s">
        <v>2152</v>
      </c>
      <c r="M45" s="161" t="s">
        <v>2279</v>
      </c>
    </row>
  </sheetData>
  <hyperlinks>
    <hyperlink ref="H27" r:id="rId1" display="https://www.thuocbietduoc.com.vn/nhom-thuoc-13-12/thuoc-tim-mach.aspx"/>
    <hyperlink ref="F28" r:id="rId2" display="https://drugbank.vn/tim-kiem?entity=congTySx&amp;search=C%C3%B4ng%20ty%20c%E1%BB%95%20ph%E1%BA%A7n%20d%C6%B0%E1%BB%A3c%20ph%E1%BA%A9m%20SaVi"/>
    <hyperlink ref="F29" r:id="rId3" display="https://drugbank.vn/tim-kiem?entity=congTySx&amp;search=C%C3%B4ng%20ty%20TNHH%20LD%20Stada-Vi%E1%BB%87t%20Nam"/>
    <hyperlink ref="F30" r:id="rId4" display="https://drugbank.vn/tim-kiem?entity=congTySx&amp;search=Menarini%20-%20von%20Heyden%20GmbH"/>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64"/>
  <sheetViews>
    <sheetView topLeftCell="A76" zoomScaleNormal="68" workbookViewId="0">
      <selection activeCell="C45" sqref="C45"/>
    </sheetView>
  </sheetViews>
  <sheetFormatPr defaultColWidth="11.42578125" defaultRowHeight="15"/>
  <cols>
    <col min="2" max="2" width="24.42578125" customWidth="1"/>
    <col min="3" max="3" width="20.7109375" customWidth="1"/>
    <col min="4" max="4" width="22.85546875" customWidth="1"/>
    <col min="5" max="5" width="29.140625" customWidth="1"/>
    <col min="6" max="6" width="20.28515625" customWidth="1"/>
    <col min="7" max="7" width="22" customWidth="1"/>
    <col min="8" max="8" width="30.7109375" customWidth="1"/>
  </cols>
  <sheetData>
    <row r="1" spans="1:13" ht="33">
      <c r="A1" s="17" t="s">
        <v>2284</v>
      </c>
      <c r="B1" s="17" t="s">
        <v>2</v>
      </c>
      <c r="C1" s="16" t="s">
        <v>529</v>
      </c>
      <c r="D1" s="16" t="s">
        <v>530</v>
      </c>
      <c r="E1" s="16" t="s">
        <v>531</v>
      </c>
      <c r="F1" s="16" t="s">
        <v>532</v>
      </c>
      <c r="G1" s="16" t="s">
        <v>533</v>
      </c>
      <c r="H1" s="16" t="s">
        <v>534</v>
      </c>
      <c r="I1" s="16" t="s">
        <v>3</v>
      </c>
      <c r="J1" s="16" t="s">
        <v>4</v>
      </c>
      <c r="K1" s="17" t="s">
        <v>2285</v>
      </c>
      <c r="L1" s="82" t="s">
        <v>535</v>
      </c>
      <c r="M1" s="82" t="s">
        <v>2276</v>
      </c>
    </row>
    <row r="2" spans="1:13" ht="47.25">
      <c r="A2" s="18">
        <v>2</v>
      </c>
      <c r="B2" s="19" t="s">
        <v>12</v>
      </c>
      <c r="C2" s="20" t="s">
        <v>663</v>
      </c>
      <c r="D2" s="20" t="s">
        <v>664</v>
      </c>
      <c r="E2" s="20" t="s">
        <v>665</v>
      </c>
      <c r="F2" s="20" t="s">
        <v>666</v>
      </c>
      <c r="G2" s="20" t="s">
        <v>667</v>
      </c>
      <c r="H2" s="25" t="s">
        <v>612</v>
      </c>
      <c r="I2" s="21" t="s">
        <v>10</v>
      </c>
      <c r="J2" s="21">
        <v>115857</v>
      </c>
      <c r="K2" s="22">
        <v>21781.116000000002</v>
      </c>
      <c r="L2" s="23" t="s">
        <v>2152</v>
      </c>
      <c r="M2" s="24" t="s">
        <v>2280</v>
      </c>
    </row>
    <row r="3" spans="1:13" ht="47.25">
      <c r="A3" s="18">
        <v>3</v>
      </c>
      <c r="B3" s="18" t="s">
        <v>13</v>
      </c>
      <c r="C3" s="20" t="s">
        <v>668</v>
      </c>
      <c r="D3" s="20" t="s">
        <v>669</v>
      </c>
      <c r="E3" s="20" t="s">
        <v>659</v>
      </c>
      <c r="F3" s="20" t="s">
        <v>670</v>
      </c>
      <c r="G3" s="20" t="s">
        <v>596</v>
      </c>
      <c r="H3" s="25" t="s">
        <v>612</v>
      </c>
      <c r="I3" s="21" t="s">
        <v>10</v>
      </c>
      <c r="J3" s="21" t="s">
        <v>2208</v>
      </c>
      <c r="K3" s="26">
        <v>27657.35</v>
      </c>
      <c r="L3" s="23" t="s">
        <v>2152</v>
      </c>
      <c r="M3" s="24" t="s">
        <v>2280</v>
      </c>
    </row>
    <row r="4" spans="1:13" ht="47.25">
      <c r="A4" s="18">
        <v>7</v>
      </c>
      <c r="B4" s="18" t="s">
        <v>17</v>
      </c>
      <c r="C4" s="20" t="s">
        <v>679</v>
      </c>
      <c r="D4" s="20" t="s">
        <v>680</v>
      </c>
      <c r="E4" s="20" t="s">
        <v>681</v>
      </c>
      <c r="F4" s="20" t="s">
        <v>682</v>
      </c>
      <c r="G4" s="20" t="s">
        <v>596</v>
      </c>
      <c r="H4" s="25" t="s">
        <v>612</v>
      </c>
      <c r="I4" s="21" t="s">
        <v>9</v>
      </c>
      <c r="J4" s="21">
        <v>6700</v>
      </c>
      <c r="K4" s="26">
        <v>23644.3</v>
      </c>
      <c r="L4" s="23" t="s">
        <v>2152</v>
      </c>
      <c r="M4" s="24" t="s">
        <v>2280</v>
      </c>
    </row>
    <row r="5" spans="1:13" ht="47.25">
      <c r="A5" s="18">
        <v>8</v>
      </c>
      <c r="B5" s="18" t="s">
        <v>2352</v>
      </c>
      <c r="C5" s="20" t="s">
        <v>679</v>
      </c>
      <c r="D5" s="20" t="s">
        <v>683</v>
      </c>
      <c r="E5" s="20" t="s">
        <v>659</v>
      </c>
      <c r="F5" s="20" t="s">
        <v>684</v>
      </c>
      <c r="G5" s="20" t="s">
        <v>685</v>
      </c>
      <c r="H5" s="25" t="s">
        <v>612</v>
      </c>
      <c r="I5" s="21" t="s">
        <v>10</v>
      </c>
      <c r="J5" s="21" t="s">
        <v>2210</v>
      </c>
      <c r="K5" s="26">
        <v>40457.334999999999</v>
      </c>
      <c r="L5" s="23" t="s">
        <v>2152</v>
      </c>
      <c r="M5" s="24" t="s">
        <v>2280</v>
      </c>
    </row>
    <row r="6" spans="1:13" ht="47.25">
      <c r="A6" s="18">
        <v>25</v>
      </c>
      <c r="B6" s="27" t="s">
        <v>37</v>
      </c>
      <c r="C6" s="28" t="s">
        <v>621</v>
      </c>
      <c r="D6" s="28" t="s">
        <v>739</v>
      </c>
      <c r="E6" s="28" t="s">
        <v>740</v>
      </c>
      <c r="F6" s="28" t="s">
        <v>622</v>
      </c>
      <c r="G6" s="28" t="s">
        <v>596</v>
      </c>
      <c r="H6" s="29" t="s">
        <v>729</v>
      </c>
      <c r="I6" s="30" t="s">
        <v>23</v>
      </c>
      <c r="J6" s="30" t="s">
        <v>2156</v>
      </c>
      <c r="K6" s="31">
        <v>34420.991999999998</v>
      </c>
      <c r="L6" s="32" t="s">
        <v>2152</v>
      </c>
      <c r="M6" s="24" t="s">
        <v>2280</v>
      </c>
    </row>
    <row r="7" spans="1:13" ht="78.75">
      <c r="A7" s="18">
        <v>31</v>
      </c>
      <c r="B7" s="27" t="s">
        <v>43</v>
      </c>
      <c r="C7" s="28" t="s">
        <v>629</v>
      </c>
      <c r="D7" s="28" t="s">
        <v>748</v>
      </c>
      <c r="E7" s="28" t="s">
        <v>749</v>
      </c>
      <c r="F7" s="28" t="s">
        <v>627</v>
      </c>
      <c r="G7" s="28" t="s">
        <v>596</v>
      </c>
      <c r="H7" s="29" t="s">
        <v>729</v>
      </c>
      <c r="I7" s="30" t="s">
        <v>44</v>
      </c>
      <c r="J7" s="30">
        <v>2289</v>
      </c>
      <c r="K7" s="31">
        <v>21420.462</v>
      </c>
      <c r="L7" s="32" t="s">
        <v>2152</v>
      </c>
      <c r="M7" s="24" t="s">
        <v>2280</v>
      </c>
    </row>
    <row r="8" spans="1:13" ht="47.25">
      <c r="A8" s="18">
        <v>33</v>
      </c>
      <c r="B8" s="27" t="s">
        <v>46</v>
      </c>
      <c r="C8" s="28" t="s">
        <v>632</v>
      </c>
      <c r="D8" s="28" t="s">
        <v>752</v>
      </c>
      <c r="E8" s="28" t="s">
        <v>753</v>
      </c>
      <c r="F8" s="28" t="s">
        <v>633</v>
      </c>
      <c r="G8" s="28" t="s">
        <v>652</v>
      </c>
      <c r="H8" s="29" t="s">
        <v>729</v>
      </c>
      <c r="I8" s="30" t="s">
        <v>23</v>
      </c>
      <c r="J8" s="30">
        <v>3448</v>
      </c>
      <c r="K8" s="31">
        <v>17240</v>
      </c>
      <c r="L8" s="32" t="s">
        <v>2152</v>
      </c>
      <c r="M8" s="24" t="s">
        <v>2280</v>
      </c>
    </row>
    <row r="9" spans="1:13" ht="47.25">
      <c r="A9" s="18">
        <v>37</v>
      </c>
      <c r="B9" s="27" t="s">
        <v>50</v>
      </c>
      <c r="C9" s="33" t="s">
        <v>639</v>
      </c>
      <c r="D9" s="28" t="s">
        <v>758</v>
      </c>
      <c r="E9" s="28" t="s">
        <v>747</v>
      </c>
      <c r="F9" s="28" t="s">
        <v>638</v>
      </c>
      <c r="G9" s="28" t="s">
        <v>596</v>
      </c>
      <c r="H9" s="29" t="s">
        <v>729</v>
      </c>
      <c r="I9" s="30" t="s">
        <v>9</v>
      </c>
      <c r="J9" s="30">
        <v>6190</v>
      </c>
      <c r="K9" s="31">
        <v>28133.55</v>
      </c>
      <c r="L9" s="32" t="s">
        <v>2152</v>
      </c>
      <c r="M9" s="24" t="s">
        <v>2280</v>
      </c>
    </row>
    <row r="10" spans="1:13" ht="31.5">
      <c r="A10" s="18">
        <v>39</v>
      </c>
      <c r="B10" s="27" t="s">
        <v>52</v>
      </c>
      <c r="C10" s="33" t="s">
        <v>641</v>
      </c>
      <c r="D10" s="28" t="s">
        <v>761</v>
      </c>
      <c r="E10" s="28" t="s">
        <v>762</v>
      </c>
      <c r="F10" s="28" t="s">
        <v>642</v>
      </c>
      <c r="G10" s="28" t="s">
        <v>603</v>
      </c>
      <c r="H10" s="29" t="s">
        <v>729</v>
      </c>
      <c r="I10" s="30" t="s">
        <v>9</v>
      </c>
      <c r="J10" s="30">
        <v>20000</v>
      </c>
      <c r="K10" s="31">
        <v>40300</v>
      </c>
      <c r="L10" s="32" t="s">
        <v>2152</v>
      </c>
      <c r="M10" s="24" t="s">
        <v>2280</v>
      </c>
    </row>
    <row r="11" spans="1:13" ht="47.25">
      <c r="A11" s="18">
        <v>40</v>
      </c>
      <c r="B11" s="27" t="s">
        <v>53</v>
      </c>
      <c r="C11" s="28" t="s">
        <v>643</v>
      </c>
      <c r="D11" s="28" t="s">
        <v>763</v>
      </c>
      <c r="E11" s="28" t="s">
        <v>764</v>
      </c>
      <c r="F11" s="28" t="s">
        <v>644</v>
      </c>
      <c r="G11" s="28" t="s">
        <v>596</v>
      </c>
      <c r="H11" s="29" t="s">
        <v>729</v>
      </c>
      <c r="I11" s="30" t="s">
        <v>23</v>
      </c>
      <c r="J11" s="30">
        <v>1398</v>
      </c>
      <c r="K11" s="31">
        <v>60987.75</v>
      </c>
      <c r="L11" s="32" t="s">
        <v>2152</v>
      </c>
      <c r="M11" s="24" t="s">
        <v>2280</v>
      </c>
    </row>
    <row r="12" spans="1:13" ht="47.25">
      <c r="A12" s="34">
        <v>46</v>
      </c>
      <c r="B12" s="35" t="s">
        <v>59</v>
      </c>
      <c r="C12" s="36" t="s">
        <v>651</v>
      </c>
      <c r="D12" s="37" t="s">
        <v>773</v>
      </c>
      <c r="E12" s="37" t="s">
        <v>655</v>
      </c>
      <c r="F12" s="37" t="s">
        <v>656</v>
      </c>
      <c r="G12" s="37" t="s">
        <v>596</v>
      </c>
      <c r="H12" s="38" t="s">
        <v>729</v>
      </c>
      <c r="I12" s="30" t="s">
        <v>23</v>
      </c>
      <c r="J12" s="30" t="s">
        <v>2217</v>
      </c>
      <c r="K12" s="39">
        <v>37372.475999999995</v>
      </c>
      <c r="L12" s="40" t="s">
        <v>2152</v>
      </c>
      <c r="M12" s="24" t="s">
        <v>2280</v>
      </c>
    </row>
    <row r="13" spans="1:13" ht="47.25">
      <c r="A13" s="18">
        <v>48</v>
      </c>
      <c r="B13" s="27" t="s">
        <v>61</v>
      </c>
      <c r="C13" s="33" t="s">
        <v>776</v>
      </c>
      <c r="D13" s="33" t="s">
        <v>777</v>
      </c>
      <c r="E13" s="33" t="s">
        <v>778</v>
      </c>
      <c r="F13" s="28" t="s">
        <v>779</v>
      </c>
      <c r="G13" s="28" t="s">
        <v>596</v>
      </c>
      <c r="H13" s="29" t="s">
        <v>729</v>
      </c>
      <c r="I13" s="30" t="s">
        <v>9</v>
      </c>
      <c r="J13" s="30">
        <v>39900</v>
      </c>
      <c r="K13" s="31">
        <v>18274.2</v>
      </c>
      <c r="L13" s="44" t="s">
        <v>2152</v>
      </c>
      <c r="M13" s="24" t="s">
        <v>2280</v>
      </c>
    </row>
    <row r="14" spans="1:13" ht="110.25">
      <c r="A14" s="18">
        <v>50</v>
      </c>
      <c r="B14" s="27" t="s">
        <v>63</v>
      </c>
      <c r="C14" s="33" t="s">
        <v>784</v>
      </c>
      <c r="D14" s="33" t="s">
        <v>785</v>
      </c>
      <c r="E14" s="33" t="s">
        <v>786</v>
      </c>
      <c r="F14" s="28" t="s">
        <v>787</v>
      </c>
      <c r="G14" s="28" t="s">
        <v>788</v>
      </c>
      <c r="H14" s="29" t="s">
        <v>729</v>
      </c>
      <c r="I14" s="30" t="s">
        <v>10</v>
      </c>
      <c r="J14" s="30">
        <v>78821</v>
      </c>
      <c r="K14" s="318">
        <v>45873.822</v>
      </c>
      <c r="L14" s="319" t="s">
        <v>2152</v>
      </c>
      <c r="M14" s="320" t="s">
        <v>2280</v>
      </c>
    </row>
    <row r="15" spans="1:13" ht="31.5">
      <c r="A15" s="18">
        <v>51</v>
      </c>
      <c r="B15" s="27" t="s">
        <v>64</v>
      </c>
      <c r="C15" s="33" t="s">
        <v>2353</v>
      </c>
      <c r="D15" s="33" t="s">
        <v>790</v>
      </c>
      <c r="E15" s="33" t="s">
        <v>791</v>
      </c>
      <c r="F15" s="28" t="s">
        <v>787</v>
      </c>
      <c r="G15" s="28" t="s">
        <v>788</v>
      </c>
      <c r="H15" s="29" t="s">
        <v>729</v>
      </c>
      <c r="I15" s="30" t="s">
        <v>23</v>
      </c>
      <c r="J15" s="30">
        <v>6050</v>
      </c>
      <c r="K15" s="101">
        <v>35410.65</v>
      </c>
      <c r="L15" s="43" t="s">
        <v>2152</v>
      </c>
      <c r="M15" s="100" t="s">
        <v>2280</v>
      </c>
    </row>
    <row r="16" spans="1:13" ht="47.25">
      <c r="A16" s="18">
        <v>57</v>
      </c>
      <c r="B16" s="27" t="s">
        <v>70</v>
      </c>
      <c r="C16" s="33"/>
      <c r="D16" s="33" t="s">
        <v>812</v>
      </c>
      <c r="E16" s="33" t="s">
        <v>809</v>
      </c>
      <c r="F16" s="33" t="s">
        <v>813</v>
      </c>
      <c r="G16" s="33" t="s">
        <v>596</v>
      </c>
      <c r="H16" s="29" t="s">
        <v>729</v>
      </c>
      <c r="I16" s="30" t="s">
        <v>71</v>
      </c>
      <c r="J16" s="30" t="s">
        <v>2157</v>
      </c>
      <c r="K16" s="31">
        <v>24682.18</v>
      </c>
      <c r="L16" s="44" t="s">
        <v>2152</v>
      </c>
      <c r="M16" s="24" t="s">
        <v>2280</v>
      </c>
    </row>
    <row r="17" spans="1:79" ht="31.5">
      <c r="A17" s="18">
        <v>63</v>
      </c>
      <c r="B17" s="27" t="s">
        <v>77</v>
      </c>
      <c r="C17" s="33" t="s">
        <v>2354</v>
      </c>
      <c r="D17" s="33" t="s">
        <v>829</v>
      </c>
      <c r="E17" s="33" t="s">
        <v>830</v>
      </c>
      <c r="F17" s="33" t="s">
        <v>647</v>
      </c>
      <c r="G17" s="33" t="s">
        <v>596</v>
      </c>
      <c r="H17" s="29" t="s">
        <v>729</v>
      </c>
      <c r="I17" s="30" t="s">
        <v>9</v>
      </c>
      <c r="J17" s="30">
        <v>26000</v>
      </c>
      <c r="K17" s="31">
        <v>17316</v>
      </c>
      <c r="L17" s="44" t="s">
        <v>2152</v>
      </c>
      <c r="M17" s="24" t="s">
        <v>2280</v>
      </c>
    </row>
    <row r="18" spans="1:79" ht="63">
      <c r="A18" s="18">
        <v>70</v>
      </c>
      <c r="B18" s="27" t="s">
        <v>84</v>
      </c>
      <c r="C18" s="33" t="s">
        <v>2355</v>
      </c>
      <c r="D18" s="33" t="s">
        <v>845</v>
      </c>
      <c r="E18" s="33" t="s">
        <v>846</v>
      </c>
      <c r="F18" s="33" t="s">
        <v>597</v>
      </c>
      <c r="G18" s="33" t="s">
        <v>596</v>
      </c>
      <c r="H18" s="29" t="s">
        <v>729</v>
      </c>
      <c r="I18" s="30" t="s">
        <v>23</v>
      </c>
      <c r="J18" s="30">
        <v>2079</v>
      </c>
      <c r="K18" s="31">
        <v>37274.391000000003</v>
      </c>
      <c r="L18" s="44" t="s">
        <v>2152</v>
      </c>
      <c r="M18" s="24" t="s">
        <v>2280</v>
      </c>
    </row>
    <row r="19" spans="1:79" ht="47.25">
      <c r="A19" s="18">
        <v>75</v>
      </c>
      <c r="B19" s="27" t="s">
        <v>89</v>
      </c>
      <c r="C19" s="45" t="s">
        <v>861</v>
      </c>
      <c r="D19" s="45" t="s">
        <v>862</v>
      </c>
      <c r="E19" s="45" t="s">
        <v>863</v>
      </c>
      <c r="F19" s="45" t="s">
        <v>864</v>
      </c>
      <c r="G19" s="33" t="s">
        <v>596</v>
      </c>
      <c r="H19" s="46" t="s">
        <v>729</v>
      </c>
      <c r="I19" s="30" t="s">
        <v>23</v>
      </c>
      <c r="J19" s="30">
        <v>258</v>
      </c>
      <c r="K19" s="31">
        <v>19539.629999999997</v>
      </c>
      <c r="L19" s="44" t="s">
        <v>2152</v>
      </c>
      <c r="M19" s="24" t="s">
        <v>2280</v>
      </c>
    </row>
    <row r="20" spans="1:79" ht="47.25">
      <c r="A20" s="18">
        <v>77</v>
      </c>
      <c r="B20" s="27" t="s">
        <v>91</v>
      </c>
      <c r="C20" s="45" t="s">
        <v>869</v>
      </c>
      <c r="D20" s="45" t="s">
        <v>870</v>
      </c>
      <c r="E20" s="45" t="s">
        <v>871</v>
      </c>
      <c r="F20" s="45" t="s">
        <v>868</v>
      </c>
      <c r="G20" s="33" t="s">
        <v>596</v>
      </c>
      <c r="H20" s="46" t="s">
        <v>729</v>
      </c>
      <c r="I20" s="30" t="s">
        <v>44</v>
      </c>
      <c r="J20" s="30">
        <v>5397</v>
      </c>
      <c r="K20" s="31">
        <v>37131.360000000001</v>
      </c>
      <c r="L20" s="44" t="s">
        <v>2152</v>
      </c>
      <c r="M20" s="24" t="s">
        <v>2280</v>
      </c>
    </row>
    <row r="21" spans="1:79" ht="31.5">
      <c r="A21" s="18">
        <v>79</v>
      </c>
      <c r="B21" s="27" t="s">
        <v>93</v>
      </c>
      <c r="C21" s="45" t="s">
        <v>875</v>
      </c>
      <c r="D21" s="45" t="s">
        <v>876</v>
      </c>
      <c r="E21" s="45" t="s">
        <v>877</v>
      </c>
      <c r="F21" s="45" t="s">
        <v>878</v>
      </c>
      <c r="G21" s="33" t="s">
        <v>879</v>
      </c>
      <c r="H21" s="46" t="s">
        <v>729</v>
      </c>
      <c r="I21" s="30" t="s">
        <v>23</v>
      </c>
      <c r="J21" s="30">
        <v>1600</v>
      </c>
      <c r="K21" s="31">
        <v>22158.400000000001</v>
      </c>
      <c r="L21" s="44" t="s">
        <v>2152</v>
      </c>
      <c r="M21" s="320" t="s">
        <v>2280</v>
      </c>
    </row>
    <row r="22" spans="1:79" s="45" customFormat="1" ht="47.25">
      <c r="A22" s="313"/>
      <c r="B22" s="314" t="s">
        <v>2356</v>
      </c>
      <c r="C22" s="313" t="s">
        <v>875</v>
      </c>
      <c r="D22" s="313" t="s">
        <v>2357</v>
      </c>
      <c r="E22" s="313" t="s">
        <v>2358</v>
      </c>
      <c r="F22" s="313" t="s">
        <v>657</v>
      </c>
      <c r="G22" s="312" t="s">
        <v>596</v>
      </c>
      <c r="H22" s="315" t="s">
        <v>729</v>
      </c>
      <c r="I22" s="134" t="s">
        <v>23</v>
      </c>
      <c r="J22" s="313">
        <v>620</v>
      </c>
      <c r="L22"/>
      <c r="M22" s="1"/>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s="317"/>
      <c r="BT22" s="317"/>
      <c r="BU22" s="317"/>
      <c r="BV22" s="317"/>
      <c r="BW22" s="317"/>
      <c r="BX22" s="317"/>
      <c r="BY22" s="317"/>
      <c r="BZ22" s="317"/>
      <c r="CA22" s="316"/>
    </row>
    <row r="23" spans="1:79" ht="31.5">
      <c r="A23" s="18">
        <v>85</v>
      </c>
      <c r="B23" s="27" t="s">
        <v>99</v>
      </c>
      <c r="C23" s="45" t="s">
        <v>894</v>
      </c>
      <c r="D23" s="45" t="s">
        <v>895</v>
      </c>
      <c r="E23" s="45" t="s">
        <v>896</v>
      </c>
      <c r="F23" s="45" t="s">
        <v>653</v>
      </c>
      <c r="G23" s="33" t="s">
        <v>654</v>
      </c>
      <c r="H23" s="46" t="s">
        <v>729</v>
      </c>
      <c r="I23" s="30" t="s">
        <v>9</v>
      </c>
      <c r="J23" s="30">
        <v>32000</v>
      </c>
      <c r="K23" s="31">
        <v>42592</v>
      </c>
      <c r="L23" s="44" t="s">
        <v>2152</v>
      </c>
      <c r="M23" s="100" t="s">
        <v>2280</v>
      </c>
    </row>
    <row r="24" spans="1:79" ht="47.25">
      <c r="A24" s="18">
        <v>96</v>
      </c>
      <c r="B24" s="27" t="s">
        <v>110</v>
      </c>
      <c r="C24" s="45" t="s">
        <v>629</v>
      </c>
      <c r="D24" s="45" t="s">
        <v>924</v>
      </c>
      <c r="E24" s="45" t="s">
        <v>925</v>
      </c>
      <c r="F24" s="45" t="s">
        <v>926</v>
      </c>
      <c r="G24" s="33" t="s">
        <v>596</v>
      </c>
      <c r="H24" s="46" t="s">
        <v>729</v>
      </c>
      <c r="I24" s="30" t="s">
        <v>23</v>
      </c>
      <c r="J24" s="30">
        <v>1389</v>
      </c>
      <c r="K24" s="31">
        <v>15580.413</v>
      </c>
      <c r="L24" s="44" t="s">
        <v>2152</v>
      </c>
      <c r="M24" s="24" t="s">
        <v>2280</v>
      </c>
    </row>
    <row r="25" spans="1:79" ht="31.5">
      <c r="A25" s="18">
        <v>97</v>
      </c>
      <c r="B25" s="27" t="s">
        <v>111</v>
      </c>
      <c r="C25" s="45" t="s">
        <v>629</v>
      </c>
      <c r="D25" s="45" t="s">
        <v>927</v>
      </c>
      <c r="E25" s="45" t="s">
        <v>928</v>
      </c>
      <c r="F25" s="45" t="s">
        <v>926</v>
      </c>
      <c r="G25" s="33" t="s">
        <v>596</v>
      </c>
      <c r="H25" s="46" t="s">
        <v>729</v>
      </c>
      <c r="I25" s="30" t="s">
        <v>23</v>
      </c>
      <c r="J25" s="30">
        <v>2450</v>
      </c>
      <c r="K25" s="31">
        <v>33621.35</v>
      </c>
      <c r="L25" s="44" t="s">
        <v>2152</v>
      </c>
      <c r="M25" s="24" t="s">
        <v>2280</v>
      </c>
    </row>
    <row r="26" spans="1:79" ht="47.25">
      <c r="A26" s="18">
        <v>99</v>
      </c>
      <c r="B26" s="27" t="s">
        <v>113</v>
      </c>
      <c r="C26" s="48" t="s">
        <v>934</v>
      </c>
      <c r="D26" s="48" t="s">
        <v>935</v>
      </c>
      <c r="E26" s="48" t="s">
        <v>936</v>
      </c>
      <c r="F26" s="48" t="s">
        <v>937</v>
      </c>
      <c r="G26" s="47" t="s">
        <v>599</v>
      </c>
      <c r="H26" s="49" t="s">
        <v>933</v>
      </c>
      <c r="I26" s="30" t="s">
        <v>23</v>
      </c>
      <c r="J26" s="50">
        <v>239</v>
      </c>
      <c r="K26" s="31">
        <v>36613.843999999997</v>
      </c>
      <c r="L26" s="32" t="s">
        <v>2152</v>
      </c>
      <c r="M26" s="24" t="s">
        <v>2280</v>
      </c>
    </row>
    <row r="27" spans="1:79" ht="110.25">
      <c r="A27" s="18">
        <v>116</v>
      </c>
      <c r="B27" s="27" t="s">
        <v>130</v>
      </c>
      <c r="C27" s="48" t="s">
        <v>1004</v>
      </c>
      <c r="D27" s="48" t="s">
        <v>1005</v>
      </c>
      <c r="E27" s="48" t="s">
        <v>1006</v>
      </c>
      <c r="F27" s="48" t="s">
        <v>954</v>
      </c>
      <c r="G27" s="47" t="s">
        <v>599</v>
      </c>
      <c r="H27" s="49" t="s">
        <v>933</v>
      </c>
      <c r="I27" s="30" t="s">
        <v>23</v>
      </c>
      <c r="J27" s="50">
        <v>882</v>
      </c>
      <c r="K27" s="31">
        <v>34148.394</v>
      </c>
      <c r="L27" s="32" t="s">
        <v>2152</v>
      </c>
      <c r="M27" s="24" t="s">
        <v>2280</v>
      </c>
    </row>
    <row r="28" spans="1:79" ht="47.25">
      <c r="A28" s="18">
        <v>160</v>
      </c>
      <c r="B28" s="27" t="s">
        <v>175</v>
      </c>
      <c r="C28" s="20" t="s">
        <v>1095</v>
      </c>
      <c r="D28" s="20" t="s">
        <v>1096</v>
      </c>
      <c r="E28" s="20" t="s">
        <v>1097</v>
      </c>
      <c r="F28" s="20" t="s">
        <v>1098</v>
      </c>
      <c r="G28" s="20" t="s">
        <v>1099</v>
      </c>
      <c r="H28" s="46" t="s">
        <v>729</v>
      </c>
      <c r="I28" s="30" t="s">
        <v>10</v>
      </c>
      <c r="J28" s="50">
        <v>70900</v>
      </c>
      <c r="K28" s="53">
        <v>15456.199999999999</v>
      </c>
      <c r="L28" s="54" t="s">
        <v>2152</v>
      </c>
      <c r="M28" s="24" t="s">
        <v>2280</v>
      </c>
    </row>
    <row r="29" spans="1:79" ht="31.5">
      <c r="A29" s="18">
        <v>165</v>
      </c>
      <c r="B29" s="27" t="s">
        <v>180</v>
      </c>
      <c r="C29" s="20" t="s">
        <v>1116</v>
      </c>
      <c r="D29" s="20" t="s">
        <v>1101</v>
      </c>
      <c r="E29" s="20" t="s">
        <v>1117</v>
      </c>
      <c r="F29" s="20" t="s">
        <v>2166</v>
      </c>
      <c r="G29" s="20" t="s">
        <v>596</v>
      </c>
      <c r="H29" s="20" t="s">
        <v>933</v>
      </c>
      <c r="I29" s="30" t="s">
        <v>23</v>
      </c>
      <c r="J29" s="50">
        <v>588</v>
      </c>
      <c r="K29" s="53">
        <v>20294.232</v>
      </c>
      <c r="L29" s="54" t="s">
        <v>2152</v>
      </c>
      <c r="M29" s="24" t="s">
        <v>2280</v>
      </c>
    </row>
    <row r="30" spans="1:79" ht="31.5">
      <c r="A30" s="18">
        <v>178</v>
      </c>
      <c r="B30" s="27" t="s">
        <v>193</v>
      </c>
      <c r="C30" s="20" t="s">
        <v>1159</v>
      </c>
      <c r="D30" s="20" t="s">
        <v>1160</v>
      </c>
      <c r="E30" s="20" t="s">
        <v>1161</v>
      </c>
      <c r="F30" s="20" t="s">
        <v>1125</v>
      </c>
      <c r="G30" s="20" t="s">
        <v>596</v>
      </c>
      <c r="H30" s="20" t="s">
        <v>5</v>
      </c>
      <c r="I30" s="30" t="s">
        <v>23</v>
      </c>
      <c r="J30" s="50">
        <v>1701</v>
      </c>
      <c r="K30" s="53">
        <v>16941.96</v>
      </c>
      <c r="L30" s="54" t="s">
        <v>2152</v>
      </c>
      <c r="M30" s="24" t="s">
        <v>2280</v>
      </c>
    </row>
    <row r="31" spans="1:79" ht="31.5">
      <c r="A31" s="18">
        <v>182</v>
      </c>
      <c r="B31" s="27" t="s">
        <v>197</v>
      </c>
      <c r="C31" s="20" t="s">
        <v>1172</v>
      </c>
      <c r="D31" s="20" t="s">
        <v>1173</v>
      </c>
      <c r="E31" s="20" t="s">
        <v>1174</v>
      </c>
      <c r="F31" s="20" t="s">
        <v>1175</v>
      </c>
      <c r="G31" s="20" t="s">
        <v>603</v>
      </c>
      <c r="H31" s="20" t="s">
        <v>1126</v>
      </c>
      <c r="I31" s="30" t="s">
        <v>21</v>
      </c>
      <c r="J31" s="50">
        <v>11990</v>
      </c>
      <c r="K31" s="53">
        <v>18992.16</v>
      </c>
      <c r="L31" s="54" t="s">
        <v>2152</v>
      </c>
      <c r="M31" s="24" t="s">
        <v>2280</v>
      </c>
    </row>
    <row r="32" spans="1:79" ht="94.5">
      <c r="A32" s="98">
        <v>221</v>
      </c>
      <c r="B32" s="104" t="s">
        <v>234</v>
      </c>
      <c r="C32" s="106" t="s">
        <v>1322</v>
      </c>
      <c r="D32" s="106" t="s">
        <v>1323</v>
      </c>
      <c r="E32" s="105" t="s">
        <v>1324</v>
      </c>
      <c r="F32" s="105" t="s">
        <v>1237</v>
      </c>
      <c r="G32" s="107" t="s">
        <v>596</v>
      </c>
      <c r="H32" s="88" t="s">
        <v>5</v>
      </c>
      <c r="I32" s="108" t="s">
        <v>44</v>
      </c>
      <c r="J32" s="42">
        <v>4150</v>
      </c>
      <c r="K32" s="103">
        <v>19920</v>
      </c>
      <c r="L32" s="99" t="s">
        <v>2152</v>
      </c>
      <c r="M32" s="100" t="s">
        <v>2280</v>
      </c>
    </row>
    <row r="33" spans="1:13" ht="47.25">
      <c r="A33" s="18">
        <v>233</v>
      </c>
      <c r="B33" s="55" t="s">
        <v>245</v>
      </c>
      <c r="C33" s="47" t="s">
        <v>1356</v>
      </c>
      <c r="D33" s="47" t="s">
        <v>1357</v>
      </c>
      <c r="E33" s="47" t="s">
        <v>1358</v>
      </c>
      <c r="F33" s="47" t="s">
        <v>1359</v>
      </c>
      <c r="G33" s="57" t="s">
        <v>1360</v>
      </c>
      <c r="H33" s="88" t="s">
        <v>1108</v>
      </c>
      <c r="I33" s="58" t="s">
        <v>44</v>
      </c>
      <c r="J33" s="30">
        <v>3501</v>
      </c>
      <c r="K33" s="53">
        <v>17185</v>
      </c>
      <c r="L33" s="23" t="s">
        <v>2152</v>
      </c>
      <c r="M33" s="24" t="s">
        <v>2280</v>
      </c>
    </row>
    <row r="34" spans="1:13" ht="63">
      <c r="A34" s="18">
        <v>236</v>
      </c>
      <c r="B34" s="56" t="s">
        <v>2141</v>
      </c>
      <c r="C34" s="47" t="s">
        <v>1369</v>
      </c>
      <c r="D34" s="47" t="s">
        <v>1370</v>
      </c>
      <c r="E34" s="47" t="s">
        <v>1371</v>
      </c>
      <c r="F34" s="47" t="s">
        <v>1372</v>
      </c>
      <c r="G34" s="57" t="s">
        <v>1373</v>
      </c>
      <c r="H34" s="88" t="s">
        <v>719</v>
      </c>
      <c r="I34" s="58" t="s">
        <v>23</v>
      </c>
      <c r="J34" s="30">
        <v>3500</v>
      </c>
      <c r="K34" s="53">
        <v>23100</v>
      </c>
      <c r="L34" s="23" t="s">
        <v>2152</v>
      </c>
      <c r="M34" s="24" t="s">
        <v>2280</v>
      </c>
    </row>
    <row r="35" spans="1:13" ht="31.5">
      <c r="A35" s="18">
        <v>242</v>
      </c>
      <c r="B35" s="27" t="s">
        <v>2251</v>
      </c>
      <c r="C35" s="59" t="s">
        <v>2252</v>
      </c>
      <c r="D35" s="59" t="s">
        <v>2253</v>
      </c>
      <c r="E35" s="59" t="s">
        <v>2254</v>
      </c>
      <c r="F35" s="59" t="s">
        <v>2255</v>
      </c>
      <c r="G35" s="59" t="s">
        <v>2256</v>
      </c>
      <c r="H35" s="59" t="s">
        <v>719</v>
      </c>
      <c r="I35" s="30" t="s">
        <v>23</v>
      </c>
      <c r="J35" s="50">
        <v>800</v>
      </c>
      <c r="K35" s="53">
        <v>25440</v>
      </c>
      <c r="L35" s="54" t="s">
        <v>2152</v>
      </c>
      <c r="M35" s="24" t="s">
        <v>2280</v>
      </c>
    </row>
    <row r="36" spans="1:13" ht="47.25">
      <c r="A36" s="18">
        <v>245</v>
      </c>
      <c r="B36" s="55" t="s">
        <v>254</v>
      </c>
      <c r="C36" s="47" t="s">
        <v>1394</v>
      </c>
      <c r="D36" s="47" t="s">
        <v>1395</v>
      </c>
      <c r="E36" s="47" t="s">
        <v>2257</v>
      </c>
      <c r="F36" s="47" t="s">
        <v>656</v>
      </c>
      <c r="G36" s="47" t="s">
        <v>596</v>
      </c>
      <c r="H36" s="47" t="s">
        <v>1108</v>
      </c>
      <c r="I36" s="30" t="s">
        <v>44</v>
      </c>
      <c r="J36" s="50">
        <v>400</v>
      </c>
      <c r="K36" s="53">
        <v>45056</v>
      </c>
      <c r="L36" s="44" t="s">
        <v>2152</v>
      </c>
      <c r="M36" s="24" t="s">
        <v>2280</v>
      </c>
    </row>
    <row r="37" spans="1:13" ht="94.5">
      <c r="A37" s="18">
        <v>271</v>
      </c>
      <c r="B37" s="55" t="s">
        <v>280</v>
      </c>
      <c r="C37" s="52" t="s">
        <v>1472</v>
      </c>
      <c r="D37" s="48" t="s">
        <v>1473</v>
      </c>
      <c r="E37" s="48" t="s">
        <v>1474</v>
      </c>
      <c r="F37" s="48" t="s">
        <v>1475</v>
      </c>
      <c r="G37" s="47" t="s">
        <v>596</v>
      </c>
      <c r="H37" s="47" t="s">
        <v>1094</v>
      </c>
      <c r="I37" s="30" t="s">
        <v>44</v>
      </c>
      <c r="J37" s="50">
        <v>2940</v>
      </c>
      <c r="K37" s="53">
        <v>29400</v>
      </c>
      <c r="L37" s="44" t="s">
        <v>2152</v>
      </c>
      <c r="M37" s="24" t="s">
        <v>2280</v>
      </c>
    </row>
    <row r="38" spans="1:13" ht="63">
      <c r="A38" s="18">
        <v>307</v>
      </c>
      <c r="B38" s="66" t="s">
        <v>2146</v>
      </c>
      <c r="C38" s="63" t="s">
        <v>1606</v>
      </c>
      <c r="D38" s="63" t="s">
        <v>1607</v>
      </c>
      <c r="E38" s="64" t="s">
        <v>1594</v>
      </c>
      <c r="F38" s="63" t="s">
        <v>1608</v>
      </c>
      <c r="G38" s="64" t="s">
        <v>596</v>
      </c>
      <c r="H38" s="64" t="s">
        <v>1535</v>
      </c>
      <c r="I38" s="30" t="s">
        <v>23</v>
      </c>
      <c r="J38" s="30">
        <v>168</v>
      </c>
      <c r="K38" s="53">
        <v>25599.335999999999</v>
      </c>
      <c r="L38" s="32" t="s">
        <v>2152</v>
      </c>
      <c r="M38" s="24" t="s">
        <v>2280</v>
      </c>
    </row>
    <row r="39" spans="1:13" ht="31.5">
      <c r="A39" s="18">
        <v>309</v>
      </c>
      <c r="B39" s="65" t="s">
        <v>315</v>
      </c>
      <c r="C39" s="63" t="s">
        <v>1614</v>
      </c>
      <c r="D39" s="63" t="s">
        <v>1615</v>
      </c>
      <c r="E39" s="64" t="s">
        <v>1616</v>
      </c>
      <c r="F39" s="63" t="s">
        <v>1617</v>
      </c>
      <c r="G39" s="64" t="s">
        <v>603</v>
      </c>
      <c r="H39" s="64" t="s">
        <v>705</v>
      </c>
      <c r="I39" s="30" t="s">
        <v>21</v>
      </c>
      <c r="J39" s="30">
        <v>37872</v>
      </c>
      <c r="K39" s="53">
        <v>19958.544000000002</v>
      </c>
      <c r="L39" s="32" t="s">
        <v>2152</v>
      </c>
      <c r="M39" s="24" t="s">
        <v>2280</v>
      </c>
    </row>
    <row r="40" spans="1:13" ht="31.5">
      <c r="A40" s="18">
        <v>319</v>
      </c>
      <c r="B40" s="65" t="s">
        <v>324</v>
      </c>
      <c r="C40" s="63" t="s">
        <v>384</v>
      </c>
      <c r="D40" s="63" t="s">
        <v>1653</v>
      </c>
      <c r="E40" s="63" t="s">
        <v>1654</v>
      </c>
      <c r="F40" s="63" t="s">
        <v>1655</v>
      </c>
      <c r="G40" s="64" t="s">
        <v>1074</v>
      </c>
      <c r="H40" s="64" t="s">
        <v>1627</v>
      </c>
      <c r="I40" s="30" t="s">
        <v>23</v>
      </c>
      <c r="J40" s="30">
        <v>2037</v>
      </c>
      <c r="K40" s="53">
        <v>27900.789000000001</v>
      </c>
      <c r="L40" s="32" t="s">
        <v>2152</v>
      </c>
      <c r="M40" s="24" t="s">
        <v>2280</v>
      </c>
    </row>
    <row r="41" spans="1:13" ht="27" customHeight="1">
      <c r="A41" s="130"/>
      <c r="B41" s="321" t="s">
        <v>2359</v>
      </c>
      <c r="C41" s="322" t="s">
        <v>384</v>
      </c>
      <c r="D41" s="322" t="s">
        <v>1653</v>
      </c>
      <c r="E41" s="322" t="s">
        <v>694</v>
      </c>
      <c r="F41" s="322" t="s">
        <v>1591</v>
      </c>
      <c r="G41" s="323" t="s">
        <v>604</v>
      </c>
      <c r="H41" s="323" t="s">
        <v>1627</v>
      </c>
      <c r="I41" s="134" t="s">
        <v>23</v>
      </c>
      <c r="J41" s="134">
        <v>870</v>
      </c>
      <c r="K41" s="53"/>
      <c r="L41" s="43"/>
      <c r="M41" s="24"/>
    </row>
    <row r="42" spans="1:13" ht="47.25">
      <c r="A42" s="18">
        <v>353</v>
      </c>
      <c r="B42" s="67" t="s">
        <v>356</v>
      </c>
      <c r="C42" s="48" t="s">
        <v>1749</v>
      </c>
      <c r="D42" s="48" t="s">
        <v>1750</v>
      </c>
      <c r="E42" s="48" t="s">
        <v>1751</v>
      </c>
      <c r="F42" s="48" t="s">
        <v>1752</v>
      </c>
      <c r="G42" s="47" t="s">
        <v>596</v>
      </c>
      <c r="H42" s="48" t="s">
        <v>1272</v>
      </c>
      <c r="I42" s="30" t="s">
        <v>21</v>
      </c>
      <c r="J42" s="30">
        <v>645</v>
      </c>
      <c r="K42" s="53">
        <v>32852.429999999993</v>
      </c>
      <c r="L42" s="32" t="s">
        <v>2152</v>
      </c>
      <c r="M42" s="24" t="s">
        <v>2280</v>
      </c>
    </row>
    <row r="43" spans="1:13" ht="31.5">
      <c r="A43" s="18">
        <v>359</v>
      </c>
      <c r="B43" s="67" t="s">
        <v>362</v>
      </c>
      <c r="C43" s="356" t="s">
        <v>361</v>
      </c>
      <c r="D43" s="48" t="s">
        <v>1770</v>
      </c>
      <c r="E43" s="48" t="s">
        <v>1771</v>
      </c>
      <c r="F43" s="48" t="s">
        <v>1772</v>
      </c>
      <c r="G43" s="48" t="s">
        <v>1685</v>
      </c>
      <c r="H43" s="48" t="s">
        <v>1108</v>
      </c>
      <c r="I43" s="30" t="s">
        <v>44</v>
      </c>
      <c r="J43" s="30">
        <v>2750</v>
      </c>
      <c r="K43" s="53">
        <v>15177.25</v>
      </c>
      <c r="L43" s="32" t="s">
        <v>2152</v>
      </c>
      <c r="M43" s="24" t="s">
        <v>2280</v>
      </c>
    </row>
    <row r="44" spans="1:13" ht="47.25">
      <c r="A44" s="18">
        <v>360</v>
      </c>
      <c r="B44" s="68" t="s">
        <v>363</v>
      </c>
      <c r="C44" s="47" t="s">
        <v>1773</v>
      </c>
      <c r="D44" s="47" t="s">
        <v>1774</v>
      </c>
      <c r="E44" s="47" t="s">
        <v>1775</v>
      </c>
      <c r="F44" s="47" t="s">
        <v>1776</v>
      </c>
      <c r="G44" s="47" t="s">
        <v>596</v>
      </c>
      <c r="H44" s="47" t="s">
        <v>612</v>
      </c>
      <c r="I44" s="30" t="s">
        <v>44</v>
      </c>
      <c r="J44" s="30">
        <v>1407</v>
      </c>
      <c r="K44" s="53">
        <v>52876.467000000004</v>
      </c>
      <c r="L44" s="44" t="s">
        <v>2152</v>
      </c>
      <c r="M44" s="24" t="s">
        <v>2280</v>
      </c>
    </row>
    <row r="45" spans="1:13" ht="31.5">
      <c r="A45" s="18">
        <v>364</v>
      </c>
      <c r="B45" s="69" t="s">
        <v>367</v>
      </c>
      <c r="C45" s="47" t="s">
        <v>916</v>
      </c>
      <c r="D45" s="47" t="s">
        <v>1788</v>
      </c>
      <c r="E45" s="47" t="s">
        <v>1786</v>
      </c>
      <c r="F45" s="47" t="s">
        <v>600</v>
      </c>
      <c r="G45" s="47" t="s">
        <v>600</v>
      </c>
      <c r="H45" s="47" t="s">
        <v>1368</v>
      </c>
      <c r="I45" s="30" t="s">
        <v>21</v>
      </c>
      <c r="J45" s="30">
        <v>10000</v>
      </c>
      <c r="K45" s="53">
        <v>32640</v>
      </c>
      <c r="L45" s="44" t="s">
        <v>2152</v>
      </c>
      <c r="M45" s="24" t="s">
        <v>2280</v>
      </c>
    </row>
    <row r="46" spans="1:13" ht="47.25">
      <c r="A46" s="18">
        <v>371</v>
      </c>
      <c r="B46" s="69" t="s">
        <v>2147</v>
      </c>
      <c r="C46" s="47" t="s">
        <v>1803</v>
      </c>
      <c r="D46" s="47" t="s">
        <v>1804</v>
      </c>
      <c r="E46" s="47" t="s">
        <v>1078</v>
      </c>
      <c r="F46" s="47" t="s">
        <v>1805</v>
      </c>
      <c r="G46" s="47" t="s">
        <v>596</v>
      </c>
      <c r="H46" s="47" t="s">
        <v>605</v>
      </c>
      <c r="I46" s="30" t="s">
        <v>23</v>
      </c>
      <c r="J46" s="30">
        <v>415</v>
      </c>
      <c r="K46" s="53">
        <v>39595.979999999996</v>
      </c>
      <c r="L46" s="44" t="s">
        <v>2152</v>
      </c>
      <c r="M46" s="24" t="s">
        <v>2280</v>
      </c>
    </row>
    <row r="47" spans="1:13" ht="47.25">
      <c r="A47" s="18">
        <v>378</v>
      </c>
      <c r="B47" s="68" t="s">
        <v>379</v>
      </c>
      <c r="C47" s="47" t="s">
        <v>1829</v>
      </c>
      <c r="D47" s="47" t="s">
        <v>1830</v>
      </c>
      <c r="E47" s="47" t="s">
        <v>1827</v>
      </c>
      <c r="F47" s="47" t="s">
        <v>1828</v>
      </c>
      <c r="G47" s="47" t="s">
        <v>984</v>
      </c>
      <c r="H47" s="47" t="s">
        <v>1185</v>
      </c>
      <c r="I47" s="30" t="s">
        <v>23</v>
      </c>
      <c r="J47" s="30">
        <v>3000</v>
      </c>
      <c r="K47" s="53">
        <v>21690</v>
      </c>
      <c r="L47" s="44" t="s">
        <v>2152</v>
      </c>
      <c r="M47" s="24" t="s">
        <v>2280</v>
      </c>
    </row>
    <row r="48" spans="1:13" ht="63">
      <c r="A48" s="18">
        <v>388</v>
      </c>
      <c r="B48" s="68" t="s">
        <v>388</v>
      </c>
      <c r="C48" s="47" t="s">
        <v>1860</v>
      </c>
      <c r="D48" s="47" t="s">
        <v>1861</v>
      </c>
      <c r="E48" s="47" t="s">
        <v>1862</v>
      </c>
      <c r="F48" s="47" t="s">
        <v>1863</v>
      </c>
      <c r="G48" s="47" t="s">
        <v>603</v>
      </c>
      <c r="H48" s="47" t="s">
        <v>1814</v>
      </c>
      <c r="I48" s="30" t="s">
        <v>23</v>
      </c>
      <c r="J48" s="30">
        <v>9500</v>
      </c>
      <c r="K48" s="53">
        <v>17793.5</v>
      </c>
      <c r="L48" s="44" t="s">
        <v>2152</v>
      </c>
      <c r="M48" s="24" t="s">
        <v>2280</v>
      </c>
    </row>
    <row r="49" spans="1:13" ht="31.5">
      <c r="A49" s="18">
        <v>389</v>
      </c>
      <c r="B49" s="70" t="s">
        <v>389</v>
      </c>
      <c r="C49" s="71" t="s">
        <v>1864</v>
      </c>
      <c r="D49" s="71" t="s">
        <v>1865</v>
      </c>
      <c r="E49" s="71" t="s">
        <v>1866</v>
      </c>
      <c r="F49" s="71" t="s">
        <v>1867</v>
      </c>
      <c r="G49" s="71" t="s">
        <v>596</v>
      </c>
      <c r="H49" s="71" t="s">
        <v>1868</v>
      </c>
      <c r="I49" s="30" t="s">
        <v>9</v>
      </c>
      <c r="J49" s="30">
        <v>10800</v>
      </c>
      <c r="K49" s="53">
        <v>15627.6</v>
      </c>
      <c r="L49" s="72" t="s">
        <v>2152</v>
      </c>
      <c r="M49" s="24" t="s">
        <v>2280</v>
      </c>
    </row>
    <row r="50" spans="1:13" ht="47.25">
      <c r="A50" s="18">
        <v>391</v>
      </c>
      <c r="B50" s="68" t="s">
        <v>390</v>
      </c>
      <c r="C50" s="47" t="s">
        <v>390</v>
      </c>
      <c r="D50" s="47" t="s">
        <v>1874</v>
      </c>
      <c r="E50" s="47" t="s">
        <v>1875</v>
      </c>
      <c r="F50" s="47" t="s">
        <v>1876</v>
      </c>
      <c r="G50" s="47" t="s">
        <v>596</v>
      </c>
      <c r="H50" s="47" t="s">
        <v>605</v>
      </c>
      <c r="I50" s="30" t="s">
        <v>9</v>
      </c>
      <c r="J50" s="30" t="s">
        <v>2222</v>
      </c>
      <c r="K50" s="53">
        <v>16453.547999999999</v>
      </c>
      <c r="L50" s="54" t="s">
        <v>2152</v>
      </c>
      <c r="M50" s="24" t="s">
        <v>2280</v>
      </c>
    </row>
    <row r="51" spans="1:13" ht="47.25">
      <c r="A51" s="18">
        <v>405</v>
      </c>
      <c r="B51" s="68" t="s">
        <v>401</v>
      </c>
      <c r="C51" s="47" t="s">
        <v>2243</v>
      </c>
      <c r="D51" s="47" t="s">
        <v>1924</v>
      </c>
      <c r="E51" s="47" t="s">
        <v>1925</v>
      </c>
      <c r="F51" s="47" t="s">
        <v>1926</v>
      </c>
      <c r="G51" s="47" t="s">
        <v>596</v>
      </c>
      <c r="H51" s="47" t="s">
        <v>1497</v>
      </c>
      <c r="I51" s="30" t="s">
        <v>23</v>
      </c>
      <c r="J51" s="73">
        <v>22943</v>
      </c>
      <c r="K51" s="53">
        <v>18469.114999999998</v>
      </c>
      <c r="L51" s="54" t="s">
        <v>2152</v>
      </c>
      <c r="M51" s="24" t="s">
        <v>2280</v>
      </c>
    </row>
    <row r="52" spans="1:13" ht="63">
      <c r="A52" s="18">
        <v>409</v>
      </c>
      <c r="B52" s="68" t="s">
        <v>2244</v>
      </c>
      <c r="C52" s="52" t="s">
        <v>1935</v>
      </c>
      <c r="D52" s="47" t="s">
        <v>1936</v>
      </c>
      <c r="E52" s="47" t="s">
        <v>1937</v>
      </c>
      <c r="F52" s="47" t="s">
        <v>1929</v>
      </c>
      <c r="G52" s="47" t="s">
        <v>596</v>
      </c>
      <c r="H52" s="47" t="s">
        <v>719</v>
      </c>
      <c r="I52" s="30" t="s">
        <v>23</v>
      </c>
      <c r="J52" s="74">
        <v>1590</v>
      </c>
      <c r="K52" s="53">
        <v>27184.230000000003</v>
      </c>
      <c r="L52" s="54" t="s">
        <v>2152</v>
      </c>
      <c r="M52" s="24" t="s">
        <v>2280</v>
      </c>
    </row>
    <row r="53" spans="1:13" ht="94.5">
      <c r="A53" s="18">
        <v>414</v>
      </c>
      <c r="B53" s="75" t="s">
        <v>407</v>
      </c>
      <c r="C53" s="47" t="s">
        <v>2228</v>
      </c>
      <c r="D53" s="47" t="s">
        <v>1950</v>
      </c>
      <c r="E53" s="47" t="s">
        <v>1951</v>
      </c>
      <c r="F53" s="47" t="s">
        <v>1952</v>
      </c>
      <c r="G53" s="47" t="s">
        <v>596</v>
      </c>
      <c r="H53" s="47" t="s">
        <v>933</v>
      </c>
      <c r="I53" s="30" t="s">
        <v>23</v>
      </c>
      <c r="J53" s="30">
        <v>2990</v>
      </c>
      <c r="K53" s="76">
        <v>57192.719999999994</v>
      </c>
      <c r="L53" s="77" t="s">
        <v>2152</v>
      </c>
      <c r="M53" s="24" t="s">
        <v>2280</v>
      </c>
    </row>
    <row r="54" spans="1:13" ht="31.5">
      <c r="A54" s="18">
        <v>459</v>
      </c>
      <c r="B54" s="18" t="s">
        <v>449</v>
      </c>
      <c r="C54" s="25" t="s">
        <v>2092</v>
      </c>
      <c r="D54" s="25" t="s">
        <v>2093</v>
      </c>
      <c r="E54" s="25" t="s">
        <v>2094</v>
      </c>
      <c r="F54" s="25" t="s">
        <v>2095</v>
      </c>
      <c r="G54" s="25" t="s">
        <v>984</v>
      </c>
      <c r="H54" s="25" t="s">
        <v>1227</v>
      </c>
      <c r="I54" s="81" t="s">
        <v>23</v>
      </c>
      <c r="J54" s="81">
        <v>57500</v>
      </c>
      <c r="K54" s="53">
        <v>25817.5</v>
      </c>
      <c r="L54" s="23" t="s">
        <v>2152</v>
      </c>
      <c r="M54" s="24" t="s">
        <v>2280</v>
      </c>
    </row>
    <row r="55" spans="1:13" ht="15.75">
      <c r="A55" s="18">
        <v>476</v>
      </c>
      <c r="B55" s="27" t="s">
        <v>467</v>
      </c>
      <c r="C55" s="67"/>
      <c r="D55" s="67"/>
      <c r="E55" s="67"/>
      <c r="F55" s="67"/>
      <c r="G55" s="67"/>
      <c r="H55" s="67"/>
      <c r="I55" s="30" t="s">
        <v>466</v>
      </c>
      <c r="J55" s="30">
        <v>200</v>
      </c>
      <c r="K55" s="31">
        <v>17124</v>
      </c>
      <c r="L55" s="32" t="s">
        <v>2152</v>
      </c>
      <c r="M55" s="24" t="s">
        <v>2280</v>
      </c>
    </row>
    <row r="56" spans="1:13" ht="31.5">
      <c r="A56" s="18">
        <v>477</v>
      </c>
      <c r="B56" s="27" t="s">
        <v>468</v>
      </c>
      <c r="C56" s="67"/>
      <c r="D56" s="67"/>
      <c r="E56" s="67"/>
      <c r="F56" s="67"/>
      <c r="G56" s="67"/>
      <c r="H56" s="67"/>
      <c r="I56" s="30" t="s">
        <v>466</v>
      </c>
      <c r="J56" s="30">
        <v>220</v>
      </c>
      <c r="K56" s="31">
        <v>54109.440000000002</v>
      </c>
      <c r="L56" s="32" t="s">
        <v>2152</v>
      </c>
      <c r="M56" s="24" t="s">
        <v>2280</v>
      </c>
    </row>
    <row r="57" spans="1:13" ht="15.75">
      <c r="A57" s="18">
        <v>478</v>
      </c>
      <c r="B57" s="27" t="s">
        <v>469</v>
      </c>
      <c r="C57" s="67"/>
      <c r="D57" s="67"/>
      <c r="E57" s="67"/>
      <c r="F57" s="67"/>
      <c r="G57" s="67"/>
      <c r="H57" s="67"/>
      <c r="I57" s="30" t="s">
        <v>466</v>
      </c>
      <c r="J57" s="30">
        <v>172</v>
      </c>
      <c r="K57" s="31">
        <v>33854.072</v>
      </c>
      <c r="L57" s="32" t="s">
        <v>2152</v>
      </c>
      <c r="M57" s="24" t="s">
        <v>2280</v>
      </c>
    </row>
    <row r="58" spans="1:13" ht="15.75">
      <c r="A58" s="98">
        <v>480</v>
      </c>
      <c r="B58" s="41" t="s">
        <v>471</v>
      </c>
      <c r="C58" s="109"/>
      <c r="D58" s="109"/>
      <c r="E58" s="109"/>
      <c r="F58" s="109"/>
      <c r="G58" s="109"/>
      <c r="H58" s="109"/>
      <c r="I58" s="42" t="s">
        <v>466</v>
      </c>
      <c r="J58" s="42">
        <v>204</v>
      </c>
      <c r="K58" s="101">
        <v>33319.116000000002</v>
      </c>
      <c r="L58" s="102" t="s">
        <v>2152</v>
      </c>
      <c r="M58" s="100" t="s">
        <v>2280</v>
      </c>
    </row>
    <row r="59" spans="1:13" ht="15.75">
      <c r="A59" s="18">
        <v>485</v>
      </c>
      <c r="B59" s="27" t="s">
        <v>476</v>
      </c>
      <c r="C59" s="67"/>
      <c r="D59" s="67"/>
      <c r="E59" s="67"/>
      <c r="F59" s="67"/>
      <c r="G59" s="67"/>
      <c r="H59" s="67"/>
      <c r="I59" s="30" t="s">
        <v>466</v>
      </c>
      <c r="J59" s="30">
        <v>118</v>
      </c>
      <c r="K59" s="31">
        <v>30455.563999999998</v>
      </c>
      <c r="L59" s="32" t="s">
        <v>2152</v>
      </c>
      <c r="M59" s="24" t="s">
        <v>2280</v>
      </c>
    </row>
    <row r="60" spans="1:13" ht="15.75">
      <c r="A60" s="98">
        <v>488</v>
      </c>
      <c r="B60" s="41" t="s">
        <v>480</v>
      </c>
      <c r="C60" s="109"/>
      <c r="D60" s="109"/>
      <c r="E60" s="109"/>
      <c r="F60" s="109"/>
      <c r="G60" s="109"/>
      <c r="H60" s="109"/>
      <c r="I60" s="42" t="s">
        <v>466</v>
      </c>
      <c r="J60" s="42">
        <v>134</v>
      </c>
      <c r="K60" s="101">
        <v>31218.248</v>
      </c>
      <c r="L60" s="102" t="s">
        <v>2152</v>
      </c>
      <c r="M60" s="100" t="s">
        <v>2280</v>
      </c>
    </row>
    <row r="61" spans="1:13" ht="15.75">
      <c r="A61" s="98">
        <v>491</v>
      </c>
      <c r="B61" s="41" t="s">
        <v>483</v>
      </c>
      <c r="C61" s="109"/>
      <c r="D61" s="109"/>
      <c r="E61" s="109"/>
      <c r="F61" s="109"/>
      <c r="G61" s="109"/>
      <c r="H61" s="109"/>
      <c r="I61" s="42" t="s">
        <v>466</v>
      </c>
      <c r="J61" s="42">
        <v>200</v>
      </c>
      <c r="K61" s="101">
        <v>41700</v>
      </c>
      <c r="L61" s="102" t="s">
        <v>2152</v>
      </c>
      <c r="M61" s="100" t="s">
        <v>2280</v>
      </c>
    </row>
    <row r="62" spans="1:13" ht="15.75">
      <c r="A62" s="18">
        <v>499</v>
      </c>
      <c r="B62" s="27" t="s">
        <v>491</v>
      </c>
      <c r="C62" s="67"/>
      <c r="D62" s="67"/>
      <c r="E62" s="67"/>
      <c r="F62" s="67"/>
      <c r="G62" s="67"/>
      <c r="H62" s="67"/>
      <c r="I62" s="30" t="s">
        <v>466</v>
      </c>
      <c r="J62" s="30">
        <v>205</v>
      </c>
      <c r="K62" s="31">
        <v>18712.400000000001</v>
      </c>
      <c r="L62" s="32" t="s">
        <v>2152</v>
      </c>
      <c r="M62" s="24" t="s">
        <v>2280</v>
      </c>
    </row>
    <row r="63" spans="1:13" ht="15.75">
      <c r="A63" s="18">
        <v>506</v>
      </c>
      <c r="B63" s="27" t="s">
        <v>498</v>
      </c>
      <c r="C63" s="67"/>
      <c r="D63" s="67"/>
      <c r="E63" s="67"/>
      <c r="F63" s="67"/>
      <c r="G63" s="67"/>
      <c r="H63" s="67"/>
      <c r="I63" s="30" t="s">
        <v>466</v>
      </c>
      <c r="J63" s="30">
        <v>210</v>
      </c>
      <c r="K63" s="31">
        <v>22589.279999999999</v>
      </c>
      <c r="L63" s="32" t="s">
        <v>2152</v>
      </c>
      <c r="M63" s="24" t="s">
        <v>2280</v>
      </c>
    </row>
    <row r="64" spans="1:13" ht="15.75">
      <c r="A64" s="18">
        <v>524</v>
      </c>
      <c r="B64" s="27" t="s">
        <v>516</v>
      </c>
      <c r="C64" s="67"/>
      <c r="D64" s="67"/>
      <c r="E64" s="67"/>
      <c r="F64" s="67"/>
      <c r="G64" s="67"/>
      <c r="H64" s="67"/>
      <c r="I64" s="30" t="s">
        <v>478</v>
      </c>
      <c r="J64" s="30">
        <v>252</v>
      </c>
      <c r="K64" s="31">
        <v>21749.112000000001</v>
      </c>
      <c r="L64" s="32" t="s">
        <v>2152</v>
      </c>
      <c r="M64" s="24" t="s">
        <v>2280</v>
      </c>
    </row>
  </sheetData>
  <hyperlinks>
    <hyperlink ref="F50" r:id="rId1"/>
    <hyperlink ref="F52" r:id="rId2"/>
    <hyperlink ref="C53" r:id="rId3" display="Aluminum hydroxide, magnesium hydroxide, Simethicone"/>
    <hyperlink ref="F53" r:id="rId4"/>
  </hyperlink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zoomScale="150" zoomScaleNormal="84" workbookViewId="0">
      <selection activeCell="I3" sqref="I3"/>
    </sheetView>
  </sheetViews>
  <sheetFormatPr defaultColWidth="8.85546875" defaultRowHeight="15"/>
  <cols>
    <col min="2" max="2" width="11.7109375" customWidth="1"/>
    <col min="3" max="3" width="12.140625" customWidth="1"/>
    <col min="4" max="4" width="12" customWidth="1"/>
    <col min="5" max="5" width="18.28515625" customWidth="1"/>
    <col min="6" max="6" width="13" customWidth="1"/>
  </cols>
  <sheetData>
    <row r="1" spans="1:16" ht="15.75">
      <c r="A1" s="295" t="s">
        <v>2332</v>
      </c>
      <c r="B1" s="296"/>
      <c r="C1" s="296"/>
      <c r="D1" s="296"/>
      <c r="E1" s="296"/>
      <c r="F1" s="296"/>
    </row>
    <row r="2" spans="1:16" ht="16.5">
      <c r="A2" s="297">
        <v>1.1000000000000001</v>
      </c>
      <c r="B2" s="353" t="s">
        <v>2318</v>
      </c>
      <c r="C2" s="355"/>
      <c r="D2" s="355"/>
      <c r="E2" s="355"/>
      <c r="F2" s="355"/>
      <c r="G2" s="298"/>
      <c r="H2" s="298"/>
    </row>
    <row r="3" spans="1:16" ht="31.5">
      <c r="A3" s="296"/>
      <c r="B3" s="299" t="s">
        <v>2319</v>
      </c>
      <c r="C3" s="299" t="s">
        <v>7</v>
      </c>
      <c r="D3" s="299" t="s">
        <v>2275</v>
      </c>
      <c r="E3" s="300" t="s">
        <v>2320</v>
      </c>
      <c r="F3" s="299" t="s">
        <v>2275</v>
      </c>
      <c r="G3" s="298"/>
      <c r="H3" s="301"/>
    </row>
    <row r="4" spans="1:16" ht="16.5">
      <c r="A4" s="296"/>
      <c r="B4" s="302" t="s">
        <v>2321</v>
      </c>
      <c r="C4" s="303">
        <v>87</v>
      </c>
      <c r="D4" s="304">
        <v>16.231343283582088</v>
      </c>
      <c r="E4" s="305">
        <v>17954499.800599996</v>
      </c>
      <c r="F4" s="304">
        <v>79.966353476973111</v>
      </c>
      <c r="G4" s="298"/>
    </row>
    <row r="5" spans="1:16" ht="16.5">
      <c r="A5" s="296"/>
      <c r="B5" s="302" t="s">
        <v>2322</v>
      </c>
      <c r="C5" s="303">
        <v>106</v>
      </c>
      <c r="D5" s="304">
        <v>19.776119402985074</v>
      </c>
      <c r="E5" s="305">
        <v>3360593.7270000009</v>
      </c>
      <c r="F5" s="304">
        <v>14.96752506894121</v>
      </c>
      <c r="G5" s="298"/>
    </row>
    <row r="6" spans="1:16" ht="16.5">
      <c r="A6" s="296"/>
      <c r="B6" s="302" t="s">
        <v>2323</v>
      </c>
      <c r="C6" s="303">
        <v>343</v>
      </c>
      <c r="D6" s="304">
        <v>63.992537313432841</v>
      </c>
      <c r="E6" s="305">
        <v>1137474.3586799991</v>
      </c>
      <c r="F6" s="304">
        <v>5.0661214540857591</v>
      </c>
      <c r="G6" s="298"/>
    </row>
    <row r="7" spans="1:16" ht="16.5">
      <c r="A7" s="296"/>
      <c r="B7" s="299" t="s">
        <v>2324</v>
      </c>
      <c r="C7" s="303">
        <f t="shared" ref="C7:F7" si="0">SUM(C4:C6)</f>
        <v>536</v>
      </c>
      <c r="D7" s="303">
        <f t="shared" si="0"/>
        <v>100</v>
      </c>
      <c r="E7" s="305">
        <f t="shared" si="0"/>
        <v>22452567.886279996</v>
      </c>
      <c r="F7" s="303">
        <f t="shared" si="0"/>
        <v>100.00000000000009</v>
      </c>
      <c r="G7" s="298"/>
      <c r="H7" s="298"/>
    </row>
    <row r="8" spans="1:16" ht="31.5" customHeight="1">
      <c r="B8" s="306" t="s">
        <v>2333</v>
      </c>
      <c r="C8" s="351" t="s">
        <v>2334</v>
      </c>
      <c r="D8" s="351"/>
      <c r="E8" s="351"/>
      <c r="F8" s="351"/>
      <c r="G8" s="351"/>
      <c r="H8" s="351"/>
      <c r="I8" s="351"/>
      <c r="J8" s="351"/>
      <c r="K8" s="351"/>
      <c r="L8" s="351"/>
      <c r="M8" s="351"/>
      <c r="N8" s="351"/>
      <c r="O8" s="351"/>
      <c r="P8" s="351"/>
    </row>
    <row r="9" spans="1:16" ht="15" customHeight="1">
      <c r="C9" s="351"/>
      <c r="D9" s="351"/>
      <c r="E9" s="351"/>
      <c r="F9" s="351"/>
      <c r="G9" s="351"/>
      <c r="H9" s="351"/>
      <c r="I9" s="351"/>
      <c r="J9" s="351"/>
      <c r="K9" s="351"/>
      <c r="L9" s="351"/>
      <c r="M9" s="351"/>
      <c r="N9" s="351"/>
      <c r="O9" s="351"/>
      <c r="P9" s="351"/>
    </row>
    <row r="10" spans="1:16" ht="15" customHeight="1">
      <c r="C10" s="351"/>
      <c r="D10" s="351"/>
      <c r="E10" s="351"/>
      <c r="F10" s="351"/>
      <c r="G10" s="351"/>
      <c r="H10" s="351"/>
      <c r="I10" s="351"/>
      <c r="J10" s="351"/>
      <c r="K10" s="351"/>
      <c r="L10" s="351"/>
      <c r="M10" s="351"/>
      <c r="N10" s="351"/>
      <c r="O10" s="351"/>
      <c r="P10" s="351"/>
    </row>
    <row r="11" spans="1:16" ht="15" customHeight="1">
      <c r="B11" s="307"/>
      <c r="C11" s="351"/>
      <c r="D11" s="351"/>
      <c r="E11" s="351"/>
      <c r="F11" s="351"/>
      <c r="G11" s="351"/>
      <c r="H11" s="351"/>
      <c r="I11" s="351"/>
      <c r="J11" s="351"/>
      <c r="K11" s="351"/>
      <c r="L11" s="351"/>
      <c r="M11" s="351"/>
      <c r="N11" s="351"/>
      <c r="O11" s="351"/>
      <c r="P11" s="351"/>
    </row>
    <row r="12" spans="1:16" ht="15" customHeight="1">
      <c r="B12" s="307"/>
      <c r="C12" s="351"/>
      <c r="D12" s="351"/>
      <c r="E12" s="351"/>
      <c r="F12" s="351"/>
      <c r="G12" s="351"/>
      <c r="H12" s="351"/>
      <c r="I12" s="351"/>
      <c r="J12" s="351"/>
      <c r="K12" s="351"/>
      <c r="L12" s="351"/>
      <c r="M12" s="351"/>
      <c r="N12" s="351"/>
      <c r="O12" s="351"/>
      <c r="P12" s="351"/>
    </row>
    <row r="13" spans="1:16" ht="15" customHeight="1">
      <c r="B13" s="307"/>
      <c r="C13" s="351"/>
      <c r="D13" s="351"/>
      <c r="E13" s="351"/>
      <c r="F13" s="351"/>
      <c r="G13" s="351"/>
      <c r="H13" s="351"/>
      <c r="I13" s="351"/>
      <c r="J13" s="351"/>
      <c r="K13" s="351"/>
      <c r="L13" s="351"/>
      <c r="M13" s="351"/>
      <c r="N13" s="351"/>
      <c r="O13" s="351"/>
      <c r="P13" s="351"/>
    </row>
    <row r="14" spans="1:16" ht="15" customHeight="1">
      <c r="B14" s="307"/>
      <c r="C14" s="351"/>
      <c r="D14" s="351"/>
      <c r="E14" s="351"/>
      <c r="F14" s="351"/>
      <c r="G14" s="351"/>
      <c r="H14" s="351"/>
      <c r="I14" s="351"/>
      <c r="J14" s="351"/>
      <c r="K14" s="351"/>
      <c r="L14" s="351"/>
      <c r="M14" s="351"/>
      <c r="N14" s="351"/>
      <c r="O14" s="351"/>
      <c r="P14" s="351"/>
    </row>
    <row r="15" spans="1:16" ht="15.75" customHeight="1">
      <c r="B15" s="307"/>
      <c r="C15" s="351" t="s">
        <v>2335</v>
      </c>
      <c r="D15" s="351"/>
      <c r="E15" s="351"/>
      <c r="F15" s="351"/>
      <c r="G15" s="351"/>
      <c r="H15" s="351"/>
      <c r="I15" s="351"/>
      <c r="J15" s="351"/>
      <c r="K15" s="351"/>
      <c r="L15" s="351"/>
      <c r="M15" s="351"/>
      <c r="N15" s="351"/>
      <c r="O15" s="351"/>
      <c r="P15" s="351"/>
    </row>
    <row r="16" spans="1:16" ht="15.75" customHeight="1">
      <c r="B16" s="307"/>
      <c r="C16" s="351" t="s">
        <v>2336</v>
      </c>
      <c r="D16" s="351"/>
      <c r="E16" s="351"/>
      <c r="F16" s="351"/>
      <c r="G16" s="351"/>
      <c r="H16" s="351"/>
      <c r="I16" s="351"/>
      <c r="J16" s="351"/>
      <c r="K16" s="351"/>
      <c r="L16" s="351"/>
      <c r="M16" s="351"/>
      <c r="N16" s="351"/>
      <c r="O16" s="351"/>
      <c r="P16" s="351"/>
    </row>
    <row r="17" spans="1:16" ht="15.75" customHeight="1">
      <c r="B17" s="307"/>
      <c r="C17" s="351" t="s">
        <v>2337</v>
      </c>
      <c r="D17" s="351"/>
      <c r="E17" s="351"/>
      <c r="F17" s="351"/>
      <c r="G17" s="351"/>
      <c r="H17" s="351"/>
      <c r="I17" s="351"/>
      <c r="J17" s="351"/>
      <c r="K17" s="351"/>
      <c r="L17" s="351"/>
      <c r="M17" s="351"/>
      <c r="N17" s="351"/>
      <c r="O17" s="351"/>
      <c r="P17" s="351"/>
    </row>
    <row r="18" spans="1:16" ht="15.75" customHeight="1">
      <c r="B18" s="308" t="s">
        <v>2338</v>
      </c>
      <c r="C18" s="351" t="s">
        <v>2339</v>
      </c>
      <c r="D18" s="351"/>
      <c r="E18" s="351"/>
      <c r="F18" s="351"/>
      <c r="G18" s="351"/>
      <c r="H18" s="351"/>
      <c r="I18" s="351"/>
      <c r="J18" s="351"/>
      <c r="K18" s="351"/>
      <c r="L18" s="351"/>
      <c r="M18" s="351"/>
      <c r="N18" s="351"/>
      <c r="O18" s="351"/>
      <c r="P18" s="351"/>
    </row>
    <row r="19" spans="1:16" ht="15" customHeight="1">
      <c r="B19" s="307"/>
      <c r="C19" s="351" t="s">
        <v>2340</v>
      </c>
      <c r="D19" s="351"/>
      <c r="E19" s="351"/>
      <c r="F19" s="351"/>
      <c r="G19" s="351"/>
      <c r="H19" s="351"/>
      <c r="I19" s="351"/>
      <c r="J19" s="351"/>
      <c r="K19" s="351"/>
      <c r="L19" s="351"/>
      <c r="M19" s="351"/>
      <c r="N19" s="351"/>
      <c r="O19" s="351"/>
      <c r="P19" s="351"/>
    </row>
    <row r="20" spans="1:16" ht="15" customHeight="1">
      <c r="B20" s="307"/>
      <c r="C20" s="351"/>
      <c r="D20" s="351"/>
      <c r="E20" s="351"/>
      <c r="F20" s="351"/>
      <c r="G20" s="351"/>
      <c r="H20" s="351"/>
      <c r="I20" s="351"/>
      <c r="J20" s="351"/>
      <c r="K20" s="351"/>
      <c r="L20" s="351"/>
      <c r="M20" s="351"/>
      <c r="N20" s="351"/>
      <c r="O20" s="351"/>
      <c r="P20" s="351"/>
    </row>
    <row r="21" spans="1:16" ht="16.5">
      <c r="B21" s="307"/>
      <c r="C21" s="307"/>
      <c r="D21" s="307"/>
      <c r="E21" s="307"/>
      <c r="F21" s="307"/>
      <c r="G21" s="298"/>
      <c r="H21" s="298"/>
    </row>
    <row r="22" spans="1:16" ht="16.5">
      <c r="A22" s="297">
        <v>1.2</v>
      </c>
      <c r="B22" s="353" t="s">
        <v>2325</v>
      </c>
      <c r="C22" s="354"/>
      <c r="D22" s="354"/>
      <c r="E22" s="354"/>
      <c r="F22" s="354"/>
      <c r="G22" s="298"/>
      <c r="H22" s="298"/>
    </row>
    <row r="23" spans="1:16" ht="31.5">
      <c r="B23" s="299" t="s">
        <v>2319</v>
      </c>
      <c r="C23" s="299" t="s">
        <v>7</v>
      </c>
      <c r="D23" s="299" t="s">
        <v>2275</v>
      </c>
      <c r="E23" s="300" t="s">
        <v>2320</v>
      </c>
      <c r="F23" s="299" t="s">
        <v>2275</v>
      </c>
      <c r="G23" s="298"/>
      <c r="H23" s="298"/>
    </row>
    <row r="24" spans="1:16" ht="16.5">
      <c r="B24" s="302" t="s">
        <v>2326</v>
      </c>
      <c r="C24" s="303">
        <v>21</v>
      </c>
      <c r="D24" s="304">
        <v>3.9179104477611943</v>
      </c>
      <c r="E24" s="305">
        <v>232539.49100000001</v>
      </c>
      <c r="F24" s="304">
        <v>1.0356921853116718</v>
      </c>
      <c r="G24" s="298"/>
      <c r="H24" s="298"/>
    </row>
    <row r="25" spans="1:16" ht="16.5">
      <c r="B25" s="302" t="s">
        <v>2327</v>
      </c>
      <c r="C25" s="303">
        <v>287</v>
      </c>
      <c r="D25" s="304">
        <v>53.544776119402982</v>
      </c>
      <c r="E25" s="305">
        <v>8378856.6767200017</v>
      </c>
      <c r="F25" s="304">
        <v>37.318032926826319</v>
      </c>
      <c r="G25" s="298"/>
      <c r="H25" s="298"/>
    </row>
    <row r="26" spans="1:16" ht="16.5">
      <c r="B26" s="302" t="s">
        <v>2328</v>
      </c>
      <c r="C26" s="303">
        <v>228</v>
      </c>
      <c r="D26" s="304">
        <v>42.537313432835823</v>
      </c>
      <c r="E26" s="305">
        <v>13841171.718559997</v>
      </c>
      <c r="F26" s="304">
        <v>61.646274887862006</v>
      </c>
      <c r="G26" s="298"/>
      <c r="H26" s="298"/>
      <c r="I26" s="309"/>
      <c r="J26" s="309"/>
      <c r="K26" s="309"/>
      <c r="L26" s="309"/>
      <c r="M26" s="309"/>
    </row>
    <row r="27" spans="1:16" ht="16.5">
      <c r="B27" s="299" t="s">
        <v>2324</v>
      </c>
      <c r="C27" s="303">
        <v>536</v>
      </c>
      <c r="D27" s="303">
        <v>100</v>
      </c>
      <c r="E27" s="305">
        <v>22452567.88628</v>
      </c>
      <c r="F27" s="303">
        <v>100</v>
      </c>
      <c r="G27" s="298"/>
      <c r="H27" s="298"/>
      <c r="I27" s="309"/>
      <c r="J27" s="309"/>
      <c r="K27" s="309"/>
      <c r="L27" s="309"/>
      <c r="M27" s="309"/>
    </row>
    <row r="28" spans="1:16" ht="21" customHeight="1">
      <c r="B28" s="310" t="s">
        <v>2333</v>
      </c>
      <c r="C28" s="351" t="s">
        <v>2360</v>
      </c>
      <c r="D28" s="351"/>
      <c r="E28" s="351"/>
      <c r="F28" s="351"/>
      <c r="G28" s="351"/>
      <c r="H28" s="351"/>
      <c r="I28" s="351"/>
      <c r="J28" s="351"/>
      <c r="K28" s="351"/>
      <c r="L28" s="351"/>
      <c r="M28" s="309"/>
    </row>
    <row r="29" spans="1:16" ht="16.5">
      <c r="B29" s="307"/>
      <c r="C29" s="351" t="s">
        <v>2361</v>
      </c>
      <c r="D29" s="351"/>
      <c r="E29" s="351"/>
      <c r="F29" s="351"/>
      <c r="G29" s="351"/>
      <c r="H29" s="351"/>
      <c r="I29" s="351"/>
      <c r="J29" s="351"/>
      <c r="K29" s="351"/>
      <c r="L29" s="351"/>
      <c r="M29" s="309"/>
    </row>
    <row r="30" spans="1:16" ht="16.5">
      <c r="B30" s="307"/>
      <c r="C30" s="351" t="s">
        <v>2362</v>
      </c>
      <c r="D30" s="351"/>
      <c r="E30" s="351"/>
      <c r="F30" s="351"/>
      <c r="G30" s="351"/>
      <c r="H30" s="351"/>
      <c r="I30" s="351"/>
      <c r="J30" s="351"/>
      <c r="K30" s="351"/>
      <c r="L30" s="351"/>
      <c r="M30" s="309"/>
    </row>
    <row r="31" spans="1:16" ht="16.5">
      <c r="B31" s="308" t="s">
        <v>2338</v>
      </c>
      <c r="C31" s="351" t="s">
        <v>2341</v>
      </c>
      <c r="D31" s="351"/>
      <c r="E31" s="351"/>
      <c r="F31" s="351"/>
      <c r="G31" s="351"/>
      <c r="H31" s="351"/>
      <c r="I31" s="351"/>
      <c r="J31" s="351"/>
      <c r="K31" s="351"/>
      <c r="L31" s="351"/>
      <c r="M31" s="309"/>
    </row>
    <row r="32" spans="1:16" ht="16.5">
      <c r="B32" s="307"/>
      <c r="C32" s="351"/>
      <c r="D32" s="351"/>
      <c r="E32" s="351"/>
      <c r="F32" s="351"/>
      <c r="G32" s="351"/>
      <c r="H32" s="351"/>
      <c r="I32" s="351"/>
      <c r="J32" s="351"/>
      <c r="K32" s="351"/>
      <c r="L32" s="351"/>
      <c r="M32" s="309"/>
    </row>
    <row r="33" spans="1:13" ht="16.5">
      <c r="B33" s="307"/>
      <c r="C33" s="351"/>
      <c r="D33" s="351"/>
      <c r="E33" s="351"/>
      <c r="F33" s="351"/>
      <c r="G33" s="351"/>
      <c r="H33" s="351"/>
      <c r="I33" s="351"/>
      <c r="J33" s="351"/>
      <c r="K33" s="351"/>
      <c r="L33" s="351"/>
      <c r="M33" s="309"/>
    </row>
    <row r="34" spans="1:13" ht="16.5" customHeight="1">
      <c r="B34" s="310" t="s">
        <v>2351</v>
      </c>
      <c r="C34" s="352" t="s">
        <v>2363</v>
      </c>
      <c r="D34" s="352"/>
      <c r="E34" s="352"/>
      <c r="F34" s="352"/>
      <c r="G34" s="352"/>
      <c r="H34" s="352"/>
      <c r="I34" s="352"/>
      <c r="J34" s="352"/>
      <c r="K34" s="352"/>
      <c r="L34" s="352"/>
      <c r="M34" s="309"/>
    </row>
    <row r="35" spans="1:13" ht="16.5">
      <c r="B35" s="307"/>
      <c r="C35" s="352"/>
      <c r="D35" s="352"/>
      <c r="E35" s="352"/>
      <c r="F35" s="352"/>
      <c r="G35" s="352"/>
      <c r="H35" s="352"/>
      <c r="I35" s="352"/>
      <c r="J35" s="352"/>
      <c r="K35" s="352"/>
      <c r="L35" s="352"/>
      <c r="M35" s="309"/>
    </row>
    <row r="36" spans="1:13" ht="16.5">
      <c r="A36" s="295" t="s">
        <v>2342</v>
      </c>
      <c r="B36" s="307"/>
      <c r="C36" s="307"/>
      <c r="D36" s="307"/>
      <c r="E36" s="307"/>
      <c r="F36" s="307"/>
      <c r="G36" s="298"/>
      <c r="H36" s="298"/>
      <c r="I36" s="298"/>
      <c r="J36" s="298"/>
      <c r="K36" s="298"/>
      <c r="L36" s="298"/>
      <c r="M36" s="298"/>
    </row>
    <row r="37" spans="1:13" ht="16.5">
      <c r="B37" s="351" t="s">
        <v>2343</v>
      </c>
      <c r="C37" s="351"/>
      <c r="D37" s="351"/>
      <c r="E37" s="351"/>
      <c r="F37" s="351"/>
      <c r="G37" s="351"/>
      <c r="H37" s="351"/>
      <c r="I37" s="351"/>
      <c r="J37" s="351"/>
      <c r="K37" s="351"/>
      <c r="L37" s="298"/>
      <c r="M37" s="298"/>
    </row>
    <row r="38" spans="1:13" ht="16.5">
      <c r="B38" s="351"/>
      <c r="C38" s="351"/>
      <c r="D38" s="351"/>
      <c r="E38" s="351"/>
      <c r="F38" s="351"/>
      <c r="G38" s="351"/>
      <c r="H38" s="351"/>
      <c r="I38" s="351"/>
      <c r="J38" s="351"/>
      <c r="K38" s="351"/>
      <c r="L38" s="298"/>
      <c r="M38" s="298"/>
    </row>
    <row r="39" spans="1:13" ht="16.5">
      <c r="B39" s="311" t="s">
        <v>2338</v>
      </c>
      <c r="C39" s="307"/>
      <c r="D39" s="307"/>
      <c r="E39" s="307"/>
      <c r="F39" s="307"/>
      <c r="G39" s="298"/>
      <c r="H39" s="298"/>
      <c r="I39" s="298"/>
      <c r="J39" s="298"/>
      <c r="K39" s="298"/>
      <c r="L39" s="298"/>
      <c r="M39" s="298"/>
    </row>
    <row r="40" spans="1:13" ht="16.5" customHeight="1">
      <c r="B40" s="351" t="s">
        <v>2345</v>
      </c>
      <c r="C40" s="351"/>
      <c r="D40" s="351"/>
      <c r="E40" s="351"/>
      <c r="F40" s="351"/>
      <c r="G40" s="351"/>
      <c r="H40" s="351"/>
      <c r="I40" s="351"/>
      <c r="J40" s="351"/>
      <c r="K40" s="351"/>
      <c r="L40" s="298"/>
      <c r="M40" s="298"/>
    </row>
    <row r="41" spans="1:13" ht="15.75">
      <c r="B41" s="351" t="s">
        <v>2346</v>
      </c>
      <c r="C41" s="351"/>
      <c r="D41" s="351"/>
      <c r="E41" s="351"/>
      <c r="F41" s="351"/>
      <c r="G41" s="351"/>
      <c r="H41" s="351"/>
      <c r="I41" s="351"/>
      <c r="J41" s="351"/>
      <c r="K41" s="351"/>
    </row>
    <row r="42" spans="1:13" ht="15.75">
      <c r="B42" s="351" t="s">
        <v>2347</v>
      </c>
      <c r="C42" s="351"/>
      <c r="D42" s="351"/>
      <c r="E42" s="351"/>
      <c r="F42" s="351"/>
      <c r="G42" s="351"/>
      <c r="H42" s="351"/>
      <c r="I42" s="351"/>
      <c r="J42" s="351"/>
      <c r="K42" s="351"/>
    </row>
    <row r="43" spans="1:13" ht="15.75">
      <c r="B43" s="351" t="s">
        <v>2348</v>
      </c>
      <c r="C43" s="351"/>
      <c r="D43" s="351"/>
      <c r="E43" s="351"/>
      <c r="F43" s="351"/>
      <c r="G43" s="351"/>
      <c r="H43" s="351"/>
      <c r="I43" s="351"/>
      <c r="J43" s="351"/>
      <c r="K43" s="351"/>
    </row>
    <row r="45" spans="1:13" ht="15.75">
      <c r="A45" s="295" t="s">
        <v>2349</v>
      </c>
    </row>
    <row r="46" spans="1:13" ht="15.75">
      <c r="B46" s="350" t="s">
        <v>2364</v>
      </c>
      <c r="C46" s="350"/>
      <c r="D46" s="350"/>
      <c r="E46" s="350"/>
      <c r="F46" s="350"/>
      <c r="G46" s="350"/>
      <c r="H46" s="350"/>
      <c r="I46" s="350"/>
      <c r="J46" s="350"/>
      <c r="K46" s="350"/>
    </row>
    <row r="47" spans="1:13">
      <c r="B47" s="349" t="s">
        <v>2365</v>
      </c>
      <c r="C47" s="349"/>
      <c r="D47" s="349"/>
      <c r="E47" s="349"/>
      <c r="F47" s="349"/>
      <c r="G47" s="349"/>
      <c r="H47" s="349"/>
      <c r="I47" s="349"/>
      <c r="J47" s="349"/>
      <c r="K47" s="349"/>
    </row>
    <row r="48" spans="1:13">
      <c r="B48" s="349" t="s">
        <v>2366</v>
      </c>
      <c r="C48" s="349"/>
      <c r="D48" s="349"/>
      <c r="E48" s="349"/>
      <c r="F48" s="349"/>
      <c r="G48" s="349"/>
      <c r="H48" s="349"/>
      <c r="I48" s="349"/>
      <c r="J48" s="349"/>
      <c r="K48" s="349"/>
    </row>
    <row r="49" spans="2:11">
      <c r="B49" s="349" t="s">
        <v>2367</v>
      </c>
      <c r="C49" s="349"/>
      <c r="D49" s="349"/>
      <c r="E49" s="349"/>
      <c r="F49" s="349"/>
      <c r="G49" s="349"/>
      <c r="H49" s="349"/>
      <c r="I49" s="349"/>
      <c r="J49" s="349"/>
      <c r="K49" s="349"/>
    </row>
    <row r="50" spans="2:11">
      <c r="B50" s="349" t="s">
        <v>2368</v>
      </c>
      <c r="C50" s="349"/>
      <c r="D50" s="349"/>
      <c r="E50" s="349"/>
      <c r="F50" s="349"/>
      <c r="G50" s="349"/>
      <c r="H50" s="349"/>
      <c r="I50" s="349"/>
      <c r="J50" s="349"/>
      <c r="K50" s="349"/>
    </row>
    <row r="51" spans="2:11">
      <c r="B51" s="349" t="s">
        <v>2369</v>
      </c>
      <c r="C51" s="349"/>
      <c r="D51" s="349"/>
      <c r="E51" s="349"/>
      <c r="F51" s="349"/>
      <c r="G51" s="349"/>
      <c r="H51" s="349"/>
      <c r="I51" s="349"/>
      <c r="J51" s="349"/>
      <c r="K51" s="349"/>
    </row>
  </sheetData>
  <mergeCells count="24">
    <mergeCell ref="B2:F2"/>
    <mergeCell ref="C16:P16"/>
    <mergeCell ref="C17:P17"/>
    <mergeCell ref="C18:P18"/>
    <mergeCell ref="C8:P14"/>
    <mergeCell ref="C15:P15"/>
    <mergeCell ref="C19:P20"/>
    <mergeCell ref="B40:K40"/>
    <mergeCell ref="B41:K41"/>
    <mergeCell ref="B42:K42"/>
    <mergeCell ref="B43:K43"/>
    <mergeCell ref="C34:L35"/>
    <mergeCell ref="B37:K38"/>
    <mergeCell ref="B22:F22"/>
    <mergeCell ref="C28:L28"/>
    <mergeCell ref="C29:L29"/>
    <mergeCell ref="C30:L30"/>
    <mergeCell ref="C31:L33"/>
    <mergeCell ref="B51:K51"/>
    <mergeCell ref="B46:K46"/>
    <mergeCell ref="B47:K47"/>
    <mergeCell ref="B48:K48"/>
    <mergeCell ref="B49:K49"/>
    <mergeCell ref="B50:K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Bảng đã tổng hợp abc ven</vt:lpstr>
      <vt:lpstr>Phân tích abc</vt:lpstr>
      <vt:lpstr>Phân tích ven</vt:lpstr>
      <vt:lpstr>AN</vt:lpstr>
      <vt:lpstr>EA</vt:lpstr>
      <vt:lpstr>EB</vt:lpstr>
      <vt:lpstr>Nhận xét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XUAN THUY</dc:creator>
  <cp:lastModifiedBy>Admin</cp:lastModifiedBy>
  <dcterms:created xsi:type="dcterms:W3CDTF">2018-08-28T09:57:01Z</dcterms:created>
  <dcterms:modified xsi:type="dcterms:W3CDTF">2023-04-20T08:20:46Z</dcterms:modified>
</cp:coreProperties>
</file>