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thuctap\buoi12ngay10duan\"/>
    </mc:Choice>
  </mc:AlternateContent>
  <xr:revisionPtr revIDLastSave="0" documentId="8_{D66F5AFC-90FD-4CCB-834B-105A3D23454A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01_Environment" sheetId="2" r:id="rId1"/>
    <sheet name="02_Postman_API" sheetId="3" r:id="rId2"/>
    <sheet name="03_JMeter_Smoke" sheetId="4" r:id="rId3"/>
    <sheet name="04_Load_Baseline" sheetId="5" r:id="rId4"/>
    <sheet name="05_Page_Load" sheetId="6" r:id="rId5"/>
    <sheet name="06_Thresholds" sheetId="7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7" l="1"/>
  <c r="C4" i="7"/>
  <c r="B15" i="5"/>
  <c r="C10" i="7"/>
  <c r="C9" i="7"/>
  <c r="D18" i="5"/>
  <c r="C18" i="5"/>
  <c r="B18" i="5"/>
  <c r="D17" i="5"/>
  <c r="C17" i="5"/>
  <c r="B17" i="5"/>
  <c r="E17" i="5" s="1"/>
  <c r="C6" i="7" s="1"/>
  <c r="D16" i="5"/>
  <c r="C16" i="5"/>
  <c r="B16" i="5"/>
  <c r="E16" i="5" s="1"/>
  <c r="D15" i="5"/>
  <c r="C15" i="5"/>
  <c r="U6" i="5"/>
  <c r="U5" i="5"/>
  <c r="U4" i="5"/>
  <c r="E18" i="5" l="1"/>
  <c r="C7" i="7" s="1"/>
  <c r="E15" i="5"/>
  <c r="C5" i="7" s="1"/>
  <c r="G5" i="7" s="1"/>
  <c r="G7" i="7"/>
  <c r="E7" i="7"/>
  <c r="G8" i="7"/>
  <c r="E8" i="7"/>
  <c r="G10" i="7"/>
  <c r="E10" i="7"/>
  <c r="G9" i="7"/>
  <c r="E9" i="7"/>
  <c r="G4" i="7"/>
  <c r="E4" i="7"/>
  <c r="E5" i="7" l="1"/>
</calcChain>
</file>

<file path=xl/sharedStrings.xml><?xml version="1.0" encoding="utf-8"?>
<sst xmlns="http://schemas.openxmlformats.org/spreadsheetml/2006/main" count="332" uniqueCount="221">
  <si>
    <t>Status</t>
  </si>
  <si>
    <t>Ghi chú</t>
  </si>
  <si>
    <t>CHƯA LÀM</t>
  </si>
  <si>
    <t>Postman</t>
  </si>
  <si>
    <t>EVD-PAGE-01</t>
  </si>
  <si>
    <t>Warning threshold</t>
  </si>
  <si>
    <t>BƯỚC 1 - ENVIRONMENT BASELINE</t>
  </si>
  <si>
    <t>Mục</t>
  </si>
  <si>
    <t>Giá trị bạn điền</t>
  </si>
  <si>
    <t>Checklist trước khi đo</t>
  </si>
  <si>
    <t>Environment</t>
  </si>
  <si>
    <t>Local Development</t>
  </si>
  <si>
    <t>Backend chạy ổn định</t>
  </si>
  <si>
    <t>Frontend URL</t>
  </si>
  <si>
    <t>http://localhost:5173</t>
  </si>
  <si>
    <t>Database dùng cùng dữ liệu/seed</t>
  </si>
  <si>
    <t>Backend URL</t>
  </si>
  <si>
    <t>Đóng app nặng không liên quan</t>
  </si>
  <si>
    <t>Database</t>
  </si>
  <si>
    <t>Local database</t>
  </si>
  <si>
    <t>Không chạy npm install/build khi đo</t>
  </si>
  <si>
    <t>OS</t>
  </si>
  <si>
    <t>Windows</t>
  </si>
  <si>
    <t>Dùng cùng cấu hình JMeter cho từng run</t>
  </si>
  <si>
    <t>CPU</t>
  </si>
  <si>
    <t>Ghi rõ local limitation trong report</t>
  </si>
  <si>
    <t>RAM</t>
  </si>
  <si>
    <t>Node.js version</t>
  </si>
  <si>
    <t>JMeter version</t>
  </si>
  <si>
    <t>5.6.3</t>
  </si>
  <si>
    <t>Installed / dùng để verify API</t>
  </si>
  <si>
    <t>Test date/time</t>
  </si>
  <si>
    <t>Test dataset / seed</t>
  </si>
  <si>
    <t>Backend mode</t>
  </si>
  <si>
    <t>Development</t>
  </si>
  <si>
    <t>LIMITATION - COPY VÀO PERFORMANCE REPORT</t>
  </si>
  <si>
    <t>Load generator (JMeter), application server và database có thể chạy trên cùng một local machine. Kết quả chỉ dùng làm development baseline và regression comparison; không đại diện production capacity.</t>
  </si>
  <si>
    <t>BƯỚC 2 - POSTMAN: XÁC MINH API TRƯỚC KHI LOAD TEST</t>
  </si>
  <si>
    <t>API ID</t>
  </si>
  <si>
    <t>Tên API</t>
  </si>
  <si>
    <t>Method</t>
  </si>
  <si>
    <t>URL/Path</t>
  </si>
  <si>
    <t>Auth</t>
  </si>
  <si>
    <t>Request body / test data</t>
  </si>
  <si>
    <t>Expected status</t>
  </si>
  <si>
    <t>Actual status</t>
  </si>
  <si>
    <t>Response đúng?</t>
  </si>
  <si>
    <t>Token/ID cần lấy</t>
  </si>
  <si>
    <t>Evidence ID</t>
  </si>
  <si>
    <t>API-01</t>
  </si>
  <si>
    <t>Login</t>
  </si>
  <si>
    <t>POST</t>
  </si>
  <si>
    <t>No</t>
  </si>
  <si>
    <t>200</t>
  </si>
  <si>
    <t>API-02</t>
  </si>
  <si>
    <t>Get Courses/Lessons</t>
  </si>
  <si>
    <t>GET</t>
  </si>
  <si>
    <t>Bearer</t>
  </si>
  <si>
    <t>API-03</t>
  </si>
  <si>
    <t>Get Quiz</t>
  </si>
  <si>
    <t>API-04</t>
  </si>
  <si>
    <t>Submit Quiz</t>
  </si>
  <si>
    <t>API-05</t>
  </si>
  <si>
    <t>Get Result / optional</t>
  </si>
  <si>
    <t>BƯỚC 3 - JMETER 5.6.3: HỌC TỪ 1 API / 1 USER</t>
  </si>
  <si>
    <t>STT</t>
  </si>
  <si>
    <t>Thao tác trong JMeter</t>
  </si>
  <si>
    <t>Giá trị mẫu</t>
  </si>
  <si>
    <t>Bạn điền / kết quả</t>
  </si>
  <si>
    <t>PASS khi</t>
  </si>
  <si>
    <t>Save Test Plan</t>
  </si>
  <si>
    <t>day10_performance_baseline.jmx</t>
  </si>
  <si>
    <t>File .jmx được lưu</t>
  </si>
  <si>
    <t>Add Thread Group</t>
  </si>
  <si>
    <t>Users=1; Ramp-up=1; Loop=1</t>
  </si>
  <si>
    <t>Thread Group đúng</t>
  </si>
  <si>
    <t>Add HTTP Request Defaults</t>
  </si>
  <si>
    <t>Protocol=http; Server=localhost; Port=&lt;BE_PORT&gt;</t>
  </si>
  <si>
    <t>Không nhập nhầm FE port 5173 nếu test API</t>
  </si>
  <si>
    <t>Add HTTP Header Manager</t>
  </si>
  <si>
    <t>Content-Type=application/json</t>
  </si>
  <si>
    <t>Header giống Postman</t>
  </si>
  <si>
    <t>Add HTTP Request</t>
  </si>
  <si>
    <t>API-01 Login</t>
  </si>
  <si>
    <t>Method/path/body giống Postman</t>
  </si>
  <si>
    <t>Add View Results Tree</t>
  </si>
  <si>
    <t>Debug only</t>
  </si>
  <si>
    <t>Response code/body xem được</t>
  </si>
  <si>
    <t>Run 1 user</t>
  </si>
  <si>
    <t>1×1×1</t>
  </si>
  <si>
    <t>Success=true; status đúng</t>
  </si>
  <si>
    <t>Add Response Assertion</t>
  </si>
  <si>
    <t>Response Code = expected</t>
  </si>
  <si>
    <t>Sai status thì sampler fail</t>
  </si>
  <si>
    <t>Add Summary Report / Aggregate Report</t>
  </si>
  <si>
    <t>Metrics</t>
  </si>
  <si>
    <t>Có Average/Error%/Throughput/p95</t>
  </si>
  <si>
    <t>Nếu cần token: JSON Extractor</t>
  </si>
  <si>
    <t>$.accessToken → token</t>
  </si>
  <si>
    <t>Request sau dùng Bearer ${token}</t>
  </si>
  <si>
    <t>BƯỚC 4-6 - API LATENCY &amp; LOAD NHẸ | NHẬP SỐ TỪ JMETER</t>
  </si>
  <si>
    <t>Run ID</t>
  </si>
  <si>
    <t>API/Scenario</t>
  </si>
  <si>
    <t>Users</t>
  </si>
  <si>
    <t>Ramp-up(s)</t>
  </si>
  <si>
    <t>Loop</t>
  </si>
  <si>
    <t>Samples</t>
  </si>
  <si>
    <t>Average(ms)</t>
  </si>
  <si>
    <t>Median(ms)</t>
  </si>
  <si>
    <t>P90(ms)</t>
  </si>
  <si>
    <t>P95(ms)</t>
  </si>
  <si>
    <t>P99(ms)</t>
  </si>
  <si>
    <t>Min(ms)</t>
  </si>
  <si>
    <t>Max(ms)</t>
  </si>
  <si>
    <t>Error %</t>
  </si>
  <si>
    <t>Throughput(req/s)</t>
  </si>
  <si>
    <t>Run #</t>
  </si>
  <si>
    <t>P95 (ms)</t>
  </si>
  <si>
    <t>RUN-01</t>
  </si>
  <si>
    <t>Login - Smoke</t>
  </si>
  <si>
    <t>1</t>
  </si>
  <si>
    <t>RUN-02</t>
  </si>
  <si>
    <t>Login - Baseline</t>
  </si>
  <si>
    <t>RUN-03</t>
  </si>
  <si>
    <t>2</t>
  </si>
  <si>
    <t>RUN-04</t>
  </si>
  <si>
    <t>3</t>
  </si>
  <si>
    <t>RUN-05</t>
  </si>
  <si>
    <t>Login - Light Load</t>
  </si>
  <si>
    <t>RUN-06</t>
  </si>
  <si>
    <t>Get Course/Lesson - Light Load</t>
  </si>
  <si>
    <t>RUN-07</t>
  </si>
  <si>
    <t>Submit Quiz - Throughput</t>
  </si>
  <si>
    <t>SUMMARY TỰ ĐỘNG - LOGIN BASELINE 5 USERS (3 RUNS)</t>
  </si>
  <si>
    <t>NHẬN XÉT SAU KHI CHẠY</t>
  </si>
  <si>
    <t>Metric</t>
  </si>
  <si>
    <t>Run 1</t>
  </si>
  <si>
    <t>Run 2</t>
  </si>
  <si>
    <t>Run 3</t>
  </si>
  <si>
    <t>Average</t>
  </si>
  <si>
    <t>Ghi: response time có tăng theo số users không? Error % có xuất hiện không? Throughput tăng/giảm thế nào? Nếu kết quả giữa 3 baseline run lệch quá lớn, chưa đặt threshold ngay - kiểm môi trường và chạy lại.</t>
  </si>
  <si>
    <t>Average latency (ms)</t>
  </si>
  <si>
    <t>Throughput (req/s)</t>
  </si>
  <si>
    <t>BƯỚC 7 - PAGE LOAD BASELINE | CHROME DEVTOOLS</t>
  </si>
  <si>
    <t>Page</t>
  </si>
  <si>
    <t>Run</t>
  </si>
  <si>
    <t>Viewport</t>
  </si>
  <si>
    <t>DOMContentLoaded(ms)</t>
  </si>
  <si>
    <t>Load(ms)</t>
  </si>
  <si>
    <t>Requests</t>
  </si>
  <si>
    <t>Transferred(MB)</t>
  </si>
  <si>
    <t>LCP(ms) nếu có</t>
  </si>
  <si>
    <t>Ghi chú cache</t>
  </si>
  <si>
    <t>Desktop</t>
  </si>
  <si>
    <t>Course/Lesson</t>
  </si>
  <si>
    <t>EVD-PAGE-02</t>
  </si>
  <si>
    <t>Quiz</t>
  </si>
  <si>
    <t>EVD-PAGE-03</t>
  </si>
  <si>
    <t>CÁCH ĐO</t>
  </si>
  <si>
    <t>Chrome F12 → Network → giữ cùng viewport → reload/hard reload với điều kiện nhất quán → ghi DOMContentLoaded, Load, số request, transferred. Mỗi page chạy 3 lần. Nếu có Performance/Lighthouse thì LCP có thể ghi thêm, không bắt buộc nếu bạn chưa quen.</t>
  </si>
  <si>
    <t>BƯỚC 8 - BASELINE THRESHOLDS | KHÔNG PHẢI PRODUCTION SLA</t>
  </si>
  <si>
    <t>Nguồn baseline</t>
  </si>
  <si>
    <t>Baseline</t>
  </si>
  <si>
    <t>Warning rule</t>
  </si>
  <si>
    <t>Fail/Investigate rule</t>
  </si>
  <si>
    <t>Fail threshold</t>
  </si>
  <si>
    <t>Scope</t>
  </si>
  <si>
    <t>Login p95 (ms)</t>
  </si>
  <si>
    <t>04_Load_Baseline!E16</t>
  </si>
  <si>
    <t>+20%</t>
  </si>
  <si>
    <t>+50%</t>
  </si>
  <si>
    <t>Local dev</t>
  </si>
  <si>
    <t>Login Avg (ms)</t>
  </si>
  <si>
    <t>04_Load_Baseline!E15</t>
  </si>
  <si>
    <t>04_Load_Baseline!E17</t>
  </si>
  <si>
    <t>Absolute</t>
  </si>
  <si>
    <t>1%=warning; 5%=investigate</t>
  </si>
  <si>
    <t>Login Throughput (req/s)</t>
  </si>
  <si>
    <t>04_Load_Baseline!E18</t>
  </si>
  <si>
    <t>-20%</t>
  </si>
  <si>
    <t>-40%</t>
  </si>
  <si>
    <t>Lower is worse</t>
  </si>
  <si>
    <t>Page Load - Login (ms)</t>
  </si>
  <si>
    <t>05_Page_Load!L4</t>
  </si>
  <si>
    <t>Page Load - Course/Lesson (ms)</t>
  </si>
  <si>
    <t>05_Page_Load!L7</t>
  </si>
  <si>
    <t>Page Load - Quiz (ms)</t>
  </si>
  <si>
    <t>05_Page_Load!L10</t>
  </si>
  <si>
    <t>CÁCH DÙNG THRESHOLD</t>
  </si>
  <si>
    <t>Threshold ở đây dùng để phát hiện regression so với baseline local. Ví dụ p95 baseline = 400ms → warning +20% = 480ms. Đây KHÔNG phải cam kết SLA production. Nếu dự án có SLA chính thức, thay các rule này bằng SLA được phê duyệt.</t>
  </si>
  <si>
    <t>Intel Core i5-xxxx</t>
  </si>
  <si>
    <t>16GB</t>
  </si>
  <si>
    <t>PASS</t>
  </si>
  <si>
    <t>/api/auth/login</t>
  </si>
  <si>
    <t>Student test account</t>
  </si>
  <si>
    <t>Yes - accessToken + user returned</t>
  </si>
  <si>
    <t>accessToken</t>
  </si>
  <si>
    <t>/api/authoring/lessons</t>
  </si>
  <si>
    <t>No Auth</t>
  </si>
  <si>
    <t>N/A</t>
  </si>
  <si>
    <t>Yes - lesson/resource list returned</t>
  </si>
  <si>
    <t>/api/quiz/start</t>
  </si>
  <si>
    <t>userId + testId + category</t>
  </si>
  <si>
    <t>Yes - attempt + questions returned</t>
  </si>
  <si>
    <t>attemptId</t>
  </si>
  <si>
    <t>/api/quiz/{attemptId}/submit</t>
  </si>
  <si>
    <t>userId + answers[]</t>
  </si>
  <si>
    <t>Yes - graded result returned</t>
  </si>
  <si>
    <t>attemptId from Start Quiz</t>
  </si>
  <si>
    <t>1 user / Ramp-up 1 / Loop 1</t>
  </si>
  <si>
    <t>localhost:3000</t>
  </si>
  <si>
    <t>application/json</t>
  </si>
  <si>
    <t>POST /api/auth/login</t>
  </si>
  <si>
    <t>201 Created</t>
  </si>
  <si>
    <t>95 ms, Error Count = 0</t>
  </si>
  <si>
    <t>RUN 05</t>
  </si>
  <si>
    <t>Hard reload / Disable cache ON / No throttling</t>
  </si>
  <si>
    <t>Hard reload / Disable cache ON / No throttling / Embedded YouTube</t>
  </si>
  <si>
    <t>Hard reload / Disable cache ON / No throttling. Quiz attempt page. Network Finish = 2.7 phút do request nền/third-party; không dùng Finish làm Load metric</t>
  </si>
  <si>
    <t>Hard reload / Disable cache ON / No throttling. Quiz attempt page. Finish = 439 ms.</t>
  </si>
  <si>
    <t>63 requests
10.8 MB transferred
Finish: 463 ms
DOMContentLoaded: 413 ms
Load: 454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</si>
</sst>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2F75B5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7" xfId="0" applyNumberFormat="1" applyBorder="1" applyAlignment="1">
      <alignment vertical="center" wrapText="1"/>
    </xf>
    <xf numFmtId="10" fontId="0" fillId="0" borderId="7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2" fillId="4" borderId="0" xfId="0" applyNumberFormat="1" applyFont="1" applyFill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3" borderId="0" xfId="0" applyNumberForma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6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Login p95 theo số users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P95 (ms)</c:v>
          </c:tx>
          <c:marker>
            <c:symbol val="none"/>
          </c:marker>
          <c:cat>
            <c:numRef>
              <c:f>'04_Load_Baseline'!$T$4:$T$6</c:f>
              <c:numCache>
                <c:formatCode>General</c:formatCode>
                <c:ptCount val="3"/>
                <c:pt idx="0">
                  <c:v>1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'04_Load_Baseline'!$U$4:$U$6</c:f>
              <c:numCache>
                <c:formatCode>General</c:formatCode>
                <c:ptCount val="3"/>
                <c:pt idx="0">
                  <c:v>59</c:v>
                </c:pt>
                <c:pt idx="1">
                  <c:v>56.666666666666664</c:v>
                </c:pt>
                <c:pt idx="2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3B-46EE-85F7-DA923094C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14</xdr:row>
      <xdr:rowOff>66676</xdr:rowOff>
    </xdr:from>
    <xdr:to>
      <xdr:col>6</xdr:col>
      <xdr:colOff>574734</xdr:colOff>
      <xdr:row>53</xdr:row>
      <xdr:rowOff>86592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E42A11-78AD-4A99-A938-57AB6E52B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3738131"/>
          <a:ext cx="9516977" cy="677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154858</xdr:rowOff>
    </xdr:from>
    <xdr:to>
      <xdr:col>6</xdr:col>
      <xdr:colOff>622554</xdr:colOff>
      <xdr:row>85</xdr:row>
      <xdr:rowOff>51954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FB60A-0F7B-4EE7-81B7-CD6F784DF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53585"/>
          <a:ext cx="9783872" cy="5265733"/>
        </a:xfrm>
        <a:prstGeom prst="rect">
          <a:avLst/>
        </a:prstGeom>
      </xdr:spPr>
    </xdr:pic>
    <xdr:clientData/>
  </xdr:twoCellAnchor>
  <xdr:twoCellAnchor editAs="oneCell">
    <xdr:from>
      <xdr:col>0</xdr:col>
      <xdr:colOff>17318</xdr:colOff>
      <xdr:row>89</xdr:row>
      <xdr:rowOff>58883</xdr:rowOff>
    </xdr:from>
    <xdr:to>
      <xdr:col>6</xdr:col>
      <xdr:colOff>610618</xdr:colOff>
      <xdr:row>123</xdr:row>
      <xdr:rowOff>17318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2EAB09-1496-46C2-8FFE-2311CE02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18" y="16718974"/>
          <a:ext cx="9754618" cy="5846617"/>
        </a:xfrm>
        <a:prstGeom prst="rect">
          <a:avLst/>
        </a:prstGeom>
      </xdr:spPr>
    </xdr:pic>
    <xdr:clientData/>
  </xdr:twoCellAnchor>
  <xdr:twoCellAnchor editAs="oneCell">
    <xdr:from>
      <xdr:col>0</xdr:col>
      <xdr:colOff>85726</xdr:colOff>
      <xdr:row>129</xdr:row>
      <xdr:rowOff>19050</xdr:rowOff>
    </xdr:from>
    <xdr:to>
      <xdr:col>6</xdr:col>
      <xdr:colOff>986566</xdr:colOff>
      <xdr:row>157</xdr:row>
      <xdr:rowOff>58200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DB50AC-8F4C-4F24-9D91-8A271BE68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6" y="24945975"/>
          <a:ext cx="10044840" cy="5106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14</xdr:col>
      <xdr:colOff>135857</xdr:colOff>
      <xdr:row>71</xdr:row>
      <xdr:rowOff>144158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70D3EE-FDB6-44EE-8398-D9BF88F88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4648200"/>
          <a:ext cx="17966657" cy="91929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8</xdr:col>
      <xdr:colOff>144809</xdr:colOff>
      <xdr:row>97</xdr:row>
      <xdr:rowOff>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EB4589-0B74-44DD-8086-40FB22F4E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14239875"/>
          <a:ext cx="13860809" cy="4172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7</xdr:row>
      <xdr:rowOff>0</xdr:rowOff>
    </xdr:from>
    <xdr:to>
      <xdr:col>28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19</xdr:col>
      <xdr:colOff>231142</xdr:colOff>
      <xdr:row>27</xdr:row>
      <xdr:rowOff>28731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6817B3-480D-4D42-8D31-AE27A4E83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48225"/>
          <a:ext cx="18214342" cy="11145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19</xdr:col>
      <xdr:colOff>259721</xdr:colOff>
      <xdr:row>32</xdr:row>
      <xdr:rowOff>76286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E0F92B-45A3-464F-B9F4-147BF357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296025"/>
          <a:ext cx="18242921" cy="619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19</xdr:col>
      <xdr:colOff>183510</xdr:colOff>
      <xdr:row>50</xdr:row>
      <xdr:rowOff>86116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FCC4B1-06FD-4FE3-8710-A38C12713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381875"/>
          <a:ext cx="18166710" cy="2800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19</xdr:col>
      <xdr:colOff>193037</xdr:colOff>
      <xdr:row>67</xdr:row>
      <xdr:rowOff>86065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2FEEDD-0822-4C2B-B4CB-A87924D5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20400"/>
          <a:ext cx="18176237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19</xdr:col>
      <xdr:colOff>221616</xdr:colOff>
      <xdr:row>102</xdr:row>
      <xdr:rowOff>808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CDDF86-A1E0-402B-9387-B19642BE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716000"/>
          <a:ext cx="18204816" cy="57920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19</xdr:row>
      <xdr:rowOff>76200</xdr:rowOff>
    </xdr:from>
    <xdr:to>
      <xdr:col>11</xdr:col>
      <xdr:colOff>748017</xdr:colOff>
      <xdr:row>59</xdr:row>
      <xdr:rowOff>96554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5D463-9CAD-49EC-8558-3654F3513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5638800"/>
          <a:ext cx="13282916" cy="7259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14</xdr:col>
      <xdr:colOff>535708</xdr:colOff>
      <xdr:row>111</xdr:row>
      <xdr:rowOff>134606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908E38-D505-441B-A1A3-1B476F916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44525"/>
          <a:ext cx="16537708" cy="900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15</xdr:col>
      <xdr:colOff>264581</xdr:colOff>
      <xdr:row>164</xdr:row>
      <xdr:rowOff>103631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B5AC90-745C-4F49-93A2-69D049B83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564975"/>
          <a:ext cx="16952381" cy="91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B15" sqref="B15"/>
    </sheetView>
  </sheetViews>
  <sheetFormatPr defaultRowHeight="14.25"/>
  <cols>
    <col min="1" max="1" width="24" customWidth="1"/>
    <col min="2" max="2" width="34" customWidth="1"/>
    <col min="4" max="4" width="34" customWidth="1"/>
    <col min="5" max="5" width="14" customWidth="1"/>
    <col min="6" max="6" width="28" customWidth="1"/>
  </cols>
  <sheetData>
    <row r="1" spans="1:26" ht="30" customHeight="1">
      <c r="A1" s="18" t="s">
        <v>6</v>
      </c>
      <c r="B1" s="19"/>
      <c r="C1" s="19"/>
      <c r="D1" s="19"/>
      <c r="E1" s="19"/>
      <c r="F1" s="19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1" t="s">
        <v>7</v>
      </c>
      <c r="B3" s="3" t="s">
        <v>8</v>
      </c>
      <c r="C3" s="6"/>
      <c r="D3" s="1" t="s">
        <v>9</v>
      </c>
      <c r="E3" s="2" t="s">
        <v>0</v>
      </c>
      <c r="F3" s="3" t="s">
        <v>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8" t="s">
        <v>10</v>
      </c>
      <c r="B4" s="9" t="s">
        <v>11</v>
      </c>
      <c r="C4" s="6"/>
      <c r="D4" s="8" t="s">
        <v>12</v>
      </c>
      <c r="E4" s="6" t="s">
        <v>2</v>
      </c>
      <c r="F4" s="9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8" t="s">
        <v>13</v>
      </c>
      <c r="B5" s="9" t="s">
        <v>14</v>
      </c>
      <c r="C5" s="6"/>
      <c r="D5" s="8" t="s">
        <v>15</v>
      </c>
      <c r="E5" s="6" t="s">
        <v>2</v>
      </c>
      <c r="F5" s="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8" t="s">
        <v>16</v>
      </c>
      <c r="B6" s="9"/>
      <c r="C6" s="6"/>
      <c r="D6" s="8" t="s">
        <v>17</v>
      </c>
      <c r="E6" s="6" t="s">
        <v>2</v>
      </c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8" t="s">
        <v>18</v>
      </c>
      <c r="B7" s="9" t="s">
        <v>19</v>
      </c>
      <c r="C7" s="6"/>
      <c r="D7" s="8" t="s">
        <v>20</v>
      </c>
      <c r="E7" s="6" t="s">
        <v>2</v>
      </c>
      <c r="F7" s="9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8.5">
      <c r="A8" s="8" t="s">
        <v>21</v>
      </c>
      <c r="B8" s="9" t="s">
        <v>22</v>
      </c>
      <c r="C8" s="6"/>
      <c r="D8" s="8" t="s">
        <v>23</v>
      </c>
      <c r="E8" s="6" t="s">
        <v>2</v>
      </c>
      <c r="F8" s="9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8" t="s">
        <v>24</v>
      </c>
      <c r="B9" s="9" t="s">
        <v>190</v>
      </c>
      <c r="C9" s="6"/>
      <c r="D9" s="10" t="s">
        <v>25</v>
      </c>
      <c r="E9" s="11" t="s">
        <v>2</v>
      </c>
      <c r="F9" s="1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8" t="s">
        <v>26</v>
      </c>
      <c r="B10" s="9" t="s">
        <v>191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8" t="s">
        <v>27</v>
      </c>
      <c r="B11" s="9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8" t="s">
        <v>28</v>
      </c>
      <c r="B12" s="9" t="s">
        <v>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8" t="s">
        <v>3</v>
      </c>
      <c r="B13" s="9" t="s">
        <v>30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8" t="s">
        <v>31</v>
      </c>
      <c r="B14" s="9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8" t="s">
        <v>32</v>
      </c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0" t="s">
        <v>33</v>
      </c>
      <c r="B16" s="12" t="s">
        <v>34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1.95" customHeight="1">
      <c r="A18" s="20" t="s">
        <v>35</v>
      </c>
      <c r="B18" s="19"/>
      <c r="C18" s="19"/>
      <c r="D18" s="19"/>
      <c r="E18" s="19"/>
      <c r="F18" s="19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21" t="s">
        <v>36</v>
      </c>
      <c r="B19" s="19"/>
      <c r="C19" s="19"/>
      <c r="D19" s="19"/>
      <c r="E19" s="19"/>
      <c r="F19" s="19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19"/>
      <c r="B20" s="19"/>
      <c r="C20" s="19"/>
      <c r="D20" s="19"/>
      <c r="E20" s="19"/>
      <c r="F20" s="19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19"/>
      <c r="B21" s="19"/>
      <c r="C21" s="19"/>
      <c r="D21" s="19"/>
      <c r="E21" s="19"/>
      <c r="F21" s="19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3">
    <mergeCell ref="A1:F1"/>
    <mergeCell ref="A18:F18"/>
    <mergeCell ref="A19:F21"/>
  </mergeCells>
  <dataValidations count="1">
    <dataValidation type="list" sqref="E4:E9" xr:uid="{00000000-0002-0000-0100-000000000000}">
      <formula1>"CHƯA LÀM,ĐANG LÀM,PASS,FAIL,BLOCKED,N/A"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topLeftCell="A76" zoomScaleNormal="100" workbookViewId="0">
      <selection activeCell="K7" sqref="K7"/>
    </sheetView>
  </sheetViews>
  <sheetFormatPr defaultRowHeight="14.25"/>
  <cols>
    <col min="1" max="1" width="10" customWidth="1"/>
    <col min="2" max="2" width="24" customWidth="1"/>
    <col min="3" max="3" width="10" customWidth="1"/>
    <col min="4" max="4" width="32" customWidth="1"/>
    <col min="5" max="5" width="12" customWidth="1"/>
    <col min="6" max="6" width="32" customWidth="1"/>
    <col min="7" max="7" width="16" customWidth="1"/>
    <col min="8" max="8" width="14" customWidth="1"/>
    <col min="9" max="9" width="16" customWidth="1"/>
    <col min="10" max="10" width="20" customWidth="1"/>
    <col min="11" max="11" width="14" customWidth="1"/>
    <col min="12" max="12" width="16" customWidth="1"/>
  </cols>
  <sheetData>
    <row r="1" spans="1:26" ht="30" customHeight="1">
      <c r="A1" s="18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1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0</v>
      </c>
      <c r="L3" s="3" t="s">
        <v>48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42.75">
      <c r="A4" s="8" t="s">
        <v>49</v>
      </c>
      <c r="B4" s="6" t="s">
        <v>50</v>
      </c>
      <c r="C4" s="6" t="s">
        <v>51</v>
      </c>
      <c r="D4" s="6" t="s">
        <v>193</v>
      </c>
      <c r="E4" s="6" t="s">
        <v>52</v>
      </c>
      <c r="F4" s="6" t="s">
        <v>194</v>
      </c>
      <c r="G4" s="6">
        <v>201</v>
      </c>
      <c r="H4" s="5">
        <v>201</v>
      </c>
      <c r="I4" s="6" t="s">
        <v>195</v>
      </c>
      <c r="J4" s="6" t="s">
        <v>196</v>
      </c>
      <c r="K4" s="6" t="s">
        <v>192</v>
      </c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42.75">
      <c r="A5" s="8" t="s">
        <v>54</v>
      </c>
      <c r="B5" s="6" t="s">
        <v>55</v>
      </c>
      <c r="C5" s="6" t="s">
        <v>56</v>
      </c>
      <c r="D5" s="6" t="s">
        <v>197</v>
      </c>
      <c r="E5" s="6" t="s">
        <v>198</v>
      </c>
      <c r="F5" s="6" t="s">
        <v>199</v>
      </c>
      <c r="G5" s="6" t="s">
        <v>53</v>
      </c>
      <c r="H5" s="5">
        <v>200</v>
      </c>
      <c r="I5" s="6" t="s">
        <v>200</v>
      </c>
      <c r="J5" s="6" t="s">
        <v>199</v>
      </c>
      <c r="K5" s="6" t="s">
        <v>192</v>
      </c>
      <c r="L5" s="9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42.75">
      <c r="A6" s="8" t="s">
        <v>58</v>
      </c>
      <c r="B6" s="6" t="s">
        <v>59</v>
      </c>
      <c r="C6" s="6" t="s">
        <v>51</v>
      </c>
      <c r="D6" t="s">
        <v>201</v>
      </c>
      <c r="E6" s="6" t="s">
        <v>57</v>
      </c>
      <c r="F6" s="6" t="s">
        <v>202</v>
      </c>
      <c r="G6">
        <v>201</v>
      </c>
      <c r="H6" s="6">
        <v>201</v>
      </c>
      <c r="I6" s="4" t="s">
        <v>203</v>
      </c>
      <c r="J6" s="6" t="s">
        <v>204</v>
      </c>
      <c r="K6" s="6" t="s">
        <v>192</v>
      </c>
      <c r="L6" s="9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8" t="s">
        <v>60</v>
      </c>
      <c r="B7" s="6" t="s">
        <v>61</v>
      </c>
      <c r="C7" s="6" t="s">
        <v>51</v>
      </c>
      <c r="D7" s="6" t="s">
        <v>205</v>
      </c>
      <c r="E7" s="6" t="s">
        <v>57</v>
      </c>
      <c r="F7" t="s">
        <v>206</v>
      </c>
      <c r="G7">
        <v>201</v>
      </c>
      <c r="H7">
        <v>201</v>
      </c>
      <c r="I7" s="6" t="s">
        <v>207</v>
      </c>
      <c r="J7" t="s">
        <v>208</v>
      </c>
      <c r="K7" s="6" t="s">
        <v>192</v>
      </c>
      <c r="L7" s="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10" t="s">
        <v>62</v>
      </c>
      <c r="B8" s="11" t="s">
        <v>63</v>
      </c>
      <c r="C8" s="11" t="s">
        <v>56</v>
      </c>
      <c r="D8" s="27"/>
      <c r="E8" s="11" t="s">
        <v>57</v>
      </c>
      <c r="F8" s="11"/>
      <c r="G8" s="11" t="s">
        <v>53</v>
      </c>
      <c r="H8" s="11"/>
      <c r="I8" s="27"/>
      <c r="J8" s="11"/>
      <c r="K8" s="11" t="s">
        <v>2</v>
      </c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1.95" customHeight="1">
      <c r="A10" s="20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2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3">
    <mergeCell ref="A1:L1"/>
    <mergeCell ref="A10:L10"/>
    <mergeCell ref="A11:L13"/>
  </mergeCells>
  <conditionalFormatting sqref="K4:K20">
    <cfRule type="expression" dxfId="5" priority="1">
      <formula>K4="PASS"</formula>
    </cfRule>
    <cfRule type="expression" dxfId="4" priority="2">
      <formula>K4="FAIL"</formula>
    </cfRule>
  </conditionalFormatting>
  <dataValidations count="2">
    <dataValidation type="list" sqref="K4:K20" xr:uid="{00000000-0002-0000-0200-000000000000}">
      <formula1>"CHƯA LÀM,ĐANG LÀM,PASS,FAIL,BLOCKED,N/A"</formula1>
    </dataValidation>
    <dataValidation type="list" sqref="C4:C20" xr:uid="{00000000-0002-0000-0200-000001000000}">
      <formula1>"GET,POST,PUT,PATCH,DELETE"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topLeftCell="A7" workbookViewId="0">
      <selection activeCell="A16" sqref="A16:H18"/>
    </sheetView>
  </sheetViews>
  <sheetFormatPr defaultRowHeight="14.25"/>
  <cols>
    <col min="1" max="1" width="7" customWidth="1"/>
    <col min="2" max="2" width="34" customWidth="1"/>
    <col min="3" max="4" width="28" customWidth="1"/>
    <col min="5" max="5" width="34" customWidth="1"/>
    <col min="6" max="6" width="14" customWidth="1"/>
    <col min="7" max="7" width="16" customWidth="1"/>
    <col min="8" max="8" width="26" customWidth="1"/>
  </cols>
  <sheetData>
    <row r="1" spans="1:26" ht="30" customHeight="1">
      <c r="A1" s="18" t="s">
        <v>64</v>
      </c>
      <c r="B1" s="19"/>
      <c r="C1" s="19"/>
      <c r="D1" s="19"/>
      <c r="E1" s="19"/>
      <c r="F1" s="19"/>
      <c r="G1" s="19"/>
      <c r="H1" s="19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1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" t="s">
        <v>0</v>
      </c>
      <c r="G3" s="2"/>
      <c r="H3" s="3" t="s">
        <v>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8">
        <v>1</v>
      </c>
      <c r="B4" s="6" t="s">
        <v>70</v>
      </c>
      <c r="C4" s="6" t="s">
        <v>71</v>
      </c>
      <c r="D4" s="6"/>
      <c r="E4" s="6" t="s">
        <v>72</v>
      </c>
      <c r="F4" s="6" t="s">
        <v>192</v>
      </c>
      <c r="G4" s="6"/>
      <c r="H4" t="s">
        <v>71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8">
        <v>2</v>
      </c>
      <c r="B5" s="6" t="s">
        <v>73</v>
      </c>
      <c r="C5" s="6" t="s">
        <v>74</v>
      </c>
      <c r="D5" s="6"/>
      <c r="E5" s="6" t="s">
        <v>75</v>
      </c>
      <c r="F5" s="6" t="s">
        <v>192</v>
      </c>
      <c r="G5" s="6"/>
      <c r="H5" s="9" t="s">
        <v>209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8.5">
      <c r="A6" s="8">
        <v>3</v>
      </c>
      <c r="B6" s="6" t="s">
        <v>76</v>
      </c>
      <c r="C6" s="6" t="s">
        <v>77</v>
      </c>
      <c r="D6" s="6"/>
      <c r="E6" s="6" t="s">
        <v>78</v>
      </c>
      <c r="F6" s="6" t="s">
        <v>192</v>
      </c>
      <c r="G6" s="6"/>
      <c r="H6" t="s">
        <v>210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8">
        <v>4</v>
      </c>
      <c r="B7" s="6" t="s">
        <v>79</v>
      </c>
      <c r="C7" s="6" t="s">
        <v>80</v>
      </c>
      <c r="D7" s="6"/>
      <c r="E7" s="6" t="s">
        <v>81</v>
      </c>
      <c r="F7" s="6" t="s">
        <v>192</v>
      </c>
      <c r="G7" s="6"/>
      <c r="H7" t="s">
        <v>211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8">
        <v>5</v>
      </c>
      <c r="B8" s="6" t="s">
        <v>82</v>
      </c>
      <c r="C8" s="6" t="s">
        <v>83</v>
      </c>
      <c r="D8" s="6"/>
      <c r="E8" s="6" t="s">
        <v>84</v>
      </c>
      <c r="F8" s="6" t="s">
        <v>192</v>
      </c>
      <c r="G8" s="6"/>
      <c r="H8" t="s">
        <v>212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8">
        <v>6</v>
      </c>
      <c r="B9" s="6" t="s">
        <v>85</v>
      </c>
      <c r="C9" s="6" t="s">
        <v>86</v>
      </c>
      <c r="D9" s="6"/>
      <c r="E9" s="6" t="s">
        <v>87</v>
      </c>
      <c r="F9" s="6" t="s">
        <v>192</v>
      </c>
      <c r="G9" s="6"/>
      <c r="H9" t="s">
        <v>213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8">
        <v>7</v>
      </c>
      <c r="B10" s="6" t="s">
        <v>88</v>
      </c>
      <c r="C10" s="6" t="s">
        <v>89</v>
      </c>
      <c r="D10" s="6"/>
      <c r="E10" s="6" t="s">
        <v>90</v>
      </c>
      <c r="F10" s="6" t="s">
        <v>192</v>
      </c>
      <c r="G10" s="6"/>
      <c r="H10" s="6" t="s">
        <v>214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8">
        <v>8</v>
      </c>
      <c r="B11" s="6" t="s">
        <v>91</v>
      </c>
      <c r="C11" s="6" t="s">
        <v>92</v>
      </c>
      <c r="D11" s="6"/>
      <c r="E11" s="6" t="s">
        <v>93</v>
      </c>
      <c r="F11" s="6" t="s">
        <v>192</v>
      </c>
      <c r="G11" s="6"/>
      <c r="H11" s="27" t="s">
        <v>214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8.5">
      <c r="A12" s="8">
        <v>9</v>
      </c>
      <c r="B12" s="6" t="s">
        <v>94</v>
      </c>
      <c r="C12" s="6" t="s">
        <v>95</v>
      </c>
      <c r="D12" s="6"/>
      <c r="E12" s="6" t="s">
        <v>96</v>
      </c>
      <c r="F12" s="6" t="s">
        <v>192</v>
      </c>
      <c r="G12" s="6"/>
      <c r="H12" s="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10">
        <v>10</v>
      </c>
      <c r="B13" s="11" t="s">
        <v>97</v>
      </c>
      <c r="C13" s="11" t="s">
        <v>98</v>
      </c>
      <c r="D13" s="11"/>
      <c r="E13" s="11" t="s">
        <v>99</v>
      </c>
      <c r="F13" s="11" t="s">
        <v>192</v>
      </c>
      <c r="G13" s="11"/>
      <c r="H13" s="1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1.95" customHeight="1">
      <c r="A15" s="20"/>
      <c r="B15" s="19"/>
      <c r="C15" s="19"/>
      <c r="D15" s="19"/>
      <c r="E15" s="19"/>
      <c r="F15" s="19"/>
      <c r="G15" s="19"/>
      <c r="H15" s="19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21"/>
      <c r="B16" s="19"/>
      <c r="C16" s="19"/>
      <c r="D16" s="19"/>
      <c r="E16" s="19"/>
      <c r="F16" s="19"/>
      <c r="G16" s="19"/>
      <c r="H16" s="19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19"/>
      <c r="B17" s="19"/>
      <c r="C17" s="19"/>
      <c r="D17" s="19"/>
      <c r="E17" s="19"/>
      <c r="F17" s="19"/>
      <c r="G17" s="19"/>
      <c r="H17" s="1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19"/>
      <c r="B18" s="19"/>
      <c r="C18" s="19"/>
      <c r="D18" s="19"/>
      <c r="E18" s="19"/>
      <c r="F18" s="19"/>
      <c r="G18" s="19"/>
      <c r="H18" s="19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">
      <c r="A75" s="6"/>
      <c r="B75" s="28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3">
    <mergeCell ref="A1:H1"/>
    <mergeCell ref="A15:H15"/>
    <mergeCell ref="A16:H18"/>
  </mergeCells>
  <conditionalFormatting sqref="F4:F13">
    <cfRule type="expression" dxfId="3" priority="1">
      <formula>F4="PASS"</formula>
    </cfRule>
    <cfRule type="expression" dxfId="2" priority="2">
      <formula>F4="FAIL"</formula>
    </cfRule>
  </conditionalFormatting>
  <dataValidations count="1">
    <dataValidation type="list" sqref="F4:F13" xr:uid="{00000000-0002-0000-0300-000000000000}">
      <formula1>"CHƯA LÀM,ĐANG LÀM,PASS,FAIL,BLOCKED,N/A"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activeCell="Q10" sqref="Q10"/>
    </sheetView>
  </sheetViews>
  <sheetFormatPr defaultRowHeight="14.25"/>
  <cols>
    <col min="1" max="1" width="10" customWidth="1"/>
    <col min="2" max="2" width="28" customWidth="1"/>
    <col min="3" max="3" width="9" customWidth="1"/>
    <col min="4" max="4" width="12" customWidth="1"/>
    <col min="5" max="5" width="9" customWidth="1"/>
    <col min="6" max="6" width="10" customWidth="1"/>
    <col min="7" max="8" width="13" customWidth="1"/>
    <col min="9" max="11" width="12" customWidth="1"/>
    <col min="12" max="13" width="11" customWidth="1"/>
    <col min="14" max="14" width="10" customWidth="1"/>
    <col min="15" max="15" width="17" customWidth="1"/>
    <col min="16" max="16" width="9" customWidth="1"/>
    <col min="17" max="17" width="13" customWidth="1"/>
    <col min="18" max="18" width="16" customWidth="1"/>
  </cols>
  <sheetData>
    <row r="1" spans="1:26" ht="30" customHeight="1">
      <c r="A1" s="18" t="s">
        <v>100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1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113</v>
      </c>
      <c r="N3" s="2" t="s">
        <v>114</v>
      </c>
      <c r="O3" s="2" t="s">
        <v>115</v>
      </c>
      <c r="P3" s="2" t="s">
        <v>116</v>
      </c>
      <c r="Q3" s="2" t="s">
        <v>0</v>
      </c>
      <c r="R3" s="3" t="s">
        <v>48</v>
      </c>
      <c r="S3" s="6"/>
      <c r="T3" s="6" t="s">
        <v>103</v>
      </c>
      <c r="U3" s="6" t="s">
        <v>117</v>
      </c>
      <c r="V3" s="6"/>
      <c r="W3" s="6"/>
      <c r="X3" s="6"/>
      <c r="Y3" s="6"/>
      <c r="Z3" s="6"/>
    </row>
    <row r="4" spans="1:26">
      <c r="A4" s="8" t="s">
        <v>118</v>
      </c>
      <c r="B4" s="6" t="s">
        <v>119</v>
      </c>
      <c r="C4" s="6">
        <v>1</v>
      </c>
      <c r="D4" s="6">
        <v>1</v>
      </c>
      <c r="E4" s="6">
        <v>1</v>
      </c>
      <c r="F4" s="6">
        <v>1</v>
      </c>
      <c r="G4" s="14">
        <v>59</v>
      </c>
      <c r="H4" s="14">
        <v>59</v>
      </c>
      <c r="I4" s="14">
        <v>59</v>
      </c>
      <c r="J4" s="14">
        <v>59</v>
      </c>
      <c r="K4" s="14">
        <v>59</v>
      </c>
      <c r="L4" s="14">
        <v>59</v>
      </c>
      <c r="M4" s="14">
        <v>59</v>
      </c>
      <c r="N4" s="15">
        <v>0</v>
      </c>
      <c r="O4" s="14">
        <v>16.899999999999999</v>
      </c>
      <c r="P4" s="6" t="s">
        <v>120</v>
      </c>
      <c r="Q4" s="6" t="s">
        <v>192</v>
      </c>
      <c r="R4" s="9"/>
      <c r="S4" s="6"/>
      <c r="T4" s="6">
        <v>1</v>
      </c>
      <c r="U4" s="6">
        <f>IF(J4="","",J4)</f>
        <v>59</v>
      </c>
      <c r="V4" s="6"/>
      <c r="W4" s="6"/>
      <c r="X4" s="6"/>
      <c r="Y4" s="6"/>
      <c r="Z4" s="6"/>
    </row>
    <row r="5" spans="1:26">
      <c r="A5" s="8" t="s">
        <v>121</v>
      </c>
      <c r="B5" s="6" t="s">
        <v>122</v>
      </c>
      <c r="C5" s="6">
        <v>5</v>
      </c>
      <c r="D5" s="6">
        <v>5</v>
      </c>
      <c r="E5" s="6">
        <v>3</v>
      </c>
      <c r="F5" s="6">
        <v>15</v>
      </c>
      <c r="G5" s="14">
        <v>54</v>
      </c>
      <c r="H5" s="14">
        <v>55</v>
      </c>
      <c r="I5" s="14">
        <v>57</v>
      </c>
      <c r="J5" s="14">
        <v>57</v>
      </c>
      <c r="K5" s="14">
        <v>60</v>
      </c>
      <c r="L5" s="14">
        <v>52</v>
      </c>
      <c r="M5" s="14">
        <v>60</v>
      </c>
      <c r="N5" s="15">
        <v>0</v>
      </c>
      <c r="O5" s="14">
        <v>3.6</v>
      </c>
      <c r="P5" s="6" t="s">
        <v>120</v>
      </c>
      <c r="Q5" s="6" t="s">
        <v>192</v>
      </c>
      <c r="R5" s="9"/>
      <c r="S5" s="6"/>
      <c r="T5" s="6">
        <v>5</v>
      </c>
      <c r="U5" s="6">
        <f>IF(COUNT(J5:J7)=0,"",AVERAGE(J5:J7))</f>
        <v>56.666666666666664</v>
      </c>
      <c r="V5" s="6"/>
      <c r="W5" s="6"/>
      <c r="X5" s="6"/>
      <c r="Y5" s="6"/>
      <c r="Z5" s="6"/>
    </row>
    <row r="6" spans="1:26">
      <c r="A6" s="8" t="s">
        <v>123</v>
      </c>
      <c r="B6" s="6" t="s">
        <v>122</v>
      </c>
      <c r="C6" s="6">
        <v>5</v>
      </c>
      <c r="D6" s="6">
        <v>5</v>
      </c>
      <c r="E6" s="6">
        <v>3</v>
      </c>
      <c r="F6" s="6">
        <v>15</v>
      </c>
      <c r="G6" s="14">
        <v>54</v>
      </c>
      <c r="H6" s="14">
        <v>55</v>
      </c>
      <c r="I6" s="14">
        <v>56</v>
      </c>
      <c r="J6" s="14">
        <v>57</v>
      </c>
      <c r="K6" s="14">
        <v>57</v>
      </c>
      <c r="L6" s="14">
        <v>52</v>
      </c>
      <c r="M6" s="14">
        <v>57</v>
      </c>
      <c r="N6" s="15">
        <v>0</v>
      </c>
      <c r="O6" s="14">
        <v>3.6</v>
      </c>
      <c r="P6" s="6" t="s">
        <v>124</v>
      </c>
      <c r="Q6" s="6" t="s">
        <v>192</v>
      </c>
      <c r="R6" s="9"/>
      <c r="S6" s="6"/>
      <c r="T6" s="6">
        <v>10</v>
      </c>
      <c r="U6" s="6">
        <f>IF(J8="","",J8)</f>
        <v>54</v>
      </c>
      <c r="V6" s="6"/>
      <c r="W6" s="6"/>
      <c r="X6" s="6"/>
      <c r="Y6" s="6"/>
      <c r="Z6" s="6"/>
    </row>
    <row r="7" spans="1:26">
      <c r="A7" s="8" t="s">
        <v>125</v>
      </c>
      <c r="B7" s="6" t="s">
        <v>122</v>
      </c>
      <c r="C7" s="6">
        <v>5</v>
      </c>
      <c r="D7" s="6">
        <v>5</v>
      </c>
      <c r="E7" s="6">
        <v>3</v>
      </c>
      <c r="F7" s="6">
        <v>15</v>
      </c>
      <c r="G7" s="14">
        <v>53</v>
      </c>
      <c r="H7" s="14">
        <v>54</v>
      </c>
      <c r="I7" s="14">
        <v>56</v>
      </c>
      <c r="J7" s="14">
        <v>56</v>
      </c>
      <c r="K7" s="14">
        <v>57</v>
      </c>
      <c r="L7" s="14">
        <v>52</v>
      </c>
      <c r="M7" s="14">
        <v>57</v>
      </c>
      <c r="N7" s="15">
        <v>0</v>
      </c>
      <c r="O7" s="14">
        <v>3.6</v>
      </c>
      <c r="P7" s="6" t="s">
        <v>126</v>
      </c>
      <c r="Q7" s="6" t="s">
        <v>192</v>
      </c>
      <c r="R7" s="9"/>
      <c r="S7" s="6"/>
      <c r="T7" s="6"/>
      <c r="U7" s="6"/>
      <c r="V7" s="6"/>
      <c r="W7" s="6"/>
      <c r="X7" s="6"/>
      <c r="Y7" s="6"/>
      <c r="Z7" s="6"/>
    </row>
    <row r="8" spans="1:26">
      <c r="A8" s="8" t="s">
        <v>127</v>
      </c>
      <c r="B8" s="6" t="s">
        <v>128</v>
      </c>
      <c r="C8" s="6">
        <v>10</v>
      </c>
      <c r="D8" s="6">
        <v>10</v>
      </c>
      <c r="E8" s="6">
        <v>5</v>
      </c>
      <c r="F8" s="6">
        <v>50</v>
      </c>
      <c r="G8" s="14">
        <v>52</v>
      </c>
      <c r="H8" s="14">
        <v>53</v>
      </c>
      <c r="I8" s="14">
        <v>54</v>
      </c>
      <c r="J8" s="14">
        <v>54</v>
      </c>
      <c r="K8" s="14">
        <v>56</v>
      </c>
      <c r="L8" s="14">
        <v>52</v>
      </c>
      <c r="M8" s="14">
        <v>56</v>
      </c>
      <c r="N8" s="15">
        <v>0</v>
      </c>
      <c r="O8" s="14">
        <v>5.4</v>
      </c>
      <c r="P8" s="6" t="s">
        <v>120</v>
      </c>
      <c r="Q8" s="6" t="s">
        <v>192</v>
      </c>
      <c r="R8" s="9"/>
      <c r="S8" s="6"/>
      <c r="T8" s="6"/>
      <c r="U8" s="6"/>
      <c r="V8" s="6"/>
      <c r="W8" s="6"/>
      <c r="X8" s="6"/>
      <c r="Y8" s="6"/>
      <c r="Z8" s="6"/>
    </row>
    <row r="9" spans="1:26">
      <c r="A9" s="8" t="s">
        <v>129</v>
      </c>
      <c r="B9" s="6" t="s">
        <v>130</v>
      </c>
      <c r="C9" s="6">
        <v>10</v>
      </c>
      <c r="D9" s="6">
        <v>10</v>
      </c>
      <c r="E9" s="6">
        <v>5</v>
      </c>
      <c r="F9" s="6">
        <v>50</v>
      </c>
      <c r="G9" s="14">
        <v>4</v>
      </c>
      <c r="H9" s="14">
        <v>4</v>
      </c>
      <c r="I9" s="14">
        <v>5</v>
      </c>
      <c r="J9" s="14">
        <v>6</v>
      </c>
      <c r="K9" s="14">
        <v>10</v>
      </c>
      <c r="L9" s="14">
        <v>3</v>
      </c>
      <c r="M9" s="14">
        <v>10</v>
      </c>
      <c r="N9" s="15">
        <v>0</v>
      </c>
      <c r="O9" s="14">
        <v>5.5</v>
      </c>
      <c r="P9" s="6" t="s">
        <v>120</v>
      </c>
      <c r="Q9" s="6" t="s">
        <v>192</v>
      </c>
      <c r="R9" s="9"/>
      <c r="S9" s="6"/>
      <c r="T9" s="6"/>
      <c r="U9" s="6"/>
      <c r="V9" s="6"/>
      <c r="W9" s="6"/>
      <c r="X9" s="6"/>
      <c r="Y9" s="6"/>
      <c r="Z9" s="6"/>
    </row>
    <row r="10" spans="1:26">
      <c r="A10" s="10" t="s">
        <v>131</v>
      </c>
      <c r="B10" s="11" t="s">
        <v>132</v>
      </c>
      <c r="C10" s="11">
        <v>5</v>
      </c>
      <c r="D10" s="11">
        <v>5</v>
      </c>
      <c r="E10" s="11">
        <v>5</v>
      </c>
      <c r="F10" s="11">
        <v>25</v>
      </c>
      <c r="G10" s="16">
        <v>54</v>
      </c>
      <c r="H10" s="16">
        <v>54</v>
      </c>
      <c r="I10" s="16">
        <v>56</v>
      </c>
      <c r="J10" s="16">
        <v>56</v>
      </c>
      <c r="K10" s="16">
        <v>58</v>
      </c>
      <c r="L10" s="16">
        <v>52</v>
      </c>
      <c r="M10" s="16">
        <v>58</v>
      </c>
      <c r="N10" s="17">
        <v>0</v>
      </c>
      <c r="O10" s="16">
        <v>5.8</v>
      </c>
      <c r="P10" s="11" t="s">
        <v>120</v>
      </c>
      <c r="Q10" s="11" t="s">
        <v>192</v>
      </c>
      <c r="R10" s="12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14"/>
      <c r="H11" s="14"/>
      <c r="I11" s="14"/>
      <c r="J11" s="14"/>
      <c r="K11" s="14"/>
      <c r="L11" s="14"/>
      <c r="M11" s="14"/>
      <c r="N11" s="15"/>
      <c r="O11" s="14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14"/>
      <c r="H12" s="14"/>
      <c r="I12" s="14"/>
      <c r="J12" s="14"/>
      <c r="K12" s="14"/>
      <c r="L12" s="14"/>
      <c r="M12" s="14"/>
      <c r="N12" s="15"/>
      <c r="O12" s="14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1.95" customHeight="1">
      <c r="A13" s="20" t="s">
        <v>133</v>
      </c>
      <c r="B13" s="19"/>
      <c r="C13" s="19"/>
      <c r="D13" s="19"/>
      <c r="E13" s="19"/>
      <c r="F13" s="19"/>
      <c r="G13" s="23"/>
      <c r="H13" s="24" t="s">
        <v>134</v>
      </c>
      <c r="I13" s="23"/>
      <c r="J13" s="23"/>
      <c r="K13" s="23"/>
      <c r="L13" s="23"/>
      <c r="M13" s="23"/>
      <c r="N13" s="25"/>
      <c r="O13" s="23"/>
      <c r="P13" s="19"/>
      <c r="Q13" s="19"/>
      <c r="R13" s="19"/>
      <c r="S13" s="6"/>
      <c r="T13" s="6"/>
      <c r="U13" s="6"/>
      <c r="V13" s="6"/>
      <c r="W13" s="6"/>
      <c r="X13" s="6"/>
      <c r="Y13" s="6"/>
      <c r="Z13" s="6"/>
    </row>
    <row r="14" spans="1:26" ht="15">
      <c r="A14" s="1" t="s">
        <v>135</v>
      </c>
      <c r="B14" s="2" t="s">
        <v>136</v>
      </c>
      <c r="C14" s="2" t="s">
        <v>137</v>
      </c>
      <c r="D14" s="2" t="s">
        <v>138</v>
      </c>
      <c r="E14" s="2" t="s">
        <v>139</v>
      </c>
      <c r="F14" s="3" t="s">
        <v>1</v>
      </c>
      <c r="G14" s="14"/>
      <c r="H14" s="26" t="s">
        <v>140</v>
      </c>
      <c r="I14" s="23"/>
      <c r="J14" s="23"/>
      <c r="K14" s="23"/>
      <c r="L14" s="23"/>
      <c r="M14" s="23"/>
      <c r="N14" s="25"/>
      <c r="O14" s="23"/>
      <c r="P14" s="19"/>
      <c r="Q14" s="19"/>
      <c r="R14" s="19"/>
      <c r="S14" s="6"/>
      <c r="T14" s="6"/>
      <c r="U14" s="6"/>
      <c r="V14" s="6"/>
      <c r="W14" s="6"/>
      <c r="X14" s="6"/>
      <c r="Y14" s="6"/>
      <c r="Z14" s="6"/>
    </row>
    <row r="15" spans="1:26" ht="42.75">
      <c r="A15" s="8" t="s">
        <v>141</v>
      </c>
      <c r="B15" s="6">
        <f>IF(G5="","",G5)</f>
        <v>54</v>
      </c>
      <c r="C15" s="6">
        <f>IF(G6="","",G6)</f>
        <v>54</v>
      </c>
      <c r="D15" s="6">
        <f>IF(G7="","",G7)</f>
        <v>53</v>
      </c>
      <c r="E15" s="6">
        <f>IF(COUNT(B15:D15)=0,"",AVERAGE(B15:D15))</f>
        <v>53.666666666666664</v>
      </c>
      <c r="F15" s="9"/>
      <c r="G15" s="14"/>
      <c r="H15" s="23"/>
      <c r="I15" s="23"/>
      <c r="J15" s="23"/>
      <c r="K15" s="23"/>
      <c r="L15" s="23"/>
      <c r="M15" s="23"/>
      <c r="N15" s="25"/>
      <c r="O15" s="23"/>
      <c r="P15" s="19"/>
      <c r="Q15" s="19"/>
      <c r="R15" s="19"/>
      <c r="S15" s="6"/>
      <c r="T15" s="6"/>
      <c r="U15" s="6"/>
      <c r="V15" s="6"/>
      <c r="W15" s="6"/>
      <c r="X15" s="6"/>
      <c r="Y15" s="6"/>
      <c r="Z15" s="6"/>
    </row>
    <row r="16" spans="1:26">
      <c r="A16" s="8" t="s">
        <v>117</v>
      </c>
      <c r="B16" s="6">
        <f>IF(J5="","",J5)</f>
        <v>57</v>
      </c>
      <c r="C16" s="6">
        <f>IF(J6="","",J6)</f>
        <v>57</v>
      </c>
      <c r="D16" s="6">
        <f>IF(J7="","",J7)</f>
        <v>56</v>
      </c>
      <c r="E16" s="6">
        <f>IF(COUNT(B16:D16)=0,"",AVERAGE(B16:D16))</f>
        <v>56.666666666666664</v>
      </c>
      <c r="F16" s="9"/>
      <c r="G16" s="14"/>
      <c r="H16" s="23"/>
      <c r="I16" s="23"/>
      <c r="J16" s="23"/>
      <c r="K16" s="23"/>
      <c r="L16" s="23"/>
      <c r="M16" s="23"/>
      <c r="N16" s="25"/>
      <c r="O16" s="23"/>
      <c r="P16" s="19"/>
      <c r="Q16" s="19"/>
      <c r="R16" s="19"/>
      <c r="S16" s="6"/>
      <c r="T16" s="6"/>
      <c r="U16" s="6"/>
      <c r="V16" s="6"/>
      <c r="W16" s="6"/>
      <c r="X16" s="6"/>
      <c r="Y16" s="6"/>
      <c r="Z16" s="6"/>
    </row>
    <row r="17" spans="1:26">
      <c r="A17" s="8" t="s">
        <v>114</v>
      </c>
      <c r="B17" s="15">
        <f>IF(N5="","",N5)</f>
        <v>0</v>
      </c>
      <c r="C17" s="15">
        <f>IF(N6="","",N6)</f>
        <v>0</v>
      </c>
      <c r="D17" s="15">
        <f>IF(N7="","",N7)</f>
        <v>0</v>
      </c>
      <c r="E17" s="15">
        <f>IF(COUNT(B17:D17)=0,"",AVERAGE(B17:D17))</f>
        <v>0</v>
      </c>
      <c r="F17" s="9"/>
      <c r="G17" s="14"/>
      <c r="H17" s="23"/>
      <c r="I17" s="23"/>
      <c r="J17" s="23"/>
      <c r="K17" s="23"/>
      <c r="L17" s="23"/>
      <c r="M17" s="23"/>
      <c r="N17" s="25"/>
      <c r="O17" s="23"/>
      <c r="P17" s="19"/>
      <c r="Q17" s="19"/>
      <c r="R17" s="19"/>
      <c r="S17" s="6"/>
      <c r="T17" s="6"/>
      <c r="U17" s="6"/>
      <c r="V17" s="6"/>
      <c r="W17" s="6"/>
      <c r="X17" s="6"/>
      <c r="Y17" s="6"/>
      <c r="Z17" s="6"/>
    </row>
    <row r="18" spans="1:26" ht="28.5">
      <c r="A18" s="10" t="s">
        <v>142</v>
      </c>
      <c r="B18" s="11">
        <f>IF(O5="","",O5)</f>
        <v>3.6</v>
      </c>
      <c r="C18" s="11">
        <f>IF(O6="","",O6)</f>
        <v>3.6</v>
      </c>
      <c r="D18" s="11">
        <f>IF(O7="","",O7)</f>
        <v>3.6</v>
      </c>
      <c r="E18" s="11">
        <f>IF(COUNT(B18:D18)=0,"",AVERAGE(B18:D18))</f>
        <v>3.6</v>
      </c>
      <c r="F18" s="12"/>
      <c r="G18" s="14"/>
      <c r="H18" s="23"/>
      <c r="I18" s="23"/>
      <c r="J18" s="23"/>
      <c r="K18" s="23"/>
      <c r="L18" s="23"/>
      <c r="M18" s="23"/>
      <c r="N18" s="25"/>
      <c r="O18" s="23"/>
      <c r="P18" s="19"/>
      <c r="Q18" s="19"/>
      <c r="R18" s="19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14"/>
      <c r="H19" s="14"/>
      <c r="I19" s="14"/>
      <c r="J19" s="14"/>
      <c r="K19" s="14"/>
      <c r="L19" s="14"/>
      <c r="M19" s="14"/>
      <c r="N19" s="15"/>
      <c r="O19" s="14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14"/>
      <c r="H20" s="14"/>
      <c r="I20" s="14"/>
      <c r="J20" s="14"/>
      <c r="K20" s="14"/>
      <c r="L20" s="14"/>
      <c r="M20" s="14"/>
      <c r="N20" s="15"/>
      <c r="O20" s="14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8" t="s">
        <v>118</v>
      </c>
      <c r="B21" s="6"/>
      <c r="C21" s="6"/>
      <c r="D21" s="6"/>
      <c r="E21" s="6"/>
      <c r="F21" s="6"/>
      <c r="G21" s="14"/>
      <c r="H21" s="14"/>
      <c r="I21" s="14"/>
      <c r="J21" s="14"/>
      <c r="K21" s="14"/>
      <c r="L21" s="14"/>
      <c r="M21" s="14"/>
      <c r="N21" s="15"/>
      <c r="O21" s="14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14"/>
      <c r="H22" s="14"/>
      <c r="I22" s="14"/>
      <c r="J22" s="14"/>
      <c r="K22" s="14"/>
      <c r="L22" s="14"/>
      <c r="M22" s="14"/>
      <c r="N22" s="15"/>
      <c r="O22" s="14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14"/>
      <c r="H23" s="14"/>
      <c r="I23" s="14"/>
      <c r="J23" s="14"/>
      <c r="K23" s="14"/>
      <c r="L23" s="14"/>
      <c r="M23" s="14"/>
      <c r="N23" s="15"/>
      <c r="O23" s="14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14"/>
      <c r="H24" s="14"/>
      <c r="I24" s="14"/>
      <c r="J24" s="14"/>
      <c r="K24" s="14"/>
      <c r="L24" s="14"/>
      <c r="M24" s="14"/>
      <c r="N24" s="15"/>
      <c r="O24" s="14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14"/>
      <c r="H25" s="14"/>
      <c r="I25" s="14"/>
      <c r="J25" s="14"/>
      <c r="K25" s="14"/>
      <c r="L25" s="14"/>
      <c r="M25" s="14"/>
      <c r="N25" s="15"/>
      <c r="O25" s="14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14"/>
      <c r="H26" s="14"/>
      <c r="I26" s="14"/>
      <c r="J26" s="14"/>
      <c r="K26" s="14"/>
      <c r="L26" s="14"/>
      <c r="M26" s="14"/>
      <c r="N26" s="15"/>
      <c r="O26" s="14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14"/>
      <c r="H27" s="14"/>
      <c r="I27" s="14"/>
      <c r="J27" s="14"/>
      <c r="K27" s="14"/>
      <c r="L27" s="14"/>
      <c r="M27" s="14"/>
      <c r="N27" s="15"/>
      <c r="O27" s="14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14"/>
      <c r="H28" s="14"/>
      <c r="I28" s="14"/>
      <c r="J28" s="14"/>
      <c r="K28" s="14"/>
      <c r="L28" s="14"/>
      <c r="M28" s="14"/>
      <c r="N28" s="15"/>
      <c r="O28" s="14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 t="s">
        <v>121</v>
      </c>
      <c r="B29" s="6"/>
      <c r="C29" s="6"/>
      <c r="D29" s="6"/>
      <c r="E29" s="6"/>
      <c r="F29" s="6"/>
      <c r="G29" s="14"/>
      <c r="H29" s="14"/>
      <c r="I29" s="14"/>
      <c r="J29" s="14"/>
      <c r="K29" s="14"/>
      <c r="L29" s="14"/>
      <c r="M29" s="14"/>
      <c r="N29" s="15"/>
      <c r="O29" s="14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14"/>
      <c r="H30" s="14"/>
      <c r="I30" s="14"/>
      <c r="J30" s="14"/>
      <c r="K30" s="14"/>
      <c r="L30" s="14"/>
      <c r="M30" s="14"/>
      <c r="N30" s="15"/>
      <c r="O30" s="14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14"/>
      <c r="H31" s="14"/>
      <c r="I31" s="14"/>
      <c r="J31" s="14"/>
      <c r="K31" s="14"/>
      <c r="L31" s="14"/>
      <c r="M31" s="14"/>
      <c r="N31" s="15"/>
      <c r="O31" s="14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14"/>
      <c r="H32" s="14"/>
      <c r="I32" s="14"/>
      <c r="J32" s="14"/>
      <c r="K32" s="14"/>
      <c r="L32" s="14"/>
      <c r="M32" s="14"/>
      <c r="N32" s="15"/>
      <c r="O32" s="14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14"/>
      <c r="H33" s="14"/>
      <c r="I33" s="14"/>
      <c r="J33" s="14"/>
      <c r="K33" s="14"/>
      <c r="L33" s="14"/>
      <c r="M33" s="14"/>
      <c r="N33" s="15"/>
      <c r="O33" s="14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14"/>
      <c r="H34" s="14"/>
      <c r="I34" s="14"/>
      <c r="J34" s="14"/>
      <c r="K34" s="14"/>
      <c r="L34" s="14"/>
      <c r="M34" s="14"/>
      <c r="N34" s="15"/>
      <c r="O34" s="14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 t="s">
        <v>215</v>
      </c>
      <c r="B35" s="6"/>
      <c r="C35" s="6"/>
      <c r="D35" s="6"/>
      <c r="E35" s="6"/>
      <c r="F35" s="6"/>
      <c r="G35" s="14"/>
      <c r="H35" s="14"/>
      <c r="I35" s="14"/>
      <c r="J35" s="14"/>
      <c r="K35" s="14"/>
      <c r="L35" s="14"/>
      <c r="M35" s="14"/>
      <c r="N35" s="15"/>
      <c r="O35" s="14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14"/>
      <c r="H36" s="14"/>
      <c r="I36" s="14"/>
      <c r="J36" s="14"/>
      <c r="K36" s="14"/>
      <c r="L36" s="14"/>
      <c r="M36" s="14"/>
      <c r="N36" s="15"/>
      <c r="O36" s="14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14"/>
      <c r="H37" s="14"/>
      <c r="I37" s="14"/>
      <c r="J37" s="14"/>
      <c r="K37" s="14"/>
      <c r="L37" s="14"/>
      <c r="M37" s="14"/>
      <c r="N37" s="15"/>
      <c r="O37" s="14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14"/>
      <c r="H38" s="14"/>
      <c r="I38" s="14"/>
      <c r="J38" s="14"/>
      <c r="K38" s="14"/>
      <c r="L38" s="14"/>
      <c r="M38" s="14"/>
      <c r="N38" s="15"/>
      <c r="O38" s="14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14"/>
      <c r="H39" s="14"/>
      <c r="I39" s="14"/>
      <c r="J39" s="14"/>
      <c r="K39" s="14"/>
      <c r="L39" s="14"/>
      <c r="M39" s="14"/>
      <c r="N39" s="15"/>
      <c r="O39" s="14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14"/>
      <c r="H40" s="14"/>
      <c r="I40" s="14"/>
      <c r="J40" s="14"/>
      <c r="K40" s="14"/>
      <c r="L40" s="14"/>
      <c r="M40" s="14"/>
      <c r="N40" s="15"/>
      <c r="O40" s="14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14"/>
      <c r="H41" s="14"/>
      <c r="I41" s="14"/>
      <c r="J41" s="14"/>
      <c r="K41" s="14"/>
      <c r="L41" s="14"/>
      <c r="M41" s="14"/>
      <c r="N41" s="15"/>
      <c r="O41" s="14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14"/>
      <c r="H42" s="14"/>
      <c r="I42" s="14"/>
      <c r="J42" s="14"/>
      <c r="K42" s="14"/>
      <c r="L42" s="14"/>
      <c r="M42" s="14"/>
      <c r="N42" s="15"/>
      <c r="O42" s="14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14"/>
      <c r="H43" s="14"/>
      <c r="I43" s="14"/>
      <c r="J43" s="14"/>
      <c r="K43" s="14"/>
      <c r="L43" s="14"/>
      <c r="M43" s="14"/>
      <c r="N43" s="15"/>
      <c r="O43" s="14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14"/>
      <c r="H44" s="14"/>
      <c r="I44" s="14"/>
      <c r="J44" s="14"/>
      <c r="K44" s="14"/>
      <c r="L44" s="14"/>
      <c r="M44" s="14"/>
      <c r="N44" s="15"/>
      <c r="O44" s="14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14"/>
      <c r="H45" s="14"/>
      <c r="I45" s="14"/>
      <c r="J45" s="14"/>
      <c r="K45" s="14"/>
      <c r="L45" s="14"/>
      <c r="M45" s="14"/>
      <c r="N45" s="15"/>
      <c r="O45" s="14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14"/>
      <c r="H46" s="14"/>
      <c r="I46" s="14"/>
      <c r="J46" s="14"/>
      <c r="K46" s="14"/>
      <c r="L46" s="14"/>
      <c r="M46" s="14"/>
      <c r="N46" s="15"/>
      <c r="O46" s="14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14"/>
      <c r="H47" s="14"/>
      <c r="I47" s="14"/>
      <c r="J47" s="14"/>
      <c r="K47" s="14"/>
      <c r="L47" s="14"/>
      <c r="M47" s="14"/>
      <c r="N47" s="15"/>
      <c r="O47" s="14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14"/>
      <c r="H48" s="14"/>
      <c r="I48" s="14"/>
      <c r="J48" s="14"/>
      <c r="K48" s="14"/>
      <c r="L48" s="14"/>
      <c r="M48" s="14"/>
      <c r="N48" s="15"/>
      <c r="O48" s="14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14"/>
      <c r="H49" s="14"/>
      <c r="I49" s="14"/>
      <c r="J49" s="14"/>
      <c r="K49" s="14"/>
      <c r="L49" s="14"/>
      <c r="M49" s="14"/>
      <c r="N49" s="15"/>
      <c r="O49" s="14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14"/>
      <c r="H50" s="14"/>
      <c r="I50" s="14"/>
      <c r="J50" s="14"/>
      <c r="K50" s="14"/>
      <c r="L50" s="14"/>
      <c r="M50" s="14"/>
      <c r="N50" s="15"/>
      <c r="O50" s="14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 t="s">
        <v>129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 t="s">
        <v>131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3">
    <mergeCell ref="A1:R1"/>
    <mergeCell ref="A13:R13"/>
    <mergeCell ref="H14:R18"/>
  </mergeCells>
  <conditionalFormatting sqref="Q4:Q50">
    <cfRule type="expression" dxfId="1" priority="1">
      <formula>Q4="PASS"</formula>
    </cfRule>
    <cfRule type="expression" dxfId="0" priority="2">
      <formula>Q4="FAIL"</formula>
    </cfRule>
  </conditionalFormatting>
  <dataValidations count="1">
    <dataValidation type="list" sqref="Q4:Q50" xr:uid="{00000000-0002-0000-0400-000000000000}">
      <formula1>"CHƯA LÀM,ĐANG LÀM,PASS,FAIL,BLOCKED,N/A"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14"/>
  <sheetViews>
    <sheetView tabSelected="1" topLeftCell="A7" workbookViewId="0">
      <selection activeCell="J12" sqref="J12"/>
    </sheetView>
  </sheetViews>
  <sheetFormatPr defaultRowHeight="14.25"/>
  <cols>
    <col min="1" max="1" width="18" customWidth="1"/>
    <col min="2" max="2" width="8" customWidth="1"/>
    <col min="3" max="3" width="14" customWidth="1"/>
    <col min="4" max="4" width="20" customWidth="1"/>
    <col min="5" max="5" width="14" customWidth="1"/>
    <col min="6" max="6" width="10" customWidth="1"/>
    <col min="7" max="7" width="16" customWidth="1"/>
    <col min="8" max="8" width="14" customWidth="1"/>
    <col min="9" max="9" width="22" customWidth="1"/>
    <col min="10" max="10" width="13" customWidth="1"/>
    <col min="11" max="11" width="16" customWidth="1"/>
    <col min="12" max="13" width="18" customWidth="1"/>
  </cols>
  <sheetData>
    <row r="1" spans="1:26" ht="30" customHeight="1">
      <c r="A1" s="18" t="s">
        <v>143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0">
      <c r="A3" s="1" t="s">
        <v>144</v>
      </c>
      <c r="B3" s="2" t="s">
        <v>145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151</v>
      </c>
      <c r="I3" s="2" t="s">
        <v>152</v>
      </c>
      <c r="J3" s="2" t="s">
        <v>0</v>
      </c>
      <c r="K3" s="2" t="s">
        <v>48</v>
      </c>
      <c r="L3" s="2"/>
      <c r="M3" s="3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8.5">
      <c r="A4" s="8" t="s">
        <v>50</v>
      </c>
      <c r="B4" s="6">
        <v>1</v>
      </c>
      <c r="C4" s="6" t="s">
        <v>153</v>
      </c>
      <c r="D4" s="14">
        <v>475</v>
      </c>
      <c r="E4">
        <v>531</v>
      </c>
      <c r="F4">
        <v>63</v>
      </c>
      <c r="G4">
        <v>10.8</v>
      </c>
      <c r="H4" s="14"/>
      <c r="I4" s="4" t="s">
        <v>216</v>
      </c>
      <c r="J4" s="6" t="s">
        <v>192</v>
      </c>
      <c r="K4" s="6" t="s">
        <v>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>
      <c r="A5" s="8" t="s">
        <v>50</v>
      </c>
      <c r="B5" s="6">
        <v>2</v>
      </c>
      <c r="C5" s="6" t="s">
        <v>153</v>
      </c>
      <c r="D5" s="14">
        <v>394</v>
      </c>
      <c r="E5">
        <v>436</v>
      </c>
      <c r="F5">
        <v>63</v>
      </c>
      <c r="G5">
        <v>10.8</v>
      </c>
      <c r="H5" s="14"/>
      <c r="I5" s="6" t="s">
        <v>216</v>
      </c>
      <c r="J5" s="6" t="s">
        <v>192</v>
      </c>
      <c r="K5" s="6" t="s">
        <v>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6" ht="28.5">
      <c r="A6" s="8" t="s">
        <v>50</v>
      </c>
      <c r="B6" s="6">
        <v>3</v>
      </c>
      <c r="C6" s="6" t="s">
        <v>153</v>
      </c>
      <c r="D6" s="14">
        <v>389</v>
      </c>
      <c r="E6">
        <v>434</v>
      </c>
      <c r="F6">
        <v>63</v>
      </c>
      <c r="G6">
        <v>10.8</v>
      </c>
      <c r="H6" s="14"/>
      <c r="I6" s="6" t="s">
        <v>216</v>
      </c>
      <c r="J6" s="6" t="s">
        <v>192</v>
      </c>
      <c r="K6" s="6" t="s">
        <v>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6" ht="42.75">
      <c r="A7" s="8" t="s">
        <v>154</v>
      </c>
      <c r="B7" s="6">
        <v>1</v>
      </c>
      <c r="C7" s="6" t="s">
        <v>153</v>
      </c>
      <c r="D7">
        <v>389</v>
      </c>
      <c r="E7">
        <v>434</v>
      </c>
      <c r="F7">
        <v>85</v>
      </c>
      <c r="G7">
        <v>12</v>
      </c>
      <c r="H7" s="14"/>
      <c r="I7" s="4" t="s">
        <v>217</v>
      </c>
      <c r="J7" s="6" t="s">
        <v>192</v>
      </c>
      <c r="K7" s="6" t="s">
        <v>155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6" ht="42.75">
      <c r="A8" s="8" t="s">
        <v>154</v>
      </c>
      <c r="B8" s="6">
        <v>2</v>
      </c>
      <c r="C8" s="6" t="s">
        <v>153</v>
      </c>
      <c r="D8">
        <v>390</v>
      </c>
      <c r="E8">
        <v>1330</v>
      </c>
      <c r="F8">
        <v>80</v>
      </c>
      <c r="G8">
        <v>12</v>
      </c>
      <c r="H8" s="14"/>
      <c r="I8" s="4" t="s">
        <v>217</v>
      </c>
      <c r="J8" s="6" t="s">
        <v>192</v>
      </c>
      <c r="K8" s="6" t="s">
        <v>155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6" ht="42.75">
      <c r="A9" s="8" t="s">
        <v>154</v>
      </c>
      <c r="B9" s="6">
        <v>3</v>
      </c>
      <c r="C9" s="6" t="s">
        <v>153</v>
      </c>
      <c r="D9">
        <v>475</v>
      </c>
      <c r="E9">
        <v>1720</v>
      </c>
      <c r="F9">
        <v>80</v>
      </c>
      <c r="G9">
        <v>12</v>
      </c>
      <c r="H9" s="14"/>
      <c r="I9" s="4" t="s">
        <v>217</v>
      </c>
      <c r="J9" s="6" t="s">
        <v>192</v>
      </c>
      <c r="K9" s="6" t="s">
        <v>155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99.75">
      <c r="A10" s="8" t="s">
        <v>156</v>
      </c>
      <c r="B10" s="6">
        <v>1</v>
      </c>
      <c r="C10" s="6" t="s">
        <v>153</v>
      </c>
      <c r="D10">
        <v>390</v>
      </c>
      <c r="E10">
        <v>1330</v>
      </c>
      <c r="F10">
        <v>84</v>
      </c>
      <c r="G10">
        <v>12</v>
      </c>
      <c r="H10" s="14"/>
      <c r="I10" s="4" t="s">
        <v>218</v>
      </c>
      <c r="J10" s="6" t="s">
        <v>192</v>
      </c>
      <c r="K10" s="6" t="s">
        <v>157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7">
      <c r="A11" s="8" t="s">
        <v>156</v>
      </c>
      <c r="B11" s="6">
        <v>2</v>
      </c>
      <c r="C11" s="6" t="s">
        <v>153</v>
      </c>
      <c r="D11">
        <v>375</v>
      </c>
      <c r="E11">
        <v>428</v>
      </c>
      <c r="F11">
        <v>63</v>
      </c>
      <c r="G11">
        <v>10.8</v>
      </c>
      <c r="H11" s="14"/>
      <c r="I11" s="4" t="s">
        <v>219</v>
      </c>
      <c r="J11" s="6" t="s">
        <v>192</v>
      </c>
      <c r="K11" s="6" t="s">
        <v>157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85.5">
      <c r="A12" s="10" t="s">
        <v>156</v>
      </c>
      <c r="B12" s="11">
        <v>3</v>
      </c>
      <c r="C12" s="11" t="s">
        <v>153</v>
      </c>
      <c r="D12">
        <v>413</v>
      </c>
      <c r="E12">
        <v>454</v>
      </c>
      <c r="F12">
        <v>63</v>
      </c>
      <c r="G12">
        <v>10.8</v>
      </c>
      <c r="H12" s="16"/>
      <c r="I12" s="11" t="s">
        <v>220</v>
      </c>
      <c r="J12" s="11" t="s">
        <v>192</v>
      </c>
      <c r="K12" s="11" t="s">
        <v>157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14"/>
      <c r="E13" s="14"/>
      <c r="F13" s="14"/>
      <c r="G13" s="14"/>
      <c r="H13" s="14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1.95" customHeight="1">
      <c r="A14" s="7" t="s">
        <v>158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13" t="s">
        <v>159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14"/>
      <c r="E18" s="14"/>
      <c r="F18" s="14"/>
      <c r="G18" s="14"/>
      <c r="H18" s="14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 t="s">
        <v>4</v>
      </c>
      <c r="B19" s="6"/>
      <c r="C19" s="6"/>
      <c r="D19" s="14"/>
      <c r="E19" s="14"/>
      <c r="F19" s="14"/>
      <c r="G19" s="14"/>
      <c r="H19" s="14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14"/>
      <c r="E20" s="14"/>
      <c r="F20" s="14"/>
      <c r="G20" s="14"/>
      <c r="H20" s="14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 t="s">
        <v>155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14" spans="1:1">
      <c r="A114" t="s">
        <v>157</v>
      </c>
    </row>
  </sheetData>
  <mergeCells count="1">
    <mergeCell ref="A1:M1"/>
  </mergeCells>
  <dataValidations count="1">
    <dataValidation type="list" sqref="J4:J20" xr:uid="{00000000-0002-0000-0500-000000000000}">
      <formula1>"CHƯA LÀM,ĐANG LÀM,PASS,FAIL,BLOCKED,N/A"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activeCell="H20" sqref="H20"/>
    </sheetView>
  </sheetViews>
  <sheetFormatPr defaultRowHeight="14.25"/>
  <cols>
    <col min="1" max="1" width="26" customWidth="1"/>
    <col min="2" max="2" width="24" customWidth="1"/>
    <col min="3" max="3" width="14" customWidth="1"/>
    <col min="4" max="4" width="16" customWidth="1"/>
    <col min="5" max="5" width="18" customWidth="1"/>
    <col min="6" max="6" width="20" customWidth="1"/>
    <col min="7" max="7" width="16" customWidth="1"/>
    <col min="8" max="8" width="14" customWidth="1"/>
    <col min="9" max="9" width="30" customWidth="1"/>
  </cols>
  <sheetData>
    <row r="1" spans="1:26" ht="30" customHeight="1">
      <c r="A1" s="18" t="s">
        <v>160</v>
      </c>
      <c r="B1" s="19"/>
      <c r="C1" s="19"/>
      <c r="D1" s="19"/>
      <c r="E1" s="19"/>
      <c r="F1" s="19"/>
      <c r="G1" s="19"/>
      <c r="H1" s="19"/>
      <c r="I1" s="19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>
      <c r="A3" s="1" t="s">
        <v>135</v>
      </c>
      <c r="B3" s="2" t="s">
        <v>161</v>
      </c>
      <c r="C3" s="2" t="s">
        <v>162</v>
      </c>
      <c r="D3" s="2" t="s">
        <v>163</v>
      </c>
      <c r="E3" s="2" t="s">
        <v>5</v>
      </c>
      <c r="F3" s="2" t="s">
        <v>164</v>
      </c>
      <c r="G3" s="2" t="s">
        <v>165</v>
      </c>
      <c r="H3" s="2" t="s">
        <v>166</v>
      </c>
      <c r="I3" s="3" t="s">
        <v>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8" t="s">
        <v>167</v>
      </c>
      <c r="B4" s="6" t="s">
        <v>168</v>
      </c>
      <c r="C4" s="6">
        <f>IF('04_Load_Baseline'!E16="","",'04_Load_Baseline'!E16)</f>
        <v>56.666666666666664</v>
      </c>
      <c r="D4" s="6" t="s">
        <v>169</v>
      </c>
      <c r="E4" s="6">
        <f>IF(C4="","",C4*1.2)</f>
        <v>68</v>
      </c>
      <c r="F4" s="6" t="s">
        <v>170</v>
      </c>
      <c r="G4" s="6">
        <f>IF(C4="","",C4*1.5)</f>
        <v>85</v>
      </c>
      <c r="H4" s="6" t="s">
        <v>171</v>
      </c>
      <c r="I4" s="9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8" t="s">
        <v>172</v>
      </c>
      <c r="B5" s="6" t="s">
        <v>173</v>
      </c>
      <c r="C5" s="6">
        <f>IF('04_Load_Baseline'!E15="","",'04_Load_Baseline'!E15)</f>
        <v>53.666666666666664</v>
      </c>
      <c r="D5" s="6" t="s">
        <v>169</v>
      </c>
      <c r="E5" s="6">
        <f>IF(C5="","",C5*1.2)</f>
        <v>64.399999999999991</v>
      </c>
      <c r="F5" s="6" t="s">
        <v>170</v>
      </c>
      <c r="G5" s="6">
        <f>IF(C5="","",C5*1.5)</f>
        <v>80.5</v>
      </c>
      <c r="H5" s="6" t="s">
        <v>171</v>
      </c>
      <c r="I5" s="9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8" t="s">
        <v>114</v>
      </c>
      <c r="B6" s="6" t="s">
        <v>174</v>
      </c>
      <c r="C6" s="15">
        <f>IF('04_Load_Baseline'!E17="","",'04_Load_Baseline'!E17)</f>
        <v>0</v>
      </c>
      <c r="D6" s="15" t="s">
        <v>175</v>
      </c>
      <c r="E6" s="15">
        <v>0.01</v>
      </c>
      <c r="F6" s="15" t="s">
        <v>175</v>
      </c>
      <c r="G6" s="15">
        <v>0.05</v>
      </c>
      <c r="H6" s="6" t="s">
        <v>171</v>
      </c>
      <c r="I6" s="9" t="s">
        <v>176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8" t="s">
        <v>177</v>
      </c>
      <c r="B7" s="6" t="s">
        <v>178</v>
      </c>
      <c r="C7" s="6">
        <f>IF('04_Load_Baseline'!E18="","",'04_Load_Baseline'!E18)</f>
        <v>3.6</v>
      </c>
      <c r="D7" s="6" t="s">
        <v>179</v>
      </c>
      <c r="E7" s="6">
        <f>IF(C7="","",C7*0.8)</f>
        <v>2.8800000000000003</v>
      </c>
      <c r="F7" s="6" t="s">
        <v>180</v>
      </c>
      <c r="G7" s="6">
        <f>IF(C7="","",C7*0.6)</f>
        <v>2.16</v>
      </c>
      <c r="H7" s="6" t="s">
        <v>171</v>
      </c>
      <c r="I7" s="9" t="s">
        <v>181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8" t="s">
        <v>182</v>
      </c>
      <c r="B8" s="6" t="s">
        <v>183</v>
      </c>
      <c r="C8" s="6" t="e">
        <f>IF('05_Page_Load'!#REF!="","",'05_Page_Load'!#REF!)</f>
        <v>#REF!</v>
      </c>
      <c r="D8" s="6" t="s">
        <v>169</v>
      </c>
      <c r="E8" s="6" t="e">
        <f>IF(C8="","",C8*1.2)</f>
        <v>#REF!</v>
      </c>
      <c r="F8" s="6" t="s">
        <v>170</v>
      </c>
      <c r="G8" s="6" t="e">
        <f>IF(C8="","",C8*1.5)</f>
        <v>#REF!</v>
      </c>
      <c r="H8" s="6" t="s">
        <v>171</v>
      </c>
      <c r="I8" s="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8.5">
      <c r="A9" s="8" t="s">
        <v>184</v>
      </c>
      <c r="B9" s="6" t="s">
        <v>185</v>
      </c>
      <c r="C9" s="6" t="e">
        <f>IF('05_Page_Load'!#REF!="","",'05_Page_Load'!#REF!)</f>
        <v>#REF!</v>
      </c>
      <c r="D9" s="6" t="s">
        <v>169</v>
      </c>
      <c r="E9" s="6" t="e">
        <f>IF(C9="","",C9*1.2)</f>
        <v>#REF!</v>
      </c>
      <c r="F9" s="6" t="s">
        <v>170</v>
      </c>
      <c r="G9" s="6" t="e">
        <f>IF(C9="","",C9*1.5)</f>
        <v>#REF!</v>
      </c>
      <c r="H9" s="6" t="s">
        <v>171</v>
      </c>
      <c r="I9" s="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10" t="s">
        <v>186</v>
      </c>
      <c r="B10" s="11" t="s">
        <v>187</v>
      </c>
      <c r="C10" s="11" t="e">
        <f>IF('05_Page_Load'!#REF!="","",'05_Page_Load'!#REF!)</f>
        <v>#REF!</v>
      </c>
      <c r="D10" s="11" t="s">
        <v>169</v>
      </c>
      <c r="E10" s="11" t="e">
        <f>IF(C10="","",C10*1.2)</f>
        <v>#REF!</v>
      </c>
      <c r="F10" s="11" t="s">
        <v>170</v>
      </c>
      <c r="G10" s="11" t="e">
        <f>IF(C10="","",C10*1.5)</f>
        <v>#REF!</v>
      </c>
      <c r="H10" s="11" t="s">
        <v>171</v>
      </c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1.95" customHeight="1">
      <c r="A12" s="20" t="s">
        <v>188</v>
      </c>
      <c r="B12" s="19"/>
      <c r="C12" s="19"/>
      <c r="D12" s="19"/>
      <c r="E12" s="19"/>
      <c r="F12" s="19"/>
      <c r="G12" s="19"/>
      <c r="H12" s="19"/>
      <c r="I12" s="19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21" t="s">
        <v>189</v>
      </c>
      <c r="B13" s="19"/>
      <c r="C13" s="19"/>
      <c r="D13" s="19"/>
      <c r="E13" s="19"/>
      <c r="F13" s="19"/>
      <c r="G13" s="19"/>
      <c r="H13" s="19"/>
      <c r="I13" s="19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19"/>
      <c r="B14" s="19"/>
      <c r="C14" s="19"/>
      <c r="D14" s="19"/>
      <c r="E14" s="19"/>
      <c r="F14" s="19"/>
      <c r="G14" s="19"/>
      <c r="H14" s="19"/>
      <c r="I14" s="19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19"/>
      <c r="B15" s="19"/>
      <c r="C15" s="19"/>
      <c r="D15" s="19"/>
      <c r="E15" s="19"/>
      <c r="F15" s="19"/>
      <c r="G15" s="19"/>
      <c r="H15" s="19"/>
      <c r="I15" s="19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9"/>
      <c r="B16" s="19"/>
      <c r="C16" s="19"/>
      <c r="D16" s="19"/>
      <c r="E16" s="19"/>
      <c r="F16" s="19"/>
      <c r="G16" s="19"/>
      <c r="H16" s="19"/>
      <c r="I16" s="1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</sheetData>
  <mergeCells count="3">
    <mergeCell ref="A1:I1"/>
    <mergeCell ref="A12:I12"/>
    <mergeCell ref="A13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01_Environment</vt:lpstr>
      <vt:lpstr>02_Postman_API</vt:lpstr>
      <vt:lpstr>03_JMeter_Smoke</vt:lpstr>
      <vt:lpstr>04_Load_Baseline</vt:lpstr>
      <vt:lpstr>05_Page_Load</vt:lpstr>
      <vt:lpstr>06_Thresholds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2026-09-16T11:56:22Z</dcterms:modified>
</cp:coreProperties>
</file>