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fileRecoveryPr repairLoad="1"/>
</workbook>
</file>

<file path=xl/calcChain.xml><?xml version="1.0" encoding="utf-8"?>
<calcChain xmlns="http://schemas.openxmlformats.org/spreadsheetml/2006/main">
  <c r="O301" i="2" l="1"/>
  <c r="N301" i="2"/>
  <c r="L301" i="2"/>
  <c r="M301" i="2" s="1"/>
  <c r="O262" i="2"/>
  <c r="N262" i="2"/>
  <c r="L262" i="2"/>
  <c r="M262" i="2" s="1"/>
  <c r="AB151" i="1"/>
  <c r="AA151" i="1"/>
  <c r="U151" i="1"/>
  <c r="X151" i="1" s="1"/>
  <c r="AB131" i="1"/>
  <c r="AA131" i="1"/>
  <c r="U131" i="1"/>
  <c r="X131" i="1" s="1"/>
  <c r="O102" i="2" l="1"/>
  <c r="N102" i="2"/>
  <c r="L102" i="2"/>
  <c r="M102" i="2" s="1"/>
  <c r="AB62" i="1"/>
  <c r="AA62" i="1"/>
  <c r="U62" i="1"/>
  <c r="X62" i="1" s="1"/>
  <c r="O689" i="2" l="1"/>
  <c r="N689" i="2"/>
  <c r="L689" i="2"/>
  <c r="M689" i="2" s="1"/>
  <c r="O692" i="2"/>
  <c r="N692" i="2"/>
  <c r="L692" i="2"/>
  <c r="M692" i="2" s="1"/>
  <c r="O691" i="2"/>
  <c r="N691" i="2"/>
  <c r="L691" i="2"/>
  <c r="M691" i="2" s="1"/>
  <c r="O690" i="2"/>
  <c r="N690" i="2"/>
  <c r="L690" i="2"/>
  <c r="M690" i="2" s="1"/>
  <c r="O688" i="2"/>
  <c r="N688" i="2"/>
  <c r="L688" i="2"/>
  <c r="M688" i="2" s="1"/>
  <c r="O654" i="2"/>
  <c r="N654" i="2"/>
  <c r="L654" i="2"/>
  <c r="M654" i="2" s="1"/>
  <c r="O653" i="2"/>
  <c r="N653" i="2"/>
  <c r="L653" i="2"/>
  <c r="M653" i="2" s="1"/>
  <c r="O651" i="2"/>
  <c r="N651" i="2"/>
  <c r="L651" i="2"/>
  <c r="M651" i="2" s="1"/>
  <c r="O652" i="2"/>
  <c r="N652" i="2"/>
  <c r="L652" i="2"/>
  <c r="M652" i="2" s="1"/>
  <c r="O637" i="2"/>
  <c r="N637" i="2"/>
  <c r="L637" i="2"/>
  <c r="M637" i="2" s="1"/>
  <c r="O634" i="2"/>
  <c r="N634" i="2"/>
  <c r="L634" i="2"/>
  <c r="M634" i="2" s="1"/>
  <c r="O633" i="2"/>
  <c r="N633" i="2"/>
  <c r="L633" i="2"/>
  <c r="M633" i="2" s="1"/>
  <c r="O636" i="2"/>
  <c r="N636" i="2"/>
  <c r="L636" i="2"/>
  <c r="M636" i="2" s="1"/>
  <c r="O635" i="2"/>
  <c r="N635" i="2"/>
  <c r="L635" i="2"/>
  <c r="M635" i="2" s="1"/>
  <c r="O611" i="2"/>
  <c r="N611" i="2"/>
  <c r="L611" i="2"/>
  <c r="M611" i="2" s="1"/>
  <c r="O610" i="2"/>
  <c r="N610" i="2"/>
  <c r="L610" i="2"/>
  <c r="M610" i="2" s="1"/>
  <c r="O609" i="2"/>
  <c r="N609" i="2"/>
  <c r="L609" i="2"/>
  <c r="M609" i="2" s="1"/>
  <c r="O612" i="2"/>
  <c r="N612" i="2"/>
  <c r="L612" i="2"/>
  <c r="M612" i="2" s="1"/>
  <c r="O669" i="2"/>
  <c r="N669" i="2"/>
  <c r="L669" i="2"/>
  <c r="M669" i="2" s="1"/>
  <c r="O668" i="2"/>
  <c r="N668" i="2"/>
  <c r="L668" i="2"/>
  <c r="M668" i="2" s="1"/>
  <c r="O667" i="2"/>
  <c r="N667" i="2"/>
  <c r="L667" i="2"/>
  <c r="M667" i="2" s="1"/>
  <c r="O24" i="2"/>
  <c r="N24" i="2"/>
  <c r="L24" i="2"/>
  <c r="M24" i="2" s="1"/>
  <c r="O26" i="2"/>
  <c r="N26" i="2"/>
  <c r="L26" i="2"/>
  <c r="M26" i="2" s="1"/>
  <c r="AB156" i="1" l="1"/>
  <c r="AA156" i="1"/>
  <c r="U156" i="1"/>
  <c r="X156" i="1" s="1"/>
  <c r="AB158" i="1"/>
  <c r="AA158" i="1"/>
  <c r="U158" i="1"/>
  <c r="X158" i="1" s="1"/>
  <c r="AB159" i="1"/>
  <c r="AA159" i="1"/>
  <c r="U159" i="1"/>
  <c r="X159" i="1" s="1"/>
  <c r="AB157" i="1"/>
  <c r="AA157" i="1"/>
  <c r="U157" i="1"/>
  <c r="X157" i="1" s="1"/>
  <c r="O308" i="2" l="1"/>
  <c r="N308" i="2"/>
  <c r="L308" i="2"/>
  <c r="M308" i="2" s="1"/>
  <c r="O307" i="2"/>
  <c r="N307" i="2"/>
  <c r="L307" i="2"/>
  <c r="M307" i="2" s="1"/>
  <c r="O25" i="2"/>
  <c r="N25" i="2"/>
  <c r="L25" i="2"/>
  <c r="M25" i="2" s="1"/>
  <c r="AB21" i="1"/>
  <c r="AA21" i="1"/>
  <c r="U21" i="1"/>
  <c r="X21" i="1" s="1"/>
  <c r="O6" i="2" l="1"/>
  <c r="N6" i="2"/>
  <c r="L6" i="2"/>
  <c r="M6" i="2" s="1"/>
  <c r="O5" i="2"/>
  <c r="N5" i="2"/>
  <c r="L5" i="2"/>
  <c r="M5" i="2" s="1"/>
  <c r="O4" i="2"/>
  <c r="N4" i="2"/>
  <c r="L4" i="2"/>
  <c r="M4" i="2" s="1"/>
  <c r="AB5" i="1"/>
  <c r="AA5" i="1"/>
  <c r="U5" i="1"/>
  <c r="X5" i="1" s="1"/>
  <c r="L696" i="2"/>
  <c r="L707" i="2"/>
  <c r="AB220" i="1"/>
  <c r="AA220" i="1"/>
  <c r="U220" i="1"/>
  <c r="X220" i="1" s="1"/>
  <c r="X25" i="1" l="1"/>
  <c r="L704" i="2" l="1"/>
  <c r="AB244" i="1" l="1"/>
  <c r="AA244" i="1"/>
  <c r="U244" i="1"/>
  <c r="X244" i="1" s="1"/>
  <c r="AB216" i="1" l="1"/>
  <c r="AA216" i="1"/>
  <c r="U216" i="1"/>
  <c r="X216" i="1" s="1"/>
  <c r="AB118" i="1" l="1"/>
  <c r="AA118" i="1"/>
  <c r="U118" i="1"/>
  <c r="X118" i="1" s="1"/>
  <c r="AB119" i="1"/>
  <c r="AA119" i="1"/>
  <c r="U119" i="1"/>
  <c r="X119" i="1" s="1"/>
  <c r="AB115" i="1"/>
  <c r="AA115" i="1"/>
  <c r="U115" i="1"/>
  <c r="X115" i="1" s="1"/>
  <c r="AB107" i="1"/>
  <c r="AA107" i="1"/>
  <c r="U107" i="1"/>
  <c r="X107" i="1" s="1"/>
  <c r="AB108" i="1"/>
  <c r="AA108" i="1"/>
  <c r="U108" i="1"/>
  <c r="X108" i="1" s="1"/>
  <c r="AB97" i="1"/>
  <c r="AA97" i="1"/>
  <c r="U97" i="1"/>
  <c r="X97" i="1" s="1"/>
  <c r="AB98" i="1"/>
  <c r="AA98" i="1"/>
  <c r="U98" i="1"/>
  <c r="X98" i="1" s="1"/>
  <c r="AB94" i="1"/>
  <c r="AA94" i="1"/>
  <c r="U94" i="1"/>
  <c r="X94" i="1" s="1"/>
  <c r="AB90" i="1"/>
  <c r="AA90" i="1"/>
  <c r="AB91" i="1"/>
  <c r="AA91" i="1"/>
  <c r="U90" i="1"/>
  <c r="X90" i="1" s="1"/>
  <c r="U91" i="1"/>
  <c r="X91" i="1" s="1"/>
  <c r="AB163" i="1"/>
  <c r="AA163" i="1"/>
  <c r="U163" i="1"/>
  <c r="X163" i="1" s="1"/>
  <c r="AB191" i="1"/>
  <c r="AA191" i="1"/>
  <c r="U191" i="1"/>
  <c r="X191" i="1" s="1"/>
  <c r="AB235" i="1"/>
  <c r="AA235" i="1"/>
  <c r="U235" i="1"/>
  <c r="X235" i="1" s="1"/>
  <c r="O200" i="2" l="1"/>
  <c r="N200" i="2"/>
  <c r="L200" i="2"/>
  <c r="M200" i="2" s="1"/>
  <c r="O202" i="2"/>
  <c r="N202" i="2"/>
  <c r="L202" i="2"/>
  <c r="M202" i="2" s="1"/>
  <c r="AB100" i="1"/>
  <c r="AA100" i="1"/>
  <c r="AB102" i="1"/>
  <c r="AA102" i="1"/>
  <c r="AB101" i="1"/>
  <c r="AA101" i="1"/>
  <c r="U103" i="1"/>
  <c r="X103" i="1" s="1"/>
  <c r="U100" i="1"/>
  <c r="X100" i="1" s="1"/>
  <c r="U102" i="1"/>
  <c r="X102" i="1" s="1"/>
  <c r="U101" i="1"/>
  <c r="X101" i="1" s="1"/>
  <c r="U99" i="1"/>
  <c r="X99" i="1" s="1"/>
  <c r="U96" i="1"/>
  <c r="X96" i="1" s="1"/>
  <c r="U95" i="1"/>
  <c r="X95" i="1" s="1"/>
  <c r="O245" i="2" l="1"/>
  <c r="N245" i="2"/>
  <c r="L245" i="2"/>
  <c r="M245" i="2" s="1"/>
  <c r="O244" i="2"/>
  <c r="N244" i="2"/>
  <c r="L244" i="2"/>
  <c r="M244" i="2" s="1"/>
  <c r="O711" i="2"/>
  <c r="N711" i="2"/>
  <c r="L711" i="2"/>
  <c r="M711" i="2" s="1"/>
  <c r="O710" i="2"/>
  <c r="N710" i="2"/>
  <c r="L710" i="2"/>
  <c r="M710" i="2" s="1"/>
  <c r="O709" i="2"/>
  <c r="N709" i="2"/>
  <c r="L709" i="2"/>
  <c r="M709" i="2" s="1"/>
  <c r="O713" i="2"/>
  <c r="N713" i="2"/>
  <c r="L713" i="2"/>
  <c r="M713" i="2" s="1"/>
  <c r="AB160" i="1" l="1"/>
  <c r="AA160" i="1"/>
  <c r="U160" i="1"/>
  <c r="X160" i="1" s="1"/>
  <c r="AB170" i="1"/>
  <c r="AA170" i="1"/>
  <c r="AB171" i="1"/>
  <c r="AA171" i="1"/>
  <c r="U170" i="1"/>
  <c r="X170" i="1" s="1"/>
  <c r="U171" i="1"/>
  <c r="X171" i="1" s="1"/>
  <c r="AB25" i="1" l="1"/>
  <c r="AA25" i="1"/>
  <c r="O752" i="2"/>
  <c r="N752" i="2"/>
  <c r="L752" i="2"/>
  <c r="M752" i="2" s="1"/>
  <c r="O597" i="2"/>
  <c r="N597" i="2"/>
  <c r="L597" i="2"/>
  <c r="M597" i="2" s="1"/>
  <c r="O243" i="2"/>
  <c r="N243" i="2"/>
  <c r="L243" i="2"/>
  <c r="M243" i="2" s="1"/>
  <c r="O753" i="2"/>
  <c r="N753" i="2"/>
  <c r="L753" i="2"/>
  <c r="M753" i="2" s="1"/>
  <c r="O749" i="2"/>
  <c r="N749" i="2"/>
  <c r="L749" i="2"/>
  <c r="M749" i="2" s="1"/>
  <c r="O751" i="2"/>
  <c r="N751" i="2"/>
  <c r="L751" i="2"/>
  <c r="M751" i="2" s="1"/>
  <c r="O750" i="2"/>
  <c r="N750" i="2"/>
  <c r="L750" i="2"/>
  <c r="M750" i="2" s="1"/>
  <c r="O748" i="2"/>
  <c r="N748" i="2"/>
  <c r="L748" i="2"/>
  <c r="M748" i="2" s="1"/>
  <c r="O747" i="2"/>
  <c r="N747" i="2"/>
  <c r="L747" i="2"/>
  <c r="M747" i="2" s="1"/>
  <c r="O746" i="2"/>
  <c r="N746" i="2"/>
  <c r="L746" i="2"/>
  <c r="M746" i="2" s="1"/>
  <c r="O742" i="2"/>
  <c r="N742" i="2"/>
  <c r="L742" i="2"/>
  <c r="M742" i="2" s="1"/>
  <c r="O743" i="2"/>
  <c r="N743" i="2"/>
  <c r="L743" i="2"/>
  <c r="M743" i="2" s="1"/>
  <c r="O745" i="2"/>
  <c r="N745" i="2"/>
  <c r="L745" i="2"/>
  <c r="M745" i="2" s="1"/>
  <c r="O744" i="2"/>
  <c r="N744" i="2"/>
  <c r="L744" i="2"/>
  <c r="M744" i="2" s="1"/>
  <c r="O741" i="2"/>
  <c r="N741" i="2"/>
  <c r="L741" i="2"/>
  <c r="M741" i="2" s="1"/>
  <c r="O739" i="2"/>
  <c r="N739" i="2"/>
  <c r="L739" i="2"/>
  <c r="M739" i="2" s="1"/>
  <c r="O740" i="2"/>
  <c r="N740" i="2"/>
  <c r="L740" i="2"/>
  <c r="M740" i="2" s="1"/>
  <c r="O737" i="2"/>
  <c r="N737" i="2"/>
  <c r="L737" i="2"/>
  <c r="M737" i="2" s="1"/>
  <c r="O738" i="2"/>
  <c r="N738" i="2"/>
  <c r="L738" i="2"/>
  <c r="M738" i="2" s="1"/>
  <c r="O736" i="2"/>
  <c r="N736" i="2"/>
  <c r="L736" i="2"/>
  <c r="M736" i="2" s="1"/>
  <c r="O735" i="2"/>
  <c r="N735" i="2"/>
  <c r="L735" i="2"/>
  <c r="M735" i="2" s="1"/>
  <c r="O730" i="2"/>
  <c r="N730" i="2"/>
  <c r="L730" i="2"/>
  <c r="M730" i="2" s="1"/>
  <c r="O726" i="2"/>
  <c r="N726" i="2"/>
  <c r="L726" i="2"/>
  <c r="M726" i="2" s="1"/>
  <c r="O725" i="2"/>
  <c r="N725" i="2"/>
  <c r="L725" i="2"/>
  <c r="M725" i="2" s="1"/>
  <c r="O722" i="2"/>
  <c r="N722" i="2"/>
  <c r="L722" i="2"/>
  <c r="M722" i="2" s="1"/>
  <c r="O721" i="2"/>
  <c r="N721" i="2"/>
  <c r="L721" i="2"/>
  <c r="M721" i="2" s="1"/>
  <c r="O719" i="2"/>
  <c r="N719" i="2"/>
  <c r="L719" i="2"/>
  <c r="M719" i="2" s="1"/>
  <c r="O734" i="2"/>
  <c r="N734" i="2"/>
  <c r="L734" i="2"/>
  <c r="M734" i="2" s="1"/>
  <c r="O733" i="2"/>
  <c r="N733" i="2"/>
  <c r="L733" i="2"/>
  <c r="M733" i="2" s="1"/>
  <c r="O729" i="2"/>
  <c r="N729" i="2"/>
  <c r="L729" i="2"/>
  <c r="M729" i="2" s="1"/>
  <c r="O723" i="2"/>
  <c r="N723" i="2"/>
  <c r="L723" i="2"/>
  <c r="M723" i="2" s="1"/>
  <c r="O724" i="2"/>
  <c r="N724" i="2"/>
  <c r="L724" i="2"/>
  <c r="M724" i="2" s="1"/>
  <c r="O720" i="2"/>
  <c r="N720" i="2"/>
  <c r="L720" i="2"/>
  <c r="M720" i="2" s="1"/>
  <c r="O718" i="2"/>
  <c r="N718" i="2"/>
  <c r="L718" i="2"/>
  <c r="M718" i="2" s="1"/>
  <c r="O732" i="2"/>
  <c r="N732" i="2"/>
  <c r="L732" i="2"/>
  <c r="M732" i="2" s="1"/>
  <c r="O728" i="2"/>
  <c r="N728" i="2"/>
  <c r="L728" i="2"/>
  <c r="M728" i="2" s="1"/>
  <c r="O717" i="2"/>
  <c r="N717" i="2"/>
  <c r="L717" i="2"/>
  <c r="M717" i="2" s="1"/>
  <c r="O731" i="2"/>
  <c r="N731" i="2"/>
  <c r="L731" i="2"/>
  <c r="M731" i="2" s="1"/>
  <c r="O727" i="2"/>
  <c r="N727" i="2"/>
  <c r="L727" i="2"/>
  <c r="M727" i="2" s="1"/>
  <c r="O716" i="2"/>
  <c r="N716" i="2"/>
  <c r="L716" i="2"/>
  <c r="M716" i="2" s="1"/>
  <c r="O715" i="2"/>
  <c r="N715" i="2"/>
  <c r="L715" i="2"/>
  <c r="M715" i="2" s="1"/>
  <c r="O714" i="2"/>
  <c r="N714" i="2"/>
  <c r="L714" i="2"/>
  <c r="M714" i="2" s="1"/>
  <c r="O712" i="2"/>
  <c r="N712" i="2"/>
  <c r="L712" i="2"/>
  <c r="M712" i="2" s="1"/>
  <c r="O706" i="2"/>
  <c r="N706" i="2"/>
  <c r="L706" i="2"/>
  <c r="M706" i="2" s="1"/>
  <c r="O702" i="2"/>
  <c r="N702" i="2"/>
  <c r="L702" i="2"/>
  <c r="M702" i="2" s="1"/>
  <c r="O703" i="2"/>
  <c r="N703" i="2"/>
  <c r="L703" i="2"/>
  <c r="M703" i="2" s="1"/>
  <c r="O708" i="2"/>
  <c r="N708" i="2"/>
  <c r="L708" i="2"/>
  <c r="M708" i="2" s="1"/>
  <c r="O705" i="2"/>
  <c r="N705" i="2"/>
  <c r="L705" i="2"/>
  <c r="M705" i="2" s="1"/>
  <c r="O700" i="2"/>
  <c r="N700" i="2"/>
  <c r="L700" i="2"/>
  <c r="M700" i="2" s="1"/>
  <c r="O701" i="2"/>
  <c r="N701" i="2"/>
  <c r="L701" i="2"/>
  <c r="M701" i="2" s="1"/>
  <c r="O699" i="2"/>
  <c r="N699" i="2"/>
  <c r="L699" i="2"/>
  <c r="M699" i="2" s="1"/>
  <c r="O695" i="2"/>
  <c r="N695" i="2"/>
  <c r="L695" i="2"/>
  <c r="M695" i="2" s="1"/>
  <c r="O698" i="2"/>
  <c r="N698" i="2"/>
  <c r="L698" i="2"/>
  <c r="M698" i="2" s="1"/>
  <c r="O694" i="2"/>
  <c r="N694" i="2"/>
  <c r="L694" i="2"/>
  <c r="M694" i="2" s="1"/>
  <c r="O697" i="2"/>
  <c r="N697" i="2"/>
  <c r="L697" i="2"/>
  <c r="M697" i="2" s="1"/>
  <c r="O693" i="2"/>
  <c r="N693" i="2"/>
  <c r="L693" i="2"/>
  <c r="M693" i="2" s="1"/>
  <c r="O687" i="2"/>
  <c r="N687" i="2"/>
  <c r="L687" i="2"/>
  <c r="M687" i="2" s="1"/>
  <c r="O686" i="2"/>
  <c r="N686" i="2"/>
  <c r="L686" i="2"/>
  <c r="M686" i="2" s="1"/>
  <c r="O685" i="2"/>
  <c r="N685" i="2"/>
  <c r="L685" i="2"/>
  <c r="M685" i="2" s="1"/>
  <c r="O683" i="2"/>
  <c r="N683" i="2"/>
  <c r="L683" i="2"/>
  <c r="M683" i="2" s="1"/>
  <c r="O682" i="2"/>
  <c r="N682" i="2"/>
  <c r="L682" i="2"/>
  <c r="M682"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6" i="2"/>
  <c r="N666" i="2"/>
  <c r="L666" i="2"/>
  <c r="M666" i="2" s="1"/>
  <c r="O665" i="2"/>
  <c r="N665" i="2"/>
  <c r="L665" i="2"/>
  <c r="M665"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0" i="2"/>
  <c r="N650" i="2"/>
  <c r="L650" i="2"/>
  <c r="M650" i="2" s="1"/>
  <c r="O649" i="2"/>
  <c r="N649" i="2"/>
  <c r="L649" i="2"/>
  <c r="M649" i="2" s="1"/>
  <c r="O648" i="2"/>
  <c r="N648" i="2"/>
  <c r="L648" i="2"/>
  <c r="M648" i="2" s="1"/>
  <c r="O647" i="2"/>
  <c r="N647" i="2"/>
  <c r="L647" i="2"/>
  <c r="M647" i="2" s="1"/>
  <c r="O646" i="2"/>
  <c r="N646" i="2"/>
  <c r="L646" i="2"/>
  <c r="M646" i="2" s="1"/>
  <c r="O644" i="2"/>
  <c r="N644" i="2"/>
  <c r="L644" i="2"/>
  <c r="M644" i="2" s="1"/>
  <c r="O645" i="2"/>
  <c r="N645" i="2"/>
  <c r="L645" i="2"/>
  <c r="M645"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2" i="2"/>
  <c r="N632" i="2"/>
  <c r="L632" i="2"/>
  <c r="M632" i="2" s="1"/>
  <c r="O631" i="2"/>
  <c r="N631" i="2"/>
  <c r="L631" i="2"/>
  <c r="M631" i="2" s="1"/>
  <c r="O628" i="2"/>
  <c r="N628" i="2"/>
  <c r="L628" i="2"/>
  <c r="M628" i="2" s="1"/>
  <c r="O630" i="2"/>
  <c r="N630" i="2"/>
  <c r="L630" i="2"/>
  <c r="M630" i="2" s="1"/>
  <c r="O629" i="2"/>
  <c r="N629" i="2"/>
  <c r="L629" i="2"/>
  <c r="M629"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7" i="2"/>
  <c r="N617" i="2"/>
  <c r="L617" i="2"/>
  <c r="M617" i="2" s="1"/>
  <c r="O615" i="2"/>
  <c r="N615" i="2"/>
  <c r="L615" i="2"/>
  <c r="M615" i="2" s="1"/>
  <c r="O616" i="2"/>
  <c r="N616" i="2"/>
  <c r="L616" i="2"/>
  <c r="M616" i="2" s="1"/>
  <c r="O613" i="2"/>
  <c r="N613" i="2"/>
  <c r="L613" i="2"/>
  <c r="M613" i="2" s="1"/>
  <c r="O614" i="2"/>
  <c r="N614" i="2"/>
  <c r="L614" i="2"/>
  <c r="M614" i="2" s="1"/>
  <c r="O608" i="2"/>
  <c r="N608" i="2"/>
  <c r="L608" i="2"/>
  <c r="M608" i="2" s="1"/>
  <c r="O607" i="2"/>
  <c r="N607" i="2"/>
  <c r="L607" i="2"/>
  <c r="M607" i="2" s="1"/>
  <c r="O606" i="2"/>
  <c r="N606" i="2"/>
  <c r="L606" i="2"/>
  <c r="M606" i="2" s="1"/>
  <c r="O684" i="2"/>
  <c r="N684" i="2"/>
  <c r="L684" i="2"/>
  <c r="M684" i="2" s="1"/>
  <c r="O605" i="2"/>
  <c r="N605" i="2"/>
  <c r="L605" i="2"/>
  <c r="M605" i="2" s="1"/>
  <c r="O604" i="2"/>
  <c r="N604" i="2"/>
  <c r="L604" i="2"/>
  <c r="M604"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6" i="2"/>
  <c r="N596" i="2"/>
  <c r="L596" i="2"/>
  <c r="M596" i="2" s="1"/>
  <c r="O590" i="2"/>
  <c r="N590" i="2"/>
  <c r="L590" i="2"/>
  <c r="M590" i="2" s="1"/>
  <c r="O587" i="2"/>
  <c r="N587" i="2"/>
  <c r="L587" i="2"/>
  <c r="M587" i="2" s="1"/>
  <c r="O585" i="2"/>
  <c r="N585" i="2"/>
  <c r="L585" i="2"/>
  <c r="M585" i="2" s="1"/>
  <c r="O574" i="2"/>
  <c r="N574" i="2"/>
  <c r="L574" i="2"/>
  <c r="M574" i="2" s="1"/>
  <c r="O568" i="2"/>
  <c r="N568" i="2"/>
  <c r="L568" i="2"/>
  <c r="M568" i="2" s="1"/>
  <c r="O595" i="2"/>
  <c r="N595" i="2"/>
  <c r="L595" i="2"/>
  <c r="M595" i="2" s="1"/>
  <c r="O584" i="2"/>
  <c r="N584" i="2"/>
  <c r="L584" i="2"/>
  <c r="M584" i="2" s="1"/>
  <c r="O573" i="2"/>
  <c r="N573" i="2"/>
  <c r="L573" i="2"/>
  <c r="M573" i="2" s="1"/>
  <c r="O567" i="2"/>
  <c r="N567" i="2"/>
  <c r="L567" i="2"/>
  <c r="M567" i="2" s="1"/>
  <c r="O556" i="2"/>
  <c r="N556" i="2"/>
  <c r="L556" i="2"/>
  <c r="M556" i="2" s="1"/>
  <c r="O594" i="2"/>
  <c r="N594" i="2"/>
  <c r="L594" i="2"/>
  <c r="M594" i="2" s="1"/>
  <c r="O583" i="2"/>
  <c r="N583" i="2"/>
  <c r="L583" i="2"/>
  <c r="M583" i="2" s="1"/>
  <c r="O572" i="2"/>
  <c r="N572" i="2"/>
  <c r="L572" i="2"/>
  <c r="M572" i="2" s="1"/>
  <c r="O566" i="2"/>
  <c r="N566" i="2"/>
  <c r="L566" i="2"/>
  <c r="M566" i="2" s="1"/>
  <c r="O555" i="2"/>
  <c r="N555" i="2"/>
  <c r="L555" i="2"/>
  <c r="M555" i="2" s="1"/>
  <c r="O593" i="2"/>
  <c r="N593" i="2"/>
  <c r="L593" i="2"/>
  <c r="M593" i="2" s="1"/>
  <c r="O582" i="2"/>
  <c r="N582" i="2"/>
  <c r="L582" i="2"/>
  <c r="M582" i="2" s="1"/>
  <c r="O571" i="2"/>
  <c r="N571" i="2"/>
  <c r="L571" i="2"/>
  <c r="M571" i="2" s="1"/>
  <c r="O565" i="2"/>
  <c r="N565" i="2"/>
  <c r="L565" i="2"/>
  <c r="M565" i="2" s="1"/>
  <c r="O554" i="2"/>
  <c r="N554" i="2"/>
  <c r="L554" i="2"/>
  <c r="M554" i="2" s="1"/>
  <c r="O592" i="2"/>
  <c r="N592" i="2"/>
  <c r="L592" i="2"/>
  <c r="M592" i="2" s="1"/>
  <c r="O589" i="2"/>
  <c r="N589" i="2"/>
  <c r="L589" i="2"/>
  <c r="M589" i="2" s="1"/>
  <c r="O581" i="2"/>
  <c r="N581" i="2"/>
  <c r="L581" i="2"/>
  <c r="M581" i="2" s="1"/>
  <c r="O580" i="2"/>
  <c r="N580" i="2"/>
  <c r="L580" i="2"/>
  <c r="M580" i="2" s="1"/>
  <c r="O576" i="2"/>
  <c r="N576" i="2"/>
  <c r="L576" i="2"/>
  <c r="M576" i="2" s="1"/>
  <c r="O570" i="2"/>
  <c r="N570" i="2"/>
  <c r="L570" i="2"/>
  <c r="M570" i="2" s="1"/>
  <c r="O564" i="2"/>
  <c r="N564" i="2"/>
  <c r="L564" i="2"/>
  <c r="M564" i="2" s="1"/>
  <c r="O561" i="2"/>
  <c r="N561" i="2"/>
  <c r="L561" i="2"/>
  <c r="M561" i="2" s="1"/>
  <c r="O559" i="2"/>
  <c r="N559" i="2"/>
  <c r="L559" i="2"/>
  <c r="M559" i="2" s="1"/>
  <c r="O553" i="2"/>
  <c r="N553" i="2"/>
  <c r="L553" i="2"/>
  <c r="M553" i="2" s="1"/>
  <c r="O591" i="2"/>
  <c r="N591" i="2"/>
  <c r="L591" i="2"/>
  <c r="M591" i="2" s="1"/>
  <c r="O588" i="2"/>
  <c r="N588" i="2"/>
  <c r="L588" i="2"/>
  <c r="M588" i="2" s="1"/>
  <c r="O579" i="2"/>
  <c r="N579" i="2"/>
  <c r="L579" i="2"/>
  <c r="M579" i="2" s="1"/>
  <c r="O578" i="2"/>
  <c r="N578" i="2"/>
  <c r="L578" i="2"/>
  <c r="M578" i="2" s="1"/>
  <c r="O575" i="2"/>
  <c r="N575" i="2"/>
  <c r="L575" i="2"/>
  <c r="M575" i="2" s="1"/>
  <c r="O569" i="2"/>
  <c r="N569" i="2"/>
  <c r="L569" i="2"/>
  <c r="M569" i="2" s="1"/>
  <c r="O563" i="2"/>
  <c r="N563" i="2"/>
  <c r="L563" i="2"/>
  <c r="M563" i="2" s="1"/>
  <c r="O560" i="2"/>
  <c r="N560" i="2"/>
  <c r="L560" i="2"/>
  <c r="M560" i="2" s="1"/>
  <c r="O558" i="2"/>
  <c r="N558" i="2"/>
  <c r="L558" i="2"/>
  <c r="M558" i="2" s="1"/>
  <c r="O552" i="2"/>
  <c r="N552" i="2"/>
  <c r="L552" i="2"/>
  <c r="M552" i="2" s="1"/>
  <c r="O586" i="2"/>
  <c r="N586" i="2"/>
  <c r="L586" i="2"/>
  <c r="M586" i="2" s="1"/>
  <c r="O577" i="2"/>
  <c r="N577" i="2"/>
  <c r="L577" i="2"/>
  <c r="M577" i="2" s="1"/>
  <c r="O562" i="2"/>
  <c r="N562" i="2"/>
  <c r="L562" i="2"/>
  <c r="M562" i="2" s="1"/>
  <c r="O557" i="2"/>
  <c r="N557" i="2"/>
  <c r="L557" i="2"/>
  <c r="M557" i="2" s="1"/>
  <c r="O551" i="2"/>
  <c r="N551" i="2"/>
  <c r="L551" i="2"/>
  <c r="M551" i="2" s="1"/>
  <c r="O548" i="2"/>
  <c r="N548" i="2"/>
  <c r="L548" i="2"/>
  <c r="M548" i="2" s="1"/>
  <c r="O547" i="2"/>
  <c r="N547" i="2"/>
  <c r="L547" i="2"/>
  <c r="M547" i="2" s="1"/>
  <c r="O550" i="2"/>
  <c r="N550" i="2"/>
  <c r="L550" i="2"/>
  <c r="M550" i="2" s="1"/>
  <c r="O549" i="2"/>
  <c r="N549" i="2"/>
  <c r="L549" i="2"/>
  <c r="M549"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23" i="2"/>
  <c r="N523" i="2"/>
  <c r="L523" i="2"/>
  <c r="M523" i="2" s="1"/>
  <c r="O507" i="2"/>
  <c r="N507" i="2"/>
  <c r="L507" i="2"/>
  <c r="M507" i="2" s="1"/>
  <c r="O506" i="2"/>
  <c r="N506" i="2"/>
  <c r="L506" i="2"/>
  <c r="M506" i="2" s="1"/>
  <c r="O480" i="2"/>
  <c r="N480" i="2"/>
  <c r="L480" i="2"/>
  <c r="M480" i="2" s="1"/>
  <c r="O469" i="2"/>
  <c r="N469" i="2"/>
  <c r="L469" i="2"/>
  <c r="M469" i="2" s="1"/>
  <c r="O450" i="2"/>
  <c r="N450" i="2"/>
  <c r="L450" i="2"/>
  <c r="M450" i="2" s="1"/>
  <c r="O435" i="2"/>
  <c r="N435" i="2"/>
  <c r="L435" i="2"/>
  <c r="M435" i="2" s="1"/>
  <c r="O424" i="2"/>
  <c r="N424" i="2"/>
  <c r="L424" i="2"/>
  <c r="M424" i="2" s="1"/>
  <c r="O413" i="2"/>
  <c r="N413" i="2"/>
  <c r="L413" i="2"/>
  <c r="M413" i="2" s="1"/>
  <c r="O402" i="2"/>
  <c r="N402" i="2"/>
  <c r="L402" i="2"/>
  <c r="M402" i="2" s="1"/>
  <c r="O538" i="2"/>
  <c r="N538" i="2"/>
  <c r="L538" i="2"/>
  <c r="M538" i="2" s="1"/>
  <c r="O522" i="2"/>
  <c r="N522" i="2"/>
  <c r="L522" i="2"/>
  <c r="M522" i="2" s="1"/>
  <c r="O511" i="2"/>
  <c r="N511" i="2"/>
  <c r="L511" i="2"/>
  <c r="M511" i="2" s="1"/>
  <c r="O505" i="2"/>
  <c r="N505" i="2"/>
  <c r="L505" i="2"/>
  <c r="M505" i="2" s="1"/>
  <c r="O504" i="2"/>
  <c r="N504" i="2"/>
  <c r="L504" i="2"/>
  <c r="M504" i="2" s="1"/>
  <c r="O479" i="2"/>
  <c r="N479" i="2"/>
  <c r="L479" i="2"/>
  <c r="M479" i="2" s="1"/>
  <c r="O468" i="2"/>
  <c r="N468" i="2"/>
  <c r="L468" i="2"/>
  <c r="M468" i="2" s="1"/>
  <c r="O449" i="2"/>
  <c r="N449" i="2"/>
  <c r="L449" i="2"/>
  <c r="M449" i="2" s="1"/>
  <c r="O434" i="2"/>
  <c r="N434" i="2"/>
  <c r="L434" i="2"/>
  <c r="M434" i="2" s="1"/>
  <c r="O423" i="2"/>
  <c r="N423" i="2"/>
  <c r="L423" i="2"/>
  <c r="M423" i="2" s="1"/>
  <c r="O412" i="2"/>
  <c r="N412" i="2"/>
  <c r="L412" i="2"/>
  <c r="M412" i="2" s="1"/>
  <c r="O401" i="2"/>
  <c r="N401" i="2"/>
  <c r="L401" i="2"/>
  <c r="M401" i="2" s="1"/>
  <c r="O537" i="2"/>
  <c r="N537" i="2"/>
  <c r="L537" i="2"/>
  <c r="M537" i="2" s="1"/>
  <c r="O521" i="2"/>
  <c r="N521" i="2"/>
  <c r="L521" i="2"/>
  <c r="M521" i="2" s="1"/>
  <c r="O503" i="2"/>
  <c r="N503" i="2"/>
  <c r="L503" i="2"/>
  <c r="M503" i="2" s="1"/>
  <c r="O502" i="2"/>
  <c r="N502" i="2"/>
  <c r="L502" i="2"/>
  <c r="M502" i="2" s="1"/>
  <c r="O478" i="2"/>
  <c r="N478" i="2"/>
  <c r="L478" i="2"/>
  <c r="M478" i="2" s="1"/>
  <c r="O467" i="2"/>
  <c r="N467" i="2"/>
  <c r="L467" i="2"/>
  <c r="M467" i="2" s="1"/>
  <c r="O466" i="2"/>
  <c r="N466" i="2"/>
  <c r="L466" i="2"/>
  <c r="M466" i="2" s="1"/>
  <c r="O448" i="2"/>
  <c r="N448" i="2"/>
  <c r="L448" i="2"/>
  <c r="M448" i="2" s="1"/>
  <c r="O433" i="2"/>
  <c r="N433" i="2"/>
  <c r="L433" i="2"/>
  <c r="M433" i="2" s="1"/>
  <c r="O422" i="2"/>
  <c r="N422" i="2"/>
  <c r="L422" i="2"/>
  <c r="M422" i="2" s="1"/>
  <c r="O411" i="2"/>
  <c r="N411" i="2"/>
  <c r="L411" i="2"/>
  <c r="M411" i="2" s="1"/>
  <c r="O400" i="2"/>
  <c r="N400" i="2"/>
  <c r="L400" i="2"/>
  <c r="M400" i="2" s="1"/>
  <c r="O536" i="2"/>
  <c r="N536" i="2"/>
  <c r="L536" i="2"/>
  <c r="M536" i="2" s="1"/>
  <c r="O520" i="2"/>
  <c r="N520" i="2"/>
  <c r="L520" i="2"/>
  <c r="M520" i="2" s="1"/>
  <c r="O501" i="2"/>
  <c r="N501" i="2"/>
  <c r="L501" i="2"/>
  <c r="M501" i="2" s="1"/>
  <c r="O500" i="2"/>
  <c r="N500" i="2"/>
  <c r="L500" i="2"/>
  <c r="M500" i="2" s="1"/>
  <c r="O477" i="2"/>
  <c r="N477" i="2"/>
  <c r="L477" i="2"/>
  <c r="M477" i="2" s="1"/>
  <c r="O465" i="2"/>
  <c r="N465" i="2"/>
  <c r="L465" i="2"/>
  <c r="M465" i="2" s="1"/>
  <c r="O464" i="2"/>
  <c r="N464" i="2"/>
  <c r="L464" i="2"/>
  <c r="M464" i="2" s="1"/>
  <c r="O447" i="2"/>
  <c r="N447" i="2"/>
  <c r="L447" i="2"/>
  <c r="M447" i="2" s="1"/>
  <c r="O432" i="2"/>
  <c r="N432" i="2"/>
  <c r="L432" i="2"/>
  <c r="M432" i="2" s="1"/>
  <c r="O421" i="2"/>
  <c r="N421" i="2"/>
  <c r="L421" i="2"/>
  <c r="M421" i="2" s="1"/>
  <c r="O410" i="2"/>
  <c r="N410" i="2"/>
  <c r="L410" i="2"/>
  <c r="M410" i="2" s="1"/>
  <c r="O399" i="2"/>
  <c r="N399" i="2"/>
  <c r="L399" i="2"/>
  <c r="M399" i="2" s="1"/>
  <c r="O535" i="2"/>
  <c r="N535" i="2"/>
  <c r="L535" i="2"/>
  <c r="M535" i="2" s="1"/>
  <c r="O519" i="2"/>
  <c r="N519" i="2"/>
  <c r="L519" i="2"/>
  <c r="M519" i="2" s="1"/>
  <c r="O499" i="2"/>
  <c r="N499" i="2"/>
  <c r="L499" i="2"/>
  <c r="M499" i="2" s="1"/>
  <c r="O498" i="2"/>
  <c r="N498" i="2"/>
  <c r="L498" i="2"/>
  <c r="M498" i="2" s="1"/>
  <c r="O476" i="2"/>
  <c r="N476" i="2"/>
  <c r="L476" i="2"/>
  <c r="M476" i="2" s="1"/>
  <c r="O463" i="2"/>
  <c r="N463" i="2"/>
  <c r="L463" i="2"/>
  <c r="M463" i="2" s="1"/>
  <c r="O446" i="2"/>
  <c r="N446" i="2"/>
  <c r="L446" i="2"/>
  <c r="M446" i="2" s="1"/>
  <c r="O431" i="2"/>
  <c r="N431" i="2"/>
  <c r="L431" i="2"/>
  <c r="M431" i="2" s="1"/>
  <c r="O420" i="2"/>
  <c r="N420" i="2"/>
  <c r="L420" i="2"/>
  <c r="M420" i="2" s="1"/>
  <c r="O409" i="2"/>
  <c r="N409" i="2"/>
  <c r="L409" i="2"/>
  <c r="M409" i="2" s="1"/>
  <c r="O398" i="2"/>
  <c r="N398" i="2"/>
  <c r="L398" i="2"/>
  <c r="M398" i="2" s="1"/>
  <c r="O534" i="2"/>
  <c r="N534" i="2"/>
  <c r="L534" i="2"/>
  <c r="M534" i="2" s="1"/>
  <c r="O518" i="2"/>
  <c r="N518" i="2"/>
  <c r="L518" i="2"/>
  <c r="M518" i="2" s="1"/>
  <c r="O497" i="2"/>
  <c r="N497" i="2"/>
  <c r="L497" i="2"/>
  <c r="M497" i="2" s="1"/>
  <c r="O496" i="2"/>
  <c r="N496" i="2"/>
  <c r="L496" i="2"/>
  <c r="M496" i="2" s="1"/>
  <c r="O475" i="2"/>
  <c r="N475" i="2"/>
  <c r="L475" i="2"/>
  <c r="M475" i="2" s="1"/>
  <c r="O462" i="2"/>
  <c r="N462" i="2"/>
  <c r="L462" i="2"/>
  <c r="M462" i="2" s="1"/>
  <c r="O461" i="2"/>
  <c r="N461" i="2"/>
  <c r="L461" i="2"/>
  <c r="M461" i="2" s="1"/>
  <c r="O445" i="2"/>
  <c r="N445" i="2"/>
  <c r="L445" i="2"/>
  <c r="M445" i="2" s="1"/>
  <c r="O430" i="2"/>
  <c r="N430" i="2"/>
  <c r="L430" i="2"/>
  <c r="M430" i="2" s="1"/>
  <c r="O419" i="2"/>
  <c r="N419" i="2"/>
  <c r="L419" i="2"/>
  <c r="M419" i="2" s="1"/>
  <c r="O408" i="2"/>
  <c r="N408" i="2"/>
  <c r="L408" i="2"/>
  <c r="M408" i="2" s="1"/>
  <c r="O397" i="2"/>
  <c r="N397" i="2"/>
  <c r="L397" i="2"/>
  <c r="M397" i="2" s="1"/>
  <c r="O533" i="2"/>
  <c r="N533" i="2"/>
  <c r="L533" i="2"/>
  <c r="M533" i="2" s="1"/>
  <c r="O517" i="2"/>
  <c r="N517" i="2"/>
  <c r="L517" i="2"/>
  <c r="M517" i="2" s="1"/>
  <c r="O510" i="2"/>
  <c r="N510" i="2"/>
  <c r="L510" i="2"/>
  <c r="M510" i="2" s="1"/>
  <c r="O495" i="2"/>
  <c r="N495" i="2"/>
  <c r="L495" i="2"/>
  <c r="M495" i="2" s="1"/>
  <c r="O494" i="2"/>
  <c r="N494" i="2"/>
  <c r="L494" i="2"/>
  <c r="M494" i="2" s="1"/>
  <c r="O474" i="2"/>
  <c r="N474" i="2"/>
  <c r="L474" i="2"/>
  <c r="M474" i="2" s="1"/>
  <c r="O460" i="2"/>
  <c r="N460" i="2"/>
  <c r="L460" i="2"/>
  <c r="M460" i="2" s="1"/>
  <c r="O444" i="2"/>
  <c r="N444" i="2"/>
  <c r="L444" i="2"/>
  <c r="M444" i="2" s="1"/>
  <c r="O429" i="2"/>
  <c r="N429" i="2"/>
  <c r="L429" i="2"/>
  <c r="M429" i="2" s="1"/>
  <c r="O418" i="2"/>
  <c r="N418" i="2"/>
  <c r="L418" i="2"/>
  <c r="M418" i="2" s="1"/>
  <c r="O407" i="2"/>
  <c r="N407" i="2"/>
  <c r="L407" i="2"/>
  <c r="M407" i="2" s="1"/>
  <c r="O396" i="2"/>
  <c r="N396" i="2"/>
  <c r="L396" i="2"/>
  <c r="M396" i="2" s="1"/>
  <c r="O532" i="2"/>
  <c r="N532" i="2"/>
  <c r="L532" i="2"/>
  <c r="M532" i="2" s="1"/>
  <c r="O516" i="2"/>
  <c r="N516" i="2"/>
  <c r="L516" i="2"/>
  <c r="M516" i="2" s="1"/>
  <c r="O493" i="2"/>
  <c r="N493" i="2"/>
  <c r="L493" i="2"/>
  <c r="M493" i="2" s="1"/>
  <c r="O492" i="2"/>
  <c r="N492" i="2"/>
  <c r="L492" i="2"/>
  <c r="M492" i="2" s="1"/>
  <c r="O473" i="2"/>
  <c r="N473" i="2"/>
  <c r="L473" i="2"/>
  <c r="M473" i="2" s="1"/>
  <c r="O459" i="2"/>
  <c r="N459" i="2"/>
  <c r="L459" i="2"/>
  <c r="M459" i="2" s="1"/>
  <c r="O458" i="2"/>
  <c r="N458" i="2"/>
  <c r="L458" i="2"/>
  <c r="M458" i="2" s="1"/>
  <c r="O443" i="2"/>
  <c r="N443" i="2"/>
  <c r="L443" i="2"/>
  <c r="M443" i="2" s="1"/>
  <c r="O428" i="2"/>
  <c r="N428" i="2"/>
  <c r="L428" i="2"/>
  <c r="M428" i="2" s="1"/>
  <c r="O417" i="2"/>
  <c r="N417" i="2"/>
  <c r="L417" i="2"/>
  <c r="M417" i="2" s="1"/>
  <c r="O406" i="2"/>
  <c r="N406" i="2"/>
  <c r="L406" i="2"/>
  <c r="M406" i="2" s="1"/>
  <c r="O395" i="2"/>
  <c r="N395" i="2"/>
  <c r="L395" i="2"/>
  <c r="M395" i="2" s="1"/>
  <c r="O531" i="2"/>
  <c r="N531" i="2"/>
  <c r="L531" i="2"/>
  <c r="M531" i="2" s="1"/>
  <c r="O515" i="2"/>
  <c r="N515" i="2"/>
  <c r="L515" i="2"/>
  <c r="M515" i="2" s="1"/>
  <c r="O491" i="2"/>
  <c r="N491" i="2"/>
  <c r="L491" i="2"/>
  <c r="M491" i="2" s="1"/>
  <c r="O490" i="2"/>
  <c r="N490" i="2"/>
  <c r="L490" i="2"/>
  <c r="M490" i="2" s="1"/>
  <c r="O472" i="2"/>
  <c r="N472" i="2"/>
  <c r="L472" i="2"/>
  <c r="M472" i="2" s="1"/>
  <c r="O457" i="2"/>
  <c r="N457" i="2"/>
  <c r="L457" i="2"/>
  <c r="M457" i="2" s="1"/>
  <c r="O442" i="2"/>
  <c r="N442" i="2"/>
  <c r="L442" i="2"/>
  <c r="M442" i="2" s="1"/>
  <c r="O427" i="2"/>
  <c r="N427" i="2"/>
  <c r="L427" i="2"/>
  <c r="M427" i="2" s="1"/>
  <c r="O416" i="2"/>
  <c r="N416" i="2"/>
  <c r="L416" i="2"/>
  <c r="M416" i="2" s="1"/>
  <c r="O405" i="2"/>
  <c r="N405" i="2"/>
  <c r="L405" i="2"/>
  <c r="M405" i="2" s="1"/>
  <c r="O394" i="2"/>
  <c r="N394" i="2"/>
  <c r="L394" i="2"/>
  <c r="M394" i="2" s="1"/>
  <c r="O530" i="2"/>
  <c r="N530" i="2"/>
  <c r="L530" i="2"/>
  <c r="M530" i="2" s="1"/>
  <c r="O514" i="2"/>
  <c r="N514" i="2"/>
  <c r="L514" i="2"/>
  <c r="M514" i="2" s="1"/>
  <c r="O489" i="2"/>
  <c r="N489" i="2"/>
  <c r="L489" i="2"/>
  <c r="M489" i="2" s="1"/>
  <c r="O488" i="2"/>
  <c r="N488" i="2"/>
  <c r="L488" i="2"/>
  <c r="M488" i="2" s="1"/>
  <c r="O471" i="2"/>
  <c r="N471" i="2"/>
  <c r="L471" i="2"/>
  <c r="M471" i="2" s="1"/>
  <c r="O456" i="2"/>
  <c r="N456" i="2"/>
  <c r="L456" i="2"/>
  <c r="M456" i="2" s="1"/>
  <c r="O441" i="2"/>
  <c r="N441" i="2"/>
  <c r="L441" i="2"/>
  <c r="M441" i="2" s="1"/>
  <c r="O426" i="2"/>
  <c r="N426" i="2"/>
  <c r="L426" i="2"/>
  <c r="M426" i="2" s="1"/>
  <c r="O415" i="2"/>
  <c r="N415" i="2"/>
  <c r="L415" i="2"/>
  <c r="M415" i="2" s="1"/>
  <c r="O404" i="2"/>
  <c r="N404" i="2"/>
  <c r="L404" i="2"/>
  <c r="M404" i="2" s="1"/>
  <c r="O393" i="2"/>
  <c r="N393" i="2"/>
  <c r="L393" i="2"/>
  <c r="M393" i="2" s="1"/>
  <c r="O529" i="2"/>
  <c r="N529" i="2"/>
  <c r="L529" i="2"/>
  <c r="M529" i="2" s="1"/>
  <c r="O513" i="2"/>
  <c r="N513" i="2"/>
  <c r="L513" i="2"/>
  <c r="M513" i="2" s="1"/>
  <c r="O487" i="2"/>
  <c r="N487" i="2"/>
  <c r="L487" i="2"/>
  <c r="M487" i="2" s="1"/>
  <c r="O486" i="2"/>
  <c r="N486" i="2"/>
  <c r="L486" i="2"/>
  <c r="M486" i="2" s="1"/>
  <c r="O470" i="2"/>
  <c r="N470" i="2"/>
  <c r="L470" i="2"/>
  <c r="M470" i="2" s="1"/>
  <c r="O455" i="2"/>
  <c r="N455" i="2"/>
  <c r="L455" i="2"/>
  <c r="M455" i="2" s="1"/>
  <c r="O440" i="2"/>
  <c r="N440" i="2"/>
  <c r="L440" i="2"/>
  <c r="M440" i="2" s="1"/>
  <c r="O425" i="2"/>
  <c r="N425" i="2"/>
  <c r="L425" i="2"/>
  <c r="M425" i="2" s="1"/>
  <c r="O414" i="2"/>
  <c r="N414" i="2"/>
  <c r="L414" i="2"/>
  <c r="M414" i="2" s="1"/>
  <c r="O403" i="2"/>
  <c r="N403" i="2"/>
  <c r="L403" i="2"/>
  <c r="M403" i="2" s="1"/>
  <c r="O392" i="2"/>
  <c r="N392" i="2"/>
  <c r="L392" i="2"/>
  <c r="M392" i="2" s="1"/>
  <c r="O528" i="2"/>
  <c r="N528" i="2"/>
  <c r="L528" i="2"/>
  <c r="M528" i="2" s="1"/>
  <c r="O509" i="2"/>
  <c r="N509" i="2"/>
  <c r="L509" i="2"/>
  <c r="M509" i="2" s="1"/>
  <c r="O485" i="2"/>
  <c r="N485" i="2"/>
  <c r="L485" i="2"/>
  <c r="M485" i="2" s="1"/>
  <c r="O527" i="2"/>
  <c r="N527" i="2"/>
  <c r="L527" i="2"/>
  <c r="M527" i="2" s="1"/>
  <c r="O512" i="2"/>
  <c r="N512" i="2"/>
  <c r="L512" i="2"/>
  <c r="M512" i="2" s="1"/>
  <c r="O508" i="2"/>
  <c r="N508" i="2"/>
  <c r="L508" i="2"/>
  <c r="M508" i="2" s="1"/>
  <c r="O484" i="2"/>
  <c r="N484" i="2"/>
  <c r="L484" i="2"/>
  <c r="M484" i="2" s="1"/>
  <c r="O454" i="2"/>
  <c r="N454" i="2"/>
  <c r="L454" i="2"/>
  <c r="M454" i="2" s="1"/>
  <c r="O439" i="2"/>
  <c r="N439" i="2"/>
  <c r="L439" i="2"/>
  <c r="M439" i="2" s="1"/>
  <c r="O526" i="2"/>
  <c r="N526" i="2"/>
  <c r="L526" i="2"/>
  <c r="M526" i="2" s="1"/>
  <c r="O483" i="2"/>
  <c r="N483" i="2"/>
  <c r="L483" i="2"/>
  <c r="M483" i="2" s="1"/>
  <c r="O453" i="2"/>
  <c r="N453" i="2"/>
  <c r="L453" i="2"/>
  <c r="M453" i="2" s="1"/>
  <c r="O438" i="2"/>
  <c r="N438" i="2"/>
  <c r="L438" i="2"/>
  <c r="M438" i="2" s="1"/>
  <c r="O391" i="2"/>
  <c r="N391" i="2"/>
  <c r="L391" i="2"/>
  <c r="M391" i="2" s="1"/>
  <c r="O525" i="2"/>
  <c r="N525" i="2"/>
  <c r="L525" i="2"/>
  <c r="M525" i="2" s="1"/>
  <c r="O482" i="2"/>
  <c r="N482" i="2"/>
  <c r="L482" i="2"/>
  <c r="M482" i="2" s="1"/>
  <c r="O452" i="2"/>
  <c r="N452" i="2"/>
  <c r="L452" i="2"/>
  <c r="M452" i="2" s="1"/>
  <c r="O437" i="2"/>
  <c r="N437" i="2"/>
  <c r="L437" i="2"/>
  <c r="M437" i="2" s="1"/>
  <c r="O390" i="2"/>
  <c r="N390" i="2"/>
  <c r="L390" i="2"/>
  <c r="M390" i="2" s="1"/>
  <c r="O524" i="2"/>
  <c r="N524" i="2"/>
  <c r="L524" i="2"/>
  <c r="M524" i="2" s="1"/>
  <c r="O481" i="2"/>
  <c r="N481" i="2"/>
  <c r="L481" i="2"/>
  <c r="M481" i="2" s="1"/>
  <c r="O451" i="2"/>
  <c r="N451" i="2"/>
  <c r="L451" i="2"/>
  <c r="M451" i="2" s="1"/>
  <c r="O436" i="2"/>
  <c r="N436" i="2"/>
  <c r="L436" i="2"/>
  <c r="M436"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75" i="2"/>
  <c r="N375" i="2"/>
  <c r="L375" i="2"/>
  <c r="M375" i="2" s="1"/>
  <c r="O380" i="2"/>
  <c r="N380" i="2"/>
  <c r="L380" i="2"/>
  <c r="M380" i="2" s="1"/>
  <c r="O363" i="2"/>
  <c r="N363" i="2"/>
  <c r="L363" i="2"/>
  <c r="M363" i="2" s="1"/>
  <c r="O368" i="2"/>
  <c r="N368" i="2"/>
  <c r="L368" i="2"/>
  <c r="M368" i="2" s="1"/>
  <c r="O367" i="2"/>
  <c r="N367" i="2"/>
  <c r="L367" i="2"/>
  <c r="M367" i="2" s="1"/>
  <c r="O365" i="2"/>
  <c r="N365" i="2"/>
  <c r="L365" i="2"/>
  <c r="M365" i="2" s="1"/>
  <c r="O364" i="2"/>
  <c r="N364" i="2"/>
  <c r="L364" i="2"/>
  <c r="M364" i="2" s="1"/>
  <c r="O366" i="2"/>
  <c r="N366" i="2"/>
  <c r="L366" i="2"/>
  <c r="M366" i="2" s="1"/>
  <c r="O369" i="2"/>
  <c r="N369" i="2"/>
  <c r="L369" i="2"/>
  <c r="M369" i="2" s="1"/>
  <c r="O374" i="2"/>
  <c r="N374" i="2"/>
  <c r="L374" i="2"/>
  <c r="M374" i="2" s="1"/>
  <c r="O373" i="2"/>
  <c r="N373" i="2"/>
  <c r="L373" i="2"/>
  <c r="M373" i="2" s="1"/>
  <c r="O371" i="2"/>
  <c r="N371" i="2"/>
  <c r="L371" i="2"/>
  <c r="M371" i="2" s="1"/>
  <c r="O370" i="2"/>
  <c r="N370" i="2"/>
  <c r="L370" i="2"/>
  <c r="M370" i="2" s="1"/>
  <c r="O372" i="2"/>
  <c r="N372" i="2"/>
  <c r="L372" i="2"/>
  <c r="M372" i="2" s="1"/>
  <c r="O379" i="2"/>
  <c r="N379" i="2"/>
  <c r="L379" i="2"/>
  <c r="M379" i="2" s="1"/>
  <c r="O359" i="2"/>
  <c r="N359" i="2"/>
  <c r="L359" i="2"/>
  <c r="M359" i="2" s="1"/>
  <c r="O360" i="2"/>
  <c r="N360" i="2"/>
  <c r="L360" i="2"/>
  <c r="M360" i="2" s="1"/>
  <c r="O361" i="2"/>
  <c r="N361" i="2"/>
  <c r="L361" i="2"/>
  <c r="M361" i="2" s="1"/>
  <c r="O362" i="2"/>
  <c r="N362" i="2"/>
  <c r="L362" i="2"/>
  <c r="M362" i="2" s="1"/>
  <c r="O378" i="2"/>
  <c r="N378" i="2"/>
  <c r="L378" i="2"/>
  <c r="M378" i="2" s="1"/>
  <c r="O356" i="2"/>
  <c r="N356" i="2"/>
  <c r="L356" i="2"/>
  <c r="M356" i="2" s="1"/>
  <c r="O355" i="2"/>
  <c r="N355" i="2"/>
  <c r="L355" i="2"/>
  <c r="M355" i="2" s="1"/>
  <c r="O358" i="2"/>
  <c r="N358" i="2"/>
  <c r="L358" i="2"/>
  <c r="M358" i="2" s="1"/>
  <c r="O357" i="2"/>
  <c r="N357" i="2"/>
  <c r="L357" i="2"/>
  <c r="M357" i="2" s="1"/>
  <c r="O377" i="2"/>
  <c r="N377" i="2"/>
  <c r="L377" i="2"/>
  <c r="M377" i="2" s="1"/>
  <c r="O344" i="2"/>
  <c r="N344" i="2"/>
  <c r="L344" i="2"/>
  <c r="M344" i="2" s="1"/>
  <c r="O339" i="2"/>
  <c r="N339" i="2"/>
  <c r="L339" i="2"/>
  <c r="M339" i="2" s="1"/>
  <c r="O346" i="2"/>
  <c r="N346" i="2"/>
  <c r="L346" i="2"/>
  <c r="M346" i="2" s="1"/>
  <c r="O343" i="2"/>
  <c r="N343" i="2"/>
  <c r="L343" i="2"/>
  <c r="M343" i="2" s="1"/>
  <c r="O340" i="2"/>
  <c r="N340" i="2"/>
  <c r="L340" i="2"/>
  <c r="M340" i="2" s="1"/>
  <c r="O345" i="2"/>
  <c r="N345" i="2"/>
  <c r="L345" i="2"/>
  <c r="M345" i="2" s="1"/>
  <c r="O341" i="2"/>
  <c r="N341" i="2"/>
  <c r="L341" i="2"/>
  <c r="M341" i="2" s="1"/>
  <c r="O342" i="2"/>
  <c r="N342" i="2"/>
  <c r="L342" i="2"/>
  <c r="M342" i="2" s="1"/>
  <c r="O352" i="2"/>
  <c r="N352" i="2"/>
  <c r="L352" i="2"/>
  <c r="M352" i="2" s="1"/>
  <c r="O347" i="2"/>
  <c r="N347" i="2"/>
  <c r="L347" i="2"/>
  <c r="M347" i="2" s="1"/>
  <c r="O354" i="2"/>
  <c r="N354" i="2"/>
  <c r="L354" i="2"/>
  <c r="M354" i="2" s="1"/>
  <c r="O351" i="2"/>
  <c r="N351" i="2"/>
  <c r="L351" i="2"/>
  <c r="M351" i="2" s="1"/>
  <c r="O348" i="2"/>
  <c r="N348" i="2"/>
  <c r="L348" i="2"/>
  <c r="M348" i="2" s="1"/>
  <c r="O353" i="2"/>
  <c r="N353" i="2"/>
  <c r="L353" i="2"/>
  <c r="M353" i="2" s="1"/>
  <c r="O349" i="2"/>
  <c r="N349" i="2"/>
  <c r="L349" i="2"/>
  <c r="M349" i="2" s="1"/>
  <c r="O350" i="2"/>
  <c r="N350" i="2"/>
  <c r="L350" i="2"/>
  <c r="M350" i="2" s="1"/>
  <c r="O376" i="2"/>
  <c r="N376" i="2"/>
  <c r="L376" i="2"/>
  <c r="M376" i="2" s="1"/>
  <c r="O320" i="2"/>
  <c r="N320" i="2"/>
  <c r="L320" i="2"/>
  <c r="M320" i="2" s="1"/>
  <c r="O315" i="2"/>
  <c r="N315" i="2"/>
  <c r="L315" i="2"/>
  <c r="M315" i="2" s="1"/>
  <c r="O312" i="2"/>
  <c r="N312" i="2"/>
  <c r="L312" i="2"/>
  <c r="M312" i="2" s="1"/>
  <c r="O318" i="2"/>
  <c r="N318" i="2"/>
  <c r="L318" i="2"/>
  <c r="M318" i="2" s="1"/>
  <c r="O317" i="2"/>
  <c r="N317" i="2"/>
  <c r="L317" i="2"/>
  <c r="M317" i="2" s="1"/>
  <c r="O324" i="2"/>
  <c r="N324" i="2"/>
  <c r="L324" i="2"/>
  <c r="M324" i="2" s="1"/>
  <c r="O316" i="2"/>
  <c r="N316" i="2"/>
  <c r="L316" i="2"/>
  <c r="M316" i="2" s="1"/>
  <c r="O313" i="2"/>
  <c r="N313" i="2"/>
  <c r="L313" i="2"/>
  <c r="M313" i="2" s="1"/>
  <c r="O321" i="2"/>
  <c r="N321" i="2"/>
  <c r="L321" i="2"/>
  <c r="M321" i="2" s="1"/>
  <c r="O322" i="2"/>
  <c r="N322" i="2"/>
  <c r="L322" i="2"/>
  <c r="M322" i="2" s="1"/>
  <c r="O323" i="2"/>
  <c r="N323" i="2"/>
  <c r="L323" i="2"/>
  <c r="M323" i="2" s="1"/>
  <c r="O319" i="2"/>
  <c r="N319" i="2"/>
  <c r="L319" i="2"/>
  <c r="M319" i="2" s="1"/>
  <c r="O314" i="2"/>
  <c r="N314" i="2"/>
  <c r="L314" i="2"/>
  <c r="M314" i="2" s="1"/>
  <c r="O311" i="2"/>
  <c r="N311" i="2"/>
  <c r="L311" i="2"/>
  <c r="M311" i="2" s="1"/>
  <c r="O334" i="2"/>
  <c r="N334" i="2"/>
  <c r="L334" i="2"/>
  <c r="M334" i="2" s="1"/>
  <c r="O329" i="2"/>
  <c r="N329" i="2"/>
  <c r="L329" i="2"/>
  <c r="M329" i="2" s="1"/>
  <c r="O326" i="2"/>
  <c r="N326" i="2"/>
  <c r="L326" i="2"/>
  <c r="M326" i="2" s="1"/>
  <c r="O332" i="2"/>
  <c r="N332" i="2"/>
  <c r="L332" i="2"/>
  <c r="M332" i="2" s="1"/>
  <c r="O331" i="2"/>
  <c r="N331" i="2"/>
  <c r="L331" i="2"/>
  <c r="M331" i="2" s="1"/>
  <c r="O338" i="2"/>
  <c r="N338" i="2"/>
  <c r="L338" i="2"/>
  <c r="M338" i="2" s="1"/>
  <c r="O330" i="2"/>
  <c r="N330" i="2"/>
  <c r="L330" i="2"/>
  <c r="M330" i="2" s="1"/>
  <c r="O327" i="2"/>
  <c r="N327" i="2"/>
  <c r="L327" i="2"/>
  <c r="M327" i="2" s="1"/>
  <c r="O335" i="2"/>
  <c r="N335" i="2"/>
  <c r="L335" i="2"/>
  <c r="M335" i="2" s="1"/>
  <c r="O336" i="2"/>
  <c r="N336" i="2"/>
  <c r="L336" i="2"/>
  <c r="M336" i="2" s="1"/>
  <c r="O337" i="2"/>
  <c r="N337" i="2"/>
  <c r="L337" i="2"/>
  <c r="M337" i="2" s="1"/>
  <c r="O333" i="2"/>
  <c r="N333" i="2"/>
  <c r="L333" i="2"/>
  <c r="M333" i="2" s="1"/>
  <c r="O328" i="2"/>
  <c r="N328" i="2"/>
  <c r="L328" i="2"/>
  <c r="M328" i="2" s="1"/>
  <c r="O325" i="2"/>
  <c r="N325" i="2"/>
  <c r="L325" i="2"/>
  <c r="M325" i="2" s="1"/>
  <c r="O310" i="2"/>
  <c r="N310" i="2"/>
  <c r="L310" i="2"/>
  <c r="M310" i="2" s="1"/>
  <c r="O309" i="2"/>
  <c r="N309" i="2"/>
  <c r="L309" i="2"/>
  <c r="M309" i="2" s="1"/>
  <c r="O306" i="2"/>
  <c r="N306" i="2"/>
  <c r="L306" i="2"/>
  <c r="M306" i="2" s="1"/>
  <c r="O303" i="2"/>
  <c r="N303" i="2"/>
  <c r="L303" i="2"/>
  <c r="M303" i="2" s="1"/>
  <c r="O305" i="2"/>
  <c r="N305" i="2"/>
  <c r="L305" i="2"/>
  <c r="M305" i="2" s="1"/>
  <c r="O304" i="2"/>
  <c r="N304" i="2"/>
  <c r="L304" i="2"/>
  <c r="M304" i="2" s="1"/>
  <c r="O302" i="2"/>
  <c r="N302" i="2"/>
  <c r="L302" i="2"/>
  <c r="M302"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88" i="2"/>
  <c r="N288" i="2"/>
  <c r="L288" i="2"/>
  <c r="M288" i="2" s="1"/>
  <c r="O291" i="2"/>
  <c r="N291" i="2"/>
  <c r="L291" i="2"/>
  <c r="M291" i="2" s="1"/>
  <c r="O290" i="2"/>
  <c r="N290" i="2"/>
  <c r="L290" i="2"/>
  <c r="M290" i="2" s="1"/>
  <c r="O289" i="2"/>
  <c r="N289" i="2"/>
  <c r="L289" i="2"/>
  <c r="M289" i="2" s="1"/>
  <c r="O286" i="2"/>
  <c r="N286" i="2"/>
  <c r="L286" i="2"/>
  <c r="M286" i="2" s="1"/>
  <c r="O284" i="2"/>
  <c r="N284" i="2"/>
  <c r="L284" i="2"/>
  <c r="M284" i="2" s="1"/>
  <c r="O283" i="2"/>
  <c r="N283" i="2"/>
  <c r="L283" i="2"/>
  <c r="M283" i="2" s="1"/>
  <c r="O292" i="2"/>
  <c r="N292" i="2"/>
  <c r="L292" i="2"/>
  <c r="M292" i="2" s="1"/>
  <c r="O287" i="2"/>
  <c r="N287" i="2"/>
  <c r="L287" i="2"/>
  <c r="M287" i="2" s="1"/>
  <c r="O285" i="2"/>
  <c r="N285" i="2"/>
  <c r="L285" i="2"/>
  <c r="M285" i="2" s="1"/>
  <c r="O282" i="2"/>
  <c r="N282" i="2"/>
  <c r="L282" i="2"/>
  <c r="M282" i="2" s="1"/>
  <c r="O281" i="2"/>
  <c r="N281" i="2"/>
  <c r="L281" i="2"/>
  <c r="M281" i="2" s="1"/>
  <c r="O280" i="2"/>
  <c r="N280" i="2"/>
  <c r="L280" i="2"/>
  <c r="M280" i="2" s="1"/>
  <c r="O279" i="2"/>
  <c r="N279" i="2"/>
  <c r="L279" i="2"/>
  <c r="M279" i="2" s="1"/>
  <c r="O267" i="2"/>
  <c r="N267" i="2"/>
  <c r="L267" i="2"/>
  <c r="M267" i="2" s="1"/>
  <c r="O278" i="2"/>
  <c r="N278" i="2"/>
  <c r="L278" i="2"/>
  <c r="M278" i="2" s="1"/>
  <c r="O275" i="2"/>
  <c r="N275" i="2"/>
  <c r="L275" i="2"/>
  <c r="M275" i="2" s="1"/>
  <c r="O276" i="2"/>
  <c r="N276" i="2"/>
  <c r="L276" i="2"/>
  <c r="M276" i="2" s="1"/>
  <c r="O273" i="2"/>
  <c r="N273" i="2"/>
  <c r="L273" i="2"/>
  <c r="M273" i="2" s="1"/>
  <c r="O274" i="2"/>
  <c r="N274" i="2"/>
  <c r="L274" i="2"/>
  <c r="M274" i="2" s="1"/>
  <c r="O268" i="2"/>
  <c r="N268" i="2"/>
  <c r="L268" i="2"/>
  <c r="M268" i="2" s="1"/>
  <c r="O265" i="2"/>
  <c r="N265" i="2"/>
  <c r="L265" i="2"/>
  <c r="M265" i="2" s="1"/>
  <c r="O266" i="2"/>
  <c r="N266" i="2"/>
  <c r="L266" i="2"/>
  <c r="M266" i="2" s="1"/>
  <c r="O277" i="2"/>
  <c r="N277" i="2"/>
  <c r="L277" i="2"/>
  <c r="M277" i="2" s="1"/>
  <c r="O271" i="2"/>
  <c r="N271" i="2"/>
  <c r="L271" i="2"/>
  <c r="M271" i="2" s="1"/>
  <c r="O272" i="2"/>
  <c r="N272" i="2"/>
  <c r="L272" i="2"/>
  <c r="M272" i="2" s="1"/>
  <c r="O269" i="2"/>
  <c r="N269" i="2"/>
  <c r="L269" i="2"/>
  <c r="M269" i="2" s="1"/>
  <c r="O270" i="2"/>
  <c r="N270" i="2"/>
  <c r="L270" i="2"/>
  <c r="M270" i="2" s="1"/>
  <c r="O264" i="2"/>
  <c r="N264" i="2"/>
  <c r="L264" i="2"/>
  <c r="M264" i="2" s="1"/>
  <c r="O263" i="2"/>
  <c r="N263" i="2"/>
  <c r="L263" i="2"/>
  <c r="M263"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3" i="2"/>
  <c r="N253" i="2"/>
  <c r="L253" i="2"/>
  <c r="M253" i="2" s="1"/>
  <c r="O252" i="2"/>
  <c r="N252" i="2"/>
  <c r="L252" i="2"/>
  <c r="M252" i="2" s="1"/>
  <c r="O248" i="2"/>
  <c r="N248" i="2"/>
  <c r="L248" i="2"/>
  <c r="M248" i="2" s="1"/>
  <c r="O249" i="2"/>
  <c r="N249" i="2"/>
  <c r="L249" i="2"/>
  <c r="M249" i="2" s="1"/>
  <c r="O254" i="2"/>
  <c r="N254" i="2"/>
  <c r="L254" i="2"/>
  <c r="M254" i="2" s="1"/>
  <c r="O250" i="2"/>
  <c r="N250" i="2"/>
  <c r="L250" i="2"/>
  <c r="M250" i="2" s="1"/>
  <c r="O246" i="2"/>
  <c r="N246" i="2"/>
  <c r="L246" i="2"/>
  <c r="M246" i="2" s="1"/>
  <c r="O251" i="2"/>
  <c r="N251" i="2"/>
  <c r="L251" i="2"/>
  <c r="M251" i="2" s="1"/>
  <c r="O247" i="2"/>
  <c r="N247" i="2"/>
  <c r="L247" i="2"/>
  <c r="M247" i="2" s="1"/>
  <c r="O242" i="2"/>
  <c r="N242" i="2"/>
  <c r="L242" i="2"/>
  <c r="M242" i="2" s="1"/>
  <c r="O241" i="2"/>
  <c r="N241" i="2"/>
  <c r="L241" i="2"/>
  <c r="M241" i="2" s="1"/>
  <c r="O230" i="2"/>
  <c r="N230" i="2"/>
  <c r="L230" i="2"/>
  <c r="M230" i="2" s="1"/>
  <c r="O240" i="2"/>
  <c r="N240" i="2"/>
  <c r="L240" i="2"/>
  <c r="M240" i="2" s="1"/>
  <c r="O229" i="2"/>
  <c r="N229" i="2"/>
  <c r="L229" i="2"/>
  <c r="M229" i="2" s="1"/>
  <c r="O239" i="2"/>
  <c r="N239" i="2"/>
  <c r="L239" i="2"/>
  <c r="M239" i="2" s="1"/>
  <c r="O228" i="2"/>
  <c r="N228" i="2"/>
  <c r="L228" i="2"/>
  <c r="M228" i="2" s="1"/>
  <c r="O214" i="2"/>
  <c r="N214" i="2"/>
  <c r="L214" i="2"/>
  <c r="M214" i="2" s="1"/>
  <c r="O238" i="2"/>
  <c r="N238" i="2"/>
  <c r="L238" i="2"/>
  <c r="M238" i="2" s="1"/>
  <c r="O227" i="2"/>
  <c r="N227" i="2"/>
  <c r="L227" i="2"/>
  <c r="M227" i="2" s="1"/>
  <c r="O237" i="2"/>
  <c r="N237" i="2"/>
  <c r="L237" i="2"/>
  <c r="M237" i="2" s="1"/>
  <c r="O226" i="2"/>
  <c r="N226" i="2"/>
  <c r="L226" i="2"/>
  <c r="M226" i="2" s="1"/>
  <c r="O236" i="2"/>
  <c r="N236" i="2"/>
  <c r="L236" i="2"/>
  <c r="M236" i="2" s="1"/>
  <c r="O223" i="2"/>
  <c r="N223" i="2"/>
  <c r="L223" i="2"/>
  <c r="M223" i="2" s="1"/>
  <c r="O222" i="2"/>
  <c r="N222" i="2"/>
  <c r="L222" i="2"/>
  <c r="M222" i="2" s="1"/>
  <c r="O225" i="2"/>
  <c r="N225" i="2"/>
  <c r="L225" i="2"/>
  <c r="M225" i="2" s="1"/>
  <c r="O224" i="2"/>
  <c r="N224" i="2"/>
  <c r="L224" i="2"/>
  <c r="M224" i="2" s="1"/>
  <c r="O215" i="2"/>
  <c r="N215" i="2"/>
  <c r="L215" i="2"/>
  <c r="M215" i="2" s="1"/>
  <c r="O235" i="2"/>
  <c r="N235" i="2"/>
  <c r="L235" i="2"/>
  <c r="M235" i="2" s="1"/>
  <c r="O221" i="2"/>
  <c r="N221" i="2"/>
  <c r="L221" i="2"/>
  <c r="M221" i="2" s="1"/>
  <c r="O220" i="2"/>
  <c r="N220" i="2"/>
  <c r="L220" i="2"/>
  <c r="M220" i="2" s="1"/>
  <c r="O234" i="2"/>
  <c r="N234" i="2"/>
  <c r="L234" i="2"/>
  <c r="M234" i="2" s="1"/>
  <c r="O219" i="2"/>
  <c r="N219" i="2"/>
  <c r="L219" i="2"/>
  <c r="M219" i="2" s="1"/>
  <c r="O218" i="2"/>
  <c r="N218" i="2"/>
  <c r="L218" i="2"/>
  <c r="M218" i="2" s="1"/>
  <c r="O213" i="2"/>
  <c r="N213" i="2"/>
  <c r="L213" i="2"/>
  <c r="M213" i="2" s="1"/>
  <c r="O233" i="2"/>
  <c r="N233" i="2"/>
  <c r="L233" i="2"/>
  <c r="M233" i="2" s="1"/>
  <c r="O217" i="2"/>
  <c r="N217" i="2"/>
  <c r="L217" i="2"/>
  <c r="M217" i="2" s="1"/>
  <c r="O212" i="2"/>
  <c r="N212" i="2"/>
  <c r="L212" i="2"/>
  <c r="M212" i="2" s="1"/>
  <c r="O232" i="2"/>
  <c r="N232" i="2"/>
  <c r="L232" i="2"/>
  <c r="M232" i="2" s="1"/>
  <c r="O211" i="2"/>
  <c r="N211" i="2"/>
  <c r="L211" i="2"/>
  <c r="M211" i="2" s="1"/>
  <c r="O231" i="2"/>
  <c r="N231" i="2"/>
  <c r="L231" i="2"/>
  <c r="M231" i="2" s="1"/>
  <c r="O216" i="2"/>
  <c r="N216" i="2"/>
  <c r="L216" i="2"/>
  <c r="M216" i="2" s="1"/>
  <c r="O210" i="2"/>
  <c r="N210" i="2"/>
  <c r="L210" i="2"/>
  <c r="M210" i="2" s="1"/>
  <c r="O209" i="2"/>
  <c r="N209" i="2"/>
  <c r="L209" i="2"/>
  <c r="M209" i="2" s="1"/>
  <c r="O208" i="2"/>
  <c r="N208" i="2"/>
  <c r="L208" i="2"/>
  <c r="M208" i="2" s="1"/>
  <c r="O207" i="2"/>
  <c r="N207" i="2"/>
  <c r="L207" i="2"/>
  <c r="M207" i="2" s="1"/>
  <c r="O205" i="2"/>
  <c r="N205" i="2"/>
  <c r="L205" i="2"/>
  <c r="M205" i="2" s="1"/>
  <c r="O206" i="2"/>
  <c r="N206" i="2"/>
  <c r="L206" i="2"/>
  <c r="M206" i="2" s="1"/>
  <c r="O204" i="2"/>
  <c r="N204" i="2"/>
  <c r="L204" i="2"/>
  <c r="M204" i="2" s="1"/>
  <c r="O203" i="2"/>
  <c r="N203" i="2"/>
  <c r="L203" i="2"/>
  <c r="M203" i="2" s="1"/>
  <c r="O201" i="2"/>
  <c r="N201" i="2"/>
  <c r="L201" i="2"/>
  <c r="M201"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87" i="2"/>
  <c r="N187" i="2"/>
  <c r="L187" i="2"/>
  <c r="M187" i="2" s="1"/>
  <c r="O180" i="2"/>
  <c r="N180" i="2"/>
  <c r="L180" i="2"/>
  <c r="M180" i="2" s="1"/>
  <c r="O193" i="2"/>
  <c r="N193" i="2"/>
  <c r="L193" i="2"/>
  <c r="M193" i="2" s="1"/>
  <c r="O186" i="2"/>
  <c r="N186" i="2"/>
  <c r="L186" i="2"/>
  <c r="M186" i="2" s="1"/>
  <c r="O179" i="2"/>
  <c r="N179" i="2"/>
  <c r="L179" i="2"/>
  <c r="M179" i="2" s="1"/>
  <c r="O192" i="2"/>
  <c r="N192" i="2"/>
  <c r="L192" i="2"/>
  <c r="M192" i="2" s="1"/>
  <c r="O185" i="2"/>
  <c r="N185" i="2"/>
  <c r="L185" i="2"/>
  <c r="M185" i="2" s="1"/>
  <c r="O178" i="2"/>
  <c r="N178" i="2"/>
  <c r="L178" i="2"/>
  <c r="M178" i="2" s="1"/>
  <c r="O191" i="2"/>
  <c r="N191" i="2"/>
  <c r="L191" i="2"/>
  <c r="M191" i="2" s="1"/>
  <c r="O184" i="2"/>
  <c r="N184" i="2"/>
  <c r="L184" i="2"/>
  <c r="M184" i="2" s="1"/>
  <c r="O177" i="2"/>
  <c r="N177" i="2"/>
  <c r="L177" i="2"/>
  <c r="M177" i="2" s="1"/>
  <c r="O190" i="2"/>
  <c r="N190" i="2"/>
  <c r="L190" i="2"/>
  <c r="M190" i="2" s="1"/>
  <c r="O183" i="2"/>
  <c r="N183" i="2"/>
  <c r="L183" i="2"/>
  <c r="M183" i="2" s="1"/>
  <c r="O176" i="2"/>
  <c r="N176" i="2"/>
  <c r="L176" i="2"/>
  <c r="M176" i="2" s="1"/>
  <c r="O189" i="2"/>
  <c r="N189" i="2"/>
  <c r="L189" i="2"/>
  <c r="M189" i="2" s="1"/>
  <c r="O182" i="2"/>
  <c r="N182" i="2"/>
  <c r="L182" i="2"/>
  <c r="M182" i="2" s="1"/>
  <c r="O175" i="2"/>
  <c r="N175" i="2"/>
  <c r="L175" i="2"/>
  <c r="M175" i="2" s="1"/>
  <c r="O188" i="2"/>
  <c r="N188" i="2"/>
  <c r="L188" i="2"/>
  <c r="M188" i="2" s="1"/>
  <c r="O181" i="2"/>
  <c r="N181" i="2"/>
  <c r="L181" i="2"/>
  <c r="M181" i="2" s="1"/>
  <c r="O174" i="2"/>
  <c r="N174" i="2"/>
  <c r="L174" i="2"/>
  <c r="M174" i="2" s="1"/>
  <c r="O173" i="2"/>
  <c r="N173" i="2"/>
  <c r="L173" i="2"/>
  <c r="M173" i="2" s="1"/>
  <c r="O161" i="2"/>
  <c r="N161" i="2"/>
  <c r="L161" i="2"/>
  <c r="M161" i="2" s="1"/>
  <c r="O162" i="2"/>
  <c r="N162" i="2"/>
  <c r="L162" i="2"/>
  <c r="M162" i="2" s="1"/>
  <c r="O172" i="2"/>
  <c r="N172" i="2"/>
  <c r="L172" i="2"/>
  <c r="M172" i="2" s="1"/>
  <c r="O159" i="2"/>
  <c r="N159" i="2"/>
  <c r="L159" i="2"/>
  <c r="M159" i="2" s="1"/>
  <c r="O160" i="2"/>
  <c r="N160" i="2"/>
  <c r="L160" i="2"/>
  <c r="M160" i="2" s="1"/>
  <c r="O134" i="2"/>
  <c r="N134" i="2"/>
  <c r="L134" i="2"/>
  <c r="M134" i="2" s="1"/>
  <c r="O171" i="2"/>
  <c r="N171" i="2"/>
  <c r="L171" i="2"/>
  <c r="M171" i="2" s="1"/>
  <c r="O157" i="2"/>
  <c r="N157" i="2"/>
  <c r="L157" i="2"/>
  <c r="M157" i="2" s="1"/>
  <c r="O158" i="2"/>
  <c r="N158" i="2"/>
  <c r="L158" i="2"/>
  <c r="M158" i="2" s="1"/>
  <c r="O150" i="2"/>
  <c r="N150" i="2"/>
  <c r="L150" i="2"/>
  <c r="M150" i="2" s="1"/>
  <c r="O155" i="2"/>
  <c r="N155" i="2"/>
  <c r="L155" i="2"/>
  <c r="M155" i="2" s="1"/>
  <c r="O156" i="2"/>
  <c r="N156" i="2"/>
  <c r="L156" i="2"/>
  <c r="M156" i="2" s="1"/>
  <c r="O153" i="2"/>
  <c r="N153" i="2"/>
  <c r="L153" i="2"/>
  <c r="M153" i="2" s="1"/>
  <c r="O154" i="2"/>
  <c r="N154" i="2"/>
  <c r="L154" i="2"/>
  <c r="M154" i="2" s="1"/>
  <c r="O152" i="2"/>
  <c r="N152" i="2"/>
  <c r="L152" i="2"/>
  <c r="M152" i="2" s="1"/>
  <c r="O151" i="2"/>
  <c r="N151" i="2"/>
  <c r="L151" i="2"/>
  <c r="M151" i="2" s="1"/>
  <c r="O133" i="2"/>
  <c r="N133" i="2"/>
  <c r="L133" i="2"/>
  <c r="M133" i="2" s="1"/>
  <c r="O128" i="2"/>
  <c r="N128" i="2"/>
  <c r="L128" i="2"/>
  <c r="M128" i="2" s="1"/>
  <c r="O170" i="2"/>
  <c r="N170" i="2"/>
  <c r="L170" i="2"/>
  <c r="M170" i="2" s="1"/>
  <c r="O169" i="2"/>
  <c r="N169" i="2"/>
  <c r="L169" i="2"/>
  <c r="M169" i="2" s="1"/>
  <c r="O148" i="2"/>
  <c r="N148" i="2"/>
  <c r="L148" i="2"/>
  <c r="M148" i="2" s="1"/>
  <c r="O149" i="2"/>
  <c r="N149" i="2"/>
  <c r="L149" i="2"/>
  <c r="M149" i="2" s="1"/>
  <c r="O132" i="2"/>
  <c r="N132" i="2"/>
  <c r="L132" i="2"/>
  <c r="M132" i="2" s="1"/>
  <c r="O168" i="2"/>
  <c r="N168" i="2"/>
  <c r="L168" i="2"/>
  <c r="M168" i="2" s="1"/>
  <c r="O167" i="2"/>
  <c r="N167" i="2"/>
  <c r="L167" i="2"/>
  <c r="M167" i="2" s="1"/>
  <c r="O144" i="2"/>
  <c r="N144" i="2"/>
  <c r="L144" i="2"/>
  <c r="M144" i="2" s="1"/>
  <c r="O146" i="2"/>
  <c r="N146" i="2"/>
  <c r="L146" i="2"/>
  <c r="M146" i="2" s="1"/>
  <c r="O142" i="2"/>
  <c r="N142" i="2"/>
  <c r="L142" i="2"/>
  <c r="M142" i="2" s="1"/>
  <c r="O136" i="2"/>
  <c r="N136" i="2"/>
  <c r="L136" i="2"/>
  <c r="M136" i="2" s="1"/>
  <c r="O138" i="2"/>
  <c r="N138" i="2"/>
  <c r="L138" i="2"/>
  <c r="M138" i="2" s="1"/>
  <c r="O140" i="2"/>
  <c r="N140" i="2"/>
  <c r="L140" i="2"/>
  <c r="M140" i="2" s="1"/>
  <c r="O145" i="2"/>
  <c r="N145" i="2"/>
  <c r="L145" i="2"/>
  <c r="M145" i="2" s="1"/>
  <c r="O147" i="2"/>
  <c r="N147" i="2"/>
  <c r="L147" i="2"/>
  <c r="M147" i="2" s="1"/>
  <c r="O143" i="2"/>
  <c r="N143" i="2"/>
  <c r="L143" i="2"/>
  <c r="M143" i="2" s="1"/>
  <c r="O137" i="2"/>
  <c r="N137" i="2"/>
  <c r="L137" i="2"/>
  <c r="M137" i="2" s="1"/>
  <c r="O139" i="2"/>
  <c r="N139" i="2"/>
  <c r="L139" i="2"/>
  <c r="M139" i="2" s="1"/>
  <c r="O141" i="2"/>
  <c r="N141" i="2"/>
  <c r="L141" i="2"/>
  <c r="M141" i="2" s="1"/>
  <c r="O131" i="2"/>
  <c r="N131" i="2"/>
  <c r="L131" i="2"/>
  <c r="M131" i="2" s="1"/>
  <c r="O130" i="2"/>
  <c r="N130" i="2"/>
  <c r="L130" i="2"/>
  <c r="M130" i="2" s="1"/>
  <c r="O166" i="2"/>
  <c r="N166" i="2"/>
  <c r="L166" i="2"/>
  <c r="M166" i="2" s="1"/>
  <c r="O135" i="2"/>
  <c r="N135" i="2"/>
  <c r="L135" i="2"/>
  <c r="M135" i="2" s="1"/>
  <c r="O129" i="2"/>
  <c r="N129" i="2"/>
  <c r="L129" i="2"/>
  <c r="M129" i="2" s="1"/>
  <c r="O164" i="2"/>
  <c r="N164" i="2"/>
  <c r="L164" i="2"/>
  <c r="M164" i="2" s="1"/>
  <c r="O165" i="2"/>
  <c r="N165" i="2"/>
  <c r="L165" i="2"/>
  <c r="M165" i="2" s="1"/>
  <c r="O163" i="2"/>
  <c r="N163" i="2"/>
  <c r="L163" i="2"/>
  <c r="M163" i="2" s="1"/>
  <c r="O125" i="2"/>
  <c r="N125" i="2"/>
  <c r="L125" i="2"/>
  <c r="M125" i="2" s="1"/>
  <c r="O124" i="2"/>
  <c r="N124" i="2"/>
  <c r="L124" i="2"/>
  <c r="M124" i="2" s="1"/>
  <c r="O123" i="2"/>
  <c r="N123" i="2"/>
  <c r="L123" i="2"/>
  <c r="M123" i="2" s="1"/>
  <c r="O127" i="2"/>
  <c r="N127" i="2"/>
  <c r="L127" i="2"/>
  <c r="M127" i="2" s="1"/>
  <c r="O126" i="2"/>
  <c r="N126" i="2"/>
  <c r="L126" i="2"/>
  <c r="M126" i="2" s="1"/>
  <c r="O122" i="2"/>
  <c r="N122" i="2"/>
  <c r="L122" i="2"/>
  <c r="M122" i="2" s="1"/>
  <c r="O121" i="2"/>
  <c r="N121" i="2"/>
  <c r="L121" i="2"/>
  <c r="M121" i="2" s="1"/>
  <c r="O119" i="2"/>
  <c r="N119" i="2"/>
  <c r="L119" i="2"/>
  <c r="M119" i="2" s="1"/>
  <c r="O120" i="2"/>
  <c r="N120" i="2"/>
  <c r="L120" i="2"/>
  <c r="M120" i="2" s="1"/>
  <c r="O117" i="2"/>
  <c r="N117" i="2"/>
  <c r="L117" i="2"/>
  <c r="M117" i="2" s="1"/>
  <c r="O118" i="2"/>
  <c r="N118" i="2"/>
  <c r="L118" i="2"/>
  <c r="M118" i="2" s="1"/>
  <c r="O115" i="2"/>
  <c r="N115" i="2"/>
  <c r="L115" i="2"/>
  <c r="M115" i="2" s="1"/>
  <c r="O113" i="2"/>
  <c r="N113" i="2"/>
  <c r="L113" i="2"/>
  <c r="M113" i="2" s="1"/>
  <c r="O114" i="2"/>
  <c r="N114" i="2"/>
  <c r="L114" i="2"/>
  <c r="M114"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3" i="2"/>
  <c r="N103" i="2"/>
  <c r="L103" i="2"/>
  <c r="M103" i="2" s="1"/>
  <c r="O116" i="2"/>
  <c r="N116" i="2"/>
  <c r="L116" i="2"/>
  <c r="M116"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4" i="2"/>
  <c r="N84" i="2"/>
  <c r="L84" i="2"/>
  <c r="M84" i="2" s="1"/>
  <c r="O80" i="2"/>
  <c r="N80" i="2"/>
  <c r="L80" i="2"/>
  <c r="M80" i="2" s="1"/>
  <c r="O79" i="2"/>
  <c r="N79" i="2"/>
  <c r="L79" i="2"/>
  <c r="M79" i="2" s="1"/>
  <c r="O73" i="2"/>
  <c r="N73" i="2"/>
  <c r="L73" i="2"/>
  <c r="M73" i="2" s="1"/>
  <c r="O72" i="2"/>
  <c r="N72" i="2"/>
  <c r="L72" i="2"/>
  <c r="M72" i="2" s="1"/>
  <c r="O67" i="2"/>
  <c r="N67" i="2"/>
  <c r="L67" i="2"/>
  <c r="M67" i="2" s="1"/>
  <c r="O62" i="2"/>
  <c r="N62" i="2"/>
  <c r="L62" i="2"/>
  <c r="M62" i="2" s="1"/>
  <c r="O61" i="2"/>
  <c r="N61" i="2"/>
  <c r="L61" i="2"/>
  <c r="M61" i="2" s="1"/>
  <c r="O60" i="2"/>
  <c r="N60" i="2"/>
  <c r="L60" i="2"/>
  <c r="M60" i="2" s="1"/>
  <c r="O59" i="2"/>
  <c r="N59" i="2"/>
  <c r="L59" i="2"/>
  <c r="M59" i="2" s="1"/>
  <c r="O89" i="2"/>
  <c r="N89" i="2"/>
  <c r="L89" i="2"/>
  <c r="M89" i="2" s="1"/>
  <c r="O82" i="2"/>
  <c r="N82" i="2"/>
  <c r="L82" i="2"/>
  <c r="M82" i="2" s="1"/>
  <c r="O78" i="2"/>
  <c r="N78" i="2"/>
  <c r="L78" i="2"/>
  <c r="M78" i="2" s="1"/>
  <c r="O88" i="2"/>
  <c r="N88" i="2"/>
  <c r="L88" i="2"/>
  <c r="M88" i="2" s="1"/>
  <c r="O83" i="2"/>
  <c r="N83" i="2"/>
  <c r="L83" i="2"/>
  <c r="M83" i="2" s="1"/>
  <c r="O81" i="2"/>
  <c r="N81" i="2"/>
  <c r="L81" i="2"/>
  <c r="M81" i="2" s="1"/>
  <c r="O77" i="2"/>
  <c r="N77" i="2"/>
  <c r="L77" i="2"/>
  <c r="M77" i="2" s="1"/>
  <c r="O71" i="2"/>
  <c r="N71" i="2"/>
  <c r="L71" i="2"/>
  <c r="M71" i="2" s="1"/>
  <c r="O66" i="2"/>
  <c r="N66" i="2"/>
  <c r="L66" i="2"/>
  <c r="M66" i="2" s="1"/>
  <c r="O87" i="2"/>
  <c r="N87" i="2"/>
  <c r="L87" i="2"/>
  <c r="M87" i="2" s="1"/>
  <c r="O76" i="2"/>
  <c r="N76" i="2"/>
  <c r="L76" i="2"/>
  <c r="M76" i="2" s="1"/>
  <c r="O70" i="2"/>
  <c r="N70" i="2"/>
  <c r="L70" i="2"/>
  <c r="M70" i="2" s="1"/>
  <c r="O65" i="2"/>
  <c r="N65" i="2"/>
  <c r="L65" i="2"/>
  <c r="M65" i="2" s="1"/>
  <c r="O58" i="2"/>
  <c r="N58" i="2"/>
  <c r="L58" i="2"/>
  <c r="M58" i="2" s="1"/>
  <c r="O86" i="2"/>
  <c r="N86" i="2"/>
  <c r="L86" i="2"/>
  <c r="M86" i="2" s="1"/>
  <c r="O75" i="2"/>
  <c r="N75" i="2"/>
  <c r="L75" i="2"/>
  <c r="M75" i="2" s="1"/>
  <c r="O69" i="2"/>
  <c r="N69" i="2"/>
  <c r="L69" i="2"/>
  <c r="M69" i="2" s="1"/>
  <c r="O64" i="2"/>
  <c r="N64" i="2"/>
  <c r="L64" i="2"/>
  <c r="M64" i="2" s="1"/>
  <c r="O57" i="2"/>
  <c r="N57" i="2"/>
  <c r="L57" i="2"/>
  <c r="M57" i="2" s="1"/>
  <c r="O85" i="2"/>
  <c r="N85" i="2"/>
  <c r="L85" i="2"/>
  <c r="M85" i="2" s="1"/>
  <c r="O74" i="2"/>
  <c r="N74" i="2"/>
  <c r="L74" i="2"/>
  <c r="M74" i="2" s="1"/>
  <c r="O68" i="2"/>
  <c r="N68" i="2"/>
  <c r="L68" i="2"/>
  <c r="M68" i="2" s="1"/>
  <c r="O63" i="2"/>
  <c r="N63" i="2"/>
  <c r="L63" i="2"/>
  <c r="M63" i="2" s="1"/>
  <c r="O56" i="2"/>
  <c r="N56" i="2"/>
  <c r="L56" i="2"/>
  <c r="M56" i="2" s="1"/>
  <c r="O55" i="2"/>
  <c r="N55" i="2"/>
  <c r="L55" i="2"/>
  <c r="M55" i="2" s="1"/>
  <c r="O49" i="2"/>
  <c r="N49" i="2"/>
  <c r="L49" i="2"/>
  <c r="M49" i="2" s="1"/>
  <c r="O51" i="2"/>
  <c r="N51" i="2"/>
  <c r="L51" i="2"/>
  <c r="M51" i="2" s="1"/>
  <c r="O50" i="2"/>
  <c r="N50" i="2"/>
  <c r="L50" i="2"/>
  <c r="M50" i="2" s="1"/>
  <c r="O53" i="2"/>
  <c r="N53" i="2"/>
  <c r="L53" i="2"/>
  <c r="M53" i="2" s="1"/>
  <c r="O52" i="2"/>
  <c r="N52" i="2"/>
  <c r="L52" i="2"/>
  <c r="M52" i="2" s="1"/>
  <c r="O47" i="2"/>
  <c r="N47" i="2"/>
  <c r="L47" i="2"/>
  <c r="M47" i="2" s="1"/>
  <c r="O54" i="2"/>
  <c r="N54" i="2"/>
  <c r="L54" i="2"/>
  <c r="M54" i="2" s="1"/>
  <c r="O48" i="2"/>
  <c r="N48" i="2"/>
  <c r="L48" i="2"/>
  <c r="M48" i="2" s="1"/>
  <c r="O46" i="2"/>
  <c r="N46" i="2"/>
  <c r="L46" i="2"/>
  <c r="M46" i="2" s="1"/>
  <c r="O45" i="2"/>
  <c r="N45" i="2"/>
  <c r="L45" i="2"/>
  <c r="M45" i="2" s="1"/>
  <c r="O41" i="2"/>
  <c r="N41" i="2"/>
  <c r="L41" i="2"/>
  <c r="M41" i="2" s="1"/>
  <c r="O40" i="2"/>
  <c r="N40" i="2"/>
  <c r="L40" i="2"/>
  <c r="M40" i="2" s="1"/>
  <c r="O43" i="2"/>
  <c r="N43" i="2"/>
  <c r="L43" i="2"/>
  <c r="M43" i="2" s="1"/>
  <c r="O42" i="2"/>
  <c r="N42" i="2"/>
  <c r="L42" i="2"/>
  <c r="M42" i="2" s="1"/>
  <c r="O38" i="2"/>
  <c r="N38" i="2"/>
  <c r="L38" i="2"/>
  <c r="M38" i="2" s="1"/>
  <c r="O44" i="2"/>
  <c r="N44" i="2"/>
  <c r="L44" i="2"/>
  <c r="M44" i="2" s="1"/>
  <c r="O39" i="2"/>
  <c r="N39" i="2"/>
  <c r="L39" i="2"/>
  <c r="M39" i="2" s="1"/>
  <c r="O37" i="2"/>
  <c r="N37" i="2"/>
  <c r="L37" i="2"/>
  <c r="M37" i="2" s="1"/>
  <c r="O35" i="2"/>
  <c r="N35" i="2"/>
  <c r="L35" i="2"/>
  <c r="M35" i="2" s="1"/>
  <c r="O34" i="2"/>
  <c r="N34" i="2"/>
  <c r="L34" i="2"/>
  <c r="M34" i="2" s="1"/>
  <c r="O33" i="2"/>
  <c r="N33" i="2"/>
  <c r="L33" i="2"/>
  <c r="M33" i="2" s="1"/>
  <c r="O36" i="2"/>
  <c r="N36" i="2"/>
  <c r="L36" i="2"/>
  <c r="M36" i="2" s="1"/>
  <c r="O32" i="2"/>
  <c r="N32" i="2"/>
  <c r="L32" i="2"/>
  <c r="M32" i="2" s="1"/>
  <c r="O31" i="2"/>
  <c r="N31" i="2"/>
  <c r="L31" i="2"/>
  <c r="M31" i="2" s="1"/>
  <c r="O30" i="2"/>
  <c r="N30" i="2"/>
  <c r="L30" i="2"/>
  <c r="M30" i="2" s="1"/>
  <c r="O29" i="2"/>
  <c r="N29" i="2"/>
  <c r="L29" i="2"/>
  <c r="M29" i="2" s="1"/>
  <c r="O28" i="2"/>
  <c r="N28" i="2"/>
  <c r="L28" i="2"/>
  <c r="M28" i="2" s="1"/>
  <c r="O27" i="2"/>
  <c r="N27" i="2"/>
  <c r="L27" i="2"/>
  <c r="M27" i="2" s="1"/>
  <c r="O23" i="2"/>
  <c r="N23" i="2"/>
  <c r="L23" i="2"/>
  <c r="M23" i="2" s="1"/>
  <c r="O22" i="2"/>
  <c r="N22" i="2"/>
  <c r="L22" i="2"/>
  <c r="M22" i="2" s="1"/>
  <c r="O21" i="2"/>
  <c r="N21" i="2"/>
  <c r="L21" i="2"/>
  <c r="M21" i="2" s="1"/>
  <c r="L20" i="2"/>
  <c r="O19" i="2"/>
  <c r="N19" i="2"/>
  <c r="L19" i="2"/>
  <c r="M19" i="2" s="1"/>
  <c r="O18" i="2"/>
  <c r="N18" i="2"/>
  <c r="L18" i="2"/>
  <c r="M18" i="2" s="1"/>
  <c r="O17" i="2"/>
  <c r="N17" i="2"/>
  <c r="L17" i="2"/>
  <c r="M17" i="2" s="1"/>
  <c r="O16" i="2"/>
  <c r="N16" i="2"/>
  <c r="L16" i="2"/>
  <c r="M16" i="2" s="1"/>
  <c r="O15" i="2"/>
  <c r="N15" i="2"/>
  <c r="L15" i="2"/>
  <c r="M15" i="2" s="1"/>
  <c r="O14" i="2"/>
  <c r="N14" i="2"/>
  <c r="L14" i="2"/>
  <c r="M14" i="2" s="1"/>
  <c r="O13" i="2"/>
  <c r="N13" i="2"/>
  <c r="L13" i="2"/>
  <c r="M13" i="2" s="1"/>
  <c r="O12" i="2"/>
  <c r="N12" i="2"/>
  <c r="L12" i="2"/>
  <c r="M12" i="2" s="1"/>
  <c r="O11" i="2"/>
  <c r="N11" i="2"/>
  <c r="L11" i="2"/>
  <c r="M11" i="2" s="1"/>
  <c r="O8" i="2"/>
  <c r="N8" i="2"/>
  <c r="L8" i="2"/>
  <c r="M8" i="2" s="1"/>
  <c r="O10" i="2"/>
  <c r="N10" i="2"/>
  <c r="L10" i="2"/>
  <c r="M10" i="2" s="1"/>
  <c r="O7" i="2"/>
  <c r="N7" i="2"/>
  <c r="L7" i="2"/>
  <c r="M7" i="2" s="1"/>
  <c r="O9" i="2"/>
  <c r="N9" i="2"/>
  <c r="L9" i="2"/>
  <c r="M9" i="2" s="1"/>
  <c r="O3" i="2"/>
  <c r="N3" i="2"/>
  <c r="L3" i="2"/>
  <c r="M3" i="2" s="1"/>
  <c r="O2" i="2"/>
  <c r="N2" i="2"/>
  <c r="L2" i="2"/>
  <c r="M2" i="2" s="1"/>
  <c r="AB249" i="1"/>
  <c r="AA249" i="1"/>
  <c r="U249" i="1"/>
  <c r="X249" i="1" s="1"/>
  <c r="AB248" i="1"/>
  <c r="AA248" i="1"/>
  <c r="U248" i="1"/>
  <c r="X248" i="1" s="1"/>
  <c r="AB245" i="1"/>
  <c r="AA245" i="1"/>
  <c r="U245" i="1"/>
  <c r="X245" i="1" s="1"/>
  <c r="AB247" i="1"/>
  <c r="AA247" i="1"/>
  <c r="U247" i="1"/>
  <c r="X247" i="1" s="1"/>
  <c r="AB246" i="1"/>
  <c r="AA246" i="1"/>
  <c r="U246" i="1"/>
  <c r="X246" i="1" s="1"/>
  <c r="AB243" i="1"/>
  <c r="AA243" i="1"/>
  <c r="U243" i="1"/>
  <c r="X243" i="1" s="1"/>
  <c r="AB242" i="1"/>
  <c r="AA242" i="1"/>
  <c r="U242" i="1"/>
  <c r="X242"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19" i="1"/>
  <c r="AA219" i="1"/>
  <c r="U219" i="1"/>
  <c r="X219" i="1" s="1"/>
  <c r="AB218" i="1"/>
  <c r="AA218" i="1"/>
  <c r="U218" i="1"/>
  <c r="X218" i="1" s="1"/>
  <c r="AB217" i="1"/>
  <c r="AA217" i="1"/>
  <c r="U217" i="1"/>
  <c r="X217"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8" i="1"/>
  <c r="AA208" i="1"/>
  <c r="U208" i="1"/>
  <c r="X208" i="1" s="1"/>
  <c r="AB209" i="1"/>
  <c r="AA209" i="1"/>
  <c r="U209" i="1"/>
  <c r="X209" i="1" s="1"/>
  <c r="AB207" i="1"/>
  <c r="AA207" i="1"/>
  <c r="U207" i="1"/>
  <c r="X207"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69" i="1"/>
  <c r="AA169" i="1"/>
  <c r="U169" i="1"/>
  <c r="X169" i="1" s="1"/>
  <c r="AB168" i="1"/>
  <c r="AA168" i="1"/>
  <c r="U168" i="1"/>
  <c r="X168" i="1" s="1"/>
  <c r="AB167" i="1"/>
  <c r="AA167" i="1"/>
  <c r="U167" i="1"/>
  <c r="X167" i="1" s="1"/>
  <c r="AB166" i="1"/>
  <c r="AA166" i="1"/>
  <c r="U166" i="1"/>
  <c r="X166" i="1" s="1"/>
  <c r="AB165" i="1"/>
  <c r="AA165" i="1"/>
  <c r="U165" i="1"/>
  <c r="X165" i="1" s="1"/>
  <c r="AB164" i="1"/>
  <c r="AA164" i="1"/>
  <c r="U164" i="1"/>
  <c r="X164" i="1" s="1"/>
  <c r="AB162" i="1"/>
  <c r="AA162" i="1"/>
  <c r="U162" i="1"/>
  <c r="X162" i="1" s="1"/>
  <c r="AB161" i="1"/>
  <c r="AA161" i="1"/>
  <c r="U161" i="1"/>
  <c r="X161" i="1" s="1"/>
  <c r="AB155" i="1"/>
  <c r="AA155" i="1"/>
  <c r="U155" i="1"/>
  <c r="X155" i="1" s="1"/>
  <c r="AB154" i="1"/>
  <c r="AA154" i="1"/>
  <c r="U154" i="1"/>
  <c r="X154" i="1" s="1"/>
  <c r="AB153" i="1"/>
  <c r="AA153" i="1"/>
  <c r="U153" i="1"/>
  <c r="X153" i="1" s="1"/>
  <c r="AB152" i="1"/>
  <c r="AA152" i="1"/>
  <c r="U152" i="1"/>
  <c r="X152"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7" i="1"/>
  <c r="AA117" i="1"/>
  <c r="U117" i="1"/>
  <c r="X117" i="1" s="1"/>
  <c r="AB116" i="1"/>
  <c r="AA116" i="1"/>
  <c r="U116" i="1"/>
  <c r="X116" i="1" s="1"/>
  <c r="AB114" i="1"/>
  <c r="AA114" i="1"/>
  <c r="U114" i="1"/>
  <c r="X114" i="1" s="1"/>
  <c r="AB113" i="1"/>
  <c r="AA113" i="1"/>
  <c r="U113" i="1"/>
  <c r="X113" i="1" s="1"/>
  <c r="AB112" i="1"/>
  <c r="AA112" i="1"/>
  <c r="U112" i="1"/>
  <c r="X112" i="1" s="1"/>
  <c r="AB111" i="1"/>
  <c r="AA111" i="1"/>
  <c r="U111" i="1"/>
  <c r="X111" i="1" s="1"/>
  <c r="AB110" i="1"/>
  <c r="AA110" i="1"/>
  <c r="U110" i="1"/>
  <c r="X110" i="1" s="1"/>
  <c r="AB109" i="1"/>
  <c r="AA109" i="1"/>
  <c r="U109" i="1"/>
  <c r="X109" i="1" s="1"/>
  <c r="AB106" i="1"/>
  <c r="AA106" i="1"/>
  <c r="U106" i="1"/>
  <c r="X106" i="1" s="1"/>
  <c r="AB105" i="1"/>
  <c r="AA105" i="1"/>
  <c r="U105" i="1"/>
  <c r="X105" i="1" s="1"/>
  <c r="AB104" i="1"/>
  <c r="AA104" i="1"/>
  <c r="U104" i="1"/>
  <c r="X104" i="1" s="1"/>
  <c r="AB103" i="1"/>
  <c r="AA103" i="1"/>
  <c r="AB99" i="1"/>
  <c r="AA99" i="1"/>
  <c r="AB96" i="1"/>
  <c r="AA96" i="1"/>
  <c r="AB95" i="1"/>
  <c r="AA95" i="1"/>
  <c r="AB93" i="1"/>
  <c r="AA93" i="1"/>
  <c r="U93" i="1"/>
  <c r="X93" i="1" s="1"/>
  <c r="AB92" i="1"/>
  <c r="AA92" i="1"/>
  <c r="U92" i="1"/>
  <c r="X92" i="1" s="1"/>
  <c r="AB89" i="1"/>
  <c r="AA89" i="1"/>
  <c r="U89" i="1"/>
  <c r="X89"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<sst xmlns="http://schemas.openxmlformats.org/spreadsheetml/2006/main" count="15604" uniqueCount="1593">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</sst>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9" totalsRowShown="0">
  <autoFilter ref="A1:AE249"/>
  <sortState ref="A2:AE249">
    <sortCondition ref="A1:A249"/>
  </sortState>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53" totalsRowShown="0">
  <autoFilter ref="A1:Q753"/>
  <sortState ref="A2:Q753">
    <sortCondition ref="B2:B753"/>
    <sortCondition ref="E2:E753"/>
    <sortCondition ref="F2:F753"/>
  </sortState>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9"/>
  <sheetViews>
    <sheetView zoomScaleNormal="100" workbookViewId="0">
      <pane xSplit="1" topLeftCell="B1" activePane="topRight" state="frozen"/>
      <selection pane="topRight"/>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1519</v>
      </c>
      <c r="B1" s="1" t="s">
        <v>1518</v>
      </c>
      <c r="C1" s="1" t="s">
        <v>13</v>
      </c>
      <c r="D1" s="1" t="s">
        <v>14</v>
      </c>
      <c r="E1" s="1" t="s">
        <v>3</v>
      </c>
      <c r="F1" s="1" t="s">
        <v>4</v>
      </c>
      <c r="G1" s="1" t="s">
        <v>5</v>
      </c>
      <c r="H1" s="1" t="s">
        <v>6</v>
      </c>
      <c r="I1" s="1" t="s">
        <v>7</v>
      </c>
      <c r="J1" s="1" t="s">
        <v>8</v>
      </c>
      <c r="K1" s="1" t="s">
        <v>9</v>
      </c>
      <c r="L1" s="1" t="s">
        <v>10</v>
      </c>
      <c r="M1" s="1" t="s">
        <v>11</v>
      </c>
      <c r="N1" s="1" t="s">
        <v>12</v>
      </c>
      <c r="O1" s="1" t="s">
        <v>1528</v>
      </c>
      <c r="P1" s="1" t="s">
        <v>15</v>
      </c>
      <c r="Q1" s="1" t="s">
        <v>16</v>
      </c>
      <c r="R1" s="1" t="s">
        <v>17</v>
      </c>
      <c r="S1" s="1" t="s">
        <v>18</v>
      </c>
      <c r="T1" s="1" t="s">
        <v>19</v>
      </c>
      <c r="U1" s="1" t="s">
        <v>0</v>
      </c>
      <c r="V1" s="1" t="s">
        <v>1</v>
      </c>
      <c r="W1" s="1" t="s">
        <v>2</v>
      </c>
      <c r="X1" s="1" t="s">
        <v>1523</v>
      </c>
      <c r="Y1" s="1" t="s">
        <v>1524</v>
      </c>
      <c r="Z1" s="23" t="s">
        <v>1525</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1575</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1577</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1542</v>
      </c>
      <c r="B5" s="3" t="s">
        <v>25</v>
      </c>
      <c r="C5" s="3" t="s">
        <v>1550</v>
      </c>
      <c r="D5" s="3" t="s">
        <v>1543</v>
      </c>
      <c r="E5" s="3" t="s">
        <v>379</v>
      </c>
      <c r="F5" s="23" t="s">
        <v>29</v>
      </c>
      <c r="G5" s="3" t="s">
        <v>66</v>
      </c>
      <c r="H5" s="3" t="s">
        <v>31</v>
      </c>
      <c r="I5" s="3" t="s">
        <v>32</v>
      </c>
      <c r="J5" s="3" t="s">
        <v>68</v>
      </c>
      <c r="K5" s="3" t="s">
        <v>25</v>
      </c>
      <c r="L5" s="3" t="s">
        <v>96</v>
      </c>
      <c r="M5" s="3" t="s">
        <v>97</v>
      </c>
      <c r="N5" s="3" t="s">
        <v>25</v>
      </c>
      <c r="O5" s="3" t="s">
        <v>28</v>
      </c>
      <c r="P5" s="3" t="s">
        <v>1544</v>
      </c>
      <c r="Q5" s="3" t="s">
        <v>25</v>
      </c>
      <c r="R5" s="3" t="s">
        <v>35</v>
      </c>
      <c r="S5" s="23" t="s">
        <v>1545</v>
      </c>
      <c r="T5" s="3" t="s">
        <v>1546</v>
      </c>
      <c r="U5" s="3" t="str">
        <f>IF(ISNUMBER(MATCH(fields[argot element],fields[parent element],0)),"y","n")</f>
        <v>n</v>
      </c>
      <c r="V5" s="3" t="s">
        <v>94</v>
      </c>
      <c r="W5" s="3" t="s">
        <v>95</v>
      </c>
      <c r="X5" s="3" t="str">
        <f>IF(fields[is parent?]="y","parent element",IF(NOT(fields[parent element]="x"),"subelement","simple element"))</f>
        <v>simple element</v>
      </c>
      <c r="Y5" s="3" t="s">
        <v>268</v>
      </c>
      <c r="Z5" s="3" t="s">
        <v>1576</v>
      </c>
      <c r="AA5">
        <f>IF(ISNUMBER(MATCH(fields[argot element],issuesfield[field],0)),COUNTIF(issuesfield[field],fields[argot element]),0)</f>
        <v>0</v>
      </c>
      <c r="AB5">
        <f>IF(ISNUMBER(MATCH(fields[argot element],mappings[element],0)),COUNTIF(mappings[element],fields[argot element]),0)</f>
        <v>3</v>
      </c>
      <c r="AC5" t="s">
        <v>28</v>
      </c>
      <c r="AD5" t="s">
        <v>68</v>
      </c>
      <c r="AE5" s="3" t="s">
        <v>68</v>
      </c>
      <c r="AF5"/>
      <c r="AM5"/>
    </row>
    <row r="6" spans="1:39"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IF(ISNUMBER(MATCH(fields[argot element],fields[parent element],0)),"y","n")</f>
        <v>n</v>
      </c>
      <c r="V6" t="s">
        <v>26</v>
      </c>
      <c r="W6" t="s">
        <v>27</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s="3">
        <f>IF(ISNUMBER(MATCH(fields[argot element],mappings[element],0)),COUNTIF(mappings[element],fields[argot 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IF(ISNUMBER(MATCH(fields[argot element],fields[parent element],0)),"y","n")</f>
        <v>n</v>
      </c>
      <c r="V7" s="3" t="s">
        <v>64</v>
      </c>
      <c r="W7" t="s">
        <v>1521</v>
      </c>
      <c r="X7" s="3" t="str">
        <f>IF(fields[is parent?]="y","parent element",IF(NOT(fields[parent element]="x"),"subelement","simple element"))</f>
        <v>simple element</v>
      </c>
      <c r="Y7" s="3" t="s">
        <v>268</v>
      </c>
      <c r="Z7" s="3" t="s">
        <v>28</v>
      </c>
      <c r="AA7" s="3">
        <f>IF(ISNUMBER(MATCH(fields[argot element],issuesfield[field],0)),COUNTIF(issuesfield[field],fields[argot element]),0)</f>
        <v>0</v>
      </c>
      <c r="AB7">
        <f>IF(ISNUMBER(MATCH(fields[argot element],mappings[element],0)),COUNTIF(mappings[element],fields[argot 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IF(ISNUMBER(MATCH(fields[argot element],fields[parent element],0)),"y","n")</f>
        <v>y</v>
      </c>
      <c r="V8" t="s">
        <v>1520</v>
      </c>
      <c r="W8" t="s">
        <v>27</v>
      </c>
      <c r="X8" s="3" t="str">
        <f>IF(fields[is parent?]="y","parent element",IF(NOT(fields[parent element]="x"),"subelement","simple element"))</f>
        <v>parent element</v>
      </c>
      <c r="Y8" s="3" t="s">
        <v>268</v>
      </c>
      <c r="Z8" s="3" t="s">
        <v>1307</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IF(ISNUMBER(MATCH(fields[argot element],fields[parent element],0)),"y","n")</f>
        <v>n</v>
      </c>
      <c r="V9" s="23" t="s">
        <v>26</v>
      </c>
      <c r="W9" t="s">
        <v>84</v>
      </c>
      <c r="X9" s="3" t="str">
        <f>IF(fields[is parent?]="y","parent element",IF(NOT(fields[parent element]="x"),"subelement","simple element"))</f>
        <v>subelement</v>
      </c>
      <c r="Y9" s="3" t="s">
        <v>268</v>
      </c>
      <c r="Z9" s="3" t="s">
        <v>1307</v>
      </c>
      <c r="AA9" s="3">
        <f>IF(ISNUMBER(MATCH(fields[argot element],issuesfield[field],0)),COUNTIF(issuesfield[field],fields[argot element]),0)</f>
        <v>0</v>
      </c>
      <c r="AB9">
        <f>IF(ISNUMBER(MATCH(fields[argot element],mappings[element],0)),COUNTIF(mappings[element],fields[argot 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IF(ISNUMBER(MATCH(fields[argot element],fields[parent element],0)),"y","n")</f>
        <v>n</v>
      </c>
      <c r="V10" t="s">
        <v>64</v>
      </c>
      <c r="W10" t="s">
        <v>84</v>
      </c>
      <c r="X10" s="3" t="str">
        <f>IF(fields[is parent?]="y","parent element",IF(NOT(fields[parent element]="x"),"subelement","simple element"))</f>
        <v>subelement</v>
      </c>
      <c r="Y10" s="3" t="s">
        <v>268</v>
      </c>
      <c r="Z10" s="3" t="s">
        <v>1307</v>
      </c>
      <c r="AA10" s="3">
        <f>IF(ISNUMBER(MATCH(fields[argot element],issuesfield[field],0)),COUNTIF(issuesfield[field],fields[argot element]),0)</f>
        <v>0</v>
      </c>
      <c r="AB10" s="3">
        <f>IF(ISNUMBER(MATCH(fields[argot element],mappings[element],0)),COUNTIF(mappings[element],fields[argot element]),0)</f>
        <v>2</v>
      </c>
      <c r="AC10" s="3" t="s">
        <v>28</v>
      </c>
      <c r="AD10" s="3" t="s">
        <v>28</v>
      </c>
      <c r="AE10" s="3" t="s">
        <v>28</v>
      </c>
      <c r="AF10"/>
      <c r="AM10"/>
    </row>
    <row r="11" spans="1:39"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IF(ISNUMBER(MATCH(fields[argot element],fields[parent element],0)),"y","n")</f>
        <v>y</v>
      </c>
      <c r="V11" s="3" t="s">
        <v>1520</v>
      </c>
      <c r="W11" t="s">
        <v>27</v>
      </c>
      <c r="X11" s="3" t="str">
        <f>IF(fields[is parent?]="y","parent element",IF(NOT(fields[parent element]="x"),"subelement","simple element"))</f>
        <v>parent element</v>
      </c>
      <c r="Y11" s="3" t="s">
        <v>1526</v>
      </c>
      <c r="Z11" s="3" t="s">
        <v>1318</v>
      </c>
      <c r="AA11" s="3">
        <f>IF(ISNUMBER(MATCH(fields[argot element],issuesfield[field],0)),COUNTIF(issuesfield[field],fields[argot element]),0)</f>
        <v>0</v>
      </c>
      <c r="AB11">
        <f>IF(ISNUMBER(MATCH(fields[argot element],mappings[element],0)),COUNTIF(mappings[element],fields[argot element]),0)</f>
        <v>0</v>
      </c>
      <c r="AC11" t="s">
        <v>29</v>
      </c>
      <c r="AD11" t="s">
        <v>68</v>
      </c>
      <c r="AE11" s="3" t="s">
        <v>68</v>
      </c>
      <c r="AF11"/>
      <c r="AM11"/>
    </row>
    <row r="12" spans="1:39"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IF(ISNUMBER(MATCH(fields[argot element],fields[parent element],0)),"y","n")</f>
        <v>n</v>
      </c>
      <c r="V12" s="3" t="s">
        <v>94</v>
      </c>
      <c r="W12" t="s">
        <v>95</v>
      </c>
      <c r="X12" s="3" t="str">
        <f>IF(fields[is parent?]="y","parent element",IF(NOT(fields[parent element]="x"),"subelement","simple element"))</f>
        <v>subelement</v>
      </c>
      <c r="Y12" s="3" t="s">
        <v>1526</v>
      </c>
      <c r="Z12" s="3" t="s">
        <v>1318</v>
      </c>
      <c r="AA12" s="3">
        <f>IF(ISNUMBER(MATCH(fields[argot element],issuesfield[field],0)),COUNTIF(issuesfield[field],fields[argot element]),0)</f>
        <v>0</v>
      </c>
      <c r="AB12">
        <f>IF(ISNUMBER(MATCH(fields[argot element],mappings[element],0)),COUNTIF(mappings[element],fields[argot element]),0)</f>
        <v>1</v>
      </c>
      <c r="AC12" t="s">
        <v>29</v>
      </c>
      <c r="AD12" t="s">
        <v>68</v>
      </c>
      <c r="AE12" s="3" t="s">
        <v>68</v>
      </c>
      <c r="AF12"/>
      <c r="AM12"/>
    </row>
    <row r="13" spans="1:39"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IF(ISNUMBER(MATCH(fields[argot element],fields[parent element],0)),"y","n")</f>
        <v>n</v>
      </c>
      <c r="V13" s="23" t="s">
        <v>26</v>
      </c>
      <c r="W13" t="s">
        <v>27</v>
      </c>
      <c r="X13" s="3" t="str">
        <f>IF(fields[is parent?]="y","parent element",IF(NOT(fields[parent element]="x"),"subelement","simple element"))</f>
        <v>subelement</v>
      </c>
      <c r="Y13" s="3" t="s">
        <v>1526</v>
      </c>
      <c r="Z13" s="3" t="s">
        <v>1318</v>
      </c>
      <c r="AA13" s="3">
        <f>IF(ISNUMBER(MATCH(fields[argot element],issuesfield[field],0)),COUNTIF(issuesfield[field],fields[argot element]),0)</f>
        <v>0</v>
      </c>
      <c r="AB13">
        <f>IF(ISNUMBER(MATCH(fields[argot element],mappings[element],0)),COUNTIF(mappings[element],fields[argot element]),0)</f>
        <v>0</v>
      </c>
      <c r="AC13" t="s">
        <v>28</v>
      </c>
      <c r="AD13" t="s">
        <v>28</v>
      </c>
      <c r="AE13" s="3" t="s">
        <v>68</v>
      </c>
      <c r="AF13"/>
      <c r="AM13"/>
    </row>
    <row r="14" spans="1:39"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IF(ISNUMBER(MATCH(fields[argot element],fields[parent element],0)),"y","n")</f>
        <v>n</v>
      </c>
      <c r="V14" t="s">
        <v>64</v>
      </c>
      <c r="W14" t="s">
        <v>1522</v>
      </c>
      <c r="X14" s="3" t="str">
        <f>IF(fields[is parent?]="y","parent element",IF(NOT(fields[parent element]="x"),"subelement","simple element"))</f>
        <v>subelement</v>
      </c>
      <c r="Y14" s="3" t="s">
        <v>1526</v>
      </c>
      <c r="Z14" s="3" t="s">
        <v>1318</v>
      </c>
      <c r="AA14" s="3">
        <f>IF(ISNUMBER(MATCH(fields[argot element],issuesfield[field],0)),COUNTIF(issuesfield[field],fields[argot element]),0)</f>
        <v>0</v>
      </c>
      <c r="AB14">
        <f>IF(ISNUMBER(MATCH(fields[argot element],mappings[element],0)),COUNTIF(mappings[element],fields[argot element]),0)</f>
        <v>2</v>
      </c>
      <c r="AC14" t="s">
        <v>29</v>
      </c>
      <c r="AD14" t="s">
        <v>68</v>
      </c>
      <c r="AE14" s="3" t="s">
        <v>68</v>
      </c>
      <c r="AF14"/>
      <c r="AM14"/>
    </row>
    <row r="15" spans="1:39"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IF(ISNUMBER(MATCH(fields[argot element],fields[parent element],0)),"y","n")</f>
        <v>y</v>
      </c>
      <c r="V15" s="3" t="s">
        <v>1520</v>
      </c>
      <c r="W15" t="s">
        <v>27</v>
      </c>
      <c r="X15" s="3" t="str">
        <f>IF(fields[is parent?]="y","parent element",IF(NOT(fields[parent element]="x"),"subelement","simple element"))</f>
        <v>parent element</v>
      </c>
      <c r="Y15" s="3" t="s">
        <v>268</v>
      </c>
      <c r="Z15" s="3" t="s">
        <v>1578</v>
      </c>
      <c r="AA15" s="3">
        <f>IF(ISNUMBER(MATCH(fields[argot element],issuesfield[field],0)),COUNTIF(issuesfield[field],fields[argot element]),0)</f>
        <v>0</v>
      </c>
      <c r="AB15" s="3">
        <f>IF(ISNUMBER(MATCH(fields[argot element],mappings[element],0)),COUNTIF(mappings[element],fields[argot element]),0)</f>
        <v>0</v>
      </c>
      <c r="AC15" s="3" t="s">
        <v>68</v>
      </c>
      <c r="AD15" s="3" t="s">
        <v>68</v>
      </c>
      <c r="AE15" s="3" t="s">
        <v>68</v>
      </c>
      <c r="AF15"/>
      <c r="AM15"/>
    </row>
    <row r="16" spans="1:39"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IF(ISNUMBER(MATCH(fields[argot element],fields[parent element],0)),"y","n")</f>
        <v>n</v>
      </c>
      <c r="V16" s="3" t="s">
        <v>94</v>
      </c>
      <c r="W16" s="3" t="s">
        <v>95</v>
      </c>
      <c r="X16" s="3" t="str">
        <f>IF(fields[is parent?]="y","parent element",IF(NOT(fields[parent element]="x"),"subelement","simple element"))</f>
        <v>subelement</v>
      </c>
      <c r="Y16" s="3" t="s">
        <v>268</v>
      </c>
      <c r="Z16" s="3" t="s">
        <v>1576</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IF(ISNUMBER(MATCH(fields[argot element],fields[parent element],0)),"y","n")</f>
        <v>n</v>
      </c>
      <c r="V17" s="3" t="s">
        <v>94</v>
      </c>
      <c r="W17" s="3" t="s">
        <v>95</v>
      </c>
      <c r="X17" s="3" t="str">
        <f>IF(fields[is parent?]="y","parent element",IF(NOT(fields[parent element]="x"),"subelement","simple element"))</f>
        <v>subelement</v>
      </c>
      <c r="Y17" s="3" t="s">
        <v>268</v>
      </c>
      <c r="Z17" s="3" t="s">
        <v>1577</v>
      </c>
      <c r="AA17" s="3">
        <f>IF(ISNUMBER(MATCH(fields[argot element],issuesfield[field],0)),COUNTIF(issuesfield[field],fields[argot element]),0)</f>
        <v>0</v>
      </c>
      <c r="AB17" s="3">
        <f>IF(ISNUMBER(MATCH(fields[argot element],mappings[element],0)),COUNTIF(mappings[element],fields[argot element]),0)</f>
        <v>1</v>
      </c>
      <c r="AC17" s="3" t="s">
        <v>68</v>
      </c>
      <c r="AD17" s="3" t="s">
        <v>68</v>
      </c>
      <c r="AE17" s="3" t="s">
        <v>68</v>
      </c>
      <c r="AF17"/>
      <c r="AM17"/>
    </row>
    <row r="18" spans="1:39"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IF(ISNUMBER(MATCH(fields[argot element],fields[parent element],0)),"y","n")</f>
        <v>y</v>
      </c>
      <c r="V18" s="3" t="s">
        <v>1520</v>
      </c>
      <c r="W18" s="3" t="s">
        <v>27</v>
      </c>
      <c r="X18" s="3" t="str">
        <f>IF(fields[is parent?]="y","parent element",IF(NOT(fields[parent element]="x"),"subelement","simple element"))</f>
        <v>parent 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IF(ISNUMBER(MATCH(fields[argot element],fields[parent element],0)),"y","n")</f>
        <v>n</v>
      </c>
      <c r="V19" s="23" t="s">
        <v>26</v>
      </c>
      <c r="W19" t="s">
        <v>27</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0</v>
      </c>
      <c r="AC19" s="3" t="s">
        <v>28</v>
      </c>
      <c r="AD19" s="3" t="s">
        <v>28</v>
      </c>
      <c r="AE19" s="3" t="s">
        <v>68</v>
      </c>
      <c r="AF19"/>
      <c r="AM19"/>
    </row>
    <row r="20" spans="1:39"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IF(ISNUMBER(MATCH(fields[argot element],fields[parent element],0)),"y","n")</f>
        <v>n</v>
      </c>
      <c r="V20" t="s">
        <v>64</v>
      </c>
      <c r="W20" t="s">
        <v>124</v>
      </c>
      <c r="X20" s="3" t="str">
        <f>IF(fields[is parent?]="y","parent element",IF(NOT(fields[parent element]="x"),"subelement","simple element"))</f>
        <v>subelement</v>
      </c>
      <c r="Y20" s="3" t="s">
        <v>268</v>
      </c>
      <c r="Z20" s="3" t="s">
        <v>115</v>
      </c>
      <c r="AA20" s="3">
        <f>IF(ISNUMBER(MATCH(fields[argot element],issuesfield[field],0)),COUNTIF(issuesfield[field],fields[argot element]),0)</f>
        <v>0</v>
      </c>
      <c r="AB20" s="3">
        <f>IF(ISNUMBER(MATCH(fields[argot element],mappings[element],0)),COUNTIF(mappings[element],fields[argot element]),0)</f>
        <v>6</v>
      </c>
      <c r="AC20" s="3" t="s">
        <v>28</v>
      </c>
      <c r="AD20" s="3" t="s">
        <v>28</v>
      </c>
      <c r="AE20" s="3" t="s">
        <v>68</v>
      </c>
      <c r="AF20"/>
      <c r="AM20"/>
    </row>
    <row r="21" spans="1:39" s="3" customFormat="1" x14ac:dyDescent="0.25">
      <c r="A21" s="3" t="s">
        <v>1558</v>
      </c>
      <c r="B21" s="3" t="s">
        <v>25</v>
      </c>
      <c r="C21" s="3" t="s">
        <v>1560</v>
      </c>
      <c r="D21" s="3" t="s">
        <v>1559</v>
      </c>
      <c r="E21" s="3" t="s">
        <v>116</v>
      </c>
      <c r="F21" s="3" t="s">
        <v>29</v>
      </c>
      <c r="G21" s="3" t="s">
        <v>30</v>
      </c>
      <c r="H21" s="3" t="s">
        <v>40</v>
      </c>
      <c r="I21" s="3" t="s">
        <v>1561</v>
      </c>
      <c r="J21" s="3" t="s">
        <v>25</v>
      </c>
      <c r="K21" s="3" t="s">
        <v>25</v>
      </c>
      <c r="L21" s="3" t="s">
        <v>25</v>
      </c>
      <c r="M21" s="3" t="s">
        <v>25</v>
      </c>
      <c r="N21" s="3" t="s">
        <v>1563</v>
      </c>
      <c r="O21" s="3" t="s">
        <v>25</v>
      </c>
      <c r="P21" s="3" t="s">
        <v>25</v>
      </c>
      <c r="Q21" s="3" t="s">
        <v>1562</v>
      </c>
      <c r="R21" s="3" t="s">
        <v>25</v>
      </c>
      <c r="S21" s="3" t="s">
        <v>61</v>
      </c>
      <c r="T21" s="3" t="s">
        <v>28</v>
      </c>
      <c r="U21" s="3" t="str">
        <f>IF(ISNUMBER(MATCH(fields[argot element],fields[parent element],0)),"y","n")</f>
        <v>n</v>
      </c>
      <c r="V21" s="3" t="s">
        <v>94</v>
      </c>
      <c r="W21" s="3" t="s">
        <v>27</v>
      </c>
      <c r="X21" s="3" t="str">
        <f>IF(fields[is parent?]="y","parent element",IF(NOT(fields[parent element]="x"),"subelement","simple element"))</f>
        <v>simple element</v>
      </c>
      <c r="Y21" s="3" t="s">
        <v>268</v>
      </c>
      <c r="Z21" s="3" t="s">
        <v>1577</v>
      </c>
      <c r="AA21" s="3">
        <f>IF(ISNUMBER(MATCH(fields[argot element],issuesfield[field],0)),COUNTIF(issuesfield[field],fields[argot element]),0)</f>
        <v>0</v>
      </c>
      <c r="AB21" s="3">
        <f>IF(ISNUMBER(MATCH(fields[argot element],mappings[element],0)),COUNTIF(mappings[element],fields[argot element]),0)</f>
        <v>2</v>
      </c>
      <c r="AC21" s="3" t="s">
        <v>28</v>
      </c>
      <c r="AD21" s="3" t="s">
        <v>28</v>
      </c>
      <c r="AE21" s="3" t="s">
        <v>68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IF(ISNUMBER(MATCH(fields[argot element],fields[parent element],0)),"y","n")</f>
        <v>y</v>
      </c>
      <c r="V22" t="s">
        <v>1520</v>
      </c>
      <c r="W22" t="s">
        <v>27</v>
      </c>
      <c r="X22" s="3" t="str">
        <f>IF(fields[is parent?]="y","parent element",IF(NOT(fields[parent element]="x"),"subelement","simple element"))</f>
        <v>parent element</v>
      </c>
      <c r="Y22" s="3" t="s">
        <v>268</v>
      </c>
      <c r="Z22" s="3" t="s">
        <v>1313</v>
      </c>
      <c r="AA22" s="3">
        <f>IF(ISNUMBER(MATCH(fields[argot element],issuesfield[field],0)),COUNTIF(issuesfield[field],fields[argot element]),0)</f>
        <v>0</v>
      </c>
      <c r="AB22">
        <f>IF(ISNUMBER(MATCH(fields[argot element],mappings[element],0)),COUNTIF(mappings[element],fields[argot element]),0)</f>
        <v>0</v>
      </c>
      <c r="AC22" t="s">
        <v>28</v>
      </c>
      <c r="AD22" t="s">
        <v>28</v>
      </c>
      <c r="AE22" s="3" t="s">
        <v>68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IF(ISNUMBER(MATCH(fields[argot element],fields[parent element],0)),"y","n")</f>
        <v>n</v>
      </c>
      <c r="V23" s="3" t="s">
        <v>26</v>
      </c>
      <c r="W23" s="3" t="s">
        <v>27</v>
      </c>
      <c r="X23" s="3" t="str">
        <f>IF(fields[is parent?]="y","parent element",IF(NOT(fields[parent element]="x"),"subelement","simple element"))</f>
        <v>subelement</v>
      </c>
      <c r="Y23" s="3" t="s">
        <v>268</v>
      </c>
      <c r="Z23" s="3" t="s">
        <v>1313</v>
      </c>
      <c r="AA23" s="3">
        <f>IF(ISNUMBER(MATCH(fields[argot element],issuesfield[field],0)),COUNTIF(issuesfield[field],fields[argot element]),0)</f>
        <v>0</v>
      </c>
      <c r="AB23">
        <f>IF(ISNUMBER(MATCH(fields[argot element],mappings[element],0)),COUNTIF(mappings[element],fields[argot element]),0)</f>
        <v>1</v>
      </c>
      <c r="AC23" t="s">
        <v>28</v>
      </c>
      <c r="AD23" t="s">
        <v>28</v>
      </c>
      <c r="AE23" s="3" t="s">
        <v>68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1313</v>
      </c>
      <c r="AA24" s="3">
        <f>IF(ISNUMBER(MATCH(fields[argot element],issuesfield[field],0)),COUNTIF(issuesfield[field],fields[argot element]),0)</f>
        <v>0</v>
      </c>
      <c r="AB24">
        <f>IF(ISNUMBER(MATCH(fields[argot element],mappings[element],0)),COUNTIF(mappings[element],fields[argot element]),0)</f>
        <v>1</v>
      </c>
      <c r="AC24" t="s">
        <v>28</v>
      </c>
      <c r="AD24" t="s">
        <v>28</v>
      </c>
      <c r="AE24" s="3" t="s">
        <v>68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IF(fields[is parent?]="y","parent element",IF(NOT(fields[parent element]="x"),"subelement","simple element"))</f>
        <v>subelement</v>
      </c>
      <c r="Y25" s="3" t="s">
        <v>268</v>
      </c>
      <c r="Z25" s="3" t="s">
        <v>1313</v>
      </c>
      <c r="AA25" s="3">
        <f>IF(ISNUMBER(MATCH(fields[argot element],issuesfield[field],0)),COUNTIF(issuesfield[field],fields[argot element]),0)</f>
        <v>0</v>
      </c>
      <c r="AB25">
        <f>IF(ISNUMBER(MATCH(fields[argot element],mappings[element],0)),COUNTIF(mappings[element],fields[argot element]),0)</f>
        <v>0</v>
      </c>
      <c r="AC25" t="s">
        <v>28</v>
      </c>
      <c r="AD25" t="s">
        <v>28</v>
      </c>
      <c r="AE25" s="3" t="s">
        <v>68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1313</v>
      </c>
      <c r="AA26" s="3">
        <f>IF(ISNUMBER(MATCH(fields[argot element],issuesfield[field],0)),COUNTIF(issuesfield[field],fields[argot element]),0)</f>
        <v>0</v>
      </c>
      <c r="AB26">
        <f>IF(ISNUMBER(MATCH(fields[argot element],mappings[element],0)),COUNTIF(mappings[element],fields[argot element]),0)</f>
        <v>1</v>
      </c>
      <c r="AC26" t="s">
        <v>28</v>
      </c>
      <c r="AD26" t="s">
        <v>28</v>
      </c>
      <c r="AE26" s="3" t="s">
        <v>68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1313</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68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IF(ISNUMBER(MATCH(fields[argot element],fields[parent element],0)),"y","n")</f>
        <v>n</v>
      </c>
      <c r="V28" s="3" t="s">
        <v>26</v>
      </c>
      <c r="W28" t="s">
        <v>27</v>
      </c>
      <c r="X28" s="3" t="str">
        <f>IF(fields[is parent?]="y","parent element",IF(NOT(fields[parent element]="x"),"subelement","simple element"))</f>
        <v>subelement</v>
      </c>
      <c r="Y28" s="3" t="s">
        <v>268</v>
      </c>
      <c r="Z28" s="3" t="s">
        <v>1313</v>
      </c>
      <c r="AA28" s="3">
        <f>IF(ISNUMBER(MATCH(fields[argot element],issuesfield[field],0)),COUNTIF(issuesfield[field],fields[argot element]),0)</f>
        <v>0</v>
      </c>
      <c r="AB28">
        <f>IF(ISNUMBER(MATCH(fields[argot element],mappings[element],0)),COUNTIF(mappings[element],fields[argot element]),0)</f>
        <v>1</v>
      </c>
      <c r="AC28" t="s">
        <v>28</v>
      </c>
      <c r="AD28" t="s">
        <v>28</v>
      </c>
      <c r="AE28" s="3" t="s">
        <v>68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IF(ISNUMBER(MATCH(fields[argot element],fields[parent element],0)),"y","n")</f>
        <v>n</v>
      </c>
      <c r="V29" t="s">
        <v>26</v>
      </c>
      <c r="W29" t="s">
        <v>27</v>
      </c>
      <c r="X29" s="3" t="str">
        <f>IF(fields[is parent?]="y","parent element",IF(NOT(fields[parent element]="x"),"subelement","simple element"))</f>
        <v>subelement</v>
      </c>
      <c r="Y29" s="3" t="s">
        <v>268</v>
      </c>
      <c r="Z29" s="3" t="s">
        <v>1313</v>
      </c>
      <c r="AA29" s="3">
        <f>IF(ISNUMBER(MATCH(fields[argot element],issuesfield[field],0)),COUNTIF(issuesfield[field],fields[argot element]),0)</f>
        <v>0</v>
      </c>
      <c r="AB29">
        <f>IF(ISNUMBER(MATCH(fields[argot element],mappings[element],0)),COUNTIF(mappings[element],fields[argot element]),0)</f>
        <v>1</v>
      </c>
      <c r="AC29" t="s">
        <v>28</v>
      </c>
      <c r="AD29" t="s">
        <v>28</v>
      </c>
      <c r="AE29" s="3" t="s">
        <v>68</v>
      </c>
      <c r="AF29"/>
      <c r="AM29"/>
    </row>
    <row r="30" spans="1:39"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IF(ISNUMBER(MATCH(fields[argot element],fields[parent element],0)),"y","n")</f>
        <v>n</v>
      </c>
      <c r="V30" t="s">
        <v>26</v>
      </c>
      <c r="W30" t="s">
        <v>27</v>
      </c>
      <c r="X30" s="3" t="str">
        <f>IF(fields[is parent?]="y","parent element",IF(NOT(fields[parent element]="x"),"subelement","simple element"))</f>
        <v>simple element</v>
      </c>
      <c r="Y30" s="3" t="s">
        <v>268</v>
      </c>
      <c r="Z30" s="3" t="s">
        <v>28</v>
      </c>
      <c r="AA30" s="3">
        <f>IF(ISNUMBER(MATCH(fields[argot element],issuesfield[field],0)),COUNTIF(issuesfield[field],fields[argot element]),0)</f>
        <v>0</v>
      </c>
      <c r="AB30">
        <f>IF(ISNUMBER(MATCH(fields[argot element],mappings[element],0)),COUNTIF(mappings[element],fields[argot 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IF(ISNUMBER(MATCH(fields[argot element],fields[parent element],0)),"y","n")</f>
        <v>y</v>
      </c>
      <c r="V31" t="s">
        <v>1520</v>
      </c>
      <c r="W31" t="s">
        <v>27</v>
      </c>
      <c r="X31" s="3" t="str">
        <f>IF(fields[is parent?]="y","parent element",IF(NOT(fields[parent element]="x"),"subelement","simple element"))</f>
        <v>parent element</v>
      </c>
      <c r="Y31" s="3" t="s">
        <v>268</v>
      </c>
      <c r="Z31" s="3" t="s">
        <v>1313</v>
      </c>
      <c r="AA31" s="3">
        <f>IF(ISNUMBER(MATCH(fields[argot element],issuesfield[field],0)),COUNTIF(issuesfield[field],fields[argot element]),0)</f>
        <v>0</v>
      </c>
      <c r="AB31">
        <f>IF(ISNUMBER(MATCH(fields[argot element],mappings[element],0)),COUNTIF(mappings[element],fields[argot element]),0)</f>
        <v>0</v>
      </c>
      <c r="AC31" t="s">
        <v>28</v>
      </c>
      <c r="AD31" t="s">
        <v>28</v>
      </c>
      <c r="AE31" s="3" t="s">
        <v>68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1313</v>
      </c>
      <c r="AA32" s="3">
        <f>IF(ISNUMBER(MATCH(fields[argot element],issuesfield[field],0)),COUNTIF(issuesfield[field],fields[argot element]),0)</f>
        <v>0</v>
      </c>
      <c r="AB32">
        <f>IF(ISNUMBER(MATCH(fields[argot element],mappings[element],0)),COUNTIF(mappings[element],fields[argot element]),0)</f>
        <v>2</v>
      </c>
      <c r="AC32" t="s">
        <v>28</v>
      </c>
      <c r="AD32" t="s">
        <v>28</v>
      </c>
      <c r="AE32" s="3" t="s">
        <v>68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IF(ISNUMBER(MATCH(fields[argot element],fields[parent element],0)),"y","n")</f>
        <v>n</v>
      </c>
      <c r="V33" t="s">
        <v>26</v>
      </c>
      <c r="W33" t="s">
        <v>27</v>
      </c>
      <c r="X33" s="3" t="str">
        <f>IF(fields[is parent?]="y","parent element",IF(NOT(fields[parent element]="x"),"subelement","simple element"))</f>
        <v>subelement</v>
      </c>
      <c r="Y33" s="3" t="s">
        <v>268</v>
      </c>
      <c r="Z33" s="3" t="s">
        <v>1313</v>
      </c>
      <c r="AA33" s="3">
        <f>IF(ISNUMBER(MATCH(fields[argot element],issuesfield[field],0)),COUNTIF(issuesfield[field],fields[argot element]),0)</f>
        <v>0</v>
      </c>
      <c r="AB33">
        <f>IF(ISNUMBER(MATCH(fields[argot element],mappings[element],0)),COUNTIF(mappings[element],fields[argot element]),0)</f>
        <v>5</v>
      </c>
      <c r="AC33" t="s">
        <v>28</v>
      </c>
      <c r="AD33" t="s">
        <v>28</v>
      </c>
      <c r="AE33" s="3" t="s">
        <v>68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1313</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68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IF(ISNUMBER(MATCH(fields[argot element],fields[parent element],0)),"y","n")</f>
        <v>y</v>
      </c>
      <c r="V35" t="s">
        <v>1520</v>
      </c>
      <c r="W35" t="s">
        <v>27</v>
      </c>
      <c r="X35" s="3" t="str">
        <f>IF(fields[is parent?]="y","parent element",IF(NOT(fields[parent element]="x"),"subelement","simple element"))</f>
        <v>parent element</v>
      </c>
      <c r="Y35" s="3" t="s">
        <v>268</v>
      </c>
      <c r="Z35" s="3" t="s">
        <v>1313</v>
      </c>
      <c r="AA35" s="3">
        <f>IF(ISNUMBER(MATCH(fields[argot element],issuesfield[field],0)),COUNTIF(issuesfield[field],fields[argot element]),0)</f>
        <v>0</v>
      </c>
      <c r="AB35" s="3">
        <f>IF(ISNUMBER(MATCH(fields[argot element],mappings[element],0)),COUNTIF(mappings[element],fields[argot element]),0)</f>
        <v>0</v>
      </c>
      <c r="AC35" s="3" t="s">
        <v>28</v>
      </c>
      <c r="AD35" s="3" t="s">
        <v>28</v>
      </c>
      <c r="AE35" s="3" t="s">
        <v>68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1313</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68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IF(ISNUMBER(MATCH(fields[argot element],fields[parent element],0)),"y","n")</f>
        <v>n</v>
      </c>
      <c r="V37" t="s">
        <v>26</v>
      </c>
      <c r="W37" t="s">
        <v>27</v>
      </c>
      <c r="X37" s="3" t="str">
        <f>IF(fields[is parent?]="y","parent element",IF(NOT(fields[parent element]="x"),"subelement","simple element"))</f>
        <v>subelement</v>
      </c>
      <c r="Y37" t="s">
        <v>268</v>
      </c>
      <c r="Z37" s="3" t="s">
        <v>1313</v>
      </c>
      <c r="AA37" s="3">
        <f>IF(ISNUMBER(MATCH(fields[argot element],issuesfield[field],0)),COUNTIF(issuesfield[field],fields[argot element]),0)</f>
        <v>0</v>
      </c>
      <c r="AB37" s="3">
        <f>IF(ISNUMBER(MATCH(fields[argot element],mappings[element],0)),COUNTIF(mappings[element],fields[argot element]),0)</f>
        <v>6</v>
      </c>
      <c r="AC37" s="3" t="s">
        <v>28</v>
      </c>
      <c r="AD37" s="3" t="s">
        <v>28</v>
      </c>
      <c r="AE37" s="3" t="s">
        <v>68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IF(ISNUMBER(MATCH(fields[argot element],fields[parent element],0)),"y","n")</f>
        <v>n</v>
      </c>
      <c r="V38" s="3" t="s">
        <v>94</v>
      </c>
      <c r="W38" s="3" t="s">
        <v>95</v>
      </c>
      <c r="X38" s="3" t="str">
        <f>IF(fields[is parent?]="y","parent element",IF(NOT(fields[parent element]="x"),"subelement","simple element"))</f>
        <v>subelement</v>
      </c>
      <c r="Y38" t="s">
        <v>268</v>
      </c>
      <c r="Z38" s="3" t="s">
        <v>1313</v>
      </c>
      <c r="AA38" s="3">
        <f>IF(ISNUMBER(MATCH(fields[argot element],issuesfield[field],0)),COUNTIF(issuesfield[field],fields[argot element]),0)</f>
        <v>0</v>
      </c>
      <c r="AB38" s="3">
        <f>IF(ISNUMBER(MATCH(fields[argot element],mappings[element],0)),COUNTIF(mappings[element],fields[argot element]),0)</f>
        <v>2</v>
      </c>
      <c r="AC38" s="3" t="s">
        <v>28</v>
      </c>
      <c r="AD38" s="3" t="s">
        <v>28</v>
      </c>
      <c r="AE38" s="3" t="s">
        <v>68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IF(ISNUMBER(MATCH(fields[argot element],fields[parent element],0)),"y","n")</f>
        <v>y</v>
      </c>
      <c r="V39" s="3" t="s">
        <v>1520</v>
      </c>
      <c r="W39" s="3" t="s">
        <v>27</v>
      </c>
      <c r="X39" s="3" t="str">
        <f>IF(fields[is parent?]="y","parent element",IF(NOT(fields[parent element]="x"),"subelement","simple element"))</f>
        <v>parent element</v>
      </c>
      <c r="Y39" t="s">
        <v>200</v>
      </c>
      <c r="Z39" s="3" t="s">
        <v>200</v>
      </c>
      <c r="AA39" s="23">
        <f>IF(ISNUMBER(MATCH(fields[argot element],issuesfield[field],0)),COUNTIF(issuesfield[field],fields[argot element]),0)</f>
        <v>0</v>
      </c>
      <c r="AB39" s="23">
        <f>IF(ISNUMBER(MATCH(fields[argot element],mappings[element],0)),COUNTIF(mappings[element],fields[argot 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IF(ISNUMBER(MATCH(fields[argot element],fields[parent element],0)),"y","n")</f>
        <v>n</v>
      </c>
      <c r="V40" s="23" t="s">
        <v>64</v>
      </c>
      <c r="W40" s="23" t="s">
        <v>209</v>
      </c>
      <c r="X40" s="3" t="str">
        <f>IF(fields[is parent?]="y","parent element",IF(NOT(fields[parent element]="x"),"subelement","simple element"))</f>
        <v>subelement</v>
      </c>
      <c r="Y40" t="s">
        <v>200</v>
      </c>
      <c r="Z40" s="3" t="s">
        <v>200</v>
      </c>
      <c r="AA40" s="23">
        <f>IF(ISNUMBER(MATCH(fields[argot element],issuesfield[field],0)),COUNTIF(issuesfield[field],fields[argot element]),0)</f>
        <v>0</v>
      </c>
      <c r="AB40" s="23">
        <f>IF(ISNUMBER(MATCH(fields[argot element],mappings[element],0)),COUNTIF(mappings[element],fields[argot 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IF(ISNUMBER(MATCH(fields[argot element],fields[parent element],0)),"y","n")</f>
        <v>n</v>
      </c>
      <c r="V41" s="3" t="s">
        <v>94</v>
      </c>
      <c r="W41" s="3" t="s">
        <v>95</v>
      </c>
      <c r="X41" s="3" t="str">
        <f>IF(fields[is parent?]="y","parent element",IF(NOT(fields[parent element]="x"),"subelement","simple element"))</f>
        <v>subelement</v>
      </c>
      <c r="Y41" t="s">
        <v>200</v>
      </c>
      <c r="Z41" s="3" t="s">
        <v>200</v>
      </c>
      <c r="AA41" s="23">
        <f>IF(ISNUMBER(MATCH(fields[argot element],issuesfield[field],0)),COUNTIF(issuesfield[field],fields[argot element]),0)</f>
        <v>0</v>
      </c>
      <c r="AB41" s="23">
        <f>IF(ISNUMBER(MATCH(fields[argot element],mappings[element],0)),COUNTIF(mappings[element],fields[argot 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IF(ISNUMBER(MATCH(fields[argot element],fields[parent element],0)),"y","n")</f>
        <v>n</v>
      </c>
      <c r="V42" s="23" t="s">
        <v>26</v>
      </c>
      <c r="W42" s="3" t="s">
        <v>27</v>
      </c>
      <c r="X42" s="3" t="str">
        <f>IF(fields[is parent?]="y","parent element",IF(NOT(fields[parent element]="x"),"subelement","simple element"))</f>
        <v>subelement</v>
      </c>
      <c r="Y42" t="s">
        <v>200</v>
      </c>
      <c r="Z42" s="3" t="s">
        <v>200</v>
      </c>
      <c r="AA42" s="23">
        <f>IF(ISNUMBER(MATCH(fields[argot element],issuesfield[field],0)),COUNTIF(issuesfield[field],fields[argot element]),0)</f>
        <v>0</v>
      </c>
      <c r="AB42" s="23">
        <f>IF(ISNUMBER(MATCH(fields[argot element],mappings[element],0)),COUNTIF(mappings[element],fields[argot 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IF(ISNUMBER(MATCH(fields[argot element],fields[parent element],0)),"y","n")</f>
        <v>n</v>
      </c>
      <c r="V43" s="23" t="s">
        <v>26</v>
      </c>
      <c r="W43" s="23" t="s">
        <v>27</v>
      </c>
      <c r="X43" s="3" t="str">
        <f>IF(fields[is parent?]="y","parent element",IF(NOT(fields[parent element]="x"),"subelement","simple element"))</f>
        <v>subelement</v>
      </c>
      <c r="Y43" t="s">
        <v>200</v>
      </c>
      <c r="Z43" s="3" t="s">
        <v>200</v>
      </c>
      <c r="AA43" s="23">
        <f>IF(ISNUMBER(MATCH(fields[argot element],issuesfield[field],0)),COUNTIF(issuesfield[field],fields[argot element]),0)</f>
        <v>0</v>
      </c>
      <c r="AB43" s="23">
        <f>IF(ISNUMBER(MATCH(fields[argot element],mappings[element],0)),COUNTIF(mappings[element],fields[argot 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IF(ISNUMBER(MATCH(fields[argot element],fields[parent element],0)),"y","n")</f>
        <v>n</v>
      </c>
      <c r="V44" s="23" t="s">
        <v>26</v>
      </c>
      <c r="W44" s="23" t="s">
        <v>27</v>
      </c>
      <c r="X44" s="3" t="str">
        <f>IF(fields[is parent?]="y","parent element",IF(NOT(fields[parent element]="x"),"subelement","simple element"))</f>
        <v>subelement</v>
      </c>
      <c r="Y44" t="s">
        <v>200</v>
      </c>
      <c r="Z44" s="3" t="s">
        <v>200</v>
      </c>
      <c r="AA44" s="23">
        <f>IF(ISNUMBER(MATCH(fields[argot element],issuesfield[field],0)),COUNTIF(issuesfield[field],fields[argot element]),0)</f>
        <v>0</v>
      </c>
      <c r="AB44" s="23">
        <f>IF(ISNUMBER(MATCH(fields[argot element],mappings[element],0)),COUNTIF(mappings[element],fields[argot 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IF(ISNUMBER(MATCH(fields[argot element],fields[parent element],0)),"y","n")</f>
        <v>n</v>
      </c>
      <c r="V45" s="3" t="s">
        <v>94</v>
      </c>
      <c r="W45" s="3" t="s">
        <v>95</v>
      </c>
      <c r="X45" s="3" t="str">
        <f>IF(fields[is parent?]="y","parent element",IF(NOT(fields[parent element]="x"),"subelement","simple element"))</f>
        <v>subelement</v>
      </c>
      <c r="Y45" t="s">
        <v>200</v>
      </c>
      <c r="Z45" s="3" t="s">
        <v>200</v>
      </c>
      <c r="AA45" s="23">
        <f>IF(ISNUMBER(MATCH(fields[argot element],issuesfield[field],0)),COUNTIF(issuesfield[field],fields[argot element]),0)</f>
        <v>0</v>
      </c>
      <c r="AB45" s="23">
        <f>IF(ISNUMBER(MATCH(fields[argot element],mappings[element],0)),COUNTIF(mappings[element],fields[argot 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IF(ISNUMBER(MATCH(fields[argot element],fields[parent element],0)),"y","n")</f>
        <v>n</v>
      </c>
      <c r="V46" s="23" t="s">
        <v>26</v>
      </c>
      <c r="W46" s="3" t="s">
        <v>27</v>
      </c>
      <c r="X46" s="3" t="str">
        <f>IF(fields[is parent?]="y","parent element",IF(NOT(fields[parent element]="x"),"subelement","simple element"))</f>
        <v>subelement</v>
      </c>
      <c r="Y46" t="s">
        <v>200</v>
      </c>
      <c r="Z46" s="3" t="s">
        <v>200</v>
      </c>
      <c r="AA46" s="23">
        <f>IF(ISNUMBER(MATCH(fields[argot element],issuesfield[field],0)),COUNTIF(issuesfield[field],fields[argot element]),0)</f>
        <v>0</v>
      </c>
      <c r="AB46" s="23">
        <f>IF(ISNUMBER(MATCH(fields[argot element],mappings[element],0)),COUNTIF(mappings[element],fields[argot 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IF(ISNUMBER(MATCH(fields[argot element],fields[parent element],0)),"y","n")</f>
        <v>n</v>
      </c>
      <c r="V47" s="23" t="s">
        <v>26</v>
      </c>
      <c r="W47" s="23" t="s">
        <v>27</v>
      </c>
      <c r="X47" s="3" t="str">
        <f>IF(fields[is parent?]="y","parent element",IF(NOT(fields[parent element]="x"),"subelement","simple element"))</f>
        <v>subelement</v>
      </c>
      <c r="Y47" t="s">
        <v>200</v>
      </c>
      <c r="Z47" s="3" t="s">
        <v>200</v>
      </c>
      <c r="AA47" s="23">
        <f>IF(ISNUMBER(MATCH(fields[argot element],issuesfield[field],0)),COUNTIF(issuesfield[field],fields[argot element]),0)</f>
        <v>0</v>
      </c>
      <c r="AB47" s="23">
        <f>IF(ISNUMBER(MATCH(fields[argot element],mappings[element],0)),COUNTIF(mappings[element],fields[argot 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IF(ISNUMBER(MATCH(fields[argot element],fields[parent element],0)),"y","n")</f>
        <v>n</v>
      </c>
      <c r="V48" s="23" t="s">
        <v>64</v>
      </c>
      <c r="W48" s="23" t="s">
        <v>209</v>
      </c>
      <c r="X48" s="3" t="str">
        <f>IF(fields[is parent?]="y","parent element",IF(NOT(fields[parent element]="x"),"subelement","simple element"))</f>
        <v>subelement</v>
      </c>
      <c r="Y48" t="s">
        <v>200</v>
      </c>
      <c r="Z48" s="3" t="s">
        <v>200</v>
      </c>
      <c r="AA48" s="23">
        <f>IF(ISNUMBER(MATCH(fields[argot element],issuesfield[field],0)),COUNTIF(issuesfield[field],fields[argot element]),0)</f>
        <v>0</v>
      </c>
      <c r="AB48" s="23">
        <f>IF(ISNUMBER(MATCH(fields[argot element],mappings[element],0)),COUNTIF(mappings[element],fields[argot 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IF(ISNUMBER(MATCH(fields[argot element],fields[parent element],0)),"y","n")</f>
        <v>n</v>
      </c>
      <c r="V49" s="23" t="s">
        <v>64</v>
      </c>
      <c r="W49" s="23" t="s">
        <v>209</v>
      </c>
      <c r="X49" s="3" t="str">
        <f>IF(fields[is parent?]="y","parent element",IF(NOT(fields[parent element]="x"),"subelement","simple element"))</f>
        <v>subelement</v>
      </c>
      <c r="Y49" t="s">
        <v>200</v>
      </c>
      <c r="Z49" s="3" t="s">
        <v>200</v>
      </c>
      <c r="AA49" s="23">
        <f>IF(ISNUMBER(MATCH(fields[argot element],issuesfield[field],0)),COUNTIF(issuesfield[field],fields[argot element]),0)</f>
        <v>0</v>
      </c>
      <c r="AB49" s="23">
        <f>IF(ISNUMBER(MATCH(fields[argot element],mappings[element],0)),COUNTIF(mappings[element],fields[argot 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IF(ISNUMBER(MATCH(fields[argot element],fields[parent element],0)),"y","n")</f>
        <v>n</v>
      </c>
      <c r="V50" s="23" t="s">
        <v>64</v>
      </c>
      <c r="W50" s="23" t="s">
        <v>209</v>
      </c>
      <c r="X50" s="3" t="str">
        <f>IF(fields[is parent?]="y","parent element",IF(NOT(fields[parent element]="x"),"subelement","simple element"))</f>
        <v>subelement</v>
      </c>
      <c r="Y50" s="3" t="s">
        <v>200</v>
      </c>
      <c r="Z50" s="3" t="s">
        <v>200</v>
      </c>
      <c r="AA50" s="23">
        <f>IF(ISNUMBER(MATCH(fields[argot element],issuesfield[field],0)),COUNTIF(issuesfield[field],fields[argot element]),0)</f>
        <v>0</v>
      </c>
      <c r="AB50" s="23">
        <f>IF(ISNUMBER(MATCH(fields[argot element],mappings[element],0)),COUNTIF(mappings[element],fields[argot 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IF(ISNUMBER(MATCH(fields[argot element],fields[parent element],0)),"y","n")</f>
        <v>n</v>
      </c>
      <c r="V51" s="3" t="s">
        <v>26</v>
      </c>
      <c r="W51" t="s">
        <v>27</v>
      </c>
      <c r="X51" s="3" t="str">
        <f>IF(fields[is parent?]="y","parent element",IF(NOT(fields[parent element]="x"),"subelement","simple element"))</f>
        <v>subelement</v>
      </c>
      <c r="Y51" s="3" t="s">
        <v>200</v>
      </c>
      <c r="Z51" s="3" t="s">
        <v>200</v>
      </c>
      <c r="AA51" s="23">
        <f>IF(ISNUMBER(MATCH(fields[argot element],issuesfield[field],0)),COUNTIF(issuesfield[field],fields[argot element]),0)</f>
        <v>0</v>
      </c>
      <c r="AB51" s="23">
        <f>IF(ISNUMBER(MATCH(fields[argot element],mappings[element],0)),COUNTIF(mappings[element],fields[argot element]),0)</f>
        <v>6</v>
      </c>
      <c r="AC51" s="23" t="s">
        <v>28</v>
      </c>
      <c r="AD51" s="23" t="s">
        <v>28</v>
      </c>
      <c r="AE51" s="23" t="s">
        <v>28</v>
      </c>
      <c r="AF51"/>
      <c r="AM51"/>
    </row>
    <row r="52" spans="1:39"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IF(ISNUMBER(MATCH(fields[argot element],fields[parent element],0)),"y","n")</f>
        <v>n</v>
      </c>
      <c r="V52" t="s">
        <v>26</v>
      </c>
      <c r="W52" t="s">
        <v>27</v>
      </c>
      <c r="X52" s="3" t="str">
        <f>IF(fields[is parent?]="y","parent element",IF(NOT(fields[parent element]="x"),"subelement","simple element"))</f>
        <v>simple element</v>
      </c>
      <c r="Y52" s="3" t="s">
        <v>268</v>
      </c>
      <c r="Z52" s="3" t="s">
        <v>28</v>
      </c>
      <c r="AA52" s="23">
        <f>IF(ISNUMBER(MATCH(fields[argot element],issuesfield[field],0)),COUNTIF(issuesfield[field],fields[argot element]),0)</f>
        <v>0</v>
      </c>
      <c r="AB52" s="23">
        <f>IF(ISNUMBER(MATCH(fields[argot element],mappings[element],0)),COUNTIF(mappings[element],fields[argot 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IF(ISNUMBER(MATCH(fields[argot element],fields[parent element],0)),"y","n")</f>
        <v>y</v>
      </c>
      <c r="V53" t="s">
        <v>1520</v>
      </c>
      <c r="W53" t="s">
        <v>27</v>
      </c>
      <c r="X53" s="3" t="str">
        <f>IF(fields[is parent?]="y","parent element",IF(NOT(fields[parent element]="x"),"subelement","simple element"))</f>
        <v>parent element</v>
      </c>
      <c r="Y53" s="3" t="s">
        <v>268</v>
      </c>
      <c r="Z53" s="3" t="s">
        <v>28</v>
      </c>
      <c r="AA53" s="3">
        <f>IF(ISNUMBER(MATCH(fields[argot element],issuesfield[field],0)),COUNTIF(issuesfield[field],fields[argot element]),0)</f>
        <v>0</v>
      </c>
      <c r="AB53" s="3">
        <f>IF(ISNUMBER(MATCH(fields[argot element],mappings[element],0)),COUNTIF(mappings[element],fields[argot 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IF(ISNUMBER(MATCH(fields[argot element],fields[parent element],0)),"y","n")</f>
        <v>n</v>
      </c>
      <c r="V54" t="s">
        <v>26</v>
      </c>
      <c r="W54" s="3" t="s">
        <v>27</v>
      </c>
      <c r="X54" s="3" t="str">
        <f>IF(fields[is parent?]="y","parent element",IF(NOT(fields[parent element]="x"),"subelement","simple element"))</f>
        <v>subelement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IF(ISNUMBER(MATCH(fields[argot element],fields[parent element],0)),"y","n")</f>
        <v>n</v>
      </c>
      <c r="V55" t="s">
        <v>94</v>
      </c>
      <c r="W55" t="s">
        <v>95</v>
      </c>
      <c r="X55" s="3" t="str">
        <f>IF(fields[is parent?]="y","parent element",IF(NOT(fields[parent element]="x"),"subelement","simple element"))</f>
        <v>subelement</v>
      </c>
      <c r="Y55" s="3" t="s">
        <v>268</v>
      </c>
      <c r="Z55" s="3" t="s">
        <v>28</v>
      </c>
      <c r="AA55" s="3">
        <f>IF(ISNUMBER(MATCH(fields[argot element],issuesfield[field],0)),COUNTIF(issuesfield[field],fields[argot element]),0)</f>
        <v>1</v>
      </c>
      <c r="AB55">
        <f>IF(ISNUMBER(MATCH(fields[argot element],mappings[element],0)),COUNTIF(mappings[element],fields[argot 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IF(ISNUMBER(MATCH(fields[argot element],fields[parent element],0)),"y","n")</f>
        <v>n</v>
      </c>
      <c r="V56" t="s">
        <v>26</v>
      </c>
      <c r="W56" s="23" t="s">
        <v>27</v>
      </c>
      <c r="X56" s="3" t="str">
        <f>IF(fields[is parent?]="y","parent element",IF(NOT(fields[parent element]="x"),"subelement","simple element"))</f>
        <v>simple 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IF(ISNUMBER(MATCH(fields[argot element],fields[parent element],0)),"y","n")</f>
        <v>y</v>
      </c>
      <c r="V57" t="s">
        <v>1520</v>
      </c>
      <c r="W57" t="s">
        <v>27</v>
      </c>
      <c r="X57" s="3" t="str">
        <f>IF(fields[is parent?]="y","parent element",IF(NOT(fields[parent element]="x"),"subelement","simple element"))</f>
        <v>parent element</v>
      </c>
      <c r="Y57" s="3" t="s">
        <v>268</v>
      </c>
      <c r="Z57" s="3" t="s">
        <v>28</v>
      </c>
      <c r="AA57" s="3">
        <f>IF(ISNUMBER(MATCH(fields[argot element],issuesfield[field],0)),COUNTIF(issuesfield[field],fields[argot element]),0)</f>
        <v>0</v>
      </c>
      <c r="AB57">
        <f>IF(ISNUMBER(MATCH(fields[argot element],mappings[element],0)),COUNTIF(mappings[element],fields[argot 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IF(ISNUMBER(MATCH(fields[argot element],fields[parent element],0)),"y","n")</f>
        <v>n</v>
      </c>
      <c r="V58" s="3" t="s">
        <v>26</v>
      </c>
      <c r="W58" t="s">
        <v>27</v>
      </c>
      <c r="X58" s="3" t="str">
        <f>IF(fields[is parent?]="y","parent element",IF(NOT(fields[parent element]="x"),"subelement","simple element"))</f>
        <v>subelement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IF(ISNUMBER(MATCH(fields[argot element],fields[parent element],0)),"y","n")</f>
        <v>n</v>
      </c>
      <c r="V59" t="s">
        <v>26</v>
      </c>
      <c r="W59" t="s">
        <v>27</v>
      </c>
      <c r="X59" s="3" t="str">
        <f>IF(fields[is parent?]="y","parent element",IF(NOT(fields[parent element]="x"),"subelement","simple element"))</f>
        <v>subelement</v>
      </c>
      <c r="Y59" s="3" t="s">
        <v>268</v>
      </c>
      <c r="Z59" s="3" t="s">
        <v>28</v>
      </c>
      <c r="AA59" s="3">
        <f>IF(ISNUMBER(MATCH(fields[argot element],issuesfield[field],0)),COUNTIF(issuesfield[field],fields[argot element]),0)</f>
        <v>0</v>
      </c>
      <c r="AB59" s="3">
        <f>IF(ISNUMBER(MATCH(fields[argot element],mappings[element],0)),COUNTIF(mappings[element],fields[argot 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IF(ISNUMBER(MATCH(fields[argot element],fields[parent element],0)),"y","n")</f>
        <v>n</v>
      </c>
      <c r="V60" t="s">
        <v>26</v>
      </c>
      <c r="W60" t="s">
        <v>27</v>
      </c>
      <c r="X60" s="3" t="str">
        <f>IF(fields[is parent?]="y","parent element",IF(NOT(fields[parent element]="x"),"subelement","simple element"))</f>
        <v>simple element</v>
      </c>
      <c r="Y60" s="3" t="s">
        <v>268</v>
      </c>
      <c r="Z60" s="3" t="s">
        <v>28</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IF(ISNUMBER(MATCH(fields[argot element],fields[parent element],0)),"y","n")</f>
        <v>y</v>
      </c>
      <c r="V61" t="s">
        <v>1520</v>
      </c>
      <c r="W61" t="s">
        <v>27</v>
      </c>
      <c r="X61" s="3" t="str">
        <f>IF(fields[is parent?]="y","parent element",IF(NOT(fields[parent element]="x"),"subelement","simple element"))</f>
        <v>parent element</v>
      </c>
      <c r="Y61" s="3" t="s">
        <v>268</v>
      </c>
      <c r="Z61" s="3" t="s">
        <v>1313</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s="3" customFormat="1" x14ac:dyDescent="0.25">
      <c r="A62" s="3" t="s">
        <v>1579</v>
      </c>
      <c r="B62" s="3" t="s">
        <v>288</v>
      </c>
      <c r="C62" s="3" t="s">
        <v>1580</v>
      </c>
      <c r="D62" s="3" t="s">
        <v>1581</v>
      </c>
      <c r="E62" s="3" t="s">
        <v>39</v>
      </c>
      <c r="F62" s="3" t="s">
        <v>29</v>
      </c>
      <c r="G62" s="3" t="s">
        <v>30</v>
      </c>
      <c r="H62" s="3" t="s">
        <v>31</v>
      </c>
      <c r="I62" s="3" t="s">
        <v>168</v>
      </c>
      <c r="J62" s="3" t="s">
        <v>25</v>
      </c>
      <c r="K62" s="3" t="s">
        <v>25</v>
      </c>
      <c r="L62" s="3" t="s">
        <v>25</v>
      </c>
      <c r="M62" s="3" t="s">
        <v>25</v>
      </c>
      <c r="N62" s="3" t="s">
        <v>25</v>
      </c>
      <c r="O62" s="3" t="s">
        <v>28</v>
      </c>
      <c r="P62" s="22" t="s">
        <v>25</v>
      </c>
      <c r="Q62" s="3" t="s">
        <v>25</v>
      </c>
      <c r="R62" s="3" t="s">
        <v>28</v>
      </c>
      <c r="S62" s="3" t="s">
        <v>291</v>
      </c>
      <c r="T62" s="3" t="s">
        <v>28</v>
      </c>
      <c r="U62" s="3" t="str">
        <f>IF(ISNUMBER(MATCH(fields[argot element],fields[parent element],0)),"y","n")</f>
        <v>n</v>
      </c>
      <c r="V62" s="3" t="s">
        <v>26</v>
      </c>
      <c r="W62" s="3" t="s">
        <v>27</v>
      </c>
      <c r="X62" s="3" t="str">
        <f>IF(fields[is parent?]="y","parent element",IF(NOT(fields[parent element]="x"),"subelement","simple element"))</f>
        <v>subelement</v>
      </c>
      <c r="Y62" s="3" t="s">
        <v>268</v>
      </c>
      <c r="Z62" s="3" t="s">
        <v>1313</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row>
    <row r="63" spans="1:39" x14ac:dyDescent="0.25">
      <c r="A63" s="3" t="s">
        <v>292</v>
      </c>
      <c r="B63" s="3" t="s">
        <v>288</v>
      </c>
      <c r="C63" s="3" t="s">
        <v>295</v>
      </c>
      <c r="D63" s="3" t="s">
        <v>296</v>
      </c>
      <c r="E63" s="3" t="s">
        <v>39</v>
      </c>
      <c r="F63" s="3" t="s">
        <v>29</v>
      </c>
      <c r="G63" s="3" t="s">
        <v>30</v>
      </c>
      <c r="H63" s="3" t="s">
        <v>31</v>
      </c>
      <c r="I63" s="3" t="s">
        <v>293</v>
      </c>
      <c r="J63" s="3" t="s">
        <v>25</v>
      </c>
      <c r="K63" s="3" t="s">
        <v>25</v>
      </c>
      <c r="L63" s="3" t="s">
        <v>294</v>
      </c>
      <c r="M63" s="3" t="s">
        <v>294</v>
      </c>
      <c r="N63" s="3" t="s">
        <v>25</v>
      </c>
      <c r="O63" s="3" t="s">
        <v>28</v>
      </c>
      <c r="P63" s="22" t="s">
        <v>297</v>
      </c>
      <c r="Q63" s="3" t="s">
        <v>25</v>
      </c>
      <c r="R63" s="3" t="s">
        <v>28</v>
      </c>
      <c r="S63" s="3" t="s">
        <v>291</v>
      </c>
      <c r="T63" s="3" t="s">
        <v>28</v>
      </c>
      <c r="U63" s="3" t="str">
        <f>IF(ISNUMBER(MATCH(fields[argot element],fields[parent element],0)),"y","n")</f>
        <v>n</v>
      </c>
      <c r="V63" s="3" t="s">
        <v>26</v>
      </c>
      <c r="W63" t="s">
        <v>27</v>
      </c>
      <c r="X63" s="3" t="str">
        <f>IF(fields[is parent?]="y","parent element",IF(NOT(fields[parent element]="x"),"subelement","simple element"))</f>
        <v>subelement</v>
      </c>
      <c r="Y63" s="3" t="s">
        <v>268</v>
      </c>
      <c r="Z63" s="3" t="s">
        <v>1313</v>
      </c>
      <c r="AA63" s="3">
        <f>IF(ISNUMBER(MATCH(fields[argot element],issuesfield[field],0)),COUNTIF(issuesfield[field],fields[argot element]),0)</f>
        <v>0</v>
      </c>
      <c r="AB63" s="3">
        <f>IF(ISNUMBER(MATCH(fields[argot element],mappings[element],0)),COUNTIF(mappings[element],fields[argot element]),0)</f>
        <v>1</v>
      </c>
      <c r="AC63" s="3" t="s">
        <v>28</v>
      </c>
      <c r="AD63" s="3" t="s">
        <v>28</v>
      </c>
      <c r="AE63" s="3" t="s">
        <v>28</v>
      </c>
      <c r="AF63"/>
      <c r="AM63"/>
    </row>
    <row r="64" spans="1:39" x14ac:dyDescent="0.25">
      <c r="A64" t="s">
        <v>298</v>
      </c>
      <c r="B64" t="s">
        <v>288</v>
      </c>
      <c r="C64" t="s">
        <v>299</v>
      </c>
      <c r="D64" t="s">
        <v>300</v>
      </c>
      <c r="E64" t="s">
        <v>39</v>
      </c>
      <c r="F64" t="s">
        <v>29</v>
      </c>
      <c r="G64" t="s">
        <v>30</v>
      </c>
      <c r="H64" t="s">
        <v>31</v>
      </c>
      <c r="I64" t="s">
        <v>32</v>
      </c>
      <c r="J64" t="s">
        <v>25</v>
      </c>
      <c r="K64" t="s">
        <v>25</v>
      </c>
      <c r="L64" t="s">
        <v>25</v>
      </c>
      <c r="M64" t="s">
        <v>25</v>
      </c>
      <c r="N64" s="3" t="s">
        <v>25</v>
      </c>
      <c r="O64" t="s">
        <v>25</v>
      </c>
      <c r="P64" s="3" t="s">
        <v>301</v>
      </c>
      <c r="Q64" t="s">
        <v>25</v>
      </c>
      <c r="R64" t="s">
        <v>25</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1313</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302</v>
      </c>
      <c r="B65" t="s">
        <v>288</v>
      </c>
      <c r="C65" t="s">
        <v>303</v>
      </c>
      <c r="D65" t="s">
        <v>304</v>
      </c>
      <c r="E65" t="s">
        <v>39</v>
      </c>
      <c r="F65" t="s">
        <v>29</v>
      </c>
      <c r="G65" t="s">
        <v>30</v>
      </c>
      <c r="H65" t="s">
        <v>31</v>
      </c>
      <c r="I65" t="s">
        <v>32</v>
      </c>
      <c r="J65" t="s">
        <v>25</v>
      </c>
      <c r="K65" t="s">
        <v>25</v>
      </c>
      <c r="L65" t="s">
        <v>294</v>
      </c>
      <c r="M65" t="s">
        <v>294</v>
      </c>
      <c r="N65" s="3" t="s">
        <v>25</v>
      </c>
      <c r="O65" t="s">
        <v>25</v>
      </c>
      <c r="P65" s="22" t="s">
        <v>25</v>
      </c>
      <c r="Q65" t="s">
        <v>25</v>
      </c>
      <c r="R65" t="s">
        <v>28</v>
      </c>
      <c r="S65"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1313</v>
      </c>
      <c r="AA65" s="3">
        <f>IF(ISNUMBER(MATCH(fields[argot element],issuesfield[field],0)),COUNTIF(issuesfield[field],fields[argot element]),0)</f>
        <v>0</v>
      </c>
      <c r="AB65">
        <f>IF(ISNUMBER(MATCH(fields[argot element],mappings[element],0)),COUNTIF(mappings[element],fields[argot element]),0)</f>
        <v>1</v>
      </c>
      <c r="AC65" t="s">
        <v>28</v>
      </c>
      <c r="AD65" t="s">
        <v>28</v>
      </c>
      <c r="AE65" s="3" t="s">
        <v>28</v>
      </c>
      <c r="AF65"/>
      <c r="AM65"/>
    </row>
    <row r="66" spans="1:39" x14ac:dyDescent="0.25">
      <c r="A66" t="s">
        <v>305</v>
      </c>
      <c r="B66" t="s">
        <v>288</v>
      </c>
      <c r="C66" t="s">
        <v>307</v>
      </c>
      <c r="D66" t="s">
        <v>308</v>
      </c>
      <c r="E66" t="s">
        <v>39</v>
      </c>
      <c r="F66" s="3" t="s">
        <v>29</v>
      </c>
      <c r="G66" t="s">
        <v>30</v>
      </c>
      <c r="H66" t="s">
        <v>31</v>
      </c>
      <c r="I66" t="s">
        <v>32</v>
      </c>
      <c r="J66" t="s">
        <v>25</v>
      </c>
      <c r="K66" t="s">
        <v>25</v>
      </c>
      <c r="L66" t="s">
        <v>306</v>
      </c>
      <c r="M66" t="s">
        <v>306</v>
      </c>
      <c r="N66" s="3" t="s">
        <v>25</v>
      </c>
      <c r="O66" t="s">
        <v>25</v>
      </c>
      <c r="P66" s="3" t="s">
        <v>309</v>
      </c>
      <c r="Q66" t="s">
        <v>310</v>
      </c>
      <c r="R66" t="s">
        <v>311</v>
      </c>
      <c r="S66" s="3" t="s">
        <v>291</v>
      </c>
      <c r="T66" t="s">
        <v>28</v>
      </c>
      <c r="U66" t="str">
        <f>IF(ISNUMBER(MATCH(fields[argot element],fields[parent element],0)),"y","n")</f>
        <v>n</v>
      </c>
      <c r="V66" t="s">
        <v>26</v>
      </c>
      <c r="W66" t="s">
        <v>27</v>
      </c>
      <c r="X66" s="3" t="str">
        <f>IF(fields[is parent?]="y","parent element",IF(NOT(fields[parent element]="x"),"subelement","simple element"))</f>
        <v>subelement</v>
      </c>
      <c r="Y66" s="3" t="s">
        <v>268</v>
      </c>
      <c r="Z66" s="3" t="s">
        <v>1313</v>
      </c>
      <c r="AA66" s="3">
        <f>IF(ISNUMBER(MATCH(fields[argot element],issuesfield[field],0)),COUNTIF(issuesfield[field],fields[argot element]),0)</f>
        <v>1</v>
      </c>
      <c r="AB66">
        <f>IF(ISNUMBER(MATCH(fields[argot element],mappings[element],0)),COUNTIF(mappings[element],fields[argot element]),0)</f>
        <v>1</v>
      </c>
      <c r="AC66" t="s">
        <v>28</v>
      </c>
      <c r="AD66" t="s">
        <v>28</v>
      </c>
      <c r="AE66" s="3" t="s">
        <v>28</v>
      </c>
      <c r="AF66"/>
      <c r="AM66"/>
    </row>
    <row r="67" spans="1:39" x14ac:dyDescent="0.25">
      <c r="A67" s="3" t="s">
        <v>312</v>
      </c>
      <c r="B67" s="3" t="s">
        <v>288</v>
      </c>
      <c r="C67" t="s">
        <v>313</v>
      </c>
      <c r="D67" t="s">
        <v>314</v>
      </c>
      <c r="E67" s="3" t="s">
        <v>39</v>
      </c>
      <c r="F67" s="3" t="s">
        <v>29</v>
      </c>
      <c r="G67" t="s">
        <v>30</v>
      </c>
      <c r="H67" s="3" t="s">
        <v>31</v>
      </c>
      <c r="I67" t="s">
        <v>32</v>
      </c>
      <c r="J67" s="3" t="s">
        <v>25</v>
      </c>
      <c r="K67" t="s">
        <v>25</v>
      </c>
      <c r="L67" t="s">
        <v>25</v>
      </c>
      <c r="M67" t="s">
        <v>25</v>
      </c>
      <c r="N67" s="3" t="s">
        <v>25</v>
      </c>
      <c r="O67" s="3" t="s">
        <v>25</v>
      </c>
      <c r="P67" s="3" t="s">
        <v>315</v>
      </c>
      <c r="Q67" s="3" t="s">
        <v>25</v>
      </c>
      <c r="R67" t="s">
        <v>25</v>
      </c>
      <c r="S67" s="3" t="s">
        <v>291</v>
      </c>
      <c r="T67" t="s">
        <v>28</v>
      </c>
      <c r="U67" s="3" t="str">
        <f>IF(ISNUMBER(MATCH(fields[argot element],fields[parent element],0)),"y","n")</f>
        <v>n</v>
      </c>
      <c r="V67" s="3" t="s">
        <v>26</v>
      </c>
      <c r="W67" t="s">
        <v>27</v>
      </c>
      <c r="X67" s="3" t="str">
        <f>IF(fields[is parent?]="y","parent element",IF(NOT(fields[parent element]="x"),"subelement","simple element"))</f>
        <v>subelement</v>
      </c>
      <c r="Y67" s="3" t="s">
        <v>268</v>
      </c>
      <c r="Z67" s="3" t="s">
        <v>1313</v>
      </c>
      <c r="AA67" s="3">
        <f>IF(ISNUMBER(MATCH(fields[argot element],issuesfield[field],0)),COUNTIF(issuesfield[field],fields[argot element]),0)</f>
        <v>0</v>
      </c>
      <c r="AB67" s="3">
        <f>IF(ISNUMBER(MATCH(fields[argot element],mappings[element],0)),COUNTIF(mappings[element],fields[argot element]),0)</f>
        <v>1</v>
      </c>
      <c r="AC67" s="3" t="s">
        <v>28</v>
      </c>
      <c r="AD67" t="s">
        <v>28</v>
      </c>
      <c r="AE67" s="3" t="s">
        <v>28</v>
      </c>
      <c r="AF67"/>
      <c r="AM67"/>
    </row>
    <row r="68" spans="1:39" x14ac:dyDescent="0.25">
      <c r="A68" s="3" t="s">
        <v>316</v>
      </c>
      <c r="B68" s="3" t="s">
        <v>288</v>
      </c>
      <c r="C68" t="s">
        <v>142</v>
      </c>
      <c r="D68" t="s">
        <v>318</v>
      </c>
      <c r="E68" s="3" t="s">
        <v>39</v>
      </c>
      <c r="F68" s="3" t="s">
        <v>29</v>
      </c>
      <c r="G68" t="s">
        <v>30</v>
      </c>
      <c r="H68" t="s">
        <v>87</v>
      </c>
      <c r="I68" t="s">
        <v>32</v>
      </c>
      <c r="J68" t="s">
        <v>25</v>
      </c>
      <c r="K68" t="s">
        <v>25</v>
      </c>
      <c r="L68" t="s">
        <v>317</v>
      </c>
      <c r="M68" t="s">
        <v>317</v>
      </c>
      <c r="N68" s="3" t="s">
        <v>25</v>
      </c>
      <c r="O68" t="s">
        <v>25</v>
      </c>
      <c r="P68" s="3" t="s">
        <v>319</v>
      </c>
      <c r="Q68" t="s">
        <v>25</v>
      </c>
      <c r="R68" t="s">
        <v>145</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1313</v>
      </c>
      <c r="AA68" s="3">
        <f>IF(ISNUMBER(MATCH(fields[argot element],issuesfield[field],0)),COUNTIF(issuesfield[field],fields[argot element]),0)</f>
        <v>0</v>
      </c>
      <c r="AB68" s="3">
        <f>IF(ISNUMBER(MATCH(fields[argot element],mappings[element],0)),COUNTIF(mappings[element],fields[argot element]),0)</f>
        <v>2</v>
      </c>
      <c r="AC68" s="3" t="s">
        <v>28</v>
      </c>
      <c r="AD68" s="3" t="s">
        <v>28</v>
      </c>
      <c r="AE68" s="3" t="s">
        <v>28</v>
      </c>
      <c r="AF68"/>
      <c r="AM68"/>
    </row>
    <row r="69" spans="1:39" x14ac:dyDescent="0.25">
      <c r="A69" s="3" t="s">
        <v>320</v>
      </c>
      <c r="B69" s="3" t="s">
        <v>288</v>
      </c>
      <c r="C69" t="s">
        <v>322</v>
      </c>
      <c r="D69" t="s">
        <v>323</v>
      </c>
      <c r="E69" s="3" t="s">
        <v>39</v>
      </c>
      <c r="F69" s="3" t="s">
        <v>29</v>
      </c>
      <c r="G69" t="s">
        <v>30</v>
      </c>
      <c r="H69" t="s">
        <v>87</v>
      </c>
      <c r="I69" t="s">
        <v>32</v>
      </c>
      <c r="J69" t="s">
        <v>25</v>
      </c>
      <c r="K69" t="s">
        <v>25</v>
      </c>
      <c r="L69" t="s">
        <v>321</v>
      </c>
      <c r="M69" t="s">
        <v>321</v>
      </c>
      <c r="N69" s="3" t="s">
        <v>25</v>
      </c>
      <c r="O69" t="s">
        <v>25</v>
      </c>
      <c r="P69" s="22" t="s">
        <v>324</v>
      </c>
      <c r="Q69" t="s">
        <v>25</v>
      </c>
      <c r="R69" t="s">
        <v>145</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1313</v>
      </c>
      <c r="AA69" s="3">
        <f>IF(ISNUMBER(MATCH(fields[argot element],issuesfield[field],0)),COUNTIF(issuesfield[field],fields[argot element]),0)</f>
        <v>0</v>
      </c>
      <c r="AB69" s="3">
        <f>IF(ISNUMBER(MATCH(fields[argot element],mappings[element],0)),COUNTIF(mappings[element],fields[argot element]),0)</f>
        <v>2</v>
      </c>
      <c r="AC69" s="3" t="s">
        <v>28</v>
      </c>
      <c r="AD69" s="3" t="s">
        <v>28</v>
      </c>
      <c r="AE69" s="3" t="s">
        <v>28</v>
      </c>
      <c r="AF69"/>
      <c r="AM69"/>
    </row>
    <row r="70" spans="1:39" x14ac:dyDescent="0.25">
      <c r="A70" s="3" t="s">
        <v>325</v>
      </c>
      <c r="B70" s="3" t="s">
        <v>288</v>
      </c>
      <c r="C70" t="s">
        <v>327</v>
      </c>
      <c r="D70" s="3" t="s">
        <v>328</v>
      </c>
      <c r="E70" s="3" t="s">
        <v>39</v>
      </c>
      <c r="F70" s="3" t="s">
        <v>29</v>
      </c>
      <c r="G70" t="s">
        <v>30</v>
      </c>
      <c r="H70" s="3" t="s">
        <v>40</v>
      </c>
      <c r="I70" t="s">
        <v>32</v>
      </c>
      <c r="J70" s="3" t="s">
        <v>68</v>
      </c>
      <c r="K70" t="s">
        <v>25</v>
      </c>
      <c r="L70" t="s">
        <v>326</v>
      </c>
      <c r="M70" t="s">
        <v>326</v>
      </c>
      <c r="N70" s="3" t="s">
        <v>25</v>
      </c>
      <c r="O70" s="3" t="s">
        <v>25</v>
      </c>
      <c r="P70" s="14" t="s">
        <v>329</v>
      </c>
      <c r="Q70" s="3" t="s">
        <v>25</v>
      </c>
      <c r="R70" t="s">
        <v>330</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1313</v>
      </c>
      <c r="AA70" s="3">
        <f>IF(ISNUMBER(MATCH(fields[argot element],issuesfield[field],0)),COUNTIF(issuesfield[field],fields[argot element]),0)</f>
        <v>0</v>
      </c>
      <c r="AB70" s="3">
        <f>IF(ISNUMBER(MATCH(fields[argot element],mappings[element],0)),COUNTIF(mappings[element],fields[argot element]),0)</f>
        <v>1</v>
      </c>
      <c r="AC70" s="3" t="s">
        <v>28</v>
      </c>
      <c r="AD70" s="3" t="s">
        <v>28</v>
      </c>
      <c r="AE70" s="3" t="s">
        <v>28</v>
      </c>
      <c r="AF70"/>
      <c r="AM70"/>
    </row>
    <row r="71" spans="1:39" x14ac:dyDescent="0.25">
      <c r="A71" s="3" t="s">
        <v>331</v>
      </c>
      <c r="B71" s="3" t="s">
        <v>288</v>
      </c>
      <c r="C71" t="s">
        <v>333</v>
      </c>
      <c r="D71" t="s">
        <v>334</v>
      </c>
      <c r="E71" s="3" t="s">
        <v>39</v>
      </c>
      <c r="F71" t="s">
        <v>29</v>
      </c>
      <c r="G71" t="s">
        <v>30</v>
      </c>
      <c r="H71" t="s">
        <v>87</v>
      </c>
      <c r="I71" t="s">
        <v>32</v>
      </c>
      <c r="J71" t="s">
        <v>25</v>
      </c>
      <c r="K71" t="s">
        <v>25</v>
      </c>
      <c r="L71" t="s">
        <v>332</v>
      </c>
      <c r="M71" t="s">
        <v>332</v>
      </c>
      <c r="N71" s="3" t="s">
        <v>25</v>
      </c>
      <c r="O71" t="s">
        <v>25</v>
      </c>
      <c r="P71" s="3" t="s">
        <v>335</v>
      </c>
      <c r="Q71" t="s">
        <v>25</v>
      </c>
      <c r="R71" t="s">
        <v>336</v>
      </c>
      <c r="S71" s="3" t="s">
        <v>291</v>
      </c>
      <c r="T71" s="3" t="s">
        <v>28</v>
      </c>
      <c r="U71" s="3" t="str">
        <f>IF(ISNUMBER(MATCH(fields[argot element],fields[parent element],0)),"y","n")</f>
        <v>n</v>
      </c>
      <c r="V71" t="s">
        <v>26</v>
      </c>
      <c r="W71" t="s">
        <v>27</v>
      </c>
      <c r="X71" s="3" t="str">
        <f>IF(fields[is parent?]="y","parent element",IF(NOT(fields[parent element]="x"),"subelement","simple element"))</f>
        <v>subelement</v>
      </c>
      <c r="Y71" s="3" t="s">
        <v>268</v>
      </c>
      <c r="Z71" s="3" t="s">
        <v>1313</v>
      </c>
      <c r="AA71" s="3">
        <f>IF(ISNUMBER(MATCH(fields[argot element],issuesfield[field],0)),COUNTIF(issuesfield[field],fields[argot element]),0)</f>
        <v>0</v>
      </c>
      <c r="AB71" s="3">
        <f>IF(ISNUMBER(MATCH(fields[argot element],mappings[element],0)),COUNTIF(mappings[element],fields[argot element]),0)</f>
        <v>3</v>
      </c>
      <c r="AC71" s="3" t="s">
        <v>28</v>
      </c>
      <c r="AD71" s="3" t="s">
        <v>28</v>
      </c>
      <c r="AE71" s="3" t="s">
        <v>28</v>
      </c>
      <c r="AF71"/>
      <c r="AM71"/>
    </row>
    <row r="72" spans="1:39" x14ac:dyDescent="0.25">
      <c r="A72" t="s">
        <v>337</v>
      </c>
      <c r="B72" t="s">
        <v>288</v>
      </c>
      <c r="C72" t="s">
        <v>338</v>
      </c>
      <c r="D72" t="s">
        <v>77</v>
      </c>
      <c r="E72" t="s">
        <v>39</v>
      </c>
      <c r="F72" t="s">
        <v>29</v>
      </c>
      <c r="G72" t="s">
        <v>30</v>
      </c>
      <c r="H72" t="s">
        <v>31</v>
      </c>
      <c r="I72" t="s">
        <v>32</v>
      </c>
      <c r="J72" t="s">
        <v>25</v>
      </c>
      <c r="K72" t="s">
        <v>25</v>
      </c>
      <c r="L72" t="s">
        <v>25</v>
      </c>
      <c r="M72" t="s">
        <v>25</v>
      </c>
      <c r="N72" s="3" t="s">
        <v>25</v>
      </c>
      <c r="O72" t="s">
        <v>25</v>
      </c>
      <c r="P72" s="3" t="s">
        <v>339</v>
      </c>
      <c r="Q72" t="s">
        <v>25</v>
      </c>
      <c r="R72" t="s">
        <v>28</v>
      </c>
      <c r="S72" t="s">
        <v>291</v>
      </c>
      <c r="T72" t="s">
        <v>28</v>
      </c>
      <c r="U72" t="str">
        <f>IF(ISNUMBER(MATCH(fields[argot element],fields[parent element],0)),"y","n")</f>
        <v>n</v>
      </c>
      <c r="V72" t="s">
        <v>26</v>
      </c>
      <c r="W72" t="s">
        <v>27</v>
      </c>
      <c r="X72" s="3" t="str">
        <f>IF(fields[is parent?]="y","parent element",IF(NOT(fields[parent element]="x"),"subelement","simple element"))</f>
        <v>subelement</v>
      </c>
      <c r="Y72" s="3" t="s">
        <v>268</v>
      </c>
      <c r="Z72" s="3" t="s">
        <v>1313</v>
      </c>
      <c r="AA72">
        <f>IF(ISNUMBER(MATCH(fields[argot element],issuesfield[field],0)),COUNTIF(issuesfield[field],fields[argot element]),0)</f>
        <v>0</v>
      </c>
      <c r="AB72">
        <f>IF(ISNUMBER(MATCH(fields[argot element],mappings[element],0)),COUNTIF(mappings[element],fields[argot element]),0)</f>
        <v>4</v>
      </c>
      <c r="AC72" t="s">
        <v>28</v>
      </c>
      <c r="AD72" t="s">
        <v>28</v>
      </c>
      <c r="AE72" s="3" t="s">
        <v>28</v>
      </c>
      <c r="AF72"/>
      <c r="AM72"/>
    </row>
    <row r="73" spans="1:39" x14ac:dyDescent="0.25">
      <c r="A73" t="s">
        <v>340</v>
      </c>
      <c r="B73" t="s">
        <v>288</v>
      </c>
      <c r="C73" t="s">
        <v>341</v>
      </c>
      <c r="D73" t="s">
        <v>342</v>
      </c>
      <c r="E73" t="s">
        <v>39</v>
      </c>
      <c r="F73" t="s">
        <v>29</v>
      </c>
      <c r="G73" t="s">
        <v>30</v>
      </c>
      <c r="H73" t="s">
        <v>31</v>
      </c>
      <c r="I73" t="s">
        <v>32</v>
      </c>
      <c r="J73" t="s">
        <v>25</v>
      </c>
      <c r="K73" t="s">
        <v>25</v>
      </c>
      <c r="L73" t="s">
        <v>294</v>
      </c>
      <c r="M73" t="s">
        <v>294</v>
      </c>
      <c r="N73" s="3" t="s">
        <v>25</v>
      </c>
      <c r="O73" t="s">
        <v>25</v>
      </c>
      <c r="P73" s="22" t="s">
        <v>25</v>
      </c>
      <c r="Q73" t="s">
        <v>25</v>
      </c>
      <c r="R73" t="s">
        <v>28</v>
      </c>
      <c r="S73" t="s">
        <v>291</v>
      </c>
      <c r="T73" s="3" t="s">
        <v>28</v>
      </c>
      <c r="U73" t="str">
        <f>IF(ISNUMBER(MATCH(fields[argot element],fields[parent element],0)),"y","n")</f>
        <v>n</v>
      </c>
      <c r="V73" t="s">
        <v>26</v>
      </c>
      <c r="W73" t="s">
        <v>27</v>
      </c>
      <c r="X73" s="3" t="str">
        <f>IF(fields[is parent?]="y","parent element",IF(NOT(fields[parent element]="x"),"subelement","simple element"))</f>
        <v>subelement</v>
      </c>
      <c r="Y73" s="3" t="s">
        <v>268</v>
      </c>
      <c r="Z73" s="3" t="s">
        <v>1313</v>
      </c>
      <c r="AA73" s="3">
        <f>IF(ISNUMBER(MATCH(fields[argot element],issuesfield[field],0)),COUNTIF(issuesfield[field],fields[argot element]),0)</f>
        <v>0</v>
      </c>
      <c r="AB73">
        <f>IF(ISNUMBER(MATCH(fields[argot element],mappings[element],0)),COUNTIF(mappings[element],fields[argot element]),0)</f>
        <v>1</v>
      </c>
      <c r="AC73" t="s">
        <v>28</v>
      </c>
      <c r="AD73" t="s">
        <v>28</v>
      </c>
      <c r="AE73" s="3" t="s">
        <v>28</v>
      </c>
      <c r="AF73"/>
      <c r="AM73"/>
    </row>
    <row r="74" spans="1:39" x14ac:dyDescent="0.25">
      <c r="A74" t="s">
        <v>343</v>
      </c>
      <c r="B74" t="s">
        <v>25</v>
      </c>
      <c r="C74" t="s">
        <v>347</v>
      </c>
      <c r="D74" t="s">
        <v>348</v>
      </c>
      <c r="E74" t="s">
        <v>28</v>
      </c>
      <c r="F74" t="s">
        <v>29</v>
      </c>
      <c r="G74" t="s">
        <v>66</v>
      </c>
      <c r="H74" t="s">
        <v>40</v>
      </c>
      <c r="I74" t="s">
        <v>344</v>
      </c>
      <c r="J74" t="s">
        <v>68</v>
      </c>
      <c r="K74" t="s">
        <v>345</v>
      </c>
      <c r="L74" t="s">
        <v>25</v>
      </c>
      <c r="M74" t="s">
        <v>346</v>
      </c>
      <c r="N74" s="3" t="s">
        <v>25</v>
      </c>
      <c r="O74" t="s">
        <v>25</v>
      </c>
      <c r="P74" s="3" t="s">
        <v>345</v>
      </c>
      <c r="Q74" t="s">
        <v>25</v>
      </c>
      <c r="R74" t="s">
        <v>349</v>
      </c>
      <c r="S74" s="3" t="s">
        <v>61</v>
      </c>
      <c r="T74" t="s">
        <v>28</v>
      </c>
      <c r="U74" t="str">
        <f>IF(ISNUMBER(MATCH(fields[argot element],fields[parent element],0)),"y","n")</f>
        <v>n</v>
      </c>
      <c r="V74" t="s">
        <v>26</v>
      </c>
      <c r="W74" t="s">
        <v>27</v>
      </c>
      <c r="X74" s="3" t="str">
        <f>IF(fields[is parent?]="y","parent element",IF(NOT(fields[parent element]="x"),"subelement","simple element"))</f>
        <v>simple element</v>
      </c>
      <c r="Y74" s="3" t="s">
        <v>268</v>
      </c>
      <c r="Z74" s="3" t="s">
        <v>28</v>
      </c>
      <c r="AA74" s="3">
        <f>IF(ISNUMBER(MATCH(fields[argot element],issuesfield[field],0)),COUNTIF(issuesfield[field],fields[argot element]),0)</f>
        <v>0</v>
      </c>
      <c r="AB74">
        <f>IF(ISNUMBER(MATCH(fields[argot element],mappings[element],0)),COUNTIF(mappings[element],fields[argot element]),0)</f>
        <v>2</v>
      </c>
      <c r="AC74" t="s">
        <v>28</v>
      </c>
      <c r="AD74" t="s">
        <v>28</v>
      </c>
      <c r="AE74" s="3" t="s">
        <v>28</v>
      </c>
      <c r="AF74"/>
      <c r="AM74"/>
    </row>
    <row r="75" spans="1:39" x14ac:dyDescent="0.25">
      <c r="A75" s="3" t="s">
        <v>350</v>
      </c>
      <c r="B75" s="3" t="s">
        <v>25</v>
      </c>
      <c r="C75" t="s">
        <v>351</v>
      </c>
      <c r="D75" t="s">
        <v>28</v>
      </c>
      <c r="E75" s="3" t="s">
        <v>167</v>
      </c>
      <c r="F75" t="s">
        <v>29</v>
      </c>
      <c r="G75" t="s">
        <v>30</v>
      </c>
      <c r="H75" t="s">
        <v>87</v>
      </c>
      <c r="I75" t="s">
        <v>32</v>
      </c>
      <c r="J75" t="s">
        <v>25</v>
      </c>
      <c r="K75" t="s">
        <v>25</v>
      </c>
      <c r="L75" t="s">
        <v>25</v>
      </c>
      <c r="M75" t="s">
        <v>25</v>
      </c>
      <c r="N75" s="3" t="s">
        <v>25</v>
      </c>
      <c r="O75" t="s">
        <v>25</v>
      </c>
      <c r="P75" s="22" t="s">
        <v>352</v>
      </c>
      <c r="Q75" t="s">
        <v>25</v>
      </c>
      <c r="R75" t="s">
        <v>28</v>
      </c>
      <c r="S75" s="3" t="s">
        <v>61</v>
      </c>
      <c r="T75" t="s">
        <v>28</v>
      </c>
      <c r="U75" s="3" t="str">
        <f>IF(ISNUMBER(MATCH(fields[argot element],fields[parent element],0)),"y","n")</f>
        <v>y</v>
      </c>
      <c r="V75" t="s">
        <v>1520</v>
      </c>
      <c r="W75" t="s">
        <v>27</v>
      </c>
      <c r="X75" s="3" t="str">
        <f>IF(fields[is parent?]="y","parent element",IF(NOT(fields[parent element]="x"),"subelement","simple element"))</f>
        <v>parent element</v>
      </c>
      <c r="Y75" s="3" t="s">
        <v>268</v>
      </c>
      <c r="Z75" s="3" t="s">
        <v>28</v>
      </c>
      <c r="AA75" s="3">
        <f>IF(ISNUMBER(MATCH(fields[argot element],issuesfield[field],0)),COUNTIF(issuesfield[field],fields[argot element]),0)</f>
        <v>0</v>
      </c>
      <c r="AB75" s="3">
        <f>IF(ISNUMBER(MATCH(fields[argot element],mappings[element],0)),COUNTIF(mappings[element],fields[argot element]),0)</f>
        <v>0</v>
      </c>
      <c r="AC75" s="3" t="s">
        <v>68</v>
      </c>
      <c r="AD75" s="3" t="s">
        <v>28</v>
      </c>
      <c r="AE75" s="3" t="s">
        <v>28</v>
      </c>
      <c r="AF75"/>
      <c r="AM75"/>
    </row>
    <row r="76" spans="1:39" x14ac:dyDescent="0.25">
      <c r="A76" t="s">
        <v>353</v>
      </c>
      <c r="B76" t="s">
        <v>350</v>
      </c>
      <c r="C76" t="s">
        <v>28</v>
      </c>
      <c r="D76" t="s">
        <v>28</v>
      </c>
      <c r="E76" t="s">
        <v>167</v>
      </c>
      <c r="F76" t="s">
        <v>29</v>
      </c>
      <c r="G76" t="s">
        <v>30</v>
      </c>
      <c r="H76" t="s">
        <v>87</v>
      </c>
      <c r="I76" t="s">
        <v>32</v>
      </c>
      <c r="J76" t="s">
        <v>25</v>
      </c>
      <c r="K76" t="s">
        <v>25</v>
      </c>
      <c r="L76" t="s">
        <v>25</v>
      </c>
      <c r="M76" t="s">
        <v>25</v>
      </c>
      <c r="N76" s="3" t="s">
        <v>25</v>
      </c>
      <c r="O76" t="s">
        <v>25</v>
      </c>
      <c r="P76" t="s">
        <v>28</v>
      </c>
      <c r="Q76" t="s">
        <v>25</v>
      </c>
      <c r="R76" t="s">
        <v>28</v>
      </c>
      <c r="S76" t="s">
        <v>61</v>
      </c>
      <c r="T76" t="s">
        <v>28</v>
      </c>
      <c r="U76" t="str">
        <f>IF(ISNUMBER(MATCH(fields[argot element],fields[parent element],0)),"y","n")</f>
        <v>n</v>
      </c>
      <c r="V76" t="s">
        <v>26</v>
      </c>
      <c r="W76" t="s">
        <v>27</v>
      </c>
      <c r="X76" s="3" t="str">
        <f>IF(fields[is parent?]="y","parent element",IF(NOT(fields[parent element]="x"),"subelement","simple element"))</f>
        <v>subelement</v>
      </c>
      <c r="Y76" s="3" t="s">
        <v>268</v>
      </c>
      <c r="Z76" s="3" t="s">
        <v>28</v>
      </c>
      <c r="AA76" s="3">
        <f>IF(ISNUMBER(MATCH(fields[argot element],issuesfield[field],0)),COUNTIF(issuesfield[field],fields[argot element]),0)</f>
        <v>0</v>
      </c>
      <c r="AB76">
        <f>IF(ISNUMBER(MATCH(fields[argot element],mappings[element],0)),COUNTIF(mappings[element],fields[argot element]),0)</f>
        <v>4</v>
      </c>
      <c r="AC76" t="s">
        <v>28</v>
      </c>
      <c r="AD76" t="s">
        <v>28</v>
      </c>
      <c r="AE76" s="3" t="s">
        <v>28</v>
      </c>
      <c r="AF76"/>
      <c r="AM76"/>
    </row>
    <row r="77" spans="1:39" x14ac:dyDescent="0.25">
      <c r="A77" t="s">
        <v>354</v>
      </c>
      <c r="B77" t="s">
        <v>25</v>
      </c>
      <c r="C77" t="s">
        <v>357</v>
      </c>
      <c r="D77" t="s">
        <v>358</v>
      </c>
      <c r="E77" t="s">
        <v>28</v>
      </c>
      <c r="F77" t="s">
        <v>29</v>
      </c>
      <c r="G77" t="s">
        <v>30</v>
      </c>
      <c r="H77" t="s">
        <v>40</v>
      </c>
      <c r="I77" t="s">
        <v>355</v>
      </c>
      <c r="J77" t="s">
        <v>25</v>
      </c>
      <c r="K77" t="s">
        <v>356</v>
      </c>
      <c r="L77" t="s">
        <v>25</v>
      </c>
      <c r="M77" t="s">
        <v>25</v>
      </c>
      <c r="N77" s="3" t="s">
        <v>25</v>
      </c>
      <c r="O77" t="s">
        <v>25</v>
      </c>
      <c r="P77" s="3" t="s">
        <v>356</v>
      </c>
      <c r="Q77" t="s">
        <v>25</v>
      </c>
      <c r="R77" t="s">
        <v>25</v>
      </c>
      <c r="S77" t="s">
        <v>359</v>
      </c>
      <c r="T77" t="s">
        <v>28</v>
      </c>
      <c r="U77" t="str">
        <f>IF(ISNUMBER(MATCH(fields[argot element],fields[parent element],0)),"y","n")</f>
        <v>n</v>
      </c>
      <c r="V77" t="s">
        <v>26</v>
      </c>
      <c r="W77" t="s">
        <v>27</v>
      </c>
      <c r="X77" s="3" t="str">
        <f>IF(fields[is parent?]="y","parent element",IF(NOT(fields[parent element]="x"),"subelement","simple element"))</f>
        <v>simple element</v>
      </c>
      <c r="Y77" s="3" t="s">
        <v>268</v>
      </c>
      <c r="Z77" s="3" t="s">
        <v>28</v>
      </c>
      <c r="AA77" s="3">
        <f>IF(ISNUMBER(MATCH(fields[argot element],issuesfield[field],0)),COUNTIF(issuesfield[field],fields[argot element]),0)</f>
        <v>0</v>
      </c>
      <c r="AB77">
        <f>IF(ISNUMBER(MATCH(fields[argot element],mappings[element],0)),COUNTIF(mappings[element],fields[argot element]),0)</f>
        <v>1</v>
      </c>
      <c r="AC77" t="s">
        <v>28</v>
      </c>
      <c r="AD77" t="s">
        <v>28</v>
      </c>
      <c r="AE77" s="3" t="s">
        <v>28</v>
      </c>
      <c r="AF77"/>
      <c r="AM77"/>
    </row>
    <row r="78" spans="1:39" x14ac:dyDescent="0.25">
      <c r="A78" t="s">
        <v>360</v>
      </c>
      <c r="B78" t="s">
        <v>25</v>
      </c>
      <c r="C78" t="s">
        <v>362</v>
      </c>
      <c r="D78" t="s">
        <v>363</v>
      </c>
      <c r="E78" t="s">
        <v>167</v>
      </c>
      <c r="F78" t="s">
        <v>29</v>
      </c>
      <c r="G78" t="s">
        <v>66</v>
      </c>
      <c r="H78" t="s">
        <v>40</v>
      </c>
      <c r="I78" t="s">
        <v>32</v>
      </c>
      <c r="J78" t="s">
        <v>68</v>
      </c>
      <c r="K78" t="s">
        <v>25</v>
      </c>
      <c r="L78" t="s">
        <v>25</v>
      </c>
      <c r="M78" t="s">
        <v>361</v>
      </c>
      <c r="N78" s="3" t="s">
        <v>25</v>
      </c>
      <c r="O78" t="s">
        <v>28</v>
      </c>
      <c r="P78" s="3" t="s">
        <v>364</v>
      </c>
      <c r="Q78" t="s">
        <v>25</v>
      </c>
      <c r="R78" t="s">
        <v>25</v>
      </c>
      <c r="S78" t="s">
        <v>365</v>
      </c>
      <c r="T78" t="s">
        <v>366</v>
      </c>
      <c r="U78" t="str">
        <f>IF(ISNUMBER(MATCH(fields[argot element],fields[parent element],0)),"y","n")</f>
        <v>y</v>
      </c>
      <c r="V78" t="s">
        <v>1520</v>
      </c>
      <c r="W78" t="s">
        <v>27</v>
      </c>
      <c r="X78" s="3" t="str">
        <f>IF(fields[is parent?]="y","parent element",IF(NOT(fields[parent element]="x"),"subelement","simple element"))</f>
        <v>parent element</v>
      </c>
      <c r="Y78" s="3" t="s">
        <v>360</v>
      </c>
      <c r="Z78" s="3" t="s">
        <v>360</v>
      </c>
      <c r="AA78" s="3">
        <f>IF(ISNUMBER(MATCH(fields[argot element],issuesfield[field],0)),COUNTIF(issuesfield[field],fields[argot element]),0)</f>
        <v>0</v>
      </c>
      <c r="AB78">
        <f>IF(ISNUMBER(MATCH(fields[argot element],mappings[element],0)),COUNTIF(mappings[element],fields[argot element]),0)</f>
        <v>0</v>
      </c>
      <c r="AC78" t="s">
        <v>28</v>
      </c>
      <c r="AD78" t="s">
        <v>28</v>
      </c>
      <c r="AE78" s="3" t="s">
        <v>28</v>
      </c>
      <c r="AF78"/>
      <c r="AM78"/>
    </row>
    <row r="79" spans="1:39" x14ac:dyDescent="0.25">
      <c r="A79" t="s">
        <v>367</v>
      </c>
      <c r="B79" t="s">
        <v>360</v>
      </c>
      <c r="C79" t="s">
        <v>368</v>
      </c>
      <c r="D79" t="s">
        <v>25</v>
      </c>
      <c r="E79" t="s">
        <v>167</v>
      </c>
      <c r="F79" t="s">
        <v>29</v>
      </c>
      <c r="G79" t="s">
        <v>66</v>
      </c>
      <c r="H79" t="s">
        <v>31</v>
      </c>
      <c r="I79" t="s">
        <v>32</v>
      </c>
      <c r="J79" t="s">
        <v>25</v>
      </c>
      <c r="K79" t="s">
        <v>25</v>
      </c>
      <c r="L79" t="s">
        <v>25</v>
      </c>
      <c r="M79" t="s">
        <v>25</v>
      </c>
      <c r="N79" s="3" t="s">
        <v>25</v>
      </c>
      <c r="O79" t="s">
        <v>25</v>
      </c>
      <c r="P79" s="3" t="s">
        <v>25</v>
      </c>
      <c r="Q79" t="s">
        <v>25</v>
      </c>
      <c r="R79" t="s">
        <v>25</v>
      </c>
      <c r="S79" t="s">
        <v>365</v>
      </c>
      <c r="T79" t="s">
        <v>366</v>
      </c>
      <c r="U79" t="str">
        <f>IF(ISNUMBER(MATCH(fields[argot element],fields[parent element],0)),"y","n")</f>
        <v>n</v>
      </c>
      <c r="V79" t="s">
        <v>26</v>
      </c>
      <c r="W79" t="s">
        <v>27</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1</v>
      </c>
      <c r="AC79" t="s">
        <v>28</v>
      </c>
      <c r="AD79" t="s">
        <v>28</v>
      </c>
      <c r="AE79" s="3" t="s">
        <v>28</v>
      </c>
      <c r="AF79"/>
      <c r="AM79"/>
    </row>
    <row r="80" spans="1:39" x14ac:dyDescent="0.25">
      <c r="A80" t="s">
        <v>369</v>
      </c>
      <c r="B80" t="s">
        <v>360</v>
      </c>
      <c r="C80" t="s">
        <v>371</v>
      </c>
      <c r="D80" t="s">
        <v>372</v>
      </c>
      <c r="E80" t="s">
        <v>167</v>
      </c>
      <c r="F80" t="s">
        <v>29</v>
      </c>
      <c r="G80" t="s">
        <v>66</v>
      </c>
      <c r="H80" t="s">
        <v>31</v>
      </c>
      <c r="I80" t="s">
        <v>32</v>
      </c>
      <c r="J80" t="s">
        <v>25</v>
      </c>
      <c r="K80" t="s">
        <v>25</v>
      </c>
      <c r="L80" t="s">
        <v>25</v>
      </c>
      <c r="M80" t="s">
        <v>361</v>
      </c>
      <c r="N80" s="3" t="s">
        <v>370</v>
      </c>
      <c r="O80" t="s">
        <v>25</v>
      </c>
      <c r="P80" s="14" t="s">
        <v>25</v>
      </c>
      <c r="Q80" t="s">
        <v>25</v>
      </c>
      <c r="R80" t="s">
        <v>25</v>
      </c>
      <c r="S80" t="s">
        <v>365</v>
      </c>
      <c r="T80" t="s">
        <v>366</v>
      </c>
      <c r="U80" t="str">
        <f>IF(ISNUMBER(MATCH(fields[argot element],fields[parent element],0)),"y","n")</f>
        <v>n</v>
      </c>
      <c r="V80" t="s">
        <v>94</v>
      </c>
      <c r="W80" t="s">
        <v>95</v>
      </c>
      <c r="X80" s="3" t="str">
        <f>IF(fields[is parent?]="y","parent element",IF(NOT(fields[parent element]="x"),"subelement","simple element"))</f>
        <v>subelement</v>
      </c>
      <c r="Y80" s="3" t="s">
        <v>360</v>
      </c>
      <c r="Z80" s="3" t="s">
        <v>360</v>
      </c>
      <c r="AA80" s="3">
        <f>IF(ISNUMBER(MATCH(fields[argot element],issuesfield[field],0)),COUNTIF(issuesfield[field],fields[argot element]),0)</f>
        <v>0</v>
      </c>
      <c r="AB80">
        <f>IF(ISNUMBER(MATCH(fields[argot element],mappings[element],0)),COUNTIF(mappings[element],fields[argot element]),0)</f>
        <v>6</v>
      </c>
      <c r="AC80" t="s">
        <v>28</v>
      </c>
      <c r="AD80" t="s">
        <v>28</v>
      </c>
      <c r="AE80" s="3" t="s">
        <v>28</v>
      </c>
      <c r="AF80"/>
      <c r="AM80"/>
    </row>
    <row r="81" spans="1:39" x14ac:dyDescent="0.25">
      <c r="A81" t="s">
        <v>373</v>
      </c>
      <c r="B81" t="s">
        <v>360</v>
      </c>
      <c r="C81" t="s">
        <v>375</v>
      </c>
      <c r="D81" t="s">
        <v>376</v>
      </c>
      <c r="E81" t="s">
        <v>167</v>
      </c>
      <c r="F81" s="3" t="s">
        <v>29</v>
      </c>
      <c r="G81" t="s">
        <v>66</v>
      </c>
      <c r="H81" t="s">
        <v>87</v>
      </c>
      <c r="I81" t="s">
        <v>32</v>
      </c>
      <c r="J81" t="s">
        <v>25</v>
      </c>
      <c r="K81" t="s">
        <v>25</v>
      </c>
      <c r="L81" t="s">
        <v>25</v>
      </c>
      <c r="M81" t="s">
        <v>361</v>
      </c>
      <c r="N81" s="3" t="s">
        <v>374</v>
      </c>
      <c r="O81" t="s">
        <v>25</v>
      </c>
      <c r="P81" s="22" t="s">
        <v>25</v>
      </c>
      <c r="Q81" t="s">
        <v>25</v>
      </c>
      <c r="R81" t="s">
        <v>25</v>
      </c>
      <c r="S81" s="3" t="s">
        <v>365</v>
      </c>
      <c r="T81" t="s">
        <v>366</v>
      </c>
      <c r="U81" t="str">
        <f>IF(ISNUMBER(MATCH(fields[argot element],fields[parent element],0)),"y","n")</f>
        <v>n</v>
      </c>
      <c r="V81" t="s">
        <v>26</v>
      </c>
      <c r="W81" t="s">
        <v>27</v>
      </c>
      <c r="X81" s="3" t="str">
        <f>IF(fields[is parent?]="y","parent element",IF(NOT(fields[parent element]="x"),"subelement","simple element"))</f>
        <v>subelement</v>
      </c>
      <c r="Y81" t="s">
        <v>360</v>
      </c>
      <c r="Z81" s="3" t="s">
        <v>360</v>
      </c>
      <c r="AA81" s="3">
        <f>IF(ISNUMBER(MATCH(fields[argot element],issuesfield[field],0)),COUNTIF(issuesfield[field],fields[argot element]),0)</f>
        <v>0</v>
      </c>
      <c r="AB81">
        <f>IF(ISNUMBER(MATCH(fields[argot element],mappings[element],0)),COUNTIF(mappings[element],fields[argot element]),0)</f>
        <v>28</v>
      </c>
      <c r="AC81" t="s">
        <v>28</v>
      </c>
      <c r="AD81" t="s">
        <v>28</v>
      </c>
      <c r="AE81" s="3" t="s">
        <v>28</v>
      </c>
      <c r="AF81"/>
      <c r="AM81"/>
    </row>
    <row r="82" spans="1:39" x14ac:dyDescent="0.25">
      <c r="A82" s="3" t="s">
        <v>377</v>
      </c>
      <c r="B82" s="3" t="s">
        <v>360</v>
      </c>
      <c r="C82" t="s">
        <v>378</v>
      </c>
      <c r="D82" t="s">
        <v>25</v>
      </c>
      <c r="E82" s="3" t="s">
        <v>167</v>
      </c>
      <c r="F82" s="3" t="s">
        <v>29</v>
      </c>
      <c r="G82" t="s">
        <v>66</v>
      </c>
      <c r="H82" s="3" t="s">
        <v>87</v>
      </c>
      <c r="I82" t="s">
        <v>168</v>
      </c>
      <c r="J82" s="3" t="s">
        <v>25</v>
      </c>
      <c r="K82" t="s">
        <v>25</v>
      </c>
      <c r="L82" t="s">
        <v>25</v>
      </c>
      <c r="M82" t="s">
        <v>361</v>
      </c>
      <c r="N82" s="3" t="s">
        <v>25</v>
      </c>
      <c r="O82" s="3" t="s">
        <v>25</v>
      </c>
      <c r="P82" s="14" t="s">
        <v>25</v>
      </c>
      <c r="Q82" s="3" t="s">
        <v>25</v>
      </c>
      <c r="R82" t="s">
        <v>25</v>
      </c>
      <c r="S82" s="3" t="s">
        <v>365</v>
      </c>
      <c r="T82" t="s">
        <v>366</v>
      </c>
      <c r="U82" s="3" t="str">
        <f>IF(ISNUMBER(MATCH(fields[argot element],fields[parent element],0)),"y","n")</f>
        <v>n</v>
      </c>
      <c r="V82" s="3" t="s">
        <v>26</v>
      </c>
      <c r="W82" t="s">
        <v>27</v>
      </c>
      <c r="X82" s="3" t="str">
        <f>IF(fields[is parent?]="y","parent element",IF(NOT(fields[parent element]="x"),"subelement","simple element"))</f>
        <v>subelement</v>
      </c>
      <c r="Y82" t="s">
        <v>360</v>
      </c>
      <c r="Z82" s="3" t="s">
        <v>360</v>
      </c>
      <c r="AA82" s="3">
        <f>IF(ISNUMBER(MATCH(fields[argot element],issuesfield[field],0)),COUNTIF(issuesfield[field],fields[argot element]),0)</f>
        <v>0</v>
      </c>
      <c r="AB82" s="3">
        <f>IF(ISNUMBER(MATCH(fields[argot element],mappings[element],0)),COUNTIF(mappings[element],fields[argot element]),0)</f>
        <v>11</v>
      </c>
      <c r="AC82" s="3" t="s">
        <v>28</v>
      </c>
      <c r="AD82" t="s">
        <v>28</v>
      </c>
      <c r="AE82" s="3" t="s">
        <v>28</v>
      </c>
      <c r="AF82"/>
      <c r="AM82"/>
    </row>
    <row r="83" spans="1:39" x14ac:dyDescent="0.25">
      <c r="A83" t="s">
        <v>379</v>
      </c>
      <c r="B83" t="s">
        <v>25</v>
      </c>
      <c r="C83" t="s">
        <v>381</v>
      </c>
      <c r="D83" t="s">
        <v>28</v>
      </c>
      <c r="E83" t="s">
        <v>379</v>
      </c>
      <c r="F83" s="23" t="s">
        <v>29</v>
      </c>
      <c r="G83" t="s">
        <v>66</v>
      </c>
      <c r="H83" t="s">
        <v>40</v>
      </c>
      <c r="I83" t="s">
        <v>32</v>
      </c>
      <c r="J83" t="s">
        <v>68</v>
      </c>
      <c r="K83" t="s">
        <v>25</v>
      </c>
      <c r="L83" t="s">
        <v>25</v>
      </c>
      <c r="M83" t="s">
        <v>380</v>
      </c>
      <c r="N83" s="3" t="s">
        <v>25</v>
      </c>
      <c r="O83" t="s">
        <v>28</v>
      </c>
      <c r="P83" s="3" t="s">
        <v>382</v>
      </c>
      <c r="Q83" t="s">
        <v>25</v>
      </c>
      <c r="R83" t="s">
        <v>35</v>
      </c>
      <c r="S83" s="23" t="s">
        <v>383</v>
      </c>
      <c r="T83" t="s">
        <v>384</v>
      </c>
      <c r="U83" t="str">
        <f>IF(ISNUMBER(MATCH(fields[argot element],fields[parent element],0)),"y","n")</f>
        <v>y</v>
      </c>
      <c r="V83" t="s">
        <v>1520</v>
      </c>
      <c r="W83" t="s">
        <v>27</v>
      </c>
      <c r="X83" s="3" t="str">
        <f>IF(fields[is parent?]="y","parent element",IF(NOT(fields[parent element]="x"),"subelement","simple element"))</f>
        <v>parent element</v>
      </c>
      <c r="Y83" t="s">
        <v>379</v>
      </c>
      <c r="Z83" s="3" t="s">
        <v>379</v>
      </c>
      <c r="AA83" s="3">
        <f>IF(ISNUMBER(MATCH(fields[argot element],issuesfield[field],0)),COUNTIF(issuesfield[field],fields[argot element]),0)</f>
        <v>0</v>
      </c>
      <c r="AB83">
        <f>IF(ISNUMBER(MATCH(fields[argot element],mappings[element],0)),COUNTIF(mappings[element],fields[argot element]),0)</f>
        <v>0</v>
      </c>
      <c r="AC83" t="s">
        <v>28</v>
      </c>
      <c r="AD83" t="s">
        <v>68</v>
      </c>
      <c r="AE83" s="3" t="s">
        <v>28</v>
      </c>
      <c r="AF83"/>
      <c r="AM83"/>
    </row>
    <row r="84" spans="1:39" x14ac:dyDescent="0.25">
      <c r="A84" s="23" t="s">
        <v>385</v>
      </c>
      <c r="B84" s="23" t="s">
        <v>379</v>
      </c>
      <c r="C84" t="s">
        <v>103</v>
      </c>
      <c r="D84" t="s">
        <v>386</v>
      </c>
      <c r="E84" s="23" t="s">
        <v>379</v>
      </c>
      <c r="F84" s="23" t="s">
        <v>29</v>
      </c>
      <c r="G84" t="s">
        <v>66</v>
      </c>
      <c r="H84" s="23" t="s">
        <v>31</v>
      </c>
      <c r="I84" t="s">
        <v>32</v>
      </c>
      <c r="J84" s="23" t="s">
        <v>25</v>
      </c>
      <c r="K84" t="s">
        <v>25</v>
      </c>
      <c r="L84" t="s">
        <v>25</v>
      </c>
      <c r="M84" t="s">
        <v>25</v>
      </c>
      <c r="N84" s="3" t="s">
        <v>25</v>
      </c>
      <c r="O84" s="23" t="s">
        <v>25</v>
      </c>
      <c r="P84" s="23" t="s">
        <v>25</v>
      </c>
      <c r="Q84" s="23" t="s">
        <v>25</v>
      </c>
      <c r="R84" t="s">
        <v>35</v>
      </c>
      <c r="S84" s="23" t="s">
        <v>229</v>
      </c>
      <c r="T84" t="s">
        <v>387</v>
      </c>
      <c r="U84" s="23" t="str">
        <f>IF(ISNUMBER(MATCH(fields[argot element],fields[parent element],0)),"y","n")</f>
        <v>n</v>
      </c>
      <c r="V84" s="23" t="s">
        <v>26</v>
      </c>
      <c r="W84" s="3" t="s">
        <v>27</v>
      </c>
      <c r="X84" s="3" t="str">
        <f>IF(fields[is parent?]="y","parent element",IF(NOT(fields[parent element]="x"),"subelement","simple element"))</f>
        <v>subelement</v>
      </c>
      <c r="Y84" t="s">
        <v>379</v>
      </c>
      <c r="Z84" s="3" t="s">
        <v>379</v>
      </c>
      <c r="AA84" s="23">
        <f>IF(ISNUMBER(MATCH(fields[argot element],issuesfield[field],0)),COUNTIF(issuesfield[field],fields[argot element]),0)</f>
        <v>0</v>
      </c>
      <c r="AB84" s="23">
        <f>IF(ISNUMBER(MATCH(fields[argot element],mappings[element],0)),COUNTIF(mappings[element],fields[argot element]),0)</f>
        <v>0</v>
      </c>
      <c r="AC84" s="23" t="s">
        <v>29</v>
      </c>
      <c r="AD84" t="s">
        <v>68</v>
      </c>
      <c r="AE84" s="23" t="s">
        <v>28</v>
      </c>
      <c r="AF84"/>
      <c r="AM84"/>
    </row>
    <row r="85" spans="1:39" x14ac:dyDescent="0.25">
      <c r="A85" s="3" t="s">
        <v>388</v>
      </c>
      <c r="B85" s="3" t="s">
        <v>379</v>
      </c>
      <c r="C85" t="s">
        <v>391</v>
      </c>
      <c r="D85" s="3" t="s">
        <v>28</v>
      </c>
      <c r="E85" s="3" t="s">
        <v>379</v>
      </c>
      <c r="F85" s="23" t="s">
        <v>29</v>
      </c>
      <c r="G85" t="s">
        <v>66</v>
      </c>
      <c r="H85" s="3" t="s">
        <v>87</v>
      </c>
      <c r="I85" t="s">
        <v>76</v>
      </c>
      <c r="J85" s="3" t="s">
        <v>25</v>
      </c>
      <c r="K85" t="s">
        <v>390</v>
      </c>
      <c r="L85" t="s">
        <v>25</v>
      </c>
      <c r="M85" t="s">
        <v>380</v>
      </c>
      <c r="N85" s="3" t="s">
        <v>25</v>
      </c>
      <c r="O85" s="3" t="s">
        <v>28</v>
      </c>
      <c r="P85" s="3" t="s">
        <v>382</v>
      </c>
      <c r="Q85" s="3" t="s">
        <v>392</v>
      </c>
      <c r="R85" t="s">
        <v>35</v>
      </c>
      <c r="S85" s="23" t="s">
        <v>383</v>
      </c>
      <c r="T85" t="s">
        <v>384</v>
      </c>
      <c r="U85" s="3" t="str">
        <f>IF(ISNUMBER(MATCH(fields[argot element],fields[parent element],0)),"y","n")</f>
        <v>n</v>
      </c>
      <c r="V85" t="s">
        <v>64</v>
      </c>
      <c r="W85" t="s">
        <v>389</v>
      </c>
      <c r="X85" s="3" t="str">
        <f>IF(fields[is parent?]="y","parent element",IF(NOT(fields[parent element]="x"),"subelement","simple element"))</f>
        <v>subelement</v>
      </c>
      <c r="Y85" t="s">
        <v>379</v>
      </c>
      <c r="Z85" s="3" t="s">
        <v>379</v>
      </c>
      <c r="AA85" s="3">
        <f>IF(ISNUMBER(MATCH(fields[argot element],issuesfield[field],0)),COUNTIF(issuesfield[field],fields[argot element]),0)</f>
        <v>0</v>
      </c>
      <c r="AB85" s="3">
        <f>IF(ISNUMBER(MATCH(fields[argot element],mappings[element],0)),COUNTIF(mappings[element],fields[argot element]),0)</f>
        <v>7</v>
      </c>
      <c r="AC85" s="3" t="s">
        <v>28</v>
      </c>
      <c r="AD85" t="s">
        <v>68</v>
      </c>
      <c r="AE85" s="3" t="s">
        <v>28</v>
      </c>
      <c r="AF85"/>
      <c r="AM85"/>
    </row>
    <row r="86" spans="1:39" x14ac:dyDescent="0.25">
      <c r="A86" t="s">
        <v>393</v>
      </c>
      <c r="B86" t="s">
        <v>379</v>
      </c>
      <c r="C86" t="s">
        <v>394</v>
      </c>
      <c r="D86" t="s">
        <v>28</v>
      </c>
      <c r="E86" t="s">
        <v>379</v>
      </c>
      <c r="F86" s="23" t="s">
        <v>29</v>
      </c>
      <c r="G86" t="s">
        <v>66</v>
      </c>
      <c r="H86" t="s">
        <v>40</v>
      </c>
      <c r="I86" t="s">
        <v>67</v>
      </c>
      <c r="J86" t="s">
        <v>25</v>
      </c>
      <c r="K86" t="s">
        <v>25</v>
      </c>
      <c r="L86" t="s">
        <v>25</v>
      </c>
      <c r="M86" t="s">
        <v>380</v>
      </c>
      <c r="N86" s="3" t="s">
        <v>25</v>
      </c>
      <c r="O86" t="s">
        <v>28</v>
      </c>
      <c r="P86" s="3" t="s">
        <v>25</v>
      </c>
      <c r="Q86" t="s">
        <v>25</v>
      </c>
      <c r="R86" t="s">
        <v>35</v>
      </c>
      <c r="S86" s="23" t="s">
        <v>383</v>
      </c>
      <c r="T86" t="s">
        <v>384</v>
      </c>
      <c r="U86" t="str">
        <f>IF(ISNUMBER(MATCH(fields[argot element],fields[parent element],0)),"y","n")</f>
        <v>n</v>
      </c>
      <c r="V86" s="3" t="s">
        <v>26</v>
      </c>
      <c r="W86" t="s">
        <v>27</v>
      </c>
      <c r="X86" s="3" t="str">
        <f>IF(fields[is parent?]="y","parent element",IF(NOT(fields[parent element]="x"),"subelement","simple element"))</f>
        <v>subelement</v>
      </c>
      <c r="Y86" t="s">
        <v>379</v>
      </c>
      <c r="Z86" s="3" t="s">
        <v>379</v>
      </c>
      <c r="AA86" s="3">
        <f>IF(ISNUMBER(MATCH(fields[argot element],issuesfield[field],0)),COUNTIF(issuesfield[field],fields[argot element]),0)</f>
        <v>0</v>
      </c>
      <c r="AB86">
        <f>IF(ISNUMBER(MATCH(fields[argot element],mappings[element],0)),COUNTIF(mappings[element],fields[argot element]),0)</f>
        <v>7</v>
      </c>
      <c r="AC86" t="s">
        <v>28</v>
      </c>
      <c r="AD86" t="s">
        <v>68</v>
      </c>
      <c r="AE86" s="3" t="s">
        <v>28</v>
      </c>
      <c r="AF86"/>
      <c r="AM86"/>
    </row>
    <row r="87" spans="1:39" x14ac:dyDescent="0.25">
      <c r="A87" s="23" t="s">
        <v>395</v>
      </c>
      <c r="B87" s="23" t="s">
        <v>379</v>
      </c>
      <c r="C87" t="s">
        <v>396</v>
      </c>
      <c r="D87" s="23" t="s">
        <v>397</v>
      </c>
      <c r="E87" s="23" t="s">
        <v>379</v>
      </c>
      <c r="F87" s="23" t="s">
        <v>29</v>
      </c>
      <c r="G87" t="s">
        <v>66</v>
      </c>
      <c r="H87" s="23" t="s">
        <v>87</v>
      </c>
      <c r="I87" t="s">
        <v>32</v>
      </c>
      <c r="J87" s="23" t="s">
        <v>25</v>
      </c>
      <c r="K87" t="s">
        <v>25</v>
      </c>
      <c r="L87" t="s">
        <v>25</v>
      </c>
      <c r="M87" t="s">
        <v>25</v>
      </c>
      <c r="N87" s="3" t="s">
        <v>25</v>
      </c>
      <c r="O87" s="23" t="s">
        <v>25</v>
      </c>
      <c r="P87" s="23" t="s">
        <v>25</v>
      </c>
      <c r="Q87" s="23" t="s">
        <v>25</v>
      </c>
      <c r="R87" t="s">
        <v>35</v>
      </c>
      <c r="S87" s="23" t="s">
        <v>383</v>
      </c>
      <c r="T87" t="s">
        <v>384</v>
      </c>
      <c r="U87" s="23" t="str">
        <f>IF(ISNUMBER(MATCH(fields[argot element],fields[parent element],0)),"y","n")</f>
        <v>n</v>
      </c>
      <c r="V87" s="3" t="s">
        <v>26</v>
      </c>
      <c r="W87" t="s">
        <v>27</v>
      </c>
      <c r="X87" s="3" t="str">
        <f>IF(fields[is parent?]="y","parent element",IF(NOT(fields[parent element]="x"),"subelement","simple element"))</f>
        <v>subelement</v>
      </c>
      <c r="Y87" t="s">
        <v>379</v>
      </c>
      <c r="Z87" s="3" t="s">
        <v>379</v>
      </c>
      <c r="AA87" s="23">
        <f>IF(ISNUMBER(MATCH(fields[argot element],issuesfield[field],0)),COUNTIF(issuesfield[field],fields[argot element]),0)</f>
        <v>0</v>
      </c>
      <c r="AB87" s="23">
        <f>IF(ISNUMBER(MATCH(fields[argot element],mappings[element],0)),COUNTIF(mappings[element],fields[argot element]),0)</f>
        <v>7</v>
      </c>
      <c r="AC87" s="23" t="s">
        <v>28</v>
      </c>
      <c r="AD87" t="s">
        <v>68</v>
      </c>
      <c r="AE87" s="23" t="s">
        <v>28</v>
      </c>
      <c r="AF87"/>
      <c r="AM87"/>
    </row>
    <row r="88" spans="1:39" s="3" customFormat="1" x14ac:dyDescent="0.25">
      <c r="A88" s="3" t="s">
        <v>1493</v>
      </c>
      <c r="B88" s="3" t="s">
        <v>25</v>
      </c>
      <c r="C88" s="3" t="s">
        <v>399</v>
      </c>
      <c r="D88" s="3" t="s">
        <v>400</v>
      </c>
      <c r="E88" s="3" t="s">
        <v>16</v>
      </c>
      <c r="F88" s="3" t="s">
        <v>29</v>
      </c>
      <c r="G88" s="3" t="s">
        <v>66</v>
      </c>
      <c r="H88" s="3" t="s">
        <v>40</v>
      </c>
      <c r="I88" s="3" t="s">
        <v>32</v>
      </c>
      <c r="J88" s="3" t="s">
        <v>25</v>
      </c>
      <c r="K88" s="3" t="s">
        <v>25</v>
      </c>
      <c r="L88" s="3" t="s">
        <v>77</v>
      </c>
      <c r="M88" t="s">
        <v>77</v>
      </c>
      <c r="N88" s="3" t="s">
        <v>398</v>
      </c>
      <c r="O88" s="3" t="s">
        <v>25</v>
      </c>
      <c r="P88" s="3" t="s">
        <v>401</v>
      </c>
      <c r="Q88" s="3" t="s">
        <v>25</v>
      </c>
      <c r="R88" s="3" t="s">
        <v>35</v>
      </c>
      <c r="S88" s="3" t="s">
        <v>402</v>
      </c>
      <c r="T88" s="3" t="s">
        <v>72</v>
      </c>
      <c r="U88" s="3" t="str">
        <f>IF(ISNUMBER(MATCH(fields[argot element],fields[parent element],0)),"y","n")</f>
        <v>n</v>
      </c>
      <c r="V88" s="3" t="s">
        <v>94</v>
      </c>
      <c r="W88" s="3" t="s">
        <v>95</v>
      </c>
      <c r="X88" s="3" t="str">
        <f>IF(fields[is parent?]="y","parent element",IF(NOT(fields[parent element]="x"),"subelement","simple element"))</f>
        <v>simple element</v>
      </c>
      <c r="Y88" s="3" t="s">
        <v>268</v>
      </c>
      <c r="Z88" s="3" t="s">
        <v>1503</v>
      </c>
      <c r="AA88" s="3">
        <f>IF(ISNUMBER(MATCH(fields[argot element],issuesfield[field],0)),COUNTIF(issuesfield[field],fields[argot element]),0)</f>
        <v>0</v>
      </c>
      <c r="AB88" s="3">
        <f>IF(ISNUMBER(MATCH(fields[argot element],mappings[element],0)),COUNTIF(mappings[element],fields[argot element]),0)</f>
        <v>1</v>
      </c>
      <c r="AC88" s="3" t="s">
        <v>28</v>
      </c>
      <c r="AD88" s="3" t="s">
        <v>28</v>
      </c>
      <c r="AE88" s="3" t="s">
        <v>28</v>
      </c>
    </row>
    <row r="89" spans="1:39" s="3" customFormat="1" x14ac:dyDescent="0.25">
      <c r="A89" s="3" t="s">
        <v>403</v>
      </c>
      <c r="B89" s="3" t="s">
        <v>25</v>
      </c>
      <c r="C89" s="3" t="s">
        <v>405</v>
      </c>
      <c r="D89" s="3" t="s">
        <v>25</v>
      </c>
      <c r="E89" s="3" t="s">
        <v>16</v>
      </c>
      <c r="F89" s="3" t="s">
        <v>29</v>
      </c>
      <c r="G89" s="3" t="s">
        <v>66</v>
      </c>
      <c r="H89" s="3" t="s">
        <v>40</v>
      </c>
      <c r="I89" s="3" t="s">
        <v>32</v>
      </c>
      <c r="J89" s="3" t="s">
        <v>68</v>
      </c>
      <c r="K89" s="3" t="s">
        <v>25</v>
      </c>
      <c r="L89" s="3" t="s">
        <v>25</v>
      </c>
      <c r="M89" s="3" t="s">
        <v>25</v>
      </c>
      <c r="N89" s="3" t="s">
        <v>25</v>
      </c>
      <c r="O89" s="3" t="s">
        <v>28</v>
      </c>
      <c r="P89" s="3" t="s">
        <v>25</v>
      </c>
      <c r="Q89" s="3" t="s">
        <v>25</v>
      </c>
      <c r="R89" s="3" t="s">
        <v>25</v>
      </c>
      <c r="S89" s="3" t="s">
        <v>402</v>
      </c>
      <c r="T89" s="3" t="s">
        <v>72</v>
      </c>
      <c r="U89" s="3" t="str">
        <f>IF(ISNUMBER(MATCH(fields[argot element],fields[parent element],0)),"y","n")</f>
        <v>y</v>
      </c>
      <c r="V89" s="3" t="s">
        <v>64</v>
      </c>
      <c r="W89" s="3" t="s">
        <v>1521</v>
      </c>
      <c r="X89" s="3" t="str">
        <f>IF(fields[is parent?]="y","parent element",IF(NOT(fields[parent element]="x"),"subelement","simple element"))</f>
        <v>parent element</v>
      </c>
      <c r="Y89" s="3" t="s">
        <v>268</v>
      </c>
      <c r="Z89" s="3" t="s">
        <v>74</v>
      </c>
      <c r="AA89" s="3">
        <f>IF(ISNUMBER(MATCH(fields[argot element],issuesfield[field],0)),COUNTIF(issuesfield[field],fields[argot element]),0)</f>
        <v>0</v>
      </c>
      <c r="AB89" s="3">
        <f>IF(ISNUMBER(MATCH(fields[argot element],mappings[element],0)),COUNTIF(mappings[element],fields[argot element]),0)</f>
        <v>0</v>
      </c>
      <c r="AC89" s="3" t="s">
        <v>29</v>
      </c>
      <c r="AD89" s="3" t="s">
        <v>28</v>
      </c>
      <c r="AE89" s="3" t="s">
        <v>28</v>
      </c>
    </row>
    <row r="90" spans="1:39" x14ac:dyDescent="0.25">
      <c r="A90" s="3" t="s">
        <v>1501</v>
      </c>
      <c r="B90" s="3" t="s">
        <v>403</v>
      </c>
      <c r="C90" t="s">
        <v>1502</v>
      </c>
      <c r="D90" t="s">
        <v>25</v>
      </c>
      <c r="E90" s="3" t="s">
        <v>16</v>
      </c>
      <c r="F90" s="3" t="s">
        <v>29</v>
      </c>
      <c r="G90" t="s">
        <v>66</v>
      </c>
      <c r="H90" s="3" t="s">
        <v>31</v>
      </c>
      <c r="I90" t="s">
        <v>32</v>
      </c>
      <c r="J90" s="3" t="s">
        <v>25</v>
      </c>
      <c r="K90" t="s">
        <v>25</v>
      </c>
      <c r="L90" t="s">
        <v>25</v>
      </c>
      <c r="M90" t="s">
        <v>25</v>
      </c>
      <c r="N90" s="3" t="s">
        <v>25</v>
      </c>
      <c r="O90" s="3" t="s">
        <v>28</v>
      </c>
      <c r="P90" s="3" t="s">
        <v>25</v>
      </c>
      <c r="Q90" s="3" t="s">
        <v>25</v>
      </c>
      <c r="R90" t="s">
        <v>25</v>
      </c>
      <c r="S90" s="3" t="s">
        <v>402</v>
      </c>
      <c r="T90" t="s">
        <v>28</v>
      </c>
      <c r="U90" s="3" t="str">
        <f>IF(ISNUMBER(MATCH(fields[argot element],fields[parent element],0)),"y","n")</f>
        <v>n</v>
      </c>
      <c r="V90" s="23" t="s">
        <v>26</v>
      </c>
      <c r="W90" t="s">
        <v>27</v>
      </c>
      <c r="X90" s="3" t="str">
        <f>IF(fields[is parent?]="y","parent element",IF(NOT(fields[parent element]="x"),"subelement","simple element"))</f>
        <v>subelement</v>
      </c>
      <c r="Y90" t="s">
        <v>268</v>
      </c>
      <c r="Z90" s="3" t="s">
        <v>74</v>
      </c>
      <c r="AA90" s="3">
        <f>IF(ISNUMBER(MATCH(fields[argot element],issuesfield[field],0)),COUNTIF(issuesfield[field],fields[argot element]),0)</f>
        <v>0</v>
      </c>
      <c r="AB90" s="3">
        <f>IF(ISNUMBER(MATCH(fields[argot element],mappings[element],0)),COUNTIF(mappings[element],fields[argot element]),0)</f>
        <v>0</v>
      </c>
      <c r="AC90" s="3" t="s">
        <v>29</v>
      </c>
      <c r="AD90" t="s">
        <v>28</v>
      </c>
      <c r="AE90" s="3" t="s">
        <v>28</v>
      </c>
      <c r="AF90"/>
      <c r="AM90"/>
    </row>
    <row r="91" spans="1:39" x14ac:dyDescent="0.25">
      <c r="A91" t="s">
        <v>1500</v>
      </c>
      <c r="B91" t="s">
        <v>403</v>
      </c>
      <c r="C91" t="s">
        <v>412</v>
      </c>
      <c r="D91" t="s">
        <v>25</v>
      </c>
      <c r="E91" t="s">
        <v>16</v>
      </c>
      <c r="F91" t="s">
        <v>29</v>
      </c>
      <c r="G91" t="s">
        <v>66</v>
      </c>
      <c r="H91" t="s">
        <v>87</v>
      </c>
      <c r="I91" t="s">
        <v>67</v>
      </c>
      <c r="J91" t="s">
        <v>25</v>
      </c>
      <c r="K91" t="s">
        <v>25</v>
      </c>
      <c r="L91" t="s">
        <v>25</v>
      </c>
      <c r="M91" t="s">
        <v>404</v>
      </c>
      <c r="N91" s="3" t="s">
        <v>25</v>
      </c>
      <c r="O91" t="s">
        <v>28</v>
      </c>
      <c r="P91" s="3" t="s">
        <v>25</v>
      </c>
      <c r="Q91" t="s">
        <v>25</v>
      </c>
      <c r="R91" t="s">
        <v>25</v>
      </c>
      <c r="S91" t="s">
        <v>402</v>
      </c>
      <c r="T91" t="s">
        <v>28</v>
      </c>
      <c r="U91" t="str">
        <f>IF(ISNUMBER(MATCH(fields[argot element],fields[parent element],0)),"y","n")</f>
        <v>n</v>
      </c>
      <c r="V91" s="3" t="s">
        <v>64</v>
      </c>
      <c r="W91" t="s">
        <v>389</v>
      </c>
      <c r="X91" s="3" t="str">
        <f>IF(fields[is parent?]="y","parent element",IF(NOT(fields[parent element]="x"),"subelement","simple element"))</f>
        <v>subelement</v>
      </c>
      <c r="Y91" t="s">
        <v>268</v>
      </c>
      <c r="Z91" s="3" t="s">
        <v>74</v>
      </c>
      <c r="AA91" s="3">
        <f>IF(ISNUMBER(MATCH(fields[argot element],issuesfield[field],0)),COUNTIF(issuesfield[field],fields[argot element]),0)</f>
        <v>0</v>
      </c>
      <c r="AB91">
        <f>IF(ISNUMBER(MATCH(fields[argot element],mappings[element],0)),COUNTIF(mappings[element],fields[argot element]),0)</f>
        <v>1</v>
      </c>
      <c r="AC91" t="s">
        <v>29</v>
      </c>
      <c r="AD91" t="s">
        <v>28</v>
      </c>
      <c r="AE91" s="3" t="s">
        <v>28</v>
      </c>
      <c r="AF91"/>
      <c r="AM91"/>
    </row>
    <row r="92" spans="1:39" x14ac:dyDescent="0.25">
      <c r="A92" t="s">
        <v>406</v>
      </c>
      <c r="B92" t="s">
        <v>25</v>
      </c>
      <c r="C92" t="s">
        <v>407</v>
      </c>
      <c r="D92" t="s">
        <v>408</v>
      </c>
      <c r="E92" t="s">
        <v>16</v>
      </c>
      <c r="F92" t="s">
        <v>29</v>
      </c>
      <c r="G92" t="s">
        <v>66</v>
      </c>
      <c r="H92" t="s">
        <v>40</v>
      </c>
      <c r="I92" t="s">
        <v>32</v>
      </c>
      <c r="J92" t="s">
        <v>68</v>
      </c>
      <c r="K92" t="s">
        <v>25</v>
      </c>
      <c r="L92" t="s">
        <v>25</v>
      </c>
      <c r="M92" t="s">
        <v>25</v>
      </c>
      <c r="N92" s="3" t="s">
        <v>25</v>
      </c>
      <c r="O92" t="s">
        <v>28</v>
      </c>
      <c r="P92" s="3" t="s">
        <v>25</v>
      </c>
      <c r="Q92" t="s">
        <v>25</v>
      </c>
      <c r="R92" t="s">
        <v>35</v>
      </c>
      <c r="S92" t="s">
        <v>402</v>
      </c>
      <c r="T92" t="s">
        <v>72</v>
      </c>
      <c r="U92" s="3" t="str">
        <f>IF(ISNUMBER(MATCH(fields[argot element],fields[parent element],0)),"y","n")</f>
        <v>y</v>
      </c>
      <c r="V92" s="3" t="s">
        <v>1520</v>
      </c>
      <c r="W92" s="3" t="s">
        <v>27</v>
      </c>
      <c r="X92" s="3" t="str">
        <f>IF(fields[is parent?]="y","parent element",IF(NOT(fields[parent element]="x"),"subelement","simple element"))</f>
        <v>parent element</v>
      </c>
      <c r="Y92" s="3" t="s">
        <v>1527</v>
      </c>
      <c r="Z92" s="3" t="s">
        <v>28</v>
      </c>
      <c r="AA92" s="3">
        <f>IF(ISNUMBER(MATCH(fields[argot element],issuesfield[field],0)),COUNTIF(issuesfield[field],fields[argot element]),0)</f>
        <v>0</v>
      </c>
      <c r="AB92">
        <f>IF(ISNUMBER(MATCH(fields[argot element],mappings[element],0)),COUNTIF(mappings[element],fields[argot element]),0)</f>
        <v>0</v>
      </c>
      <c r="AC92" t="s">
        <v>28</v>
      </c>
      <c r="AD92" t="s">
        <v>28</v>
      </c>
      <c r="AE92" s="3" t="s">
        <v>28</v>
      </c>
      <c r="AF92"/>
      <c r="AM92"/>
    </row>
    <row r="93" spans="1:39" s="3" customFormat="1" x14ac:dyDescent="0.25">
      <c r="A93" s="3" t="s">
        <v>409</v>
      </c>
      <c r="B93" s="3" t="s">
        <v>406</v>
      </c>
      <c r="C93" s="3" t="s">
        <v>98</v>
      </c>
      <c r="D93" s="3" t="s">
        <v>28</v>
      </c>
      <c r="E93" s="3" t="s">
        <v>16</v>
      </c>
      <c r="F93" s="3" t="s">
        <v>29</v>
      </c>
      <c r="G93" s="3" t="s">
        <v>66</v>
      </c>
      <c r="H93" s="3" t="s">
        <v>31</v>
      </c>
      <c r="I93" s="3" t="s">
        <v>32</v>
      </c>
      <c r="J93" s="3" t="s">
        <v>25</v>
      </c>
      <c r="K93" s="3" t="s">
        <v>25</v>
      </c>
      <c r="L93" s="3" t="s">
        <v>25</v>
      </c>
      <c r="M93" s="3" t="s">
        <v>410</v>
      </c>
      <c r="N93" s="3" t="s">
        <v>25</v>
      </c>
      <c r="O93" s="3" t="s">
        <v>25</v>
      </c>
      <c r="P93" s="3" t="s">
        <v>25</v>
      </c>
      <c r="Q93" s="3" t="s">
        <v>25</v>
      </c>
      <c r="R93" s="3" t="s">
        <v>35</v>
      </c>
      <c r="S93" s="3" t="s">
        <v>402</v>
      </c>
      <c r="T93" s="3" t="s">
        <v>72</v>
      </c>
      <c r="U93" s="3" t="str">
        <f>IF(ISNUMBER(MATCH(fields[argot element],fields[parent element],0)),"y","n")</f>
        <v>n</v>
      </c>
      <c r="V93" s="3" t="s">
        <v>94</v>
      </c>
      <c r="W93" s="3" t="s">
        <v>95</v>
      </c>
      <c r="X93" s="3" t="str">
        <f>IF(fields[is parent?]="y","parent element",IF(NOT(fields[parent element]="x"),"subelement","simple element"))</f>
        <v>subelement</v>
      </c>
      <c r="Y93" s="3" t="s">
        <v>1527</v>
      </c>
      <c r="Z93" s="3" t="s">
        <v>1318</v>
      </c>
      <c r="AA93" s="3">
        <f>IF(ISNUMBER(MATCH(fields[argot element],issuesfield[field],0)),COUNTIF(issuesfield[field],fields[argot element]),0)</f>
        <v>0</v>
      </c>
      <c r="AB93" s="3">
        <f>IF(ISNUMBER(MATCH(fields[argot element],mappings[element],0)),COUNTIF(mappings[element],fields[argot element]),0)</f>
        <v>1</v>
      </c>
      <c r="AC93" s="3" t="s">
        <v>28</v>
      </c>
      <c r="AD93" s="3" t="s">
        <v>28</v>
      </c>
      <c r="AE93" s="3" t="s">
        <v>28</v>
      </c>
    </row>
    <row r="94" spans="1:39" s="3" customFormat="1" x14ac:dyDescent="0.25">
      <c r="A94" t="s">
        <v>1504</v>
      </c>
      <c r="B94" t="s">
        <v>406</v>
      </c>
      <c r="C94" t="s">
        <v>103</v>
      </c>
      <c r="D94" t="s">
        <v>28</v>
      </c>
      <c r="E94" t="s">
        <v>16</v>
      </c>
      <c r="F94" t="s">
        <v>29</v>
      </c>
      <c r="G94" t="s">
        <v>66</v>
      </c>
      <c r="H94" t="s">
        <v>31</v>
      </c>
      <c r="I94" t="s">
        <v>32</v>
      </c>
      <c r="J94" t="s">
        <v>25</v>
      </c>
      <c r="K94" t="s">
        <v>25</v>
      </c>
      <c r="L94" t="s">
        <v>25</v>
      </c>
      <c r="M94" t="s">
        <v>25</v>
      </c>
      <c r="N94" s="3" t="s">
        <v>25</v>
      </c>
      <c r="O94" t="s">
        <v>28</v>
      </c>
      <c r="P94" s="3" t="s">
        <v>25</v>
      </c>
      <c r="Q94" t="s">
        <v>25</v>
      </c>
      <c r="R94" t="s">
        <v>35</v>
      </c>
      <c r="S94" t="s">
        <v>402</v>
      </c>
      <c r="T94" t="s">
        <v>72</v>
      </c>
      <c r="U94" s="3" t="str">
        <f>IF(ISNUMBER(MATCH(fields[argot element],fields[parent element],0)),"y","n")</f>
        <v>n</v>
      </c>
      <c r="V94" s="3" t="s">
        <v>64</v>
      </c>
      <c r="W94" t="s">
        <v>1522</v>
      </c>
      <c r="X94" s="3" t="str">
        <f>IF(fields[is parent?]="y","parent element",IF(NOT(fields[parent element]="x"),"subelement","simple element"))</f>
        <v>subelement</v>
      </c>
      <c r="Y94" s="3" t="s">
        <v>1527</v>
      </c>
      <c r="Z94" s="3" t="s">
        <v>1318</v>
      </c>
      <c r="AA94" s="3">
        <f>IF(ISNUMBER(MATCH(fields[argot element],issuesfield[field],0)),COUNTIF(issuesfield[field],fields[argot element]),0)</f>
        <v>0</v>
      </c>
      <c r="AB94">
        <f>IF(ISNUMBER(MATCH(fields[argot element],mappings[element],0)),COUNTIF(mappings[element],fields[argot element]),0)</f>
        <v>0</v>
      </c>
      <c r="AC94" t="s">
        <v>28</v>
      </c>
      <c r="AD94" t="s">
        <v>28</v>
      </c>
      <c r="AE94" s="3" t="s">
        <v>28</v>
      </c>
    </row>
    <row r="95" spans="1:39" x14ac:dyDescent="0.25">
      <c r="A95" s="3" t="s">
        <v>411</v>
      </c>
      <c r="B95" s="3" t="s">
        <v>406</v>
      </c>
      <c r="C95" s="3" t="s">
        <v>412</v>
      </c>
      <c r="D95" s="3" t="s">
        <v>28</v>
      </c>
      <c r="E95" s="3" t="s">
        <v>16</v>
      </c>
      <c r="F95" s="3" t="s">
        <v>29</v>
      </c>
      <c r="G95" s="3" t="s">
        <v>66</v>
      </c>
      <c r="H95" s="3" t="s">
        <v>87</v>
      </c>
      <c r="I95" s="3" t="s">
        <v>67</v>
      </c>
      <c r="J95" s="3" t="s">
        <v>25</v>
      </c>
      <c r="K95" s="3" t="s">
        <v>25</v>
      </c>
      <c r="L95" s="3" t="s">
        <v>25</v>
      </c>
      <c r="M95" s="3" t="s">
        <v>410</v>
      </c>
      <c r="N95" s="3" t="s">
        <v>25</v>
      </c>
      <c r="O95" s="3" t="s">
        <v>28</v>
      </c>
      <c r="P95" s="3" t="s">
        <v>71</v>
      </c>
      <c r="Q95" s="3" t="s">
        <v>25</v>
      </c>
      <c r="R95" s="3" t="s">
        <v>35</v>
      </c>
      <c r="S95" s="3" t="s">
        <v>402</v>
      </c>
      <c r="T95" s="3" t="s">
        <v>72</v>
      </c>
      <c r="U95" s="3" t="str">
        <f>IF(ISNUMBER(MATCH(fields[argot element],fields[parent element],0)),"y","n")</f>
        <v>n</v>
      </c>
      <c r="V95" s="3" t="s">
        <v>64</v>
      </c>
      <c r="W95" s="3" t="s">
        <v>1522</v>
      </c>
      <c r="X95" s="3" t="str">
        <f>IF(fields[is parent?]="y","parent element",IF(NOT(fields[parent element]="x"),"subelement","simple element"))</f>
        <v>subelement</v>
      </c>
      <c r="Y95" s="3" t="s">
        <v>1527</v>
      </c>
      <c r="Z95" s="3" t="s">
        <v>1318</v>
      </c>
      <c r="AA95" s="3">
        <f>IF(ISNUMBER(MATCH(fields[argot element],issuesfield[field],0)),COUNTIF(issuesfield[field],fields[argot element]),0)</f>
        <v>0</v>
      </c>
      <c r="AB95" s="3">
        <f>IF(ISNUMBER(MATCH(fields[argot element],mappings[element],0)),COUNTIF(mappings[element],fields[argot element]),0)</f>
        <v>1</v>
      </c>
      <c r="AC95" s="3" t="s">
        <v>28</v>
      </c>
      <c r="AD95" s="3" t="s">
        <v>28</v>
      </c>
      <c r="AE95" s="3" t="s">
        <v>28</v>
      </c>
      <c r="AF95"/>
      <c r="AM95"/>
    </row>
    <row r="96" spans="1:39" s="3" customFormat="1" x14ac:dyDescent="0.25">
      <c r="A96" s="3" t="s">
        <v>413</v>
      </c>
      <c r="B96" s="3" t="s">
        <v>25</v>
      </c>
      <c r="C96" s="3" t="s">
        <v>414</v>
      </c>
      <c r="D96" s="3" t="s">
        <v>25</v>
      </c>
      <c r="E96" s="3" t="s">
        <v>16</v>
      </c>
      <c r="F96" s="3" t="s">
        <v>29</v>
      </c>
      <c r="G96" s="3" t="s">
        <v>66</v>
      </c>
      <c r="H96" s="3" t="s">
        <v>40</v>
      </c>
      <c r="I96" s="3" t="s">
        <v>32</v>
      </c>
      <c r="J96" s="3" t="s">
        <v>68</v>
      </c>
      <c r="K96" s="3" t="s">
        <v>25</v>
      </c>
      <c r="L96" s="3" t="s">
        <v>25</v>
      </c>
      <c r="M96" s="3" t="s">
        <v>25</v>
      </c>
      <c r="N96" s="3" t="s">
        <v>25</v>
      </c>
      <c r="O96" s="3" t="s">
        <v>28</v>
      </c>
      <c r="P96" s="3" t="s">
        <v>415</v>
      </c>
      <c r="Q96" s="3" t="s">
        <v>25</v>
      </c>
      <c r="R96" s="3" t="s">
        <v>25</v>
      </c>
      <c r="S96" s="3" t="s">
        <v>402</v>
      </c>
      <c r="T96" s="3" t="s">
        <v>72</v>
      </c>
      <c r="U96" s="3" t="str">
        <f>IF(ISNUMBER(MATCH(fields[argot element],fields[parent element],0)),"y","n")</f>
        <v>y</v>
      </c>
      <c r="V96" s="3" t="s">
        <v>64</v>
      </c>
      <c r="W96" s="3" t="s">
        <v>1521</v>
      </c>
      <c r="X96" s="3" t="str">
        <f>IF(fields[is parent?]="y","parent element",IF(NOT(fields[parent element]="x"),"subelement","simple element"))</f>
        <v>parent element</v>
      </c>
      <c r="Y96" s="3" t="s">
        <v>268</v>
      </c>
      <c r="Z96" s="3" t="s">
        <v>74</v>
      </c>
      <c r="AA96" s="3">
        <f>IF(ISNUMBER(MATCH(fields[argot element],issuesfield[field],0)),COUNTIF(issuesfield[field],fields[argot element]),0)</f>
        <v>0</v>
      </c>
      <c r="AB96" s="3">
        <f>IF(ISNUMBER(MATCH(fields[argot element],mappings[element],0)),COUNTIF(mappings[element],fields[argot element]),0)</f>
        <v>0</v>
      </c>
      <c r="AC96" s="3" t="s">
        <v>29</v>
      </c>
      <c r="AD96" s="3" t="s">
        <v>28</v>
      </c>
      <c r="AE96" s="3" t="s">
        <v>28</v>
      </c>
    </row>
    <row r="97" spans="1:39" x14ac:dyDescent="0.25">
      <c r="A97" s="3" t="s">
        <v>1506</v>
      </c>
      <c r="B97" s="3" t="s">
        <v>413</v>
      </c>
      <c r="C97" t="s">
        <v>1502</v>
      </c>
      <c r="D97" t="s">
        <v>25</v>
      </c>
      <c r="E97" s="3" t="s">
        <v>16</v>
      </c>
      <c r="F97" t="s">
        <v>29</v>
      </c>
      <c r="G97" t="s">
        <v>66</v>
      </c>
      <c r="H97" t="s">
        <v>31</v>
      </c>
      <c r="I97" t="s">
        <v>32</v>
      </c>
      <c r="J97" t="s">
        <v>25</v>
      </c>
      <c r="K97" t="s">
        <v>25</v>
      </c>
      <c r="L97" t="s">
        <v>25</v>
      </c>
      <c r="M97" t="s">
        <v>25</v>
      </c>
      <c r="N97" t="s">
        <v>25</v>
      </c>
      <c r="O97" t="s">
        <v>28</v>
      </c>
      <c r="P97" s="3" t="s">
        <v>25</v>
      </c>
      <c r="Q97" t="s">
        <v>25</v>
      </c>
      <c r="R97" t="s">
        <v>25</v>
      </c>
      <c r="S97" s="3" t="s">
        <v>402</v>
      </c>
      <c r="T97" t="s">
        <v>28</v>
      </c>
      <c r="U97" s="3" t="str">
        <f>IF(ISNUMBER(MATCH(fields[argot element],fields[parent element],0)),"y","n")</f>
        <v>n</v>
      </c>
      <c r="V97" s="23" t="s">
        <v>26</v>
      </c>
      <c r="W97" s="3" t="s">
        <v>27</v>
      </c>
      <c r="X97" s="3" t="str">
        <f>IF(fields[is parent?]="y","parent element",IF(NOT(fields[parent element]="x"),"subelement","simple element"))</f>
        <v>subelement</v>
      </c>
      <c r="Y97" s="3" t="s">
        <v>268</v>
      </c>
      <c r="Z97" s="3" t="s">
        <v>74</v>
      </c>
      <c r="AA97" s="3">
        <f>IF(ISNUMBER(MATCH(fields[argot element],issuesfield[field],0)),COUNTIF(issuesfield[field],fields[argot element]),0)</f>
        <v>0</v>
      </c>
      <c r="AB97" s="3">
        <f>IF(ISNUMBER(MATCH(fields[argot element],mappings[element],0)),COUNTIF(mappings[element],fields[argot element]),0)</f>
        <v>0</v>
      </c>
      <c r="AC97" s="3" t="s">
        <v>29</v>
      </c>
      <c r="AD97" s="3" t="s">
        <v>28</v>
      </c>
      <c r="AE97" s="3" t="s">
        <v>28</v>
      </c>
      <c r="AF97"/>
      <c r="AM97"/>
    </row>
    <row r="98" spans="1:39" s="3" customFormat="1" x14ac:dyDescent="0.25">
      <c r="A98" s="3" t="s">
        <v>1505</v>
      </c>
      <c r="B98" s="3" t="s">
        <v>413</v>
      </c>
      <c r="C98" s="3" t="s">
        <v>412</v>
      </c>
      <c r="D98" s="3" t="s">
        <v>25</v>
      </c>
      <c r="E98" s="3" t="s">
        <v>16</v>
      </c>
      <c r="F98" s="3" t="s">
        <v>29</v>
      </c>
      <c r="G98" s="3" t="s">
        <v>66</v>
      </c>
      <c r="H98" s="3" t="s">
        <v>87</v>
      </c>
      <c r="I98" s="3" t="s">
        <v>67</v>
      </c>
      <c r="J98" s="3" t="s">
        <v>25</v>
      </c>
      <c r="K98" s="3" t="s">
        <v>25</v>
      </c>
      <c r="L98" s="3" t="s">
        <v>25</v>
      </c>
      <c r="M98" t="s">
        <v>404</v>
      </c>
      <c r="N98" s="3" t="s">
        <v>25</v>
      </c>
      <c r="O98" s="3" t="s">
        <v>28</v>
      </c>
      <c r="P98" s="3" t="s">
        <v>25</v>
      </c>
      <c r="Q98" s="3" t="s">
        <v>25</v>
      </c>
      <c r="R98" s="3" t="s">
        <v>25</v>
      </c>
      <c r="S98" s="3" t="s">
        <v>402</v>
      </c>
      <c r="T98" s="3" t="s">
        <v>28</v>
      </c>
      <c r="U98" s="3" t="str">
        <f>IF(ISNUMBER(MATCH(fields[argot element],fields[parent element],0)),"y","n")</f>
        <v>n</v>
      </c>
      <c r="V98" s="3" t="s">
        <v>64</v>
      </c>
      <c r="W98" t="s">
        <v>389</v>
      </c>
      <c r="X98" s="3" t="str">
        <f>IF(fields[is parent?]="y","parent element",IF(NOT(fields[parent element]="x"),"subelement","simple element"))</f>
        <v>subelement</v>
      </c>
      <c r="Y98" s="3" t="s">
        <v>268</v>
      </c>
      <c r="Z98" s="3" t="s">
        <v>74</v>
      </c>
      <c r="AA98" s="3">
        <f>IF(ISNUMBER(MATCH(fields[argot element],issuesfield[field],0)),COUNTIF(issuesfield[field],fields[argot element]),0)</f>
        <v>0</v>
      </c>
      <c r="AB98" s="3">
        <f>IF(ISNUMBER(MATCH(fields[argot element],mappings[element],0)),COUNTIF(mappings[element],fields[argot element]),0)</f>
        <v>1</v>
      </c>
      <c r="AC98" s="3" t="s">
        <v>29</v>
      </c>
      <c r="AD98" s="3" t="s">
        <v>28</v>
      </c>
      <c r="AE98" s="3" t="s">
        <v>28</v>
      </c>
    </row>
    <row r="99" spans="1:39" s="3" customFormat="1" x14ac:dyDescent="0.25">
      <c r="A99" s="3" t="s">
        <v>416</v>
      </c>
      <c r="B99" s="3" t="s">
        <v>25</v>
      </c>
      <c r="C99" s="3" t="s">
        <v>418</v>
      </c>
      <c r="D99" s="3" t="s">
        <v>419</v>
      </c>
      <c r="E99" s="3" t="s">
        <v>16</v>
      </c>
      <c r="F99" s="3" t="s">
        <v>29</v>
      </c>
      <c r="G99" s="3" t="s">
        <v>66</v>
      </c>
      <c r="H99" s="3" t="s">
        <v>40</v>
      </c>
      <c r="I99" s="3" t="s">
        <v>32</v>
      </c>
      <c r="J99" s="3" t="s">
        <v>68</v>
      </c>
      <c r="K99" s="3" t="s">
        <v>25</v>
      </c>
      <c r="L99" s="3" t="s">
        <v>25</v>
      </c>
      <c r="M99" s="3" t="s">
        <v>25</v>
      </c>
      <c r="N99" s="3" t="s">
        <v>25</v>
      </c>
      <c r="O99" s="3" t="s">
        <v>25</v>
      </c>
      <c r="P99" s="3" t="s">
        <v>25</v>
      </c>
      <c r="Q99" s="3" t="s">
        <v>25</v>
      </c>
      <c r="R99" s="3" t="s">
        <v>35</v>
      </c>
      <c r="S99" s="3" t="s">
        <v>402</v>
      </c>
      <c r="T99" s="3" t="s">
        <v>421</v>
      </c>
      <c r="U99" s="3" t="str">
        <f>IF(ISNUMBER(MATCH(fields[argot element],fields[parent element],0)),"y","n")</f>
        <v>y</v>
      </c>
      <c r="V99" s="3" t="s">
        <v>1520</v>
      </c>
      <c r="W99" s="3" t="s">
        <v>27</v>
      </c>
      <c r="X99" s="3" t="str">
        <f>IF(fields[is parent?]="y","parent element",IF(NOT(fields[parent element]="x"),"subelement","simple element"))</f>
        <v>parent element</v>
      </c>
      <c r="Y99" s="3" t="s">
        <v>1527</v>
      </c>
      <c r="Z99" s="3" t="s">
        <v>28</v>
      </c>
      <c r="AA99" s="3">
        <f>IF(ISNUMBER(MATCH(fields[argot element],issuesfield[field],0)),COUNTIF(issuesfield[field],fields[argot element]),0)</f>
        <v>0</v>
      </c>
      <c r="AB99" s="3">
        <f>IF(ISNUMBER(MATCH(fields[argot element],mappings[element],0)),COUNTIF(mappings[element],fields[argot element]),0)</f>
        <v>0</v>
      </c>
      <c r="AC99" s="3" t="s">
        <v>29</v>
      </c>
      <c r="AD99" s="3" t="s">
        <v>68</v>
      </c>
      <c r="AE99" s="3" t="s">
        <v>28</v>
      </c>
    </row>
    <row r="100" spans="1:39" s="3" customFormat="1" x14ac:dyDescent="0.25">
      <c r="A100" s="3" t="s">
        <v>1486</v>
      </c>
      <c r="B100" s="3" t="s">
        <v>416</v>
      </c>
      <c r="C100" s="3" t="s">
        <v>1488</v>
      </c>
      <c r="D100" s="3" t="s">
        <v>25</v>
      </c>
      <c r="E100" s="3" t="s">
        <v>16</v>
      </c>
      <c r="F100" s="3" t="s">
        <v>29</v>
      </c>
      <c r="G100" s="3" t="s">
        <v>66</v>
      </c>
      <c r="H100" s="3" t="s">
        <v>87</v>
      </c>
      <c r="I100" s="3" t="s">
        <v>67</v>
      </c>
      <c r="J100" s="3" t="s">
        <v>25</v>
      </c>
      <c r="K100" s="3" t="s">
        <v>25</v>
      </c>
      <c r="L100" s="3" t="s">
        <v>25</v>
      </c>
      <c r="M100" s="3" t="s">
        <v>25</v>
      </c>
      <c r="N100" s="3" t="s">
        <v>25</v>
      </c>
      <c r="O100" s="3" t="s">
        <v>271</v>
      </c>
      <c r="P100" s="3" t="s">
        <v>25</v>
      </c>
      <c r="Q100" s="3" t="s">
        <v>25</v>
      </c>
      <c r="R100" s="3" t="s">
        <v>35</v>
      </c>
      <c r="S100" s="3" t="s">
        <v>402</v>
      </c>
      <c r="T100" s="3" t="s">
        <v>1489</v>
      </c>
      <c r="U100" s="3" t="str">
        <f>IF(ISNUMBER(MATCH(fields[argot element],fields[parent element],0)),"y","n")</f>
        <v>n</v>
      </c>
      <c r="V100" s="3" t="s">
        <v>64</v>
      </c>
      <c r="W100" s="3" t="s">
        <v>1522</v>
      </c>
      <c r="X100" s="3" t="str">
        <f>IF(fields[is parent?]="y","parent element",IF(NOT(fields[parent element]="x"),"subelement","simple element"))</f>
        <v>subelement</v>
      </c>
      <c r="Y100" s="3" t="s">
        <v>1527</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row>
    <row r="101" spans="1:39" x14ac:dyDescent="0.25">
      <c r="A101" s="3" t="s">
        <v>1484</v>
      </c>
      <c r="B101" s="3" t="s">
        <v>416</v>
      </c>
      <c r="C101" t="s">
        <v>98</v>
      </c>
      <c r="D101" t="s">
        <v>25</v>
      </c>
      <c r="E101" s="3" t="s">
        <v>16</v>
      </c>
      <c r="F101" t="s">
        <v>29</v>
      </c>
      <c r="G101" t="s">
        <v>66</v>
      </c>
      <c r="H101" t="s">
        <v>31</v>
      </c>
      <c r="I101" t="s">
        <v>32</v>
      </c>
      <c r="J101" t="s">
        <v>25</v>
      </c>
      <c r="K101" t="s">
        <v>25</v>
      </c>
      <c r="L101" t="s">
        <v>25</v>
      </c>
      <c r="M101" t="s">
        <v>417</v>
      </c>
      <c r="N101" s="3" t="s">
        <v>25</v>
      </c>
      <c r="O101" t="s">
        <v>25</v>
      </c>
      <c r="P101" s="3" t="s">
        <v>25</v>
      </c>
      <c r="Q101" t="s">
        <v>25</v>
      </c>
      <c r="R101" t="s">
        <v>35</v>
      </c>
      <c r="S101" s="3" t="s">
        <v>402</v>
      </c>
      <c r="T101" t="s">
        <v>1489</v>
      </c>
      <c r="U101" s="3" t="str">
        <f>IF(ISNUMBER(MATCH(fields[argot element],fields[parent element],0)),"y","n")</f>
        <v>n</v>
      </c>
      <c r="V101" s="3" t="s">
        <v>94</v>
      </c>
      <c r="W101" t="s">
        <v>95</v>
      </c>
      <c r="X101" s="3" t="str">
        <f>IF(fields[is parent?]="y","parent element",IF(NOT(fields[parent element]="x"),"subelement","simple element"))</f>
        <v>subelement</v>
      </c>
      <c r="Y101" s="3" t="s">
        <v>1527</v>
      </c>
      <c r="Z101" s="3" t="s">
        <v>28</v>
      </c>
      <c r="AA101" s="3">
        <f>IF(ISNUMBER(MATCH(fields[argot element],issuesfield[field],0)),COUNTIF(issuesfield[field],fields[argot element]),0)</f>
        <v>0</v>
      </c>
      <c r="AB101" s="3">
        <f>IF(ISNUMBER(MATCH(fields[argot element],mappings[element],0)),COUNTIF(mappings[element],fields[argot element]),0)</f>
        <v>1</v>
      </c>
      <c r="AC101" s="3" t="s">
        <v>28</v>
      </c>
      <c r="AD101" s="3" t="s">
        <v>28</v>
      </c>
      <c r="AE101" s="3" t="s">
        <v>28</v>
      </c>
      <c r="AF101"/>
      <c r="AM101"/>
    </row>
    <row r="102" spans="1:39" x14ac:dyDescent="0.25">
      <c r="A102" s="3" t="s">
        <v>1485</v>
      </c>
      <c r="B102" s="3" t="s">
        <v>416</v>
      </c>
      <c r="C102" t="s">
        <v>1487</v>
      </c>
      <c r="D102" t="s">
        <v>25</v>
      </c>
      <c r="E102" s="3" t="s">
        <v>16</v>
      </c>
      <c r="F102" t="s">
        <v>29</v>
      </c>
      <c r="G102" t="s">
        <v>66</v>
      </c>
      <c r="H102" t="s">
        <v>87</v>
      </c>
      <c r="I102" t="s">
        <v>67</v>
      </c>
      <c r="J102" t="s">
        <v>25</v>
      </c>
      <c r="K102" t="s">
        <v>25</v>
      </c>
      <c r="L102" t="s">
        <v>25</v>
      </c>
      <c r="M102" t="s">
        <v>417</v>
      </c>
      <c r="N102" s="3" t="s">
        <v>25</v>
      </c>
      <c r="O102" t="s">
        <v>271</v>
      </c>
      <c r="P102" s="3" t="s">
        <v>420</v>
      </c>
      <c r="Q102" t="s">
        <v>25</v>
      </c>
      <c r="R102" t="s">
        <v>35</v>
      </c>
      <c r="S102" s="3" t="s">
        <v>402</v>
      </c>
      <c r="T102" t="s">
        <v>1489</v>
      </c>
      <c r="U102" s="3" t="str">
        <f>IF(ISNUMBER(MATCH(fields[argot element],fields[parent element],0)),"y","n")</f>
        <v>n</v>
      </c>
      <c r="V102" s="3" t="s">
        <v>64</v>
      </c>
      <c r="W102" t="s">
        <v>1522</v>
      </c>
      <c r="X102" s="3" t="str">
        <f>IF(fields[is parent?]="y","parent element",IF(NOT(fields[parent element]="x"),"subelement","simple element"))</f>
        <v>subelement</v>
      </c>
      <c r="Y102" s="3" t="s">
        <v>1527</v>
      </c>
      <c r="Z102" s="3" t="s">
        <v>28</v>
      </c>
      <c r="AA102" s="3">
        <f>IF(ISNUMBER(MATCH(fields[argot element],issuesfield[field],0)),COUNTIF(issuesfield[field],fields[argot element]),0)</f>
        <v>0</v>
      </c>
      <c r="AB102" s="3">
        <f>IF(ISNUMBER(MATCH(fields[argot element],mappings[element],0)),COUNTIF(mappings[element],fields[argot element]),0)</f>
        <v>1</v>
      </c>
      <c r="AC102" s="3" t="s">
        <v>28</v>
      </c>
      <c r="AD102" s="3" t="s">
        <v>28</v>
      </c>
      <c r="AE102" s="3" t="s">
        <v>28</v>
      </c>
      <c r="AF102"/>
      <c r="AM102"/>
    </row>
    <row r="103" spans="1:39" x14ac:dyDescent="0.25">
      <c r="A103" s="3" t="s">
        <v>422</v>
      </c>
      <c r="B103" t="s">
        <v>25</v>
      </c>
      <c r="C103" t="s">
        <v>424</v>
      </c>
      <c r="D103" t="s">
        <v>425</v>
      </c>
      <c r="E103" t="s">
        <v>16</v>
      </c>
      <c r="F103" t="s">
        <v>29</v>
      </c>
      <c r="G103" t="s">
        <v>66</v>
      </c>
      <c r="H103" t="s">
        <v>40</v>
      </c>
      <c r="I103" t="s">
        <v>32</v>
      </c>
      <c r="J103" t="s">
        <v>68</v>
      </c>
      <c r="K103" t="s">
        <v>25</v>
      </c>
      <c r="L103" t="s">
        <v>25</v>
      </c>
      <c r="M103" t="s">
        <v>423</v>
      </c>
      <c r="N103" s="3" t="s">
        <v>25</v>
      </c>
      <c r="O103" t="s">
        <v>25</v>
      </c>
      <c r="P103" s="3" t="s">
        <v>25</v>
      </c>
      <c r="Q103" t="s">
        <v>25</v>
      </c>
      <c r="R103" t="s">
        <v>35</v>
      </c>
      <c r="S103" t="s">
        <v>402</v>
      </c>
      <c r="T103" t="s">
        <v>72</v>
      </c>
      <c r="U103" s="3" t="str">
        <f>IF(ISNUMBER(MATCH(fields[argot element],fields[parent element],0)),"y","n")</f>
        <v>n</v>
      </c>
      <c r="V103" s="3" t="s">
        <v>94</v>
      </c>
      <c r="W103" t="s">
        <v>95</v>
      </c>
      <c r="X103" s="3" t="str">
        <f>IF(fields[is parent?]="y","parent element",IF(NOT(fields[parent element]="x"),"subelement","simple element"))</f>
        <v>simple element</v>
      </c>
      <c r="Y103" s="3" t="s">
        <v>268</v>
      </c>
      <c r="Z103" s="3" t="s">
        <v>28</v>
      </c>
      <c r="AA103" s="3">
        <f>IF(ISNUMBER(MATCH(fields[argot element],issuesfield[field],0)),COUNTIF(issuesfield[field],fields[argot element]),0)</f>
        <v>0</v>
      </c>
      <c r="AB103" s="3">
        <f>IF(ISNUMBER(MATCH(fields[argot element],mappings[element],0)),COUNTIF(mappings[element],fields[argot element]),0)</f>
        <v>1</v>
      </c>
      <c r="AC103" s="3" t="s">
        <v>28</v>
      </c>
      <c r="AD103" s="3" t="s">
        <v>28</v>
      </c>
      <c r="AE103" s="3" t="s">
        <v>28</v>
      </c>
      <c r="AF103"/>
      <c r="AM103"/>
    </row>
    <row r="104" spans="1:39" x14ac:dyDescent="0.25">
      <c r="A104" s="3" t="s">
        <v>426</v>
      </c>
      <c r="B104" t="s">
        <v>25</v>
      </c>
      <c r="C104" t="s">
        <v>428</v>
      </c>
      <c r="D104" t="s">
        <v>28</v>
      </c>
      <c r="E104" t="s">
        <v>16</v>
      </c>
      <c r="F104" t="s">
        <v>29</v>
      </c>
      <c r="G104" t="s">
        <v>66</v>
      </c>
      <c r="H104" t="s">
        <v>40</v>
      </c>
      <c r="I104" t="s">
        <v>32</v>
      </c>
      <c r="J104" t="s">
        <v>25</v>
      </c>
      <c r="K104" t="s">
        <v>25</v>
      </c>
      <c r="L104" t="s">
        <v>25</v>
      </c>
      <c r="M104" t="s">
        <v>427</v>
      </c>
      <c r="N104" s="3" t="s">
        <v>25</v>
      </c>
      <c r="O104" t="s">
        <v>25</v>
      </c>
      <c r="P104" s="3" t="s">
        <v>420</v>
      </c>
      <c r="Q104" t="s">
        <v>25</v>
      </c>
      <c r="R104" t="s">
        <v>35</v>
      </c>
      <c r="S104" t="s">
        <v>402</v>
      </c>
      <c r="T104" t="s">
        <v>72</v>
      </c>
      <c r="U104" s="3" t="str">
        <f>IF(ISNUMBER(MATCH(fields[argot element],fields[parent element],0)),"y","n")</f>
        <v>n</v>
      </c>
      <c r="V104" s="3" t="s">
        <v>94</v>
      </c>
      <c r="W104" t="s">
        <v>95</v>
      </c>
      <c r="X104" s="3" t="str">
        <f>IF(fields[is parent?]="y","parent element",IF(NOT(fields[parent element]="x"),"subelement","simple element"))</f>
        <v>simple element</v>
      </c>
      <c r="Y104" s="3" t="s">
        <v>268</v>
      </c>
      <c r="Z104" s="3" t="s">
        <v>28</v>
      </c>
      <c r="AA104" s="3">
        <f>IF(ISNUMBER(MATCH(fields[argot element],issuesfield[field],0)),COUNTIF(issuesfield[field],fields[argot element]),0)</f>
        <v>0</v>
      </c>
      <c r="AB104" s="3">
        <f>IF(ISNUMBER(MATCH(fields[argot element],mappings[element],0)),COUNTIF(mappings[element],fields[argot element]),0)</f>
        <v>1</v>
      </c>
      <c r="AC104" s="3" t="s">
        <v>29</v>
      </c>
      <c r="AD104" s="3" t="s">
        <v>29</v>
      </c>
      <c r="AE104" s="3" t="s">
        <v>28</v>
      </c>
      <c r="AF104"/>
      <c r="AM104"/>
    </row>
    <row r="105" spans="1:39" s="3" customFormat="1" x14ac:dyDescent="0.25">
      <c r="A105" s="3" t="s">
        <v>429</v>
      </c>
      <c r="B105" s="3" t="s">
        <v>25</v>
      </c>
      <c r="C105" s="3" t="s">
        <v>431</v>
      </c>
      <c r="D105" s="3" t="s">
        <v>28</v>
      </c>
      <c r="E105" s="3" t="s">
        <v>16</v>
      </c>
      <c r="F105" s="3" t="s">
        <v>29</v>
      </c>
      <c r="G105" s="3" t="s">
        <v>66</v>
      </c>
      <c r="H105" s="3" t="s">
        <v>40</v>
      </c>
      <c r="I105" s="3" t="s">
        <v>32</v>
      </c>
      <c r="J105" s="3" t="s">
        <v>68</v>
      </c>
      <c r="K105" s="3" t="s">
        <v>25</v>
      </c>
      <c r="L105" s="3" t="s">
        <v>25</v>
      </c>
      <c r="M105" s="3" t="s">
        <v>430</v>
      </c>
      <c r="N105" s="3" t="s">
        <v>25</v>
      </c>
      <c r="O105" s="3" t="s">
        <v>25</v>
      </c>
      <c r="P105" s="3" t="s">
        <v>432</v>
      </c>
      <c r="Q105" s="3" t="s">
        <v>25</v>
      </c>
      <c r="R105" s="3" t="s">
        <v>35</v>
      </c>
      <c r="S105" s="3" t="s">
        <v>402</v>
      </c>
      <c r="T105" s="3" t="s">
        <v>421</v>
      </c>
      <c r="U105" s="3" t="str">
        <f>IF(ISNUMBER(MATCH(fields[argot element],fields[parent element],0)),"y","n")</f>
        <v>n</v>
      </c>
      <c r="V105" s="3" t="s">
        <v>94</v>
      </c>
      <c r="W105" s="3" t="s">
        <v>95</v>
      </c>
      <c r="X105" s="3" t="str">
        <f>IF(fields[is parent?]="y","parent element",IF(NOT(fields[parent element]="x"),"subelement","simple element"))</f>
        <v>simple element</v>
      </c>
      <c r="Y105" s="3" t="s">
        <v>268</v>
      </c>
      <c r="Z105" s="3" t="s">
        <v>28</v>
      </c>
      <c r="AA105" s="3">
        <f>IF(ISNUMBER(MATCH(fields[argot element],issuesfield[field],0)),COUNTIF(issuesfield[field],fields[argot element]),0)</f>
        <v>0</v>
      </c>
      <c r="AB105" s="3">
        <f>IF(ISNUMBER(MATCH(fields[argot element],mappings[element],0)),COUNTIF(mappings[element],fields[argot element]),0)</f>
        <v>3</v>
      </c>
      <c r="AC105" s="3" t="s">
        <v>29</v>
      </c>
      <c r="AD105" s="3" t="s">
        <v>68</v>
      </c>
      <c r="AE105" s="3" t="s">
        <v>28</v>
      </c>
    </row>
    <row r="106" spans="1:39" s="3" customFormat="1" x14ac:dyDescent="0.25">
      <c r="A106" s="3" t="s">
        <v>433</v>
      </c>
      <c r="B106" s="3" t="s">
        <v>25</v>
      </c>
      <c r="C106" s="3" t="s">
        <v>434</v>
      </c>
      <c r="D106" s="3" t="s">
        <v>28</v>
      </c>
      <c r="E106" s="3" t="s">
        <v>16</v>
      </c>
      <c r="F106" s="3" t="s">
        <v>29</v>
      </c>
      <c r="G106" s="3" t="s">
        <v>66</v>
      </c>
      <c r="H106" s="3" t="s">
        <v>40</v>
      </c>
      <c r="I106" s="3" t="s">
        <v>32</v>
      </c>
      <c r="J106" s="3" t="s">
        <v>68</v>
      </c>
      <c r="K106" s="3" t="s">
        <v>25</v>
      </c>
      <c r="L106" s="3" t="s">
        <v>25</v>
      </c>
      <c r="M106" s="3" t="s">
        <v>25</v>
      </c>
      <c r="N106" s="3" t="s">
        <v>25</v>
      </c>
      <c r="O106" s="3" t="s">
        <v>28</v>
      </c>
      <c r="P106" s="3" t="s">
        <v>25</v>
      </c>
      <c r="Q106" s="3" t="s">
        <v>25</v>
      </c>
      <c r="R106" s="3" t="s">
        <v>35</v>
      </c>
      <c r="S106" s="3" t="s">
        <v>402</v>
      </c>
      <c r="T106" s="3" t="s">
        <v>72</v>
      </c>
      <c r="U106" s="3" t="str">
        <f>IF(ISNUMBER(MATCH(fields[argot element],fields[parent element],0)),"y","n")</f>
        <v>y</v>
      </c>
      <c r="V106" s="3" t="s">
        <v>64</v>
      </c>
      <c r="W106" s="3" t="s">
        <v>1521</v>
      </c>
      <c r="X106" s="3" t="str">
        <f>IF(fields[is parent?]="y","parent element",IF(NOT(fields[parent element]="x"),"subelement","simple element"))</f>
        <v>parent element</v>
      </c>
      <c r="Y106" s="3" t="s">
        <v>268</v>
      </c>
      <c r="Z106" s="3" t="s">
        <v>74</v>
      </c>
      <c r="AA106" s="3">
        <f>IF(ISNUMBER(MATCH(fields[argot element],issuesfield[field],0)),COUNTIF(issuesfield[field],fields[argot element]),0)</f>
        <v>0</v>
      </c>
      <c r="AB106" s="3">
        <f>IF(ISNUMBER(MATCH(fields[argot element],mappings[element],0)),COUNTIF(mappings[element],fields[argot element]),0)</f>
        <v>0</v>
      </c>
      <c r="AC106" s="3" t="s">
        <v>29</v>
      </c>
      <c r="AD106" s="3" t="s">
        <v>29</v>
      </c>
      <c r="AE106" s="3" t="s">
        <v>28</v>
      </c>
    </row>
    <row r="107" spans="1:39" x14ac:dyDescent="0.25">
      <c r="A107" t="s">
        <v>1508</v>
      </c>
      <c r="B107" t="s">
        <v>433</v>
      </c>
      <c r="C107" t="s">
        <v>1502</v>
      </c>
      <c r="D107" t="s">
        <v>25</v>
      </c>
      <c r="E107" t="s">
        <v>16</v>
      </c>
      <c r="F107" t="s">
        <v>29</v>
      </c>
      <c r="G107" t="s">
        <v>66</v>
      </c>
      <c r="H107" t="s">
        <v>31</v>
      </c>
      <c r="I107" t="s">
        <v>32</v>
      </c>
      <c r="J107" t="s">
        <v>25</v>
      </c>
      <c r="K107" t="s">
        <v>25</v>
      </c>
      <c r="L107" t="s">
        <v>25</v>
      </c>
      <c r="M107" t="s">
        <v>25</v>
      </c>
      <c r="N107" s="3" t="s">
        <v>25</v>
      </c>
      <c r="O107" t="s">
        <v>28</v>
      </c>
      <c r="P107" s="3" t="s">
        <v>25</v>
      </c>
      <c r="Q107" t="s">
        <v>25</v>
      </c>
      <c r="R107" t="s">
        <v>25</v>
      </c>
      <c r="S107" t="s">
        <v>402</v>
      </c>
      <c r="T107" t="s">
        <v>28</v>
      </c>
      <c r="U107" t="str">
        <f>IF(ISNUMBER(MATCH(fields[argot element],fields[parent element],0)),"y","n")</f>
        <v>n</v>
      </c>
      <c r="V107" s="23" t="s">
        <v>26</v>
      </c>
      <c r="W107" t="s">
        <v>27</v>
      </c>
      <c r="X107" s="3" t="str">
        <f>IF(fields[is parent?]="y","parent element",IF(NOT(fields[parent element]="x"),"subelement","simple element"))</f>
        <v>subelement</v>
      </c>
      <c r="Y107" s="3" t="s">
        <v>268</v>
      </c>
      <c r="Z107" s="3" t="s">
        <v>74</v>
      </c>
      <c r="AA107" s="3">
        <f>IF(ISNUMBER(MATCH(fields[argot element],issuesfield[field],0)),COUNTIF(issuesfield[field],fields[argot element]),0)</f>
        <v>0</v>
      </c>
      <c r="AB107">
        <f>IF(ISNUMBER(MATCH(fields[argot element],mappings[element],0)),COUNTIF(mappings[element],fields[argot element]),0)</f>
        <v>0</v>
      </c>
      <c r="AC107" t="s">
        <v>29</v>
      </c>
      <c r="AD107" t="s">
        <v>28</v>
      </c>
      <c r="AE107" s="3" t="s">
        <v>28</v>
      </c>
      <c r="AF107"/>
      <c r="AM107"/>
    </row>
    <row r="108" spans="1:39" x14ac:dyDescent="0.25">
      <c r="A108" t="s">
        <v>1507</v>
      </c>
      <c r="B108" t="s">
        <v>433</v>
      </c>
      <c r="C108" t="s">
        <v>412</v>
      </c>
      <c r="D108" t="s">
        <v>25</v>
      </c>
      <c r="E108" t="s">
        <v>16</v>
      </c>
      <c r="F108" t="s">
        <v>29</v>
      </c>
      <c r="G108" t="s">
        <v>66</v>
      </c>
      <c r="H108" t="s">
        <v>87</v>
      </c>
      <c r="I108" t="s">
        <v>67</v>
      </c>
      <c r="J108" t="s">
        <v>25</v>
      </c>
      <c r="K108" t="s">
        <v>25</v>
      </c>
      <c r="L108" t="s">
        <v>25</v>
      </c>
      <c r="M108" t="s">
        <v>404</v>
      </c>
      <c r="N108" s="3" t="s">
        <v>25</v>
      </c>
      <c r="O108" t="s">
        <v>28</v>
      </c>
      <c r="P108" s="3" t="s">
        <v>25</v>
      </c>
      <c r="Q108" t="s">
        <v>25</v>
      </c>
      <c r="R108" t="s">
        <v>25</v>
      </c>
      <c r="S108" t="s">
        <v>402</v>
      </c>
      <c r="T108" t="s">
        <v>28</v>
      </c>
      <c r="U108" t="str">
        <f>IF(ISNUMBER(MATCH(fields[argot element],fields[parent element],0)),"y","n")</f>
        <v>n</v>
      </c>
      <c r="V108" s="3" t="s">
        <v>64</v>
      </c>
      <c r="W108" t="s">
        <v>389</v>
      </c>
      <c r="X108" s="3" t="str">
        <f>IF(fields[is parent?]="y","parent element",IF(NOT(fields[parent element]="x"),"subelement","simple element"))</f>
        <v>subelement</v>
      </c>
      <c r="Y108" s="3" t="s">
        <v>268</v>
      </c>
      <c r="Z108" s="3" t="s">
        <v>74</v>
      </c>
      <c r="AA108" s="3">
        <f>IF(ISNUMBER(MATCH(fields[argot element],issuesfield[field],0)),COUNTIF(issuesfield[field],fields[argot element]),0)</f>
        <v>0</v>
      </c>
      <c r="AB108">
        <f>IF(ISNUMBER(MATCH(fields[argot element],mappings[element],0)),COUNTIF(mappings[element],fields[argot element]),0)</f>
        <v>1</v>
      </c>
      <c r="AC108" t="s">
        <v>29</v>
      </c>
      <c r="AD108" t="s">
        <v>28</v>
      </c>
      <c r="AE108" s="3" t="s">
        <v>28</v>
      </c>
      <c r="AF108"/>
      <c r="AM108"/>
    </row>
    <row r="109" spans="1:39" x14ac:dyDescent="0.25">
      <c r="A109" t="s">
        <v>435</v>
      </c>
      <c r="B109" t="s">
        <v>25</v>
      </c>
      <c r="C109" t="s">
        <v>437</v>
      </c>
      <c r="D109" t="s">
        <v>438</v>
      </c>
      <c r="E109" t="s">
        <v>16</v>
      </c>
      <c r="F109" t="s">
        <v>29</v>
      </c>
      <c r="G109" t="s">
        <v>66</v>
      </c>
      <c r="H109" t="s">
        <v>40</v>
      </c>
      <c r="I109" t="s">
        <v>32</v>
      </c>
      <c r="J109" t="s">
        <v>68</v>
      </c>
      <c r="K109" t="s">
        <v>25</v>
      </c>
      <c r="L109" t="s">
        <v>25</v>
      </c>
      <c r="M109" t="s">
        <v>436</v>
      </c>
      <c r="N109" s="3" t="s">
        <v>25</v>
      </c>
      <c r="O109" t="s">
        <v>28</v>
      </c>
      <c r="P109" s="3" t="s">
        <v>25</v>
      </c>
      <c r="Q109" t="s">
        <v>25</v>
      </c>
      <c r="R109" t="s">
        <v>35</v>
      </c>
      <c r="S109" t="s">
        <v>402</v>
      </c>
      <c r="T109" s="3" t="s">
        <v>72</v>
      </c>
      <c r="U109" t="str">
        <f>IF(ISNUMBER(MATCH(fields[argot element],fields[parent element],0)),"y","n")</f>
        <v>n</v>
      </c>
      <c r="V109" s="3" t="s">
        <v>94</v>
      </c>
      <c r="W109" t="s">
        <v>95</v>
      </c>
      <c r="X109" s="3" t="str">
        <f>IF(fields[is parent?]="y","parent element",IF(NOT(fields[parent element]="x"),"subelement","simple element"))</f>
        <v>simple element</v>
      </c>
      <c r="Y109" s="3" t="s">
        <v>268</v>
      </c>
      <c r="Z109" s="3" t="s">
        <v>28</v>
      </c>
      <c r="AA109" s="3">
        <f>IF(ISNUMBER(MATCH(fields[argot element],issuesfield[field],0)),COUNTIF(issuesfield[field],fields[argot element]),0)</f>
        <v>0</v>
      </c>
      <c r="AB109">
        <f>IF(ISNUMBER(MATCH(fields[argot element],mappings[element],0)),COUNTIF(mappings[element],fields[argot element]),0)</f>
        <v>1</v>
      </c>
      <c r="AC109" t="s">
        <v>29</v>
      </c>
      <c r="AD109" t="s">
        <v>29</v>
      </c>
      <c r="AE109" s="3" t="s">
        <v>28</v>
      </c>
      <c r="AF109"/>
      <c r="AM109"/>
    </row>
    <row r="110" spans="1:39" x14ac:dyDescent="0.25">
      <c r="A110" s="3" t="s">
        <v>439</v>
      </c>
      <c r="B110" t="s">
        <v>25</v>
      </c>
      <c r="C110" t="s">
        <v>443</v>
      </c>
      <c r="D110" t="s">
        <v>444</v>
      </c>
      <c r="E110" s="3" t="s">
        <v>440</v>
      </c>
      <c r="F110" t="s">
        <v>29</v>
      </c>
      <c r="G110" t="s">
        <v>66</v>
      </c>
      <c r="H110" t="s">
        <v>40</v>
      </c>
      <c r="I110" t="s">
        <v>32</v>
      </c>
      <c r="J110" t="s">
        <v>68</v>
      </c>
      <c r="K110" t="s">
        <v>25</v>
      </c>
      <c r="L110" t="s">
        <v>25</v>
      </c>
      <c r="M110" t="s">
        <v>441</v>
      </c>
      <c r="N110" s="3" t="s">
        <v>442</v>
      </c>
      <c r="O110" t="s">
        <v>25</v>
      </c>
      <c r="P110" s="3" t="s">
        <v>420</v>
      </c>
      <c r="Q110" t="s">
        <v>25</v>
      </c>
      <c r="R110" t="s">
        <v>35</v>
      </c>
      <c r="S110" s="3" t="s">
        <v>402</v>
      </c>
      <c r="T110" t="s">
        <v>72</v>
      </c>
      <c r="U110" t="str">
        <f>IF(ISNUMBER(MATCH(fields[argot element],fields[parent element],0)),"y","n")</f>
        <v>n</v>
      </c>
      <c r="V110" s="3" t="s">
        <v>94</v>
      </c>
      <c r="W110" t="s">
        <v>95</v>
      </c>
      <c r="X110" s="3" t="str">
        <f>IF(fields[is parent?]="y","parent element",IF(NOT(fields[parent element]="x"),"subelement","simple element"))</f>
        <v>simple element</v>
      </c>
      <c r="Y110" s="3" t="s">
        <v>268</v>
      </c>
      <c r="Z110" s="3" t="s">
        <v>28</v>
      </c>
      <c r="AA110" s="3">
        <f>IF(ISNUMBER(MATCH(fields[argot element],issuesfield[field],0)),COUNTIF(issuesfield[field],fields[argot element]),0)</f>
        <v>0</v>
      </c>
      <c r="AB110" s="3">
        <f>IF(ISNUMBER(MATCH(fields[argot element],mappings[element],0)),COUNTIF(mappings[element],fields[argot element]),0)</f>
        <v>1</v>
      </c>
      <c r="AC110" s="3" t="s">
        <v>28</v>
      </c>
      <c r="AD110" s="3" t="s">
        <v>28</v>
      </c>
      <c r="AE110" s="3" t="s">
        <v>28</v>
      </c>
      <c r="AF110"/>
      <c r="AM110"/>
    </row>
    <row r="111" spans="1:39" x14ac:dyDescent="0.25">
      <c r="A111" s="3" t="s">
        <v>445</v>
      </c>
      <c r="B111" t="s">
        <v>25</v>
      </c>
      <c r="C111" t="s">
        <v>447</v>
      </c>
      <c r="D111" t="s">
        <v>25</v>
      </c>
      <c r="E111" s="3" t="s">
        <v>16</v>
      </c>
      <c r="F111" t="s">
        <v>29</v>
      </c>
      <c r="G111" t="s">
        <v>66</v>
      </c>
      <c r="H111" t="s">
        <v>40</v>
      </c>
      <c r="I111" t="s">
        <v>32</v>
      </c>
      <c r="J111" t="s">
        <v>68</v>
      </c>
      <c r="K111" t="s">
        <v>25</v>
      </c>
      <c r="L111" t="s">
        <v>25</v>
      </c>
      <c r="M111" t="s">
        <v>446</v>
      </c>
      <c r="N111" s="3" t="s">
        <v>25</v>
      </c>
      <c r="O111" t="s">
        <v>25</v>
      </c>
      <c r="P111" s="3" t="s">
        <v>420</v>
      </c>
      <c r="Q111" t="s">
        <v>25</v>
      </c>
      <c r="R111" t="s">
        <v>35</v>
      </c>
      <c r="S111" s="3" t="s">
        <v>402</v>
      </c>
      <c r="T111" t="s">
        <v>72</v>
      </c>
      <c r="U111" t="str">
        <f>IF(ISNUMBER(MATCH(fields[argot element],fields[parent element],0)),"y","n")</f>
        <v>y</v>
      </c>
      <c r="V111" s="3" t="s">
        <v>1520</v>
      </c>
      <c r="W111" t="s">
        <v>27</v>
      </c>
      <c r="X111" s="3" t="str">
        <f>IF(fields[is parent?]="y","parent element",IF(NOT(fields[parent element]="x"),"subelement","simple element"))</f>
        <v>parent element</v>
      </c>
      <c r="Y111" s="3" t="s">
        <v>1527</v>
      </c>
      <c r="Z111" s="3" t="s">
        <v>28</v>
      </c>
      <c r="AA111" s="3">
        <f>IF(ISNUMBER(MATCH(fields[argot element],issuesfield[field],0)),COUNTIF(issuesfield[field],fields[argot element]),0)</f>
        <v>0</v>
      </c>
      <c r="AB111" s="3">
        <f>IF(ISNUMBER(MATCH(fields[argot element],mappings[element],0)),COUNTIF(mappings[element],fields[argot element]),0)</f>
        <v>0</v>
      </c>
      <c r="AC111" s="3" t="s">
        <v>29</v>
      </c>
      <c r="AD111" s="3" t="s">
        <v>28</v>
      </c>
      <c r="AE111" s="3" t="s">
        <v>28</v>
      </c>
      <c r="AF111"/>
      <c r="AM111"/>
    </row>
    <row r="112" spans="1:39" x14ac:dyDescent="0.25">
      <c r="A112" s="3" t="s">
        <v>448</v>
      </c>
      <c r="B112" t="s">
        <v>445</v>
      </c>
      <c r="C112" t="s">
        <v>449</v>
      </c>
      <c r="D112" t="s">
        <v>25</v>
      </c>
      <c r="E112" s="3" t="s">
        <v>16</v>
      </c>
      <c r="F112" t="s">
        <v>29</v>
      </c>
      <c r="G112" t="s">
        <v>66</v>
      </c>
      <c r="H112" t="s">
        <v>31</v>
      </c>
      <c r="I112" t="s">
        <v>32</v>
      </c>
      <c r="J112" t="s">
        <v>25</v>
      </c>
      <c r="K112" t="s">
        <v>25</v>
      </c>
      <c r="L112" t="s">
        <v>25</v>
      </c>
      <c r="M112" t="s">
        <v>25</v>
      </c>
      <c r="N112" s="3" t="s">
        <v>25</v>
      </c>
      <c r="O112" t="s">
        <v>25</v>
      </c>
      <c r="P112" s="22" t="s">
        <v>25</v>
      </c>
      <c r="Q112" t="s">
        <v>25</v>
      </c>
      <c r="R112" t="s">
        <v>35</v>
      </c>
      <c r="S112" s="3" t="s">
        <v>402</v>
      </c>
      <c r="T112" s="3" t="s">
        <v>28</v>
      </c>
      <c r="U112" t="str">
        <f>IF(ISNUMBER(MATCH(fields[argot element],fields[parent element],0)),"y","n")</f>
        <v>n</v>
      </c>
      <c r="V112" s="3" t="s">
        <v>26</v>
      </c>
      <c r="W112" t="s">
        <v>27</v>
      </c>
      <c r="X112" s="3" t="str">
        <f>IF(fields[is parent?]="y","parent element",IF(NOT(fields[parent element]="x"),"subelement","simple element"))</f>
        <v>subelement</v>
      </c>
      <c r="Y112" s="3" t="s">
        <v>1527</v>
      </c>
      <c r="Z112" s="3" t="s">
        <v>28</v>
      </c>
      <c r="AA112" s="3">
        <f>IF(ISNUMBER(MATCH(fields[argot element],issuesfield[field],0)),COUNTIF(issuesfield[field],fields[argot element]),0)</f>
        <v>0</v>
      </c>
      <c r="AB112" s="3">
        <f>IF(ISNUMBER(MATCH(fields[argot element],mappings[element],0)),COUNTIF(mappings[element],fields[argot element]),0)</f>
        <v>4</v>
      </c>
      <c r="AC112" s="3" t="s">
        <v>28</v>
      </c>
      <c r="AD112" s="3" t="s">
        <v>28</v>
      </c>
      <c r="AE112" s="3" t="s">
        <v>28</v>
      </c>
      <c r="AF112"/>
      <c r="AM112"/>
    </row>
    <row r="113" spans="1:39" x14ac:dyDescent="0.25">
      <c r="A113" t="s">
        <v>450</v>
      </c>
      <c r="B113" t="s">
        <v>445</v>
      </c>
      <c r="C113" t="s">
        <v>451</v>
      </c>
      <c r="D113" t="s">
        <v>25</v>
      </c>
      <c r="E113" t="s">
        <v>16</v>
      </c>
      <c r="F113" t="s">
        <v>29</v>
      </c>
      <c r="G113" t="s">
        <v>66</v>
      </c>
      <c r="H113" t="s">
        <v>31</v>
      </c>
      <c r="I113" t="s">
        <v>67</v>
      </c>
      <c r="J113" t="s">
        <v>25</v>
      </c>
      <c r="K113" t="s">
        <v>25</v>
      </c>
      <c r="L113" t="s">
        <v>25</v>
      </c>
      <c r="M113" t="s">
        <v>25</v>
      </c>
      <c r="N113" s="3" t="s">
        <v>25</v>
      </c>
      <c r="O113" t="s">
        <v>28</v>
      </c>
      <c r="P113" s="14" t="s">
        <v>71</v>
      </c>
      <c r="Q113" t="s">
        <v>25</v>
      </c>
      <c r="R113" t="s">
        <v>35</v>
      </c>
      <c r="S113" t="s">
        <v>402</v>
      </c>
      <c r="T113" s="3" t="s">
        <v>72</v>
      </c>
      <c r="U113" t="str">
        <f>IF(ISNUMBER(MATCH(fields[argot element],fields[parent element],0)),"y","n")</f>
        <v>n</v>
      </c>
      <c r="V113" s="3" t="s">
        <v>64</v>
      </c>
      <c r="W113" t="s">
        <v>1522</v>
      </c>
      <c r="X113" s="3" t="str">
        <f>IF(fields[is parent?]="y","parent element",IF(NOT(fields[parent element]="x"),"subelement","simple element"))</f>
        <v>subelement</v>
      </c>
      <c r="Y113" s="3" t="s">
        <v>1527</v>
      </c>
      <c r="Z113" s="3" t="s">
        <v>28</v>
      </c>
      <c r="AA113" s="3">
        <f>IF(ISNUMBER(MATCH(fields[argot element],issuesfield[field],0)),COUNTIF(issuesfield[field],fields[argot element]),0)</f>
        <v>0</v>
      </c>
      <c r="AB113">
        <f>IF(ISNUMBER(MATCH(fields[argot element],mappings[element],0)),COUNTIF(mappings[element],fields[argot element]),0)</f>
        <v>1</v>
      </c>
      <c r="AC113" t="s">
        <v>29</v>
      </c>
      <c r="AD113" t="s">
        <v>28</v>
      </c>
      <c r="AE113" s="3" t="s">
        <v>28</v>
      </c>
      <c r="AF113"/>
      <c r="AM113"/>
    </row>
    <row r="114" spans="1:39" s="3" customFormat="1" x14ac:dyDescent="0.25">
      <c r="A114" s="3" t="s">
        <v>452</v>
      </c>
      <c r="B114" s="3" t="s">
        <v>445</v>
      </c>
      <c r="C114" s="3" t="s">
        <v>453</v>
      </c>
      <c r="D114" s="3" t="s">
        <v>25</v>
      </c>
      <c r="E114" s="3" t="s">
        <v>16</v>
      </c>
      <c r="F114" s="3" t="s">
        <v>29</v>
      </c>
      <c r="G114" s="3" t="s">
        <v>66</v>
      </c>
      <c r="H114" s="3" t="s">
        <v>31</v>
      </c>
      <c r="I114" s="3" t="s">
        <v>32</v>
      </c>
      <c r="J114" s="3" t="s">
        <v>25</v>
      </c>
      <c r="K114" s="3" t="s">
        <v>25</v>
      </c>
      <c r="L114" s="3" t="s">
        <v>25</v>
      </c>
      <c r="M114" s="3" t="s">
        <v>446</v>
      </c>
      <c r="N114" s="3" t="s">
        <v>25</v>
      </c>
      <c r="O114" s="3" t="s">
        <v>25</v>
      </c>
      <c r="P114" s="3" t="s">
        <v>420</v>
      </c>
      <c r="Q114" s="3" t="s">
        <v>25</v>
      </c>
      <c r="R114" s="3" t="s">
        <v>35</v>
      </c>
      <c r="S114" s="3" t="s">
        <v>402</v>
      </c>
      <c r="T114" s="3" t="s">
        <v>72</v>
      </c>
      <c r="U114" s="3" t="str">
        <f>IF(ISNUMBER(MATCH(fields[argot element],fields[parent element],0)),"y","n")</f>
        <v>n</v>
      </c>
      <c r="V114" s="3" t="s">
        <v>94</v>
      </c>
      <c r="W114" s="3" t="s">
        <v>95</v>
      </c>
      <c r="X114" s="3" t="str">
        <f>IF(fields[is parent?]="y","parent element",IF(NOT(fields[parent element]="x"),"subelement","simple element"))</f>
        <v>subelement</v>
      </c>
      <c r="Y114" s="3" t="s">
        <v>1527</v>
      </c>
      <c r="Z114" s="3" t="s">
        <v>28</v>
      </c>
      <c r="AA114" s="3">
        <f>IF(ISNUMBER(MATCH(fields[argot element],issuesfield[field],0)),COUNTIF(issuesfield[field],fields[argot element]),0)</f>
        <v>0</v>
      </c>
      <c r="AB114" s="3">
        <f>IF(ISNUMBER(MATCH(fields[argot element],mappings[element],0)),COUNTIF(mappings[element],fields[argot element]),0)</f>
        <v>15</v>
      </c>
      <c r="AC114" s="3" t="s">
        <v>29</v>
      </c>
      <c r="AD114" s="3" t="s">
        <v>28</v>
      </c>
      <c r="AE114" s="3" t="s">
        <v>28</v>
      </c>
    </row>
    <row r="115" spans="1:39" x14ac:dyDescent="0.25">
      <c r="A115" s="3" t="s">
        <v>1509</v>
      </c>
      <c r="B115" s="3" t="s">
        <v>445</v>
      </c>
      <c r="C115" t="s">
        <v>103</v>
      </c>
      <c r="D115" t="s">
        <v>28</v>
      </c>
      <c r="E115" s="3" t="s">
        <v>16</v>
      </c>
      <c r="F115" t="s">
        <v>29</v>
      </c>
      <c r="G115" t="s">
        <v>66</v>
      </c>
      <c r="H115" t="s">
        <v>31</v>
      </c>
      <c r="I115" t="s">
        <v>32</v>
      </c>
      <c r="J115" t="s">
        <v>25</v>
      </c>
      <c r="K115" t="s">
        <v>25</v>
      </c>
      <c r="L115" t="s">
        <v>25</v>
      </c>
      <c r="M115" t="s">
        <v>25</v>
      </c>
      <c r="N115" t="s">
        <v>25</v>
      </c>
      <c r="O115" t="s">
        <v>28</v>
      </c>
      <c r="P115" s="3" t="s">
        <v>25</v>
      </c>
      <c r="Q115" t="s">
        <v>25</v>
      </c>
      <c r="R115" t="s">
        <v>35</v>
      </c>
      <c r="S115" s="3" t="s">
        <v>402</v>
      </c>
      <c r="T115" t="s">
        <v>72</v>
      </c>
      <c r="U115" s="3" t="str">
        <f>IF(ISNUMBER(MATCH(fields[argot element],fields[parent element],0)),"y","n")</f>
        <v>n</v>
      </c>
      <c r="V115" s="3" t="s">
        <v>64</v>
      </c>
      <c r="W115" t="s">
        <v>1522</v>
      </c>
      <c r="X115" s="3" t="str">
        <f>IF(fields[is parent?]="y","parent element",IF(NOT(fields[parent element]="x"),"subelement","simple element"))</f>
        <v>subelement</v>
      </c>
      <c r="Y115" s="3" t="s">
        <v>1527</v>
      </c>
      <c r="Z115" s="3" t="s">
        <v>1318</v>
      </c>
      <c r="AA115" s="3">
        <f>IF(ISNUMBER(MATCH(fields[argot element],issuesfield[field],0)),COUNTIF(issuesfield[field],fields[argot element]),0)</f>
        <v>0</v>
      </c>
      <c r="AB115" s="3">
        <f>IF(ISNUMBER(MATCH(fields[argot element],mappings[element],0)),COUNTIF(mappings[element],fields[argot element]),0)</f>
        <v>0</v>
      </c>
      <c r="AC115" s="3" t="s">
        <v>28</v>
      </c>
      <c r="AD115" s="3" t="s">
        <v>28</v>
      </c>
      <c r="AE115" s="3" t="s">
        <v>28</v>
      </c>
      <c r="AF115"/>
      <c r="AM115"/>
    </row>
    <row r="116" spans="1:39" s="3" customFormat="1" x14ac:dyDescent="0.25">
      <c r="A116" s="3" t="s">
        <v>454</v>
      </c>
      <c r="B116" s="3" t="s">
        <v>445</v>
      </c>
      <c r="C116" s="3" t="s">
        <v>455</v>
      </c>
      <c r="D116" s="3" t="s">
        <v>25</v>
      </c>
      <c r="E116" s="3" t="s">
        <v>16</v>
      </c>
      <c r="F116" s="3" t="s">
        <v>29</v>
      </c>
      <c r="G116" s="3" t="s">
        <v>66</v>
      </c>
      <c r="H116" s="3" t="s">
        <v>87</v>
      </c>
      <c r="I116" s="3" t="s">
        <v>67</v>
      </c>
      <c r="J116" s="3" t="s">
        <v>25</v>
      </c>
      <c r="K116" s="3" t="s">
        <v>25</v>
      </c>
      <c r="L116" s="3" t="s">
        <v>25</v>
      </c>
      <c r="M116" s="3" t="s">
        <v>446</v>
      </c>
      <c r="N116" s="3" t="s">
        <v>25</v>
      </c>
      <c r="O116" s="3" t="s">
        <v>25</v>
      </c>
      <c r="P116" s="3" t="s">
        <v>420</v>
      </c>
      <c r="Q116" s="3" t="s">
        <v>25</v>
      </c>
      <c r="R116" s="3" t="s">
        <v>35</v>
      </c>
      <c r="S116" s="3" t="s">
        <v>402</v>
      </c>
      <c r="T116" s="3" t="s">
        <v>72</v>
      </c>
      <c r="U116" s="3" t="str">
        <f>IF(ISNUMBER(MATCH(fields[argot element],fields[parent element],0)),"y","n")</f>
        <v>n</v>
      </c>
      <c r="V116" s="3" t="s">
        <v>64</v>
      </c>
      <c r="W116" s="3" t="s">
        <v>1522</v>
      </c>
      <c r="X116" s="3" t="str">
        <f>IF(fields[is parent?]="y","parent element",IF(NOT(fields[parent element]="x"),"subelement","simple element"))</f>
        <v>subelement</v>
      </c>
      <c r="Y116" s="3" t="s">
        <v>1527</v>
      </c>
      <c r="Z116" s="3" t="s">
        <v>28</v>
      </c>
      <c r="AA116" s="3">
        <f>IF(ISNUMBER(MATCH(fields[argot element],issuesfield[field],0)),COUNTIF(issuesfield[field],fields[argot element]),0)</f>
        <v>0</v>
      </c>
      <c r="AB116" s="3">
        <f>IF(ISNUMBER(MATCH(fields[argot element],mappings[element],0)),COUNTIF(mappings[element],fields[argot element]),0)</f>
        <v>11</v>
      </c>
      <c r="AC116" s="3" t="s">
        <v>29</v>
      </c>
      <c r="AD116" s="3" t="s">
        <v>28</v>
      </c>
      <c r="AE116" s="3" t="s">
        <v>28</v>
      </c>
    </row>
    <row r="117" spans="1:39" s="3" customFormat="1" x14ac:dyDescent="0.25">
      <c r="A117" s="3" t="s">
        <v>456</v>
      </c>
      <c r="B117" s="3" t="s">
        <v>25</v>
      </c>
      <c r="C117" s="3" t="s">
        <v>459</v>
      </c>
      <c r="D117" s="3" t="s">
        <v>460</v>
      </c>
      <c r="E117" s="3" t="s">
        <v>16</v>
      </c>
      <c r="F117" s="3" t="s">
        <v>29</v>
      </c>
      <c r="G117" s="3" t="s">
        <v>66</v>
      </c>
      <c r="H117" s="3" t="s">
        <v>40</v>
      </c>
      <c r="I117" s="3" t="s">
        <v>32</v>
      </c>
      <c r="J117" s="3" t="s">
        <v>68</v>
      </c>
      <c r="K117" s="3" t="s">
        <v>25</v>
      </c>
      <c r="L117" s="3" t="s">
        <v>25</v>
      </c>
      <c r="M117" s="3" t="s">
        <v>25</v>
      </c>
      <c r="N117" s="3" t="s">
        <v>25</v>
      </c>
      <c r="O117" s="3" t="s">
        <v>28</v>
      </c>
      <c r="P117" s="3" t="s">
        <v>420</v>
      </c>
      <c r="Q117" s="3" t="s">
        <v>25</v>
      </c>
      <c r="R117" s="3" t="s">
        <v>35</v>
      </c>
      <c r="S117" s="3" t="s">
        <v>402</v>
      </c>
      <c r="T117" s="3" t="s">
        <v>72</v>
      </c>
      <c r="U117" s="3" t="str">
        <f>IF(ISNUMBER(MATCH(fields[argot element],fields[parent element],0)),"y","n")</f>
        <v>y</v>
      </c>
      <c r="V117" s="3" t="s">
        <v>64</v>
      </c>
      <c r="W117" s="3" t="s">
        <v>1521</v>
      </c>
      <c r="X117" s="3" t="str">
        <f>IF(fields[is parent?]="y","parent element",IF(NOT(fields[parent element]="x"),"subelement","simple element"))</f>
        <v>parent element</v>
      </c>
      <c r="Y117" s="3" t="s">
        <v>268</v>
      </c>
      <c r="Z117" s="3" t="s">
        <v>74</v>
      </c>
      <c r="AA117" s="3">
        <f>IF(ISNUMBER(MATCH(fields[argot element],issuesfield[field],0)),COUNTIF(issuesfield[field],fields[argot element]),0)</f>
        <v>0</v>
      </c>
      <c r="AB117" s="3">
        <f>IF(ISNUMBER(MATCH(fields[argot element],mappings[element],0)),COUNTIF(mappings[element],fields[argot element]),0)</f>
        <v>0</v>
      </c>
      <c r="AC117" s="3" t="s">
        <v>29</v>
      </c>
      <c r="AD117" s="3" t="s">
        <v>28</v>
      </c>
      <c r="AE117" s="3" t="s">
        <v>28</v>
      </c>
    </row>
    <row r="118" spans="1:39" x14ac:dyDescent="0.25">
      <c r="A118" t="s">
        <v>1511</v>
      </c>
      <c r="B118" t="s">
        <v>456</v>
      </c>
      <c r="C118" t="s">
        <v>1502</v>
      </c>
      <c r="D118" t="s">
        <v>25</v>
      </c>
      <c r="E118" t="s">
        <v>16</v>
      </c>
      <c r="F118" s="3" t="s">
        <v>29</v>
      </c>
      <c r="G118" t="s">
        <v>66</v>
      </c>
      <c r="H118" t="s">
        <v>31</v>
      </c>
      <c r="I118" t="s">
        <v>32</v>
      </c>
      <c r="J118" t="s">
        <v>25</v>
      </c>
      <c r="K118" t="s">
        <v>25</v>
      </c>
      <c r="L118" t="s">
        <v>25</v>
      </c>
      <c r="M118" t="s">
        <v>25</v>
      </c>
      <c r="N118" s="3" t="s">
        <v>25</v>
      </c>
      <c r="O118" t="s">
        <v>28</v>
      </c>
      <c r="P118" s="3" t="s">
        <v>25</v>
      </c>
      <c r="Q118" t="s">
        <v>25</v>
      </c>
      <c r="R118" t="s">
        <v>25</v>
      </c>
      <c r="S118" s="3" t="s">
        <v>402</v>
      </c>
      <c r="T118" t="s">
        <v>28</v>
      </c>
      <c r="U118" t="str">
        <f>IF(ISNUMBER(MATCH(fields[argot element],fields[parent element],0)),"y","n")</f>
        <v>n</v>
      </c>
      <c r="V118" s="23" t="s">
        <v>26</v>
      </c>
      <c r="W118" t="s">
        <v>27</v>
      </c>
      <c r="X118" s="3" t="str">
        <f>IF(fields[is parent?]="y","parent element",IF(NOT(fields[parent element]="x"),"subelement","simple element"))</f>
        <v>subelement</v>
      </c>
      <c r="Y118" s="3" t="s">
        <v>268</v>
      </c>
      <c r="Z118" s="3" t="s">
        <v>74</v>
      </c>
      <c r="AA118" s="3">
        <f>IF(ISNUMBER(MATCH(fields[argot element],issuesfield[field],0)),COUNTIF(issuesfield[field],fields[argot element]),0)</f>
        <v>0</v>
      </c>
      <c r="AB118">
        <f>IF(ISNUMBER(MATCH(fields[argot element],mappings[element],0)),COUNTIF(mappings[element],fields[argot element]),0)</f>
        <v>0</v>
      </c>
      <c r="AC118" t="s">
        <v>29</v>
      </c>
      <c r="AD118" t="s">
        <v>28</v>
      </c>
      <c r="AE118" s="3" t="s">
        <v>28</v>
      </c>
      <c r="AF118"/>
      <c r="AM118"/>
    </row>
    <row r="119" spans="1:39" x14ac:dyDescent="0.25">
      <c r="A119" t="s">
        <v>1510</v>
      </c>
      <c r="B119" t="s">
        <v>456</v>
      </c>
      <c r="C119" t="s">
        <v>412</v>
      </c>
      <c r="D119" t="s">
        <v>25</v>
      </c>
      <c r="E119" t="s">
        <v>16</v>
      </c>
      <c r="F119" t="s">
        <v>29</v>
      </c>
      <c r="G119" t="s">
        <v>66</v>
      </c>
      <c r="H119" t="s">
        <v>87</v>
      </c>
      <c r="I119" t="s">
        <v>67</v>
      </c>
      <c r="J119" t="s">
        <v>25</v>
      </c>
      <c r="K119" t="s">
        <v>25</v>
      </c>
      <c r="L119" t="s">
        <v>25</v>
      </c>
      <c r="M119" t="s">
        <v>404</v>
      </c>
      <c r="N119" s="3" t="s">
        <v>458</v>
      </c>
      <c r="O119" t="s">
        <v>28</v>
      </c>
      <c r="P119" s="3" t="s">
        <v>25</v>
      </c>
      <c r="Q119" t="s">
        <v>25</v>
      </c>
      <c r="R119" t="s">
        <v>25</v>
      </c>
      <c r="S119" t="s">
        <v>402</v>
      </c>
      <c r="T119" t="s">
        <v>28</v>
      </c>
      <c r="U119" t="str">
        <f>IF(ISNUMBER(MATCH(fields[argot element],fields[parent element],0)),"y","n")</f>
        <v>n</v>
      </c>
      <c r="V119" s="3" t="s">
        <v>64</v>
      </c>
      <c r="W119" t="s">
        <v>124</v>
      </c>
      <c r="X119" s="3" t="str">
        <f>IF(fields[is parent?]="y","parent element",IF(NOT(fields[parent element]="x"),"subelement","simple element"))</f>
        <v>subelement</v>
      </c>
      <c r="Y119" s="3" t="s">
        <v>268</v>
      </c>
      <c r="Z119" s="3" t="s">
        <v>74</v>
      </c>
      <c r="AA119" s="3">
        <f>IF(ISNUMBER(MATCH(fields[argot element],issuesfield[field],0)),COUNTIF(issuesfield[field],fields[argot element]),0)</f>
        <v>0</v>
      </c>
      <c r="AB119">
        <f>IF(ISNUMBER(MATCH(fields[argot element],mappings[element],0)),COUNTIF(mappings[element],fields[argot element]),0)</f>
        <v>1</v>
      </c>
      <c r="AC119" t="s">
        <v>29</v>
      </c>
      <c r="AD119" t="s">
        <v>28</v>
      </c>
      <c r="AE119" s="3" t="s">
        <v>28</v>
      </c>
      <c r="AF119"/>
      <c r="AM119"/>
    </row>
    <row r="120" spans="1:39" x14ac:dyDescent="0.25">
      <c r="A120" t="s">
        <v>461</v>
      </c>
      <c r="B120" t="s">
        <v>25</v>
      </c>
      <c r="C120" t="s">
        <v>462</v>
      </c>
      <c r="D120" t="s">
        <v>28</v>
      </c>
      <c r="E120" t="s">
        <v>16</v>
      </c>
      <c r="F120" t="s">
        <v>29</v>
      </c>
      <c r="G120" t="s">
        <v>30</v>
      </c>
      <c r="H120" t="s">
        <v>40</v>
      </c>
      <c r="I120" t="s">
        <v>32</v>
      </c>
      <c r="J120" t="s">
        <v>68</v>
      </c>
      <c r="K120" t="s">
        <v>25</v>
      </c>
      <c r="L120" t="s">
        <v>25</v>
      </c>
      <c r="M120" t="s">
        <v>25</v>
      </c>
      <c r="N120" s="3" t="s">
        <v>25</v>
      </c>
      <c r="O120" t="s">
        <v>28</v>
      </c>
      <c r="P120" s="22" t="s">
        <v>463</v>
      </c>
      <c r="Q120" t="s">
        <v>25</v>
      </c>
      <c r="R120" t="s">
        <v>35</v>
      </c>
      <c r="S120" t="s">
        <v>402</v>
      </c>
      <c r="T120" t="s">
        <v>72</v>
      </c>
      <c r="U120" t="str">
        <f>IF(ISNUMBER(MATCH(fields[argot element],fields[parent element],0)),"y","n")</f>
        <v>y</v>
      </c>
      <c r="V120" s="3" t="s">
        <v>1520</v>
      </c>
      <c r="W120" t="s">
        <v>27</v>
      </c>
      <c r="X120" s="3" t="str">
        <f>IF(fields[is parent?]="y","parent element",IF(NOT(fields[parent element]="x"),"subelement","simple element"))</f>
        <v>parent element</v>
      </c>
      <c r="Y120" s="3" t="s">
        <v>1527</v>
      </c>
      <c r="Z120" s="3" t="s">
        <v>28</v>
      </c>
      <c r="AA120" s="3">
        <f>IF(ISNUMBER(MATCH(fields[argot element],issuesfield[field],0)),COUNTIF(issuesfield[field],fields[argot element]),0)</f>
        <v>0</v>
      </c>
      <c r="AB120">
        <f>IF(ISNUMBER(MATCH(fields[argot element],mappings[element],0)),COUNTIF(mappings[element],fields[argot element]),0)</f>
        <v>0</v>
      </c>
      <c r="AC120" t="s">
        <v>29</v>
      </c>
      <c r="AD120" t="s">
        <v>28</v>
      </c>
      <c r="AE120" s="3" t="s">
        <v>28</v>
      </c>
      <c r="AF120"/>
      <c r="AM120"/>
    </row>
    <row r="121" spans="1:39" x14ac:dyDescent="0.25">
      <c r="A121" s="3" t="s">
        <v>464</v>
      </c>
      <c r="B121" s="3" t="s">
        <v>461</v>
      </c>
      <c r="C121" t="s">
        <v>449</v>
      </c>
      <c r="D121" t="s">
        <v>28</v>
      </c>
      <c r="E121" s="3" t="s">
        <v>16</v>
      </c>
      <c r="F121" t="s">
        <v>29</v>
      </c>
      <c r="G121" t="s">
        <v>30</v>
      </c>
      <c r="H121" t="s">
        <v>31</v>
      </c>
      <c r="I121" t="s">
        <v>32</v>
      </c>
      <c r="J121" t="s">
        <v>25</v>
      </c>
      <c r="K121" t="s">
        <v>25</v>
      </c>
      <c r="L121" t="s">
        <v>25</v>
      </c>
      <c r="M121" t="s">
        <v>25</v>
      </c>
      <c r="N121" s="3" t="s">
        <v>25</v>
      </c>
      <c r="O121" t="s">
        <v>28</v>
      </c>
      <c r="P121" s="22" t="s">
        <v>463</v>
      </c>
      <c r="Q121" t="s">
        <v>25</v>
      </c>
      <c r="R121" t="s">
        <v>35</v>
      </c>
      <c r="S121" s="3" t="s">
        <v>402</v>
      </c>
      <c r="T121" t="s">
        <v>72</v>
      </c>
      <c r="U121" s="3" t="str">
        <f>IF(ISNUMBER(MATCH(fields[argot element],fields[parent element],0)),"y","n")</f>
        <v>n</v>
      </c>
      <c r="V121" s="3" t="s">
        <v>26</v>
      </c>
      <c r="W121" t="s">
        <v>27</v>
      </c>
      <c r="X121" s="3" t="str">
        <f>IF(fields[is parent?]="y","parent element",IF(NOT(fields[parent element]="x"),"subelement","simple element"))</f>
        <v>subelement</v>
      </c>
      <c r="Y121" s="3" t="s">
        <v>1527</v>
      </c>
      <c r="Z121" s="3" t="s">
        <v>28</v>
      </c>
      <c r="AA121" s="3">
        <f>IF(ISNUMBER(MATCH(fields[argot element],issuesfield[field],0)),COUNTIF(issuesfield[field],fields[argot element]),0)</f>
        <v>0</v>
      </c>
      <c r="AB121" s="3">
        <f>IF(ISNUMBER(MATCH(fields[argot element],mappings[element],0)),COUNTIF(mappings[element],fields[argot element]),0)</f>
        <v>3</v>
      </c>
      <c r="AC121" s="3" t="s">
        <v>29</v>
      </c>
      <c r="AD121" s="3" t="s">
        <v>28</v>
      </c>
      <c r="AE121" s="3" t="s">
        <v>28</v>
      </c>
      <c r="AF121"/>
      <c r="AM121"/>
    </row>
    <row r="122" spans="1:39" x14ac:dyDescent="0.25">
      <c r="A122" s="3" t="s">
        <v>465</v>
      </c>
      <c r="B122" s="3" t="s">
        <v>461</v>
      </c>
      <c r="C122" t="s">
        <v>466</v>
      </c>
      <c r="D122" t="s">
        <v>28</v>
      </c>
      <c r="E122" s="3" t="s">
        <v>16</v>
      </c>
      <c r="F122" t="s">
        <v>29</v>
      </c>
      <c r="G122" t="s">
        <v>30</v>
      </c>
      <c r="H122" t="s">
        <v>31</v>
      </c>
      <c r="I122" t="s">
        <v>67</v>
      </c>
      <c r="J122" t="s">
        <v>25</v>
      </c>
      <c r="K122" t="s">
        <v>25</v>
      </c>
      <c r="L122" t="s">
        <v>25</v>
      </c>
      <c r="M122" t="s">
        <v>25</v>
      </c>
      <c r="N122" s="3" t="s">
        <v>25</v>
      </c>
      <c r="O122" t="s">
        <v>28</v>
      </c>
      <c r="P122" s="22" t="s">
        <v>463</v>
      </c>
      <c r="Q122" t="s">
        <v>25</v>
      </c>
      <c r="R122" t="s">
        <v>35</v>
      </c>
      <c r="S122" s="3" t="s">
        <v>402</v>
      </c>
      <c r="T122" t="s">
        <v>72</v>
      </c>
      <c r="U122" s="3" t="str">
        <f>IF(ISNUMBER(MATCH(fields[argot element],fields[parent element],0)),"y","n")</f>
        <v>n</v>
      </c>
      <c r="V122" s="3" t="s">
        <v>64</v>
      </c>
      <c r="W122" t="s">
        <v>1522</v>
      </c>
      <c r="X122" s="3" t="str">
        <f>IF(fields[is parent?]="y","parent element",IF(NOT(fields[parent element]="x"),"subelement","simple element"))</f>
        <v>subelement</v>
      </c>
      <c r="Y122" s="3" t="s">
        <v>1527</v>
      </c>
      <c r="Z122" s="3" t="s">
        <v>28</v>
      </c>
      <c r="AA122" s="3">
        <f>IF(ISNUMBER(MATCH(fields[argot element],issuesfield[field],0)),COUNTIF(issuesfield[field],fields[argot element]),0)</f>
        <v>0</v>
      </c>
      <c r="AB122" s="3">
        <f>IF(ISNUMBER(MATCH(fields[argot element],mappings[element],0)),COUNTIF(mappings[element],fields[argot element]),0)</f>
        <v>1</v>
      </c>
      <c r="AC122" s="3" t="s">
        <v>29</v>
      </c>
      <c r="AD122" s="3" t="s">
        <v>28</v>
      </c>
      <c r="AE122" s="3" t="s">
        <v>28</v>
      </c>
      <c r="AF122"/>
      <c r="AM122"/>
    </row>
    <row r="123" spans="1:39" x14ac:dyDescent="0.25">
      <c r="A123" s="3" t="s">
        <v>467</v>
      </c>
      <c r="B123" s="3" t="s">
        <v>461</v>
      </c>
      <c r="C123" t="s">
        <v>469</v>
      </c>
      <c r="D123" t="s">
        <v>28</v>
      </c>
      <c r="E123" s="3" t="s">
        <v>16</v>
      </c>
      <c r="F123" t="s">
        <v>29</v>
      </c>
      <c r="G123" t="s">
        <v>30</v>
      </c>
      <c r="H123" t="s">
        <v>31</v>
      </c>
      <c r="I123" t="s">
        <v>32</v>
      </c>
      <c r="J123" t="s">
        <v>25</v>
      </c>
      <c r="K123" t="s">
        <v>25</v>
      </c>
      <c r="L123" t="s">
        <v>25</v>
      </c>
      <c r="M123" t="s">
        <v>468</v>
      </c>
      <c r="N123" s="3" t="s">
        <v>25</v>
      </c>
      <c r="O123" t="s">
        <v>28</v>
      </c>
      <c r="P123" s="22" t="s">
        <v>463</v>
      </c>
      <c r="Q123" t="s">
        <v>25</v>
      </c>
      <c r="R123" t="s">
        <v>35</v>
      </c>
      <c r="S123" s="3" t="s">
        <v>402</v>
      </c>
      <c r="T123" t="s">
        <v>72</v>
      </c>
      <c r="U123" s="3" t="str">
        <f>IF(ISNUMBER(MATCH(fields[argot element],fields[parent element],0)),"y","n")</f>
        <v>n</v>
      </c>
      <c r="V123" s="3" t="s">
        <v>94</v>
      </c>
      <c r="W123" t="s">
        <v>95</v>
      </c>
      <c r="X123" s="3" t="str">
        <f>IF(fields[is parent?]="y","parent element",IF(NOT(fields[parent element]="x"),"subelement","simple element"))</f>
        <v>subelement</v>
      </c>
      <c r="Y123" s="3" t="s">
        <v>1527</v>
      </c>
      <c r="Z123" s="3" t="s">
        <v>28</v>
      </c>
      <c r="AA123" s="3">
        <f>IF(ISNUMBER(MATCH(fields[argot element],issuesfield[field],0)),COUNTIF(issuesfield[field],fields[argot element]),0)</f>
        <v>0</v>
      </c>
      <c r="AB123" s="3">
        <f>IF(ISNUMBER(MATCH(fields[argot element],mappings[element],0)),COUNTIF(mappings[element],fields[argot element]),0)</f>
        <v>4</v>
      </c>
      <c r="AC123" s="3" t="s">
        <v>29</v>
      </c>
      <c r="AD123" s="3" t="s">
        <v>28</v>
      </c>
      <c r="AE123" s="3" t="s">
        <v>28</v>
      </c>
      <c r="AF123"/>
      <c r="AM123"/>
    </row>
    <row r="124" spans="1:39" x14ac:dyDescent="0.25">
      <c r="A124" s="3" t="s">
        <v>470</v>
      </c>
      <c r="B124" s="3" t="s">
        <v>461</v>
      </c>
      <c r="C124" t="s">
        <v>471</v>
      </c>
      <c r="D124" t="s">
        <v>28</v>
      </c>
      <c r="E124" s="3" t="s">
        <v>16</v>
      </c>
      <c r="F124" s="3" t="s">
        <v>29</v>
      </c>
      <c r="G124" t="s">
        <v>30</v>
      </c>
      <c r="H124" s="3" t="s">
        <v>87</v>
      </c>
      <c r="I124" t="s">
        <v>67</v>
      </c>
      <c r="J124" s="3" t="s">
        <v>25</v>
      </c>
      <c r="K124" t="s">
        <v>25</v>
      </c>
      <c r="L124" t="s">
        <v>25</v>
      </c>
      <c r="M124" t="s">
        <v>468</v>
      </c>
      <c r="N124" s="3" t="s">
        <v>25</v>
      </c>
      <c r="O124" s="3" t="s">
        <v>28</v>
      </c>
      <c r="P124" s="22" t="s">
        <v>463</v>
      </c>
      <c r="Q124" s="3" t="s">
        <v>25</v>
      </c>
      <c r="R124" t="s">
        <v>35</v>
      </c>
      <c r="S124" s="3" t="s">
        <v>402</v>
      </c>
      <c r="T124" t="s">
        <v>72</v>
      </c>
      <c r="U124" s="3" t="str">
        <f>IF(ISNUMBER(MATCH(fields[argot element],fields[parent element],0)),"y","n")</f>
        <v>n</v>
      </c>
      <c r="V124" s="3" t="s">
        <v>64</v>
      </c>
      <c r="W124" t="s">
        <v>1522</v>
      </c>
      <c r="X124" s="3" t="str">
        <f>IF(fields[is parent?]="y","parent element",IF(NOT(fields[parent element]="x"),"subelement","simple element"))</f>
        <v>subelement</v>
      </c>
      <c r="Y124" t="s">
        <v>1527</v>
      </c>
      <c r="Z124" s="3" t="s">
        <v>28</v>
      </c>
      <c r="AA124" s="3">
        <f>IF(ISNUMBER(MATCH(fields[argot element],issuesfield[field],0)),COUNTIF(issuesfield[field],fields[argot element]),0)</f>
        <v>0</v>
      </c>
      <c r="AB124" s="3">
        <f>IF(ISNUMBER(MATCH(fields[argot element],mappings[element],0)),COUNTIF(mappings[element],fields[argot element]),0)</f>
        <v>6</v>
      </c>
      <c r="AC124" s="3" t="s">
        <v>29</v>
      </c>
      <c r="AD124" t="s">
        <v>28</v>
      </c>
      <c r="AE124" s="3" t="s">
        <v>28</v>
      </c>
      <c r="AF124"/>
      <c r="AM124"/>
    </row>
    <row r="125" spans="1:39" x14ac:dyDescent="0.25">
      <c r="A125" s="3" t="s">
        <v>472</v>
      </c>
      <c r="B125" s="3" t="s">
        <v>25</v>
      </c>
      <c r="C125" t="s">
        <v>474</v>
      </c>
      <c r="D125" t="s">
        <v>25</v>
      </c>
      <c r="E125" s="3" t="s">
        <v>16</v>
      </c>
      <c r="F125" t="s">
        <v>29</v>
      </c>
      <c r="G125" t="s">
        <v>66</v>
      </c>
      <c r="H125" t="s">
        <v>40</v>
      </c>
      <c r="I125" t="s">
        <v>32</v>
      </c>
      <c r="J125" t="s">
        <v>25</v>
      </c>
      <c r="K125" t="s">
        <v>25</v>
      </c>
      <c r="L125" t="s">
        <v>25</v>
      </c>
      <c r="M125" t="s">
        <v>473</v>
      </c>
      <c r="N125" s="3" t="s">
        <v>25</v>
      </c>
      <c r="O125" t="s">
        <v>25</v>
      </c>
      <c r="P125" s="3" t="s">
        <v>420</v>
      </c>
      <c r="Q125" t="s">
        <v>25</v>
      </c>
      <c r="R125" t="s">
        <v>35</v>
      </c>
      <c r="S125" s="3" t="s">
        <v>402</v>
      </c>
      <c r="T125" t="s">
        <v>72</v>
      </c>
      <c r="U125" s="3" t="str">
        <f>IF(ISNUMBER(MATCH(fields[argot element],fields[parent element],0)),"y","n")</f>
        <v>n</v>
      </c>
      <c r="V125" s="3" t="s">
        <v>94</v>
      </c>
      <c r="W125" t="s">
        <v>95</v>
      </c>
      <c r="X125" s="3" t="str">
        <f>IF(fields[is parent?]="y","parent element",IF(NOT(fields[parent element]="x"),"subelement","simple element"))</f>
        <v>simple element</v>
      </c>
      <c r="Y125" s="3" t="s">
        <v>268</v>
      </c>
      <c r="Z125" s="3" t="s">
        <v>28</v>
      </c>
      <c r="AA125" s="3">
        <f>IF(ISNUMBER(MATCH(fields[argot element],issuesfield[field],0)),COUNTIF(issuesfield[field],fields[argot element]),0)</f>
        <v>0</v>
      </c>
      <c r="AB125" s="3">
        <f>IF(ISNUMBER(MATCH(fields[argot element],mappings[element],0)),COUNTIF(mappings[element],fields[argot element]),0)</f>
        <v>1</v>
      </c>
      <c r="AC125" s="3" t="s">
        <v>28</v>
      </c>
      <c r="AD125" s="3" t="s">
        <v>28</v>
      </c>
      <c r="AE125" s="3" t="s">
        <v>28</v>
      </c>
      <c r="AF125"/>
      <c r="AM125"/>
    </row>
    <row r="126" spans="1:39" x14ac:dyDescent="0.25">
      <c r="A126" s="3" t="s">
        <v>475</v>
      </c>
      <c r="B126" s="3" t="s">
        <v>25</v>
      </c>
      <c r="C126" t="s">
        <v>477</v>
      </c>
      <c r="D126" t="s">
        <v>28</v>
      </c>
      <c r="E126" s="3" t="s">
        <v>16</v>
      </c>
      <c r="F126" t="s">
        <v>29</v>
      </c>
      <c r="G126" t="s">
        <v>66</v>
      </c>
      <c r="H126" t="s">
        <v>40</v>
      </c>
      <c r="I126" t="s">
        <v>32</v>
      </c>
      <c r="J126" t="s">
        <v>68</v>
      </c>
      <c r="K126" t="s">
        <v>25</v>
      </c>
      <c r="L126" t="s">
        <v>25</v>
      </c>
      <c r="M126" t="s">
        <v>476</v>
      </c>
      <c r="N126" s="3" t="s">
        <v>25</v>
      </c>
      <c r="O126" t="s">
        <v>25</v>
      </c>
      <c r="P126" s="3" t="s">
        <v>420</v>
      </c>
      <c r="Q126" t="s">
        <v>25</v>
      </c>
      <c r="R126" t="s">
        <v>35</v>
      </c>
      <c r="S126" s="3" t="s">
        <v>402</v>
      </c>
      <c r="T126" t="s">
        <v>72</v>
      </c>
      <c r="U126" s="3" t="str">
        <f>IF(ISNUMBER(MATCH(fields[argot element],fields[parent element],0)),"y","n")</f>
        <v>n</v>
      </c>
      <c r="V126" s="3" t="s">
        <v>94</v>
      </c>
      <c r="W126" t="s">
        <v>95</v>
      </c>
      <c r="X126" s="3" t="str">
        <f>IF(fields[is parent?]="y","parent element",IF(NOT(fields[parent element]="x"),"subelement","simple element"))</f>
        <v>simple element</v>
      </c>
      <c r="Y126" s="3" t="s">
        <v>268</v>
      </c>
      <c r="Z126" s="3" t="s">
        <v>28</v>
      </c>
      <c r="AA126" s="3">
        <f>IF(ISNUMBER(MATCH(fields[argot element],issuesfield[field],0)),COUNTIF(issuesfield[field],fields[argot element]),0)</f>
        <v>0</v>
      </c>
      <c r="AB126" s="3">
        <f>IF(ISNUMBER(MATCH(fields[argot element],mappings[element],0)),COUNTIF(mappings[element],fields[argot element]),0)</f>
        <v>1</v>
      </c>
      <c r="AC126" s="3" t="s">
        <v>29</v>
      </c>
      <c r="AD126" s="3" t="s">
        <v>29</v>
      </c>
      <c r="AE126" s="3" t="s">
        <v>28</v>
      </c>
      <c r="AF126"/>
      <c r="AM126"/>
    </row>
    <row r="127" spans="1:39" x14ac:dyDescent="0.25">
      <c r="A127" s="3" t="s">
        <v>478</v>
      </c>
      <c r="B127" s="3" t="s">
        <v>25</v>
      </c>
      <c r="C127" t="s">
        <v>480</v>
      </c>
      <c r="D127" t="s">
        <v>481</v>
      </c>
      <c r="E127" s="3" t="s">
        <v>16</v>
      </c>
      <c r="F127" t="s">
        <v>29</v>
      </c>
      <c r="G127" t="s">
        <v>66</v>
      </c>
      <c r="H127" t="s">
        <v>40</v>
      </c>
      <c r="I127" t="s">
        <v>32</v>
      </c>
      <c r="J127" t="s">
        <v>68</v>
      </c>
      <c r="K127" t="s">
        <v>25</v>
      </c>
      <c r="L127" t="s">
        <v>25</v>
      </c>
      <c r="M127" t="s">
        <v>479</v>
      </c>
      <c r="N127" s="3" t="s">
        <v>25</v>
      </c>
      <c r="O127" t="s">
        <v>25</v>
      </c>
      <c r="P127" s="3" t="s">
        <v>482</v>
      </c>
      <c r="Q127" t="s">
        <v>25</v>
      </c>
      <c r="R127" t="s">
        <v>35</v>
      </c>
      <c r="S127" s="3" t="s">
        <v>402</v>
      </c>
      <c r="T127" t="s">
        <v>483</v>
      </c>
      <c r="U127" s="3" t="str">
        <f>IF(ISNUMBER(MATCH(fields[argot element],fields[parent element],0)),"y","n")</f>
        <v>n</v>
      </c>
      <c r="V127" s="3" t="s">
        <v>94</v>
      </c>
      <c r="W127" t="s">
        <v>95</v>
      </c>
      <c r="X127" s="3" t="str">
        <f>IF(fields[is parent?]="y","parent element",IF(NOT(fields[parent element]="x"),"subelement","simple element"))</f>
        <v>simple element</v>
      </c>
      <c r="Y127" s="3" t="s">
        <v>268</v>
      </c>
      <c r="Z127" s="3" t="s">
        <v>28</v>
      </c>
      <c r="AA127" s="3">
        <f>IF(ISNUMBER(MATCH(fields[argot element],issuesfield[field],0)),COUNTIF(issuesfield[field],fields[argot element]),0)</f>
        <v>0</v>
      </c>
      <c r="AB127" s="3">
        <f>IF(ISNUMBER(MATCH(fields[argot element],mappings[element],0)),COUNTIF(mappings[element],fields[argot element]),0)</f>
        <v>1</v>
      </c>
      <c r="AC127" s="3" t="s">
        <v>28</v>
      </c>
      <c r="AD127" s="3" t="s">
        <v>28</v>
      </c>
      <c r="AE127" s="3" t="s">
        <v>28</v>
      </c>
      <c r="AF127"/>
      <c r="AM127"/>
    </row>
    <row r="128" spans="1:39" x14ac:dyDescent="0.25">
      <c r="A128" s="3" t="s">
        <v>484</v>
      </c>
      <c r="B128" s="3" t="s">
        <v>25</v>
      </c>
      <c r="C128" t="s">
        <v>485</v>
      </c>
      <c r="D128" t="s">
        <v>28</v>
      </c>
      <c r="E128" s="3" t="s">
        <v>16</v>
      </c>
      <c r="F128" t="s">
        <v>29</v>
      </c>
      <c r="G128" t="s">
        <v>66</v>
      </c>
      <c r="H128" t="s">
        <v>40</v>
      </c>
      <c r="I128" t="s">
        <v>32</v>
      </c>
      <c r="J128" t="s">
        <v>68</v>
      </c>
      <c r="K128" t="s">
        <v>25</v>
      </c>
      <c r="L128" t="s">
        <v>25</v>
      </c>
      <c r="M128" t="s">
        <v>25</v>
      </c>
      <c r="N128" s="3" t="s">
        <v>25</v>
      </c>
      <c r="O128" t="s">
        <v>25</v>
      </c>
      <c r="P128" s="3" t="s">
        <v>486</v>
      </c>
      <c r="Q128" t="s">
        <v>25</v>
      </c>
      <c r="R128" t="s">
        <v>35</v>
      </c>
      <c r="S128" s="3" t="s">
        <v>402</v>
      </c>
      <c r="T128" t="s">
        <v>72</v>
      </c>
      <c r="U128" s="3" t="str">
        <f>IF(ISNUMBER(MATCH(fields[argot element],fields[parent element],0)),"y","n")</f>
        <v>y</v>
      </c>
      <c r="V128" s="3" t="s">
        <v>1520</v>
      </c>
      <c r="W128" t="s">
        <v>27</v>
      </c>
      <c r="X128" s="3" t="str">
        <f>IF(fields[is parent?]="y","parent element",IF(NOT(fields[parent element]="x"),"subelement","simple element"))</f>
        <v>parent element</v>
      </c>
      <c r="Y128" t="s">
        <v>1527</v>
      </c>
      <c r="Z128" s="3" t="s">
        <v>28</v>
      </c>
      <c r="AA128" s="3">
        <f>IF(ISNUMBER(MATCH(fields[argot element],issuesfield[field],0)),COUNTIF(issuesfield[field],fields[argot element]),0)</f>
        <v>0</v>
      </c>
      <c r="AB128" s="3">
        <f>IF(ISNUMBER(MATCH(fields[argot element],mappings[element],0)),COUNTIF(mappings[element],fields[argot element]),0)</f>
        <v>0</v>
      </c>
      <c r="AC128" s="3" t="s">
        <v>29</v>
      </c>
      <c r="AD128" s="3" t="s">
        <v>29</v>
      </c>
      <c r="AE128" s="3" t="s">
        <v>28</v>
      </c>
      <c r="AF128"/>
      <c r="AM128"/>
    </row>
    <row r="129" spans="1:39" x14ac:dyDescent="0.25">
      <c r="A129" s="3" t="s">
        <v>487</v>
      </c>
      <c r="B129" s="3" t="s">
        <v>484</v>
      </c>
      <c r="C129" t="s">
        <v>489</v>
      </c>
      <c r="D129" t="s">
        <v>28</v>
      </c>
      <c r="E129" s="3" t="s">
        <v>16</v>
      </c>
      <c r="F129" t="s">
        <v>29</v>
      </c>
      <c r="G129" t="s">
        <v>66</v>
      </c>
      <c r="H129" t="s">
        <v>31</v>
      </c>
      <c r="I129" t="s">
        <v>32</v>
      </c>
      <c r="J129" t="s">
        <v>25</v>
      </c>
      <c r="K129" t="s">
        <v>25</v>
      </c>
      <c r="L129" t="s">
        <v>25</v>
      </c>
      <c r="M129" t="s">
        <v>488</v>
      </c>
      <c r="N129" s="3" t="s">
        <v>25</v>
      </c>
      <c r="O129" t="s">
        <v>25</v>
      </c>
      <c r="P129" s="22" t="s">
        <v>25</v>
      </c>
      <c r="Q129" t="s">
        <v>25</v>
      </c>
      <c r="R129" t="s">
        <v>35</v>
      </c>
      <c r="S129" s="3" t="s">
        <v>402</v>
      </c>
      <c r="T129" t="s">
        <v>72</v>
      </c>
      <c r="U129" s="3" t="str">
        <f>IF(ISNUMBER(MATCH(fields[argot element],fields[parent element],0)),"y","n")</f>
        <v>n</v>
      </c>
      <c r="V129" s="3" t="s">
        <v>94</v>
      </c>
      <c r="W129" t="s">
        <v>95</v>
      </c>
      <c r="X129" s="3" t="str">
        <f>IF(fields[is parent?]="y","parent element",IF(NOT(fields[parent element]="x"),"subelement","simple element"))</f>
        <v>subelement</v>
      </c>
      <c r="Y129" s="3" t="s">
        <v>1527</v>
      </c>
      <c r="Z129" s="3" t="s">
        <v>28</v>
      </c>
      <c r="AA129" s="3">
        <f>IF(ISNUMBER(MATCH(fields[argot element],issuesfield[field],0)),COUNTIF(issuesfield[field],fields[argot element]),0)</f>
        <v>0</v>
      </c>
      <c r="AB129" s="3">
        <f>IF(ISNUMBER(MATCH(fields[argot element],mappings[element],0)),COUNTIF(mappings[element],fields[argot element]),0)</f>
        <v>1</v>
      </c>
      <c r="AC129" s="3" t="s">
        <v>29</v>
      </c>
      <c r="AD129" s="3" t="s">
        <v>29</v>
      </c>
      <c r="AE129" s="3" t="s">
        <v>28</v>
      </c>
      <c r="AF129"/>
      <c r="AM129"/>
    </row>
    <row r="130" spans="1:39" x14ac:dyDescent="0.25">
      <c r="A130" s="3" t="s">
        <v>490</v>
      </c>
      <c r="B130" s="3" t="s">
        <v>484</v>
      </c>
      <c r="C130" t="s">
        <v>491</v>
      </c>
      <c r="D130" t="s">
        <v>28</v>
      </c>
      <c r="E130" s="3" t="s">
        <v>16</v>
      </c>
      <c r="F130" t="s">
        <v>29</v>
      </c>
      <c r="G130" t="s">
        <v>66</v>
      </c>
      <c r="H130" t="s">
        <v>87</v>
      </c>
      <c r="I130" t="s">
        <v>76</v>
      </c>
      <c r="J130" t="s">
        <v>25</v>
      </c>
      <c r="K130" t="s">
        <v>25</v>
      </c>
      <c r="L130" t="s">
        <v>25</v>
      </c>
      <c r="M130" t="s">
        <v>488</v>
      </c>
      <c r="N130" s="3" t="s">
        <v>25</v>
      </c>
      <c r="O130" t="s">
        <v>25</v>
      </c>
      <c r="P130" s="3" t="s">
        <v>25</v>
      </c>
      <c r="Q130" t="s">
        <v>25</v>
      </c>
      <c r="R130" t="s">
        <v>35</v>
      </c>
      <c r="S130" s="3" t="s">
        <v>402</v>
      </c>
      <c r="T130" s="3" t="s">
        <v>72</v>
      </c>
      <c r="U130" s="3" t="str">
        <f>IF(ISNUMBER(MATCH(fields[argot element],fields[parent element],0)),"y","n")</f>
        <v>n</v>
      </c>
      <c r="V130" s="3" t="s">
        <v>64</v>
      </c>
      <c r="W130" s="3" t="s">
        <v>1522</v>
      </c>
      <c r="X130" s="3" t="str">
        <f>IF(fields[is parent?]="y","parent element",IF(NOT(fields[parent element]="x"),"subelement","simple element"))</f>
        <v>subelement</v>
      </c>
      <c r="Y130" s="3" t="s">
        <v>1527</v>
      </c>
      <c r="Z130" s="3" t="s">
        <v>28</v>
      </c>
      <c r="AA130" s="3">
        <f>IF(ISNUMBER(MATCH(fields[argot element],issuesfield[field],0)),COUNTIF(issuesfield[field],fields[argot element]),0)</f>
        <v>0</v>
      </c>
      <c r="AB130" s="3">
        <f>IF(ISNUMBER(MATCH(fields[argot element],mappings[element],0)),COUNTIF(mappings[element],fields[argot element]),0)</f>
        <v>1</v>
      </c>
      <c r="AC130" s="3" t="s">
        <v>29</v>
      </c>
      <c r="AD130" s="3" t="s">
        <v>29</v>
      </c>
      <c r="AE130" s="3" t="s">
        <v>28</v>
      </c>
      <c r="AF130"/>
      <c r="AM130"/>
    </row>
    <row r="131" spans="1:39" x14ac:dyDescent="0.25">
      <c r="A131" s="3" t="s">
        <v>1585</v>
      </c>
      <c r="B131" s="3" t="s">
        <v>25</v>
      </c>
      <c r="C131" t="s">
        <v>1586</v>
      </c>
      <c r="D131" t="s">
        <v>28</v>
      </c>
      <c r="E131" s="3" t="s">
        <v>16</v>
      </c>
      <c r="F131" t="s">
        <v>29</v>
      </c>
      <c r="G131" t="s">
        <v>66</v>
      </c>
      <c r="H131" t="s">
        <v>40</v>
      </c>
      <c r="I131" t="s">
        <v>32</v>
      </c>
      <c r="J131" t="s">
        <v>68</v>
      </c>
      <c r="K131" t="s">
        <v>25</v>
      </c>
      <c r="L131" t="s">
        <v>25</v>
      </c>
      <c r="M131" t="s">
        <v>635</v>
      </c>
      <c r="N131" s="3" t="s">
        <v>25</v>
      </c>
      <c r="O131" t="s">
        <v>25</v>
      </c>
      <c r="P131" s="3" t="s">
        <v>420</v>
      </c>
      <c r="Q131" t="s">
        <v>25</v>
      </c>
      <c r="R131" t="s">
        <v>25</v>
      </c>
      <c r="S131" s="3" t="s">
        <v>28</v>
      </c>
      <c r="T131" s="3" t="s">
        <v>1587</v>
      </c>
      <c r="U131" s="3" t="str">
        <f>IF(ISNUMBER(MATCH(fields[argot element],fields[parent element],0)),"y","n")</f>
        <v>n</v>
      </c>
      <c r="V131" s="3" t="s">
        <v>94</v>
      </c>
      <c r="W131" t="s">
        <v>95</v>
      </c>
      <c r="X131" s="3" t="str">
        <f>IF(fields[is parent?]="y","parent element",IF(NOT(fields[parent element]="x"),"subelement","simple element"))</f>
        <v>simple element</v>
      </c>
      <c r="Y131" s="3" t="s">
        <v>268</v>
      </c>
      <c r="Z131" s="3"/>
      <c r="AA131" s="3">
        <f>IF(ISNUMBER(MATCH(fields[argot element],issuesfield[field],0)),COUNTIF(issuesfield[field],fields[argot element]),0)</f>
        <v>0</v>
      </c>
      <c r="AB131" s="3">
        <f>IF(ISNUMBER(MATCH(fields[argot element],mappings[element],0)),COUNTIF(mappings[element],fields[argot element]),0)</f>
        <v>1</v>
      </c>
      <c r="AC131" s="3" t="s">
        <v>68</v>
      </c>
      <c r="AD131" s="3" t="s">
        <v>68</v>
      </c>
      <c r="AE131" s="3" t="s">
        <v>29</v>
      </c>
      <c r="AF131"/>
      <c r="AM131"/>
    </row>
    <row r="132" spans="1:39" s="3" customFormat="1" x14ac:dyDescent="0.25">
      <c r="A132" s="3" t="s">
        <v>492</v>
      </c>
      <c r="B132" s="3" t="s">
        <v>25</v>
      </c>
      <c r="C132" s="3" t="s">
        <v>494</v>
      </c>
      <c r="D132" s="3" t="s">
        <v>28</v>
      </c>
      <c r="E132" s="3" t="s">
        <v>16</v>
      </c>
      <c r="F132" s="3" t="s">
        <v>29</v>
      </c>
      <c r="G132" s="3" t="s">
        <v>66</v>
      </c>
      <c r="H132" s="3" t="s">
        <v>40</v>
      </c>
      <c r="I132" s="3" t="s">
        <v>76</v>
      </c>
      <c r="J132" s="3" t="s">
        <v>68</v>
      </c>
      <c r="K132" s="3" t="s">
        <v>25</v>
      </c>
      <c r="L132" s="3" t="s">
        <v>25</v>
      </c>
      <c r="M132" s="3" t="s">
        <v>493</v>
      </c>
      <c r="N132" s="3" t="s">
        <v>25</v>
      </c>
      <c r="O132" s="3" t="s">
        <v>25</v>
      </c>
      <c r="P132" s="3" t="s">
        <v>495</v>
      </c>
      <c r="Q132" s="3" t="s">
        <v>25</v>
      </c>
      <c r="R132" s="3" t="s">
        <v>35</v>
      </c>
      <c r="S132" s="3" t="s">
        <v>402</v>
      </c>
      <c r="T132" s="3" t="s">
        <v>72</v>
      </c>
      <c r="U132" s="3" t="str">
        <f>IF(ISNUMBER(MATCH(fields[argot element],fields[parent element],0)),"y","n")</f>
        <v>n</v>
      </c>
      <c r="V132" s="3" t="s">
        <v>64</v>
      </c>
      <c r="W132" s="3" t="s">
        <v>1521</v>
      </c>
      <c r="X132" s="3" t="str">
        <f>IF(fields[is parent?]="y","parent element",IF(NOT(fields[parent element]="x"),"subelement","simple element"))</f>
        <v>simple element</v>
      </c>
      <c r="Y132" s="3" t="s">
        <v>268</v>
      </c>
      <c r="Z132" s="3" t="s">
        <v>28</v>
      </c>
      <c r="AA132" s="3">
        <f>IF(ISNUMBER(MATCH(fields[argot element],issuesfield[field],0)),COUNTIF(issuesfield[field],fields[argot element]),0)</f>
        <v>0</v>
      </c>
      <c r="AB132" s="3">
        <f>IF(ISNUMBER(MATCH(fields[argot element],mappings[element],0)),COUNTIF(mappings[element],fields[argot element]),0)</f>
        <v>1</v>
      </c>
      <c r="AC132" s="3" t="s">
        <v>29</v>
      </c>
      <c r="AD132" s="3" t="s">
        <v>29</v>
      </c>
      <c r="AE132" s="3" t="s">
        <v>28</v>
      </c>
    </row>
    <row r="133" spans="1:39" s="3" customFormat="1" x14ac:dyDescent="0.25">
      <c r="A133" s="3" t="s">
        <v>496</v>
      </c>
      <c r="B133" s="3" t="s">
        <v>25</v>
      </c>
      <c r="C133" s="3" t="s">
        <v>497</v>
      </c>
      <c r="D133" s="3" t="s">
        <v>28</v>
      </c>
      <c r="E133" s="3" t="s">
        <v>16</v>
      </c>
      <c r="F133" s="3" t="s">
        <v>29</v>
      </c>
      <c r="G133" s="3" t="s">
        <v>66</v>
      </c>
      <c r="H133" s="3" t="s">
        <v>40</v>
      </c>
      <c r="I133" s="3" t="s">
        <v>32</v>
      </c>
      <c r="J133" s="3" t="s">
        <v>68</v>
      </c>
      <c r="K133" s="3" t="s">
        <v>25</v>
      </c>
      <c r="L133" s="3" t="s">
        <v>25</v>
      </c>
      <c r="M133" s="3" t="s">
        <v>25</v>
      </c>
      <c r="N133" s="3" t="s">
        <v>25</v>
      </c>
      <c r="O133" s="3" t="s">
        <v>25</v>
      </c>
      <c r="P133" s="3" t="s">
        <v>498</v>
      </c>
      <c r="Q133" s="3" t="s">
        <v>25</v>
      </c>
      <c r="R133" s="3" t="s">
        <v>35</v>
      </c>
      <c r="S133" s="3" t="s">
        <v>402</v>
      </c>
      <c r="T133" s="3" t="s">
        <v>72</v>
      </c>
      <c r="U133" s="3" t="str">
        <f>IF(ISNUMBER(MATCH(fields[argot element],fields[parent element],0)),"y","n")</f>
        <v>y</v>
      </c>
      <c r="V133" s="3" t="s">
        <v>1520</v>
      </c>
      <c r="W133" s="3" t="s">
        <v>27</v>
      </c>
      <c r="X133" s="3" t="str">
        <f>IF(fields[is parent?]="y","parent element",IF(NOT(fields[parent element]="x"),"subelement","simple element"))</f>
        <v>parent element</v>
      </c>
      <c r="Y133" s="3" t="s">
        <v>1527</v>
      </c>
      <c r="Z133" s="3" t="s">
        <v>28</v>
      </c>
      <c r="AA133" s="3">
        <f>IF(ISNUMBER(MATCH(fields[argot element],issuesfield[field],0)),COUNTIF(issuesfield[field],fields[argot element]),0)</f>
        <v>0</v>
      </c>
      <c r="AB133" s="3">
        <f>IF(ISNUMBER(MATCH(fields[argot element],mappings[element],0)),COUNTIF(mappings[element],fields[argot element]),0)</f>
        <v>0</v>
      </c>
      <c r="AC133" s="3" t="s">
        <v>28</v>
      </c>
      <c r="AD133" s="3" t="s">
        <v>28</v>
      </c>
      <c r="AE133" s="3" t="s">
        <v>28</v>
      </c>
    </row>
    <row r="134" spans="1:39" x14ac:dyDescent="0.25">
      <c r="A134" s="3" t="s">
        <v>499</v>
      </c>
      <c r="B134" s="3" t="s">
        <v>496</v>
      </c>
      <c r="C134" t="s">
        <v>449</v>
      </c>
      <c r="D134" t="s">
        <v>25</v>
      </c>
      <c r="E134" s="3" t="s">
        <v>16</v>
      </c>
      <c r="F134" t="s">
        <v>29</v>
      </c>
      <c r="G134" t="s">
        <v>66</v>
      </c>
      <c r="H134" t="s">
        <v>31</v>
      </c>
      <c r="I134" t="s">
        <v>32</v>
      </c>
      <c r="J134" t="s">
        <v>25</v>
      </c>
      <c r="K134" t="s">
        <v>25</v>
      </c>
      <c r="L134" t="s">
        <v>25</v>
      </c>
      <c r="M134" t="s">
        <v>25</v>
      </c>
      <c r="N134" s="3" t="s">
        <v>25</v>
      </c>
      <c r="O134" t="s">
        <v>25</v>
      </c>
      <c r="P134" s="3" t="s">
        <v>25</v>
      </c>
      <c r="Q134" t="s">
        <v>25</v>
      </c>
      <c r="R134" t="s">
        <v>35</v>
      </c>
      <c r="S134" s="3" t="s">
        <v>402</v>
      </c>
      <c r="T134" t="s">
        <v>72</v>
      </c>
      <c r="U134" s="3" t="str">
        <f>IF(ISNUMBER(MATCH(fields[argot element],fields[parent element],0)),"y","n")</f>
        <v>n</v>
      </c>
      <c r="V134" s="3" t="s">
        <v>26</v>
      </c>
      <c r="W134" t="s">
        <v>27</v>
      </c>
      <c r="X134" s="3" t="str">
        <f>IF(fields[is parent?]="y","parent element",IF(NOT(fields[parent element]="x"),"subelement","simple element"))</f>
        <v>subelement</v>
      </c>
      <c r="Y134" s="3" t="s">
        <v>1527</v>
      </c>
      <c r="Z134" s="3" t="s">
        <v>28</v>
      </c>
      <c r="AA134" s="3">
        <f>IF(ISNUMBER(MATCH(fields[argot element],issuesfield[field],0)),COUNTIF(issuesfield[field],fields[argot element]),0)</f>
        <v>0</v>
      </c>
      <c r="AB134" s="3">
        <f>IF(ISNUMBER(MATCH(fields[argot element],mappings[element],0)),COUNTIF(mappings[element],fields[argot element]),0)</f>
        <v>4</v>
      </c>
      <c r="AC134" s="3" t="s">
        <v>28</v>
      </c>
      <c r="AD134" s="3" t="s">
        <v>28</v>
      </c>
      <c r="AE134" s="3" t="s">
        <v>28</v>
      </c>
      <c r="AF134"/>
      <c r="AM134"/>
    </row>
    <row r="135" spans="1:39" x14ac:dyDescent="0.25">
      <c r="A135" s="3" t="s">
        <v>500</v>
      </c>
      <c r="B135" s="3" t="s">
        <v>496</v>
      </c>
      <c r="C135" t="s">
        <v>501</v>
      </c>
      <c r="D135" t="s">
        <v>25</v>
      </c>
      <c r="E135" s="3" t="s">
        <v>16</v>
      </c>
      <c r="F135" t="s">
        <v>29</v>
      </c>
      <c r="G135" t="s">
        <v>66</v>
      </c>
      <c r="H135" t="s">
        <v>31</v>
      </c>
      <c r="I135" t="s">
        <v>67</v>
      </c>
      <c r="J135" t="s">
        <v>25</v>
      </c>
      <c r="K135" t="s">
        <v>25</v>
      </c>
      <c r="L135" t="s">
        <v>25</v>
      </c>
      <c r="M135" t="s">
        <v>25</v>
      </c>
      <c r="N135" s="3" t="s">
        <v>25</v>
      </c>
      <c r="O135" t="s">
        <v>271</v>
      </c>
      <c r="P135" s="3" t="s">
        <v>25</v>
      </c>
      <c r="Q135" t="s">
        <v>25</v>
      </c>
      <c r="R135" t="s">
        <v>35</v>
      </c>
      <c r="S135" s="3" t="s">
        <v>402</v>
      </c>
      <c r="T135" s="3" t="s">
        <v>72</v>
      </c>
      <c r="U135" s="3" t="str">
        <f>IF(ISNUMBER(MATCH(fields[argot element],fields[parent element],0)),"y","n")</f>
        <v>n</v>
      </c>
      <c r="V135" s="3" t="s">
        <v>64</v>
      </c>
      <c r="W135" t="s">
        <v>1522</v>
      </c>
      <c r="X135" s="3" t="str">
        <f>IF(fields[is parent?]="y","parent element",IF(NOT(fields[parent element]="x"),"subelement","simple element"))</f>
        <v>subelement</v>
      </c>
      <c r="Y135" s="3" t="s">
        <v>1527</v>
      </c>
      <c r="Z135" s="3" t="s">
        <v>28</v>
      </c>
      <c r="AA135" s="3">
        <f>IF(ISNUMBER(MATCH(fields[argot element],issuesfield[field],0)),COUNTIF(issuesfield[field],fields[argot element]),0)</f>
        <v>0</v>
      </c>
      <c r="AB135" s="3">
        <f>IF(ISNUMBER(MATCH(fields[argot element],mappings[element],0)),COUNTIF(mappings[element],fields[argot element]),0)</f>
        <v>1</v>
      </c>
      <c r="AC135" s="3" t="s">
        <v>28</v>
      </c>
      <c r="AD135" s="3" t="s">
        <v>28</v>
      </c>
      <c r="AE135" s="3" t="s">
        <v>28</v>
      </c>
      <c r="AF135"/>
      <c r="AM135"/>
    </row>
    <row r="136" spans="1:39" x14ac:dyDescent="0.25">
      <c r="A136" s="3" t="s">
        <v>502</v>
      </c>
      <c r="B136" s="3" t="s">
        <v>496</v>
      </c>
      <c r="C136" t="s">
        <v>469</v>
      </c>
      <c r="D136" t="s">
        <v>25</v>
      </c>
      <c r="E136" s="3" t="s">
        <v>16</v>
      </c>
      <c r="F136" t="s">
        <v>29</v>
      </c>
      <c r="G136" t="s">
        <v>66</v>
      </c>
      <c r="H136" t="s">
        <v>31</v>
      </c>
      <c r="I136" t="s">
        <v>32</v>
      </c>
      <c r="J136" t="s">
        <v>25</v>
      </c>
      <c r="K136" t="s">
        <v>25</v>
      </c>
      <c r="L136" t="s">
        <v>25</v>
      </c>
      <c r="M136" t="s">
        <v>503</v>
      </c>
      <c r="N136" s="3" t="s">
        <v>25</v>
      </c>
      <c r="O136" t="s">
        <v>25</v>
      </c>
      <c r="P136" s="3" t="s">
        <v>25</v>
      </c>
      <c r="Q136" t="s">
        <v>25</v>
      </c>
      <c r="R136" t="s">
        <v>35</v>
      </c>
      <c r="S136" s="3" t="s">
        <v>402</v>
      </c>
      <c r="T136" s="3" t="s">
        <v>72</v>
      </c>
      <c r="U136" s="3" t="str">
        <f>IF(ISNUMBER(MATCH(fields[argot element],fields[parent element],0)),"y","n")</f>
        <v>n</v>
      </c>
      <c r="V136" s="3" t="s">
        <v>94</v>
      </c>
      <c r="W136" t="s">
        <v>95</v>
      </c>
      <c r="X136" s="3" t="str">
        <f>IF(fields[is parent?]="y","parent element",IF(NOT(fields[parent element]="x"),"subelement","simple element"))</f>
        <v>subelement</v>
      </c>
      <c r="Y136" s="3" t="s">
        <v>1527</v>
      </c>
      <c r="Z136" s="3" t="s">
        <v>28</v>
      </c>
      <c r="AA136" s="3">
        <f>IF(ISNUMBER(MATCH(fields[argot element],issuesfield[field],0)),COUNTIF(issuesfield[field],fields[argot element]),0)</f>
        <v>0</v>
      </c>
      <c r="AB136" s="3">
        <f>IF(ISNUMBER(MATCH(fields[argot element],mappings[element],0)),COUNTIF(mappings[element],fields[argot element]),0)</f>
        <v>8</v>
      </c>
      <c r="AC136" s="3" t="s">
        <v>28</v>
      </c>
      <c r="AD136" s="3" t="s">
        <v>28</v>
      </c>
      <c r="AE136" s="3" t="s">
        <v>28</v>
      </c>
      <c r="AF136"/>
      <c r="AM136"/>
    </row>
    <row r="137" spans="1:39" x14ac:dyDescent="0.25">
      <c r="A137" s="3" t="s">
        <v>504</v>
      </c>
      <c r="B137" s="3" t="s">
        <v>496</v>
      </c>
      <c r="C137" t="s">
        <v>505</v>
      </c>
      <c r="D137" t="s">
        <v>25</v>
      </c>
      <c r="E137" s="3" t="s">
        <v>16</v>
      </c>
      <c r="F137" t="s">
        <v>29</v>
      </c>
      <c r="G137" t="s">
        <v>66</v>
      </c>
      <c r="H137" t="s">
        <v>87</v>
      </c>
      <c r="I137" t="s">
        <v>32</v>
      </c>
      <c r="J137" t="s">
        <v>25</v>
      </c>
      <c r="K137" t="s">
        <v>25</v>
      </c>
      <c r="L137" t="s">
        <v>25</v>
      </c>
      <c r="M137" t="s">
        <v>503</v>
      </c>
      <c r="N137" s="3" t="s">
        <v>25</v>
      </c>
      <c r="O137" t="s">
        <v>25</v>
      </c>
      <c r="P137" s="3" t="s">
        <v>25</v>
      </c>
      <c r="Q137" t="s">
        <v>25</v>
      </c>
      <c r="R137" t="s">
        <v>35</v>
      </c>
      <c r="S137" s="3" t="s">
        <v>402</v>
      </c>
      <c r="T137" s="3" t="s">
        <v>72</v>
      </c>
      <c r="U137" s="3" t="str">
        <f>IF(ISNUMBER(MATCH(fields[argot element],fields[parent element],0)),"y","n")</f>
        <v>n</v>
      </c>
      <c r="V137" s="3" t="s">
        <v>94</v>
      </c>
      <c r="W137" t="s">
        <v>95</v>
      </c>
      <c r="X137" s="3" t="str">
        <f>IF(fields[is parent?]="y","parent element",IF(NOT(fields[parent element]="x"),"subelement","simple element"))</f>
        <v>subelement</v>
      </c>
      <c r="Y137" s="3" t="s">
        <v>1527</v>
      </c>
      <c r="Z137" s="3" t="s">
        <v>28</v>
      </c>
      <c r="AA137" s="3">
        <f>IF(ISNUMBER(MATCH(fields[argot element],issuesfield[field],0)),COUNTIF(issuesfield[field],fields[argot element]),0)</f>
        <v>0</v>
      </c>
      <c r="AB137" s="3">
        <f>IF(ISNUMBER(MATCH(fields[argot element],mappings[element],0)),COUNTIF(mappings[element],fields[argot element]),0)</f>
        <v>3</v>
      </c>
      <c r="AC137" s="3" t="s">
        <v>28</v>
      </c>
      <c r="AD137" s="3" t="s">
        <v>28</v>
      </c>
      <c r="AE137" s="3" t="s">
        <v>28</v>
      </c>
      <c r="AF137"/>
      <c r="AM137"/>
    </row>
    <row r="138" spans="1:39" x14ac:dyDescent="0.25">
      <c r="A138" s="3" t="s">
        <v>506</v>
      </c>
      <c r="B138" s="3" t="s">
        <v>25</v>
      </c>
      <c r="C138" t="s">
        <v>508</v>
      </c>
      <c r="D138" t="s">
        <v>28</v>
      </c>
      <c r="E138" s="3" t="s">
        <v>16</v>
      </c>
      <c r="F138" t="s">
        <v>29</v>
      </c>
      <c r="G138" t="s">
        <v>66</v>
      </c>
      <c r="H138" t="s">
        <v>40</v>
      </c>
      <c r="I138" t="s">
        <v>32</v>
      </c>
      <c r="J138" t="s">
        <v>68</v>
      </c>
      <c r="K138" t="s">
        <v>25</v>
      </c>
      <c r="L138" t="s">
        <v>25</v>
      </c>
      <c r="M138" t="s">
        <v>507</v>
      </c>
      <c r="N138" s="3" t="s">
        <v>25</v>
      </c>
      <c r="O138" t="s">
        <v>25</v>
      </c>
      <c r="P138" s="3" t="s">
        <v>25</v>
      </c>
      <c r="Q138" t="s">
        <v>25</v>
      </c>
      <c r="R138" t="s">
        <v>35</v>
      </c>
      <c r="S138" s="3" t="s">
        <v>402</v>
      </c>
      <c r="T138" s="3" t="s">
        <v>72</v>
      </c>
      <c r="U138" s="3" t="str">
        <f>IF(ISNUMBER(MATCH(fields[argot element],fields[parent element],0)),"y","n")</f>
        <v>n</v>
      </c>
      <c r="V138" s="3" t="s">
        <v>94</v>
      </c>
      <c r="W138" t="s">
        <v>95</v>
      </c>
      <c r="X138" s="3" t="str">
        <f>IF(fields[is parent?]="y","parent element",IF(NOT(fields[parent element]="x"),"subelement","simple element"))</f>
        <v>simple element</v>
      </c>
      <c r="Y138" s="3" t="s">
        <v>268</v>
      </c>
      <c r="Z138" s="3" t="s">
        <v>28</v>
      </c>
      <c r="AA138" s="3">
        <f>IF(ISNUMBER(MATCH(fields[argot element],issuesfield[field],0)),COUNTIF(issuesfield[field],fields[argot element]),0)</f>
        <v>0</v>
      </c>
      <c r="AB138" s="3">
        <f>IF(ISNUMBER(MATCH(fields[argot element],mappings[element],0)),COUNTIF(mappings[element],fields[argot element]),0)</f>
        <v>1</v>
      </c>
      <c r="AC138" s="3" t="s">
        <v>29</v>
      </c>
      <c r="AD138" s="3" t="s">
        <v>29</v>
      </c>
      <c r="AE138" s="3" t="s">
        <v>28</v>
      </c>
      <c r="AF138"/>
      <c r="AM138"/>
    </row>
    <row r="139" spans="1:39" x14ac:dyDescent="0.25">
      <c r="A139" s="3" t="s">
        <v>509</v>
      </c>
      <c r="B139" s="3" t="s">
        <v>25</v>
      </c>
      <c r="C139" t="s">
        <v>511</v>
      </c>
      <c r="D139" t="s">
        <v>28</v>
      </c>
      <c r="E139" s="3" t="s">
        <v>16</v>
      </c>
      <c r="F139" t="s">
        <v>29</v>
      </c>
      <c r="G139" t="s">
        <v>66</v>
      </c>
      <c r="H139" t="s">
        <v>40</v>
      </c>
      <c r="I139" t="s">
        <v>32</v>
      </c>
      <c r="J139" t="s">
        <v>68</v>
      </c>
      <c r="K139" t="s">
        <v>25</v>
      </c>
      <c r="L139" t="s">
        <v>25</v>
      </c>
      <c r="M139" t="s">
        <v>510</v>
      </c>
      <c r="N139" s="3" t="s">
        <v>25</v>
      </c>
      <c r="O139" t="s">
        <v>25</v>
      </c>
      <c r="P139" s="14" t="s">
        <v>25</v>
      </c>
      <c r="Q139" t="s">
        <v>25</v>
      </c>
      <c r="R139" t="s">
        <v>35</v>
      </c>
      <c r="S139" s="3" t="s">
        <v>402</v>
      </c>
      <c r="T139" t="s">
        <v>72</v>
      </c>
      <c r="U139" s="3" t="str">
        <f>IF(ISNUMBER(MATCH(fields[argot element],fields[parent element],0)),"y","n")</f>
        <v>n</v>
      </c>
      <c r="V139" s="3" t="s">
        <v>94</v>
      </c>
      <c r="W139" t="s">
        <v>95</v>
      </c>
      <c r="X139" s="3" t="str">
        <f>IF(fields[is parent?]="y","parent element",IF(NOT(fields[parent element]="x"),"subelement","simple element"))</f>
        <v>simple element</v>
      </c>
      <c r="Y139" s="3" t="s">
        <v>268</v>
      </c>
      <c r="Z139" s="3" t="s">
        <v>28</v>
      </c>
      <c r="AA139" s="3">
        <f>IF(ISNUMBER(MATCH(fields[argot element],issuesfield[field],0)),COUNTIF(issuesfield[field],fields[argot element]),0)</f>
        <v>0</v>
      </c>
      <c r="AB139" s="3">
        <f>IF(ISNUMBER(MATCH(fields[argot element],mappings[element],0)),COUNTIF(mappings[element],fields[argot element]),0)</f>
        <v>1</v>
      </c>
      <c r="AC139" s="3" t="s">
        <v>29</v>
      </c>
      <c r="AD139" s="3" t="s">
        <v>29</v>
      </c>
      <c r="AE139" s="3" t="s">
        <v>28</v>
      </c>
      <c r="AF139"/>
      <c r="AM139"/>
    </row>
    <row r="140" spans="1:39" x14ac:dyDescent="0.25">
      <c r="A140" s="3" t="s">
        <v>512</v>
      </c>
      <c r="B140" s="3" t="s">
        <v>25</v>
      </c>
      <c r="C140" t="s">
        <v>513</v>
      </c>
      <c r="D140" t="s">
        <v>25</v>
      </c>
      <c r="E140" s="3" t="s">
        <v>16</v>
      </c>
      <c r="F140" t="s">
        <v>29</v>
      </c>
      <c r="G140" t="s">
        <v>66</v>
      </c>
      <c r="H140" t="s">
        <v>40</v>
      </c>
      <c r="I140" t="s">
        <v>32</v>
      </c>
      <c r="J140" t="s">
        <v>68</v>
      </c>
      <c r="K140" t="s">
        <v>25</v>
      </c>
      <c r="L140" t="s">
        <v>25</v>
      </c>
      <c r="M140" t="s">
        <v>457</v>
      </c>
      <c r="N140" s="3" t="s">
        <v>25</v>
      </c>
      <c r="O140" t="s">
        <v>25</v>
      </c>
      <c r="P140" s="14" t="s">
        <v>420</v>
      </c>
      <c r="Q140" t="s">
        <v>25</v>
      </c>
      <c r="R140" t="s">
        <v>35</v>
      </c>
      <c r="S140" s="3" t="s">
        <v>402</v>
      </c>
      <c r="T140" s="3" t="s">
        <v>72</v>
      </c>
      <c r="U140" s="3" t="str">
        <f>IF(ISNUMBER(MATCH(fields[argot element],fields[parent element],0)),"y","n")</f>
        <v>y</v>
      </c>
      <c r="V140" s="3" t="s">
        <v>1520</v>
      </c>
      <c r="W140" s="3" t="s">
        <v>27</v>
      </c>
      <c r="X140" s="3" t="str">
        <f>IF(fields[is parent?]="y","parent element",IF(NOT(fields[parent element]="x"),"subelement","simple element"))</f>
        <v>parent element</v>
      </c>
      <c r="Y140" s="3" t="s">
        <v>1527</v>
      </c>
      <c r="Z140" s="3" t="s">
        <v>28</v>
      </c>
      <c r="AA140" s="3">
        <f>IF(ISNUMBER(MATCH(fields[argot element],issuesfield[field],0)),COUNTIF(issuesfield[field],fields[argot element]),0)</f>
        <v>0</v>
      </c>
      <c r="AB140" s="3">
        <f>IF(ISNUMBER(MATCH(fields[argot element],mappings[element],0)),COUNTIF(mappings[element],fields[argot element]),0)</f>
        <v>0</v>
      </c>
      <c r="AC140" s="3" t="s">
        <v>29</v>
      </c>
      <c r="AD140" s="3" t="s">
        <v>28</v>
      </c>
      <c r="AE140" s="3" t="s">
        <v>28</v>
      </c>
      <c r="AF140"/>
      <c r="AM140"/>
    </row>
    <row r="141" spans="1:39" x14ac:dyDescent="0.25">
      <c r="A141" s="3" t="s">
        <v>514</v>
      </c>
      <c r="B141" s="3" t="s">
        <v>512</v>
      </c>
      <c r="C141" t="s">
        <v>449</v>
      </c>
      <c r="D141" t="s">
        <v>25</v>
      </c>
      <c r="E141" s="3" t="s">
        <v>16</v>
      </c>
      <c r="F141" t="s">
        <v>29</v>
      </c>
      <c r="G141" t="s">
        <v>66</v>
      </c>
      <c r="H141" t="s">
        <v>31</v>
      </c>
      <c r="I141" t="s">
        <v>32</v>
      </c>
      <c r="J141" t="s">
        <v>25</v>
      </c>
      <c r="K141" t="s">
        <v>25</v>
      </c>
      <c r="L141" t="s">
        <v>25</v>
      </c>
      <c r="M141" t="s">
        <v>25</v>
      </c>
      <c r="N141" s="3" t="s">
        <v>25</v>
      </c>
      <c r="O141" t="s">
        <v>25</v>
      </c>
      <c r="P141" s="3" t="s">
        <v>25</v>
      </c>
      <c r="Q141" t="s">
        <v>25</v>
      </c>
      <c r="R141" t="s">
        <v>35</v>
      </c>
      <c r="S141" s="3" t="s">
        <v>402</v>
      </c>
      <c r="T141" s="3" t="s">
        <v>72</v>
      </c>
      <c r="U141" s="3" t="str">
        <f>IF(ISNUMBER(MATCH(fields[argot element],fields[parent element],0)),"y","n")</f>
        <v>n</v>
      </c>
      <c r="V141" t="s">
        <v>26</v>
      </c>
      <c r="W141" t="s">
        <v>27</v>
      </c>
      <c r="X141" s="3" t="str">
        <f>IF(fields[is parent?]="y","parent element",IF(NOT(fields[parent element]="x"),"subelement","simple element"))</f>
        <v>subelement</v>
      </c>
      <c r="Y141" t="s">
        <v>1527</v>
      </c>
      <c r="Z141" s="3" t="s">
        <v>28</v>
      </c>
      <c r="AA141" s="3">
        <f>IF(ISNUMBER(MATCH(fields[argot element],issuesfield[field],0)),COUNTIF(issuesfield[field],fields[argot element]),0)</f>
        <v>0</v>
      </c>
      <c r="AB141" s="3">
        <f>IF(ISNUMBER(MATCH(fields[argot element],mappings[element],0)),COUNTIF(mappings[element],fields[argot element]),0)</f>
        <v>3</v>
      </c>
      <c r="AC141" s="3" t="s">
        <v>28</v>
      </c>
      <c r="AD141" s="3" t="s">
        <v>28</v>
      </c>
      <c r="AE141" s="3" t="s">
        <v>28</v>
      </c>
      <c r="AF141"/>
      <c r="AM141"/>
    </row>
    <row r="142" spans="1:39" x14ac:dyDescent="0.25">
      <c r="A142" t="s">
        <v>515</v>
      </c>
      <c r="B142" t="s">
        <v>512</v>
      </c>
      <c r="C142" t="s">
        <v>451</v>
      </c>
      <c r="D142" t="s">
        <v>25</v>
      </c>
      <c r="E142" t="s">
        <v>16</v>
      </c>
      <c r="F142" t="s">
        <v>29</v>
      </c>
      <c r="G142" t="s">
        <v>66</v>
      </c>
      <c r="H142" t="s">
        <v>31</v>
      </c>
      <c r="I142" t="s">
        <v>67</v>
      </c>
      <c r="J142" t="s">
        <v>25</v>
      </c>
      <c r="K142" t="s">
        <v>25</v>
      </c>
      <c r="L142" t="s">
        <v>25</v>
      </c>
      <c r="M142" t="s">
        <v>25</v>
      </c>
      <c r="N142" s="3" t="s">
        <v>25</v>
      </c>
      <c r="O142" t="s">
        <v>28</v>
      </c>
      <c r="P142" s="3" t="s">
        <v>71</v>
      </c>
      <c r="Q142" t="s">
        <v>25</v>
      </c>
      <c r="R142" t="s">
        <v>35</v>
      </c>
      <c r="S142" t="s">
        <v>402</v>
      </c>
      <c r="T142" t="s">
        <v>72</v>
      </c>
      <c r="U142" t="str">
        <f>IF(ISNUMBER(MATCH(fields[argot element],fields[parent element],0)),"y","n")</f>
        <v>n</v>
      </c>
      <c r="V142" t="s">
        <v>64</v>
      </c>
      <c r="W142" t="s">
        <v>1522</v>
      </c>
      <c r="X142" s="3" t="str">
        <f>IF(fields[is parent?]="y","parent element",IF(NOT(fields[parent element]="x"),"subelement","simple element"))</f>
        <v>subelement</v>
      </c>
      <c r="Y142" t="s">
        <v>1527</v>
      </c>
      <c r="Z142" s="3" t="s">
        <v>28</v>
      </c>
      <c r="AA142" s="3">
        <f>IF(ISNUMBER(MATCH(fields[argot element],issuesfield[field],0)),COUNTIF(issuesfield[field],fields[argot element]),0)</f>
        <v>0</v>
      </c>
      <c r="AB142">
        <f>IF(ISNUMBER(MATCH(fields[argot element],mappings[element],0)),COUNTIF(mappings[element],fields[argot element]),0)</f>
        <v>2</v>
      </c>
      <c r="AC142" t="s">
        <v>29</v>
      </c>
      <c r="AD142" t="s">
        <v>28</v>
      </c>
      <c r="AE142" s="3" t="s">
        <v>28</v>
      </c>
      <c r="AF142"/>
      <c r="AM142"/>
    </row>
    <row r="143" spans="1:39" x14ac:dyDescent="0.25">
      <c r="A143" t="s">
        <v>516</v>
      </c>
      <c r="B143" t="s">
        <v>512</v>
      </c>
      <c r="C143" t="s">
        <v>453</v>
      </c>
      <c r="D143" t="s">
        <v>25</v>
      </c>
      <c r="E143" t="s">
        <v>16</v>
      </c>
      <c r="F143" t="s">
        <v>29</v>
      </c>
      <c r="G143" t="s">
        <v>66</v>
      </c>
      <c r="H143" t="s">
        <v>31</v>
      </c>
      <c r="I143" t="s">
        <v>32</v>
      </c>
      <c r="J143" t="s">
        <v>25</v>
      </c>
      <c r="K143" t="s">
        <v>25</v>
      </c>
      <c r="L143" t="s">
        <v>25</v>
      </c>
      <c r="M143" t="s">
        <v>517</v>
      </c>
      <c r="N143" s="3" t="s">
        <v>25</v>
      </c>
      <c r="O143" t="s">
        <v>25</v>
      </c>
      <c r="P143" s="22" t="s">
        <v>420</v>
      </c>
      <c r="Q143" t="s">
        <v>25</v>
      </c>
      <c r="R143" t="s">
        <v>35</v>
      </c>
      <c r="S143" t="s">
        <v>402</v>
      </c>
      <c r="T143" t="s">
        <v>72</v>
      </c>
      <c r="U143" t="str">
        <f>IF(ISNUMBER(MATCH(fields[argot element],fields[parent element],0)),"y","n")</f>
        <v>n</v>
      </c>
      <c r="V143" t="s">
        <v>94</v>
      </c>
      <c r="W143" s="3" t="s">
        <v>95</v>
      </c>
      <c r="X143" s="3" t="str">
        <f>IF(fields[is parent?]="y","parent element",IF(NOT(fields[parent element]="x"),"subelement","simple element"))</f>
        <v>subelement</v>
      </c>
      <c r="Y143" t="s">
        <v>1527</v>
      </c>
      <c r="Z143" s="3" t="s">
        <v>28</v>
      </c>
      <c r="AA143" s="3">
        <f>IF(ISNUMBER(MATCH(fields[argot element],issuesfield[field],0)),COUNTIF(issuesfield[field],fields[argot element]),0)</f>
        <v>0</v>
      </c>
      <c r="AB143">
        <f>IF(ISNUMBER(MATCH(fields[argot element],mappings[element],0)),COUNTIF(mappings[element],fields[argot element]),0)</f>
        <v>5</v>
      </c>
      <c r="AC143" t="s">
        <v>29</v>
      </c>
      <c r="AD143" t="s">
        <v>28</v>
      </c>
      <c r="AE143" s="3" t="s">
        <v>28</v>
      </c>
      <c r="AF143"/>
      <c r="AM143"/>
    </row>
    <row r="144" spans="1:39" x14ac:dyDescent="0.25">
      <c r="A144" t="s">
        <v>518</v>
      </c>
      <c r="B144" t="s">
        <v>512</v>
      </c>
      <c r="C144" t="s">
        <v>455</v>
      </c>
      <c r="D144" t="s">
        <v>25</v>
      </c>
      <c r="E144" t="s">
        <v>16</v>
      </c>
      <c r="F144" t="s">
        <v>29</v>
      </c>
      <c r="G144" t="s">
        <v>66</v>
      </c>
      <c r="H144" t="s">
        <v>87</v>
      </c>
      <c r="I144" t="s">
        <v>32</v>
      </c>
      <c r="J144" t="s">
        <v>25</v>
      </c>
      <c r="K144" t="s">
        <v>25</v>
      </c>
      <c r="L144" t="s">
        <v>25</v>
      </c>
      <c r="M144" t="s">
        <v>517</v>
      </c>
      <c r="N144" s="3" t="s">
        <v>25</v>
      </c>
      <c r="O144" t="s">
        <v>25</v>
      </c>
      <c r="P144" s="3" t="s">
        <v>420</v>
      </c>
      <c r="Q144" t="s">
        <v>25</v>
      </c>
      <c r="R144" t="s">
        <v>35</v>
      </c>
      <c r="S144" t="s">
        <v>402</v>
      </c>
      <c r="T144" s="3" t="s">
        <v>72</v>
      </c>
      <c r="U144" t="str">
        <f>IF(ISNUMBER(MATCH(fields[argot element],fields[parent element],0)),"y","n")</f>
        <v>n</v>
      </c>
      <c r="V144" t="s">
        <v>94</v>
      </c>
      <c r="W144" s="3" t="s">
        <v>95</v>
      </c>
      <c r="X144" s="3" t="str">
        <f>IF(fields[is parent?]="y","parent element",IF(NOT(fields[parent element]="x"),"subelement","simple element"))</f>
        <v>subelement</v>
      </c>
      <c r="Y144" s="3" t="s">
        <v>1527</v>
      </c>
      <c r="Z144" s="3" t="s">
        <v>28</v>
      </c>
      <c r="AA144" s="3">
        <f>IF(ISNUMBER(MATCH(fields[argot element],issuesfield[field],0)),COUNTIF(issuesfield[field],fields[argot element]),0)</f>
        <v>0</v>
      </c>
      <c r="AB144">
        <f>IF(ISNUMBER(MATCH(fields[argot element],mappings[element],0)),COUNTIF(mappings[element],fields[argot element]),0)</f>
        <v>2</v>
      </c>
      <c r="AC144" t="s">
        <v>29</v>
      </c>
      <c r="AD144" t="s">
        <v>28</v>
      </c>
      <c r="AE144" s="3" t="s">
        <v>28</v>
      </c>
      <c r="AF144"/>
      <c r="AM144"/>
    </row>
    <row r="145" spans="1:39" x14ac:dyDescent="0.25">
      <c r="A145" t="s">
        <v>519</v>
      </c>
      <c r="B145" t="s">
        <v>25</v>
      </c>
      <c r="C145" t="s">
        <v>521</v>
      </c>
      <c r="D145" t="s">
        <v>28</v>
      </c>
      <c r="E145" t="s">
        <v>16</v>
      </c>
      <c r="F145" t="s">
        <v>29</v>
      </c>
      <c r="G145" t="s">
        <v>66</v>
      </c>
      <c r="H145" t="s">
        <v>40</v>
      </c>
      <c r="I145" t="s">
        <v>67</v>
      </c>
      <c r="J145" t="s">
        <v>68</v>
      </c>
      <c r="K145" t="s">
        <v>25</v>
      </c>
      <c r="L145" t="s">
        <v>25</v>
      </c>
      <c r="M145" t="s">
        <v>520</v>
      </c>
      <c r="N145" s="3" t="s">
        <v>25</v>
      </c>
      <c r="O145" t="s">
        <v>25</v>
      </c>
      <c r="P145" s="3" t="s">
        <v>522</v>
      </c>
      <c r="Q145" t="s">
        <v>25</v>
      </c>
      <c r="R145" t="s">
        <v>35</v>
      </c>
      <c r="S145" t="s">
        <v>402</v>
      </c>
      <c r="T145" t="s">
        <v>72</v>
      </c>
      <c r="U145" t="str">
        <f>IF(ISNUMBER(MATCH(fields[argot element],fields[parent element],0)),"y","n")</f>
        <v>n</v>
      </c>
      <c r="V145" t="s">
        <v>64</v>
      </c>
      <c r="W145" s="3" t="s">
        <v>1521</v>
      </c>
      <c r="X145" s="3" t="str">
        <f>IF(fields[is parent?]="y","parent element",IF(NOT(fields[parent element]="x"),"subelement","simple element"))</f>
        <v>simple element</v>
      </c>
      <c r="Y145" s="3" t="s">
        <v>268</v>
      </c>
      <c r="Z145" s="3" t="s">
        <v>28</v>
      </c>
      <c r="AA145" s="3">
        <f>IF(ISNUMBER(MATCH(fields[argot element],issuesfield[field],0)),COUNTIF(issuesfield[field],fields[argot element]),0)</f>
        <v>0</v>
      </c>
      <c r="AB145">
        <f>IF(ISNUMBER(MATCH(fields[argot element],mappings[element],0)),COUNTIF(mappings[element],fields[argot element]),0)</f>
        <v>2</v>
      </c>
      <c r="AC145" t="s">
        <v>29</v>
      </c>
      <c r="AD145" t="s">
        <v>29</v>
      </c>
      <c r="AE145" s="3" t="s">
        <v>28</v>
      </c>
      <c r="AF145"/>
      <c r="AM145"/>
    </row>
    <row r="146" spans="1:39" x14ac:dyDescent="0.25">
      <c r="A146" t="s">
        <v>523</v>
      </c>
      <c r="B146" t="s">
        <v>25</v>
      </c>
      <c r="C146" t="s">
        <v>524</v>
      </c>
      <c r="D146" t="s">
        <v>28</v>
      </c>
      <c r="E146" t="s">
        <v>16</v>
      </c>
      <c r="F146" s="3" t="s">
        <v>29</v>
      </c>
      <c r="G146" t="s">
        <v>66</v>
      </c>
      <c r="H146" t="s">
        <v>40</v>
      </c>
      <c r="I146" t="s">
        <v>32</v>
      </c>
      <c r="J146" t="s">
        <v>68</v>
      </c>
      <c r="K146" t="s">
        <v>25</v>
      </c>
      <c r="L146" t="s">
        <v>25</v>
      </c>
      <c r="M146" t="s">
        <v>457</v>
      </c>
      <c r="N146" s="3" t="s">
        <v>25</v>
      </c>
      <c r="O146" t="s">
        <v>25</v>
      </c>
      <c r="P146" s="3" t="s">
        <v>525</v>
      </c>
      <c r="Q146" t="s">
        <v>25</v>
      </c>
      <c r="R146" t="s">
        <v>35</v>
      </c>
      <c r="S146" s="3" t="s">
        <v>402</v>
      </c>
      <c r="T146" t="s">
        <v>526</v>
      </c>
      <c r="U146" t="str">
        <f>IF(ISNUMBER(MATCH(fields[argot element],fields[parent element],0)),"y","n")</f>
        <v>n</v>
      </c>
      <c r="V146" s="3" t="s">
        <v>94</v>
      </c>
      <c r="W146" s="3" t="s">
        <v>95</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f>IF(ISNUMBER(MATCH(fields[argot element],mappings[element],0)),COUNTIF(mappings[element],fields[argot element]),0)</f>
        <v>1</v>
      </c>
      <c r="AC146" t="s">
        <v>29</v>
      </c>
      <c r="AD146" t="s">
        <v>29</v>
      </c>
      <c r="AE146" s="3" t="s">
        <v>28</v>
      </c>
      <c r="AF146"/>
      <c r="AM146"/>
    </row>
    <row r="147" spans="1:39" x14ac:dyDescent="0.25">
      <c r="A147" s="3" t="s">
        <v>527</v>
      </c>
      <c r="B147" s="3" t="s">
        <v>25</v>
      </c>
      <c r="C147" t="s">
        <v>530</v>
      </c>
      <c r="D147" t="s">
        <v>28</v>
      </c>
      <c r="E147" s="3" t="s">
        <v>16</v>
      </c>
      <c r="F147" s="3" t="s">
        <v>29</v>
      </c>
      <c r="G147" t="s">
        <v>66</v>
      </c>
      <c r="H147" s="3" t="s">
        <v>40</v>
      </c>
      <c r="I147" t="s">
        <v>67</v>
      </c>
      <c r="J147" s="3" t="s">
        <v>68</v>
      </c>
      <c r="K147" t="s">
        <v>25</v>
      </c>
      <c r="L147" t="s">
        <v>25</v>
      </c>
      <c r="M147" t="s">
        <v>528</v>
      </c>
      <c r="N147" s="3" t="s">
        <v>529</v>
      </c>
      <c r="O147" s="3" t="s">
        <v>28</v>
      </c>
      <c r="P147" s="3" t="s">
        <v>528</v>
      </c>
      <c r="Q147" s="3" t="s">
        <v>25</v>
      </c>
      <c r="R147" t="s">
        <v>25</v>
      </c>
      <c r="S147" s="3" t="s">
        <v>402</v>
      </c>
      <c r="T147" t="s">
        <v>531</v>
      </c>
      <c r="U147" s="3" t="str">
        <f>IF(ISNUMBER(MATCH(fields[argot element],fields[parent element],0)),"y","n")</f>
        <v>n</v>
      </c>
      <c r="V147" s="3" t="s">
        <v>64</v>
      </c>
      <c r="W147" s="3" t="s">
        <v>1521</v>
      </c>
      <c r="X147" s="3" t="str">
        <f>IF(fields[is parent?]="y","parent element",IF(NOT(fields[parent element]="x"),"subelement","simple element"))</f>
        <v>simple element</v>
      </c>
      <c r="Y147" s="3" t="s">
        <v>268</v>
      </c>
      <c r="Z147" s="3" t="s">
        <v>28</v>
      </c>
      <c r="AA147" s="3">
        <f>IF(ISNUMBER(MATCH(fields[argot element],issuesfield[field],0)),COUNTIF(issuesfield[field],fields[argot element]),0)</f>
        <v>1</v>
      </c>
      <c r="AB147" s="3">
        <f>IF(ISNUMBER(MATCH(fields[argot element],mappings[element],0)),COUNTIF(mappings[element],fields[argot element]),0)</f>
        <v>1</v>
      </c>
      <c r="AC147" s="3" t="s">
        <v>68</v>
      </c>
      <c r="AD147" t="s">
        <v>28</v>
      </c>
      <c r="AE147" s="3" t="s">
        <v>28</v>
      </c>
      <c r="AF147"/>
      <c r="AM147"/>
    </row>
    <row r="148" spans="1:39" x14ac:dyDescent="0.25">
      <c r="A148" s="3" t="s">
        <v>532</v>
      </c>
      <c r="B148" s="3" t="s">
        <v>25</v>
      </c>
      <c r="C148" t="s">
        <v>534</v>
      </c>
      <c r="D148" t="s">
        <v>28</v>
      </c>
      <c r="E148" s="3" t="s">
        <v>16</v>
      </c>
      <c r="F148" s="3" t="s">
        <v>29</v>
      </c>
      <c r="G148" t="s">
        <v>66</v>
      </c>
      <c r="H148" t="s">
        <v>40</v>
      </c>
      <c r="I148" t="s">
        <v>32</v>
      </c>
      <c r="J148" t="s">
        <v>68</v>
      </c>
      <c r="K148" t="s">
        <v>25</v>
      </c>
      <c r="L148" t="s">
        <v>25</v>
      </c>
      <c r="M148" t="s">
        <v>533</v>
      </c>
      <c r="N148" s="3" t="s">
        <v>25</v>
      </c>
      <c r="O148" t="s">
        <v>25</v>
      </c>
      <c r="P148" s="3" t="s">
        <v>420</v>
      </c>
      <c r="Q148" t="s">
        <v>25</v>
      </c>
      <c r="R148" t="s">
        <v>35</v>
      </c>
      <c r="S148" s="3" t="s">
        <v>402</v>
      </c>
      <c r="T148" t="s">
        <v>72</v>
      </c>
      <c r="U148" s="3" t="str">
        <f>IF(ISNUMBER(MATCH(fields[argot element],fields[parent element],0)),"y","n")</f>
        <v>n</v>
      </c>
      <c r="V148" t="s">
        <v>94</v>
      </c>
      <c r="W148" s="3" t="s">
        <v>95</v>
      </c>
      <c r="X148" s="3" t="str">
        <f>IF(fields[is parent?]="y","parent element",IF(NOT(fields[parent element]="x"),"subelement","simple element"))</f>
        <v>simple element</v>
      </c>
      <c r="Y148" s="3" t="s">
        <v>268</v>
      </c>
      <c r="Z148" s="3" t="s">
        <v>28</v>
      </c>
      <c r="AA148" s="3">
        <f>IF(ISNUMBER(MATCH(fields[argot element],issuesfield[field],0)),COUNTIF(issuesfield[field],fields[argot element]),0)</f>
        <v>0</v>
      </c>
      <c r="AB148" s="3">
        <f>IF(ISNUMBER(MATCH(fields[argot element],mappings[element],0)),COUNTIF(mappings[element],fields[argot element]),0)</f>
        <v>1</v>
      </c>
      <c r="AC148" s="3" t="s">
        <v>29</v>
      </c>
      <c r="AD148" s="3" t="s">
        <v>29</v>
      </c>
      <c r="AE148" s="3" t="s">
        <v>28</v>
      </c>
      <c r="AF148"/>
      <c r="AM148"/>
    </row>
    <row r="149" spans="1:39" x14ac:dyDescent="0.25">
      <c r="A149" s="3" t="s">
        <v>535</v>
      </c>
      <c r="B149" s="3" t="s">
        <v>25</v>
      </c>
      <c r="C149" t="s">
        <v>537</v>
      </c>
      <c r="D149" t="s">
        <v>28</v>
      </c>
      <c r="E149" s="3" t="s">
        <v>16</v>
      </c>
      <c r="F149" s="3" t="s">
        <v>68</v>
      </c>
      <c r="G149" t="s">
        <v>66</v>
      </c>
      <c r="H149" t="s">
        <v>40</v>
      </c>
      <c r="I149" t="s">
        <v>32</v>
      </c>
      <c r="J149" t="s">
        <v>68</v>
      </c>
      <c r="K149" t="s">
        <v>25</v>
      </c>
      <c r="L149" t="s">
        <v>25</v>
      </c>
      <c r="M149" t="s">
        <v>536</v>
      </c>
      <c r="N149" s="3" t="s">
        <v>25</v>
      </c>
      <c r="O149" t="s">
        <v>25</v>
      </c>
      <c r="P149" s="3" t="s">
        <v>538</v>
      </c>
      <c r="Q149" t="s">
        <v>25</v>
      </c>
      <c r="R149" t="s">
        <v>35</v>
      </c>
      <c r="S149" s="3" t="s">
        <v>402</v>
      </c>
      <c r="T149" t="s">
        <v>72</v>
      </c>
      <c r="U149" s="3" t="str">
        <f>IF(ISNUMBER(MATCH(fields[argot element],fields[parent element],0)),"y","n")</f>
        <v>n</v>
      </c>
      <c r="V149" t="s">
        <v>26</v>
      </c>
      <c r="W149" s="3" t="s">
        <v>27</v>
      </c>
      <c r="X149" s="3" t="str">
        <f>IF(fields[is parent?]="y","parent element",IF(NOT(fields[parent element]="x"),"subelement","simple element"))</f>
        <v>simple element</v>
      </c>
      <c r="Y149" s="3" t="s">
        <v>268</v>
      </c>
      <c r="Z149" s="3" t="s">
        <v>28</v>
      </c>
      <c r="AA149" s="3">
        <f>IF(ISNUMBER(MATCH(fields[argot element],issuesfield[field],0)),COUNTIF(issuesfield[field],fields[argot element]),0)</f>
        <v>0</v>
      </c>
      <c r="AB149" s="3">
        <f>IF(ISNUMBER(MATCH(fields[argot element],mappings[element],0)),COUNTIF(mappings[element],fields[argot element]),0)</f>
        <v>1</v>
      </c>
      <c r="AC149" s="3" t="s">
        <v>28</v>
      </c>
      <c r="AD149" s="3" t="s">
        <v>28</v>
      </c>
      <c r="AE149" s="3" t="s">
        <v>28</v>
      </c>
      <c r="AF149"/>
      <c r="AM149"/>
    </row>
    <row r="150" spans="1:39" x14ac:dyDescent="0.25">
      <c r="A150" s="3" t="s">
        <v>539</v>
      </c>
      <c r="B150" s="3" t="s">
        <v>25</v>
      </c>
      <c r="C150" t="s">
        <v>542</v>
      </c>
      <c r="D150" s="3" t="s">
        <v>28</v>
      </c>
      <c r="E150" s="3" t="s">
        <v>16</v>
      </c>
      <c r="F150" s="3" t="s">
        <v>29</v>
      </c>
      <c r="G150" t="s">
        <v>66</v>
      </c>
      <c r="H150" s="3" t="s">
        <v>40</v>
      </c>
      <c r="I150" t="s">
        <v>67</v>
      </c>
      <c r="J150" s="3" t="s">
        <v>68</v>
      </c>
      <c r="K150" t="s">
        <v>25</v>
      </c>
      <c r="L150" t="s">
        <v>25</v>
      </c>
      <c r="M150" t="s">
        <v>540</v>
      </c>
      <c r="N150" s="3" t="s">
        <v>541</v>
      </c>
      <c r="O150" s="3" t="s">
        <v>28</v>
      </c>
      <c r="P150" s="3" t="s">
        <v>543</v>
      </c>
      <c r="Q150" s="3" t="s">
        <v>25</v>
      </c>
      <c r="R150" t="s">
        <v>25</v>
      </c>
      <c r="S150" s="3" t="s">
        <v>402</v>
      </c>
      <c r="T150" t="s">
        <v>544</v>
      </c>
      <c r="U150" s="3" t="str">
        <f>IF(ISNUMBER(MATCH(fields[argot element],fields[parent element],0)),"y","n")</f>
        <v>n</v>
      </c>
      <c r="V150" s="3" t="s">
        <v>64</v>
      </c>
      <c r="W150" s="3" t="s">
        <v>1521</v>
      </c>
      <c r="X150" s="3" t="str">
        <f>IF(fields[is parent?]="y","parent element",IF(NOT(fields[parent element]="x"),"subelement","simple element"))</f>
        <v>simple element</v>
      </c>
      <c r="Y150" s="3" t="s">
        <v>268</v>
      </c>
      <c r="Z150" s="3" t="s">
        <v>28</v>
      </c>
      <c r="AA150" s="3">
        <f>IF(ISNUMBER(MATCH(fields[argot element],issuesfield[field],0)),COUNTIF(issuesfield[field],fields[argot element]),0)</f>
        <v>0</v>
      </c>
      <c r="AB150" s="3">
        <f>IF(ISNUMBER(MATCH(fields[argot element],mappings[element],0)),COUNTIF(mappings[element],fields[argot element]),0)</f>
        <v>1</v>
      </c>
      <c r="AC150" s="3" t="s">
        <v>68</v>
      </c>
      <c r="AD150" t="s">
        <v>28</v>
      </c>
      <c r="AE150" s="3" t="s">
        <v>28</v>
      </c>
      <c r="AF150"/>
      <c r="AM150"/>
    </row>
    <row r="151" spans="1:39" x14ac:dyDescent="0.25">
      <c r="A151" s="3" t="s">
        <v>1588</v>
      </c>
      <c r="B151" s="3" t="s">
        <v>25</v>
      </c>
      <c r="C151" t="s">
        <v>1589</v>
      </c>
      <c r="D151" t="s">
        <v>28</v>
      </c>
      <c r="E151" s="3" t="s">
        <v>16</v>
      </c>
      <c r="F151" s="3" t="s">
        <v>29</v>
      </c>
      <c r="G151" t="s">
        <v>66</v>
      </c>
      <c r="H151" s="3" t="s">
        <v>40</v>
      </c>
      <c r="I151" t="s">
        <v>32</v>
      </c>
      <c r="J151" s="3" t="s">
        <v>68</v>
      </c>
      <c r="K151" t="s">
        <v>25</v>
      </c>
      <c r="L151" t="s">
        <v>25</v>
      </c>
      <c r="M151" t="s">
        <v>635</v>
      </c>
      <c r="N151" s="3" t="s">
        <v>25</v>
      </c>
      <c r="O151" s="3" t="s">
        <v>25</v>
      </c>
      <c r="P151" s="3" t="s">
        <v>420</v>
      </c>
      <c r="Q151" s="3" t="s">
        <v>25</v>
      </c>
      <c r="R151" t="s">
        <v>25</v>
      </c>
      <c r="S151" s="3" t="s">
        <v>28</v>
      </c>
      <c r="T151" t="s">
        <v>1590</v>
      </c>
      <c r="U151" s="3" t="str">
        <f>IF(ISNUMBER(MATCH(fields[argot element],fields[parent element],0)),"y","n")</f>
        <v>n</v>
      </c>
      <c r="V151" s="3" t="s">
        <v>94</v>
      </c>
      <c r="W151" s="3" t="s">
        <v>95</v>
      </c>
      <c r="X151" s="3" t="str">
        <f>IF(fields[is parent?]="y","parent element",IF(NOT(fields[parent element]="x"),"subelement","simple element"))</f>
        <v>simple element</v>
      </c>
      <c r="Y151" s="3" t="s">
        <v>268</v>
      </c>
      <c r="Z151" s="3"/>
      <c r="AA151" s="3">
        <f>IF(ISNUMBER(MATCH(fields[argot element],issuesfield[field],0)),COUNTIF(issuesfield[field],fields[argot element]),0)</f>
        <v>0</v>
      </c>
      <c r="AB151" s="3">
        <f>IF(ISNUMBER(MATCH(fields[argot element],mappings[element],0)),COUNTIF(mappings[element],fields[argot element]),0)</f>
        <v>1</v>
      </c>
      <c r="AC151" s="3" t="s">
        <v>68</v>
      </c>
      <c r="AD151" t="s">
        <v>68</v>
      </c>
      <c r="AE151" s="3" t="s">
        <v>29</v>
      </c>
      <c r="AF151"/>
      <c r="AM151"/>
    </row>
    <row r="152" spans="1:39" x14ac:dyDescent="0.25">
      <c r="A152" s="3" t="s">
        <v>545</v>
      </c>
      <c r="B152" t="s">
        <v>25</v>
      </c>
      <c r="C152" t="s">
        <v>547</v>
      </c>
      <c r="D152" t="s">
        <v>28</v>
      </c>
      <c r="E152" t="s">
        <v>16</v>
      </c>
      <c r="F152" s="3" t="s">
        <v>29</v>
      </c>
      <c r="G152" t="s">
        <v>66</v>
      </c>
      <c r="H152" t="s">
        <v>40</v>
      </c>
      <c r="I152" t="s">
        <v>67</v>
      </c>
      <c r="J152" t="s">
        <v>68</v>
      </c>
      <c r="K152" t="s">
        <v>25</v>
      </c>
      <c r="L152" t="s">
        <v>25</v>
      </c>
      <c r="M152" t="s">
        <v>77</v>
      </c>
      <c r="N152" s="3" t="s">
        <v>546</v>
      </c>
      <c r="O152" t="s">
        <v>25</v>
      </c>
      <c r="P152" t="s">
        <v>71</v>
      </c>
      <c r="Q152" t="s">
        <v>25</v>
      </c>
      <c r="R152" t="s">
        <v>35</v>
      </c>
      <c r="S152" s="3" t="s">
        <v>402</v>
      </c>
      <c r="T152" t="s">
        <v>72</v>
      </c>
      <c r="U152" t="str">
        <f>IF(ISNUMBER(MATCH(fields[argot element],fields[parent element],0)),"y","n")</f>
        <v>n</v>
      </c>
      <c r="V152" t="s">
        <v>64</v>
      </c>
      <c r="W152" s="3" t="s">
        <v>1521</v>
      </c>
      <c r="X152" s="3" t="str">
        <f>IF(fields[is parent?]="y","parent element",IF(NOT(fields[parent element]="x"),"subelement","simple element"))</f>
        <v>simple element</v>
      </c>
      <c r="Y152" s="3" t="s">
        <v>268</v>
      </c>
      <c r="Z152" s="3" t="s">
        <v>28</v>
      </c>
      <c r="AA152" s="3">
        <f>IF(ISNUMBER(MATCH(fields[argot element],issuesfield[field],0)),COUNTIF(issuesfield[field],fields[argot element]),0)</f>
        <v>0</v>
      </c>
      <c r="AB152">
        <f>IF(ISNUMBER(MATCH(fields[argot element],mappings[element],0)),COUNTIF(mappings[element],fields[argot element]),0)</f>
        <v>1</v>
      </c>
      <c r="AC152" t="s">
        <v>29</v>
      </c>
      <c r="AD152" t="s">
        <v>29</v>
      </c>
      <c r="AE152" s="3" t="s">
        <v>28</v>
      </c>
      <c r="AF152"/>
      <c r="AM152"/>
    </row>
    <row r="153" spans="1:39" x14ac:dyDescent="0.25">
      <c r="A153" s="3" t="s">
        <v>548</v>
      </c>
      <c r="B153" t="s">
        <v>25</v>
      </c>
      <c r="C153" t="s">
        <v>549</v>
      </c>
      <c r="D153" t="s">
        <v>28</v>
      </c>
      <c r="E153" s="3" t="s">
        <v>167</v>
      </c>
      <c r="F153" s="3" t="s">
        <v>29</v>
      </c>
      <c r="G153" t="s">
        <v>30</v>
      </c>
      <c r="H153" t="s">
        <v>31</v>
      </c>
      <c r="I153" t="s">
        <v>32</v>
      </c>
      <c r="J153" t="s">
        <v>25</v>
      </c>
      <c r="K153" t="s">
        <v>25</v>
      </c>
      <c r="L153" t="s">
        <v>25</v>
      </c>
      <c r="M153" t="s">
        <v>25</v>
      </c>
      <c r="N153" s="3" t="s">
        <v>25</v>
      </c>
      <c r="O153" t="s">
        <v>25</v>
      </c>
      <c r="P153" s="14" t="s">
        <v>25</v>
      </c>
      <c r="Q153" t="s">
        <v>25</v>
      </c>
      <c r="R153" t="s">
        <v>25</v>
      </c>
      <c r="S153" s="3" t="s">
        <v>61</v>
      </c>
      <c r="T153" t="s">
        <v>28</v>
      </c>
      <c r="U153" t="str">
        <f>IF(ISNUMBER(MATCH(fields[argot element],fields[parent element],0)),"y","n")</f>
        <v>y</v>
      </c>
      <c r="V153" t="s">
        <v>1520</v>
      </c>
      <c r="W153" s="3" t="s">
        <v>27</v>
      </c>
      <c r="X153" s="3" t="str">
        <f>IF(fields[is parent?]="y","parent element",IF(NOT(fields[parent element]="x"),"subelement","simple element"))</f>
        <v>parent element</v>
      </c>
      <c r="Y153" s="3" t="s">
        <v>268</v>
      </c>
      <c r="Z153" s="3" t="s">
        <v>28</v>
      </c>
      <c r="AA153" s="3">
        <f>IF(ISNUMBER(MATCH(fields[argot element],issuesfield[field],0)),COUNTIF(issuesfield[field],fields[argot element]),0)</f>
        <v>0</v>
      </c>
      <c r="AB153" s="3">
        <f>IF(ISNUMBER(MATCH(fields[argot element],mappings[element],0)),COUNTIF(mappings[element],fields[argot element]),0)</f>
        <v>0</v>
      </c>
      <c r="AC153" s="3" t="s">
        <v>68</v>
      </c>
      <c r="AD153" s="3" t="s">
        <v>28</v>
      </c>
      <c r="AE153" s="3" t="s">
        <v>28</v>
      </c>
      <c r="AF153"/>
      <c r="AM153"/>
    </row>
    <row r="154" spans="1:39" s="3" customFormat="1" x14ac:dyDescent="0.25">
      <c r="A154" s="3" t="s">
        <v>550</v>
      </c>
      <c r="B154" s="3" t="s">
        <v>548</v>
      </c>
      <c r="C154" s="3" t="s">
        <v>551</v>
      </c>
      <c r="D154" s="3" t="s">
        <v>552</v>
      </c>
      <c r="E154" s="3" t="s">
        <v>167</v>
      </c>
      <c r="F154" s="3" t="s">
        <v>29</v>
      </c>
      <c r="G154" s="3" t="s">
        <v>30</v>
      </c>
      <c r="H154" s="3" t="s">
        <v>40</v>
      </c>
      <c r="I154" s="3" t="s">
        <v>168</v>
      </c>
      <c r="J154" s="3" t="s">
        <v>25</v>
      </c>
      <c r="K154" s="3" t="s">
        <v>25</v>
      </c>
      <c r="L154" s="3" t="s">
        <v>25</v>
      </c>
      <c r="M154" s="3" t="s">
        <v>25</v>
      </c>
      <c r="N154" s="3" t="s">
        <v>25</v>
      </c>
      <c r="O154" s="3" t="s">
        <v>28</v>
      </c>
      <c r="P154" s="3" t="s">
        <v>25</v>
      </c>
      <c r="Q154" s="3" t="s">
        <v>25</v>
      </c>
      <c r="R154" s="3" t="s">
        <v>553</v>
      </c>
      <c r="S154" s="3" t="s">
        <v>61</v>
      </c>
      <c r="T154" s="3" t="s">
        <v>28</v>
      </c>
      <c r="U154" s="3" t="str">
        <f>IF(ISNUMBER(MATCH(fields[argot element],fields[parent element],0)),"y","n")</f>
        <v>n</v>
      </c>
      <c r="V154" s="3" t="s">
        <v>26</v>
      </c>
      <c r="W154" s="3" t="s">
        <v>27</v>
      </c>
      <c r="X154" s="3" t="str">
        <f>IF(fields[is parent?]="y","parent element",IF(NOT(fields[parent element]="x"),"subelement","simple element"))</f>
        <v>subelement</v>
      </c>
      <c r="Y154" s="3" t="s">
        <v>268</v>
      </c>
      <c r="Z154" s="3" t="s">
        <v>28</v>
      </c>
      <c r="AA154" s="3">
        <f>IF(ISNUMBER(MATCH(fields[argot element],issuesfield[field],0)),COUNTIF(issuesfield[field],fields[argot element]),0)</f>
        <v>0</v>
      </c>
      <c r="AB154" s="3">
        <f>IF(ISNUMBER(MATCH(fields[argot element],mappings[element],0)),COUNTIF(mappings[element],fields[argot element]),0)</f>
        <v>1</v>
      </c>
      <c r="AC154" s="3" t="s">
        <v>68</v>
      </c>
      <c r="AD154" s="3" t="s">
        <v>28</v>
      </c>
      <c r="AE154" s="3" t="s">
        <v>28</v>
      </c>
    </row>
    <row r="155" spans="1:39" x14ac:dyDescent="0.25">
      <c r="A155" s="3" t="s">
        <v>554</v>
      </c>
      <c r="B155" s="3" t="s">
        <v>548</v>
      </c>
      <c r="C155" t="s">
        <v>556</v>
      </c>
      <c r="D155" s="3" t="s">
        <v>28</v>
      </c>
      <c r="E155" s="3" t="s">
        <v>167</v>
      </c>
      <c r="F155" s="3" t="s">
        <v>29</v>
      </c>
      <c r="G155" t="s">
        <v>30</v>
      </c>
      <c r="H155" s="3" t="s">
        <v>31</v>
      </c>
      <c r="I155" t="s">
        <v>168</v>
      </c>
      <c r="J155" s="3" t="s">
        <v>25</v>
      </c>
      <c r="K155" t="s">
        <v>25</v>
      </c>
      <c r="L155" t="s">
        <v>25</v>
      </c>
      <c r="M155" t="s">
        <v>555</v>
      </c>
      <c r="N155" s="3" t="s">
        <v>25</v>
      </c>
      <c r="O155" s="3" t="s">
        <v>28</v>
      </c>
      <c r="P155" s="3" t="s">
        <v>557</v>
      </c>
      <c r="Q155" s="3" t="s">
        <v>25</v>
      </c>
      <c r="R155" t="s">
        <v>558</v>
      </c>
      <c r="S155" s="3" t="s">
        <v>61</v>
      </c>
      <c r="T155" t="s">
        <v>28</v>
      </c>
      <c r="U155" s="3" t="str">
        <f>IF(ISNUMBER(MATCH(fields[argot element],fields[parent element],0)),"y","n")</f>
        <v>n</v>
      </c>
      <c r="V155" s="3" t="s">
        <v>26</v>
      </c>
      <c r="W155" s="3" t="s">
        <v>27</v>
      </c>
      <c r="X155" s="3" t="str">
        <f>IF(fields[is parent?]="y","parent element",IF(NOT(fields[parent element]="x"),"subelement","simple element"))</f>
        <v>subelement</v>
      </c>
      <c r="Y155" s="3" t="s">
        <v>268</v>
      </c>
      <c r="Z155" s="3" t="s">
        <v>28</v>
      </c>
      <c r="AA155" s="3">
        <f>IF(ISNUMBER(MATCH(fields[argot element],issuesfield[field],0)),COUNTIF(issuesfield[field],fields[argot element]),0)</f>
        <v>0</v>
      </c>
      <c r="AB155" s="3">
        <f>IF(ISNUMBER(MATCH(fields[argot element],mappings[element],0)),COUNTIF(mappings[element],fields[argot element]),0)</f>
        <v>3</v>
      </c>
      <c r="AC155" s="3" t="s">
        <v>68</v>
      </c>
      <c r="AD155" s="3" t="s">
        <v>28</v>
      </c>
      <c r="AE155" s="3" t="s">
        <v>28</v>
      </c>
      <c r="AF155"/>
      <c r="AM155"/>
    </row>
    <row r="156" spans="1:39" x14ac:dyDescent="0.25">
      <c r="A156" s="3" t="s">
        <v>1569</v>
      </c>
      <c r="B156" s="3" t="s">
        <v>25</v>
      </c>
      <c r="C156" t="s">
        <v>1570</v>
      </c>
      <c r="D156" t="s">
        <v>25</v>
      </c>
      <c r="E156" s="3" t="s">
        <v>25</v>
      </c>
      <c r="F156" s="3" t="s">
        <v>68</v>
      </c>
      <c r="G156" t="s">
        <v>66</v>
      </c>
      <c r="H156" s="3" t="s">
        <v>40</v>
      </c>
      <c r="I156" t="s">
        <v>1555</v>
      </c>
      <c r="J156" s="3" t="s">
        <v>25</v>
      </c>
      <c r="K156" t="s">
        <v>1551</v>
      </c>
      <c r="L156" t="s">
        <v>25</v>
      </c>
      <c r="M156" t="s">
        <v>25</v>
      </c>
      <c r="N156" s="3" t="s">
        <v>1557</v>
      </c>
      <c r="O156" s="3" t="s">
        <v>25</v>
      </c>
      <c r="P156" s="3" t="s">
        <v>25</v>
      </c>
      <c r="Q156" s="3" t="s">
        <v>25</v>
      </c>
      <c r="R156" t="s">
        <v>28</v>
      </c>
      <c r="S156" s="3" t="s">
        <v>61</v>
      </c>
      <c r="T156" s="43" t="s">
        <v>1554</v>
      </c>
      <c r="U156" s="3" t="str">
        <f>IF(ISNUMBER(MATCH(fields[argot element],fields[parent element],0)),"y","n")</f>
        <v>n</v>
      </c>
      <c r="V156" s="3" t="s">
        <v>94</v>
      </c>
      <c r="W156" s="3" t="s">
        <v>27</v>
      </c>
      <c r="X156" s="3" t="str">
        <f>IF(fields[is parent?]="y","parent element",IF(NOT(fields[parent element]="x"),"subelement","simple element"))</f>
        <v>simple element</v>
      </c>
      <c r="Y156" s="3" t="s">
        <v>268</v>
      </c>
      <c r="Z156" s="3" t="s">
        <v>28</v>
      </c>
      <c r="AA156" s="3">
        <f>IF(ISNUMBER(MATCH(fields[argot element],issuesfield[field],0)),COUNTIF(issuesfield[field],fields[argot element]),0)</f>
        <v>0</v>
      </c>
      <c r="AB156" s="3">
        <f>IF(ISNUMBER(MATCH(fields[argot element],mappings[element],0)),COUNTIF(mappings[element],fields[argot element]),0)</f>
        <v>1</v>
      </c>
      <c r="AC156" s="3" t="s">
        <v>28</v>
      </c>
      <c r="AD156" s="3" t="s">
        <v>28</v>
      </c>
      <c r="AE156" s="3" t="s">
        <v>28</v>
      </c>
      <c r="AF156"/>
      <c r="AM156"/>
    </row>
    <row r="157" spans="1:39" x14ac:dyDescent="0.25">
      <c r="A157" s="3" t="s">
        <v>1565</v>
      </c>
      <c r="B157" s="3" t="s">
        <v>25</v>
      </c>
      <c r="C157" t="s">
        <v>1568</v>
      </c>
      <c r="D157" t="s">
        <v>25</v>
      </c>
      <c r="E157" s="3" t="s">
        <v>25</v>
      </c>
      <c r="F157" s="3" t="s">
        <v>68</v>
      </c>
      <c r="G157" t="s">
        <v>66</v>
      </c>
      <c r="H157" t="s">
        <v>40</v>
      </c>
      <c r="I157" t="s">
        <v>25</v>
      </c>
      <c r="J157" t="s">
        <v>25</v>
      </c>
      <c r="K157" t="s">
        <v>25</v>
      </c>
      <c r="L157" t="s">
        <v>25</v>
      </c>
      <c r="M157" t="s">
        <v>25</v>
      </c>
      <c r="N157" s="3" t="s">
        <v>1552</v>
      </c>
      <c r="O157" t="s">
        <v>25</v>
      </c>
      <c r="P157" s="3" t="s">
        <v>25</v>
      </c>
      <c r="Q157" t="s">
        <v>1553</v>
      </c>
      <c r="R157" t="s">
        <v>25</v>
      </c>
      <c r="S157" s="3" t="s">
        <v>61</v>
      </c>
      <c r="T157" s="43" t="s">
        <v>1554</v>
      </c>
      <c r="U157" s="3" t="str">
        <f>IF(ISNUMBER(MATCH(fields[argot element],fields[parent element],0)),"y","n")</f>
        <v>y</v>
      </c>
      <c r="V157" s="3" t="s">
        <v>1520</v>
      </c>
      <c r="W157" s="3" t="s">
        <v>27</v>
      </c>
      <c r="X157" s="3" t="str">
        <f>IF(fields[is parent?]="y","parent element",IF(NOT(fields[parent element]="x"),"subelement","simple element"))</f>
        <v>parent element</v>
      </c>
      <c r="Y157" s="3" t="s">
        <v>268</v>
      </c>
      <c r="Z157" s="3" t="s">
        <v>28</v>
      </c>
      <c r="AA157" s="3">
        <f>IF(ISNUMBER(MATCH(fields[argot element],issuesfield[field],0)),COUNTIF(issuesfield[field],fields[argot element]),0)</f>
        <v>0</v>
      </c>
      <c r="AB157" s="3">
        <f>IF(ISNUMBER(MATCH(fields[argot element],mappings[element],0)),COUNTIF(mappings[element],fields[argot element]),0)</f>
        <v>0</v>
      </c>
      <c r="AC157" s="3" t="s">
        <v>28</v>
      </c>
      <c r="AD157" s="3" t="s">
        <v>28</v>
      </c>
      <c r="AE157" s="3" t="s">
        <v>28</v>
      </c>
      <c r="AF157"/>
      <c r="AM157"/>
    </row>
    <row r="158" spans="1:39" s="3" customFormat="1" x14ac:dyDescent="0.25">
      <c r="A158" s="3" t="s">
        <v>1567</v>
      </c>
      <c r="B158" s="3" t="s">
        <v>1565</v>
      </c>
      <c r="D158" s="3" t="s">
        <v>25</v>
      </c>
      <c r="E158" s="3" t="s">
        <v>25</v>
      </c>
      <c r="F158" s="3" t="s">
        <v>68</v>
      </c>
      <c r="G158" s="3" t="s">
        <v>66</v>
      </c>
      <c r="H158" s="3" t="s">
        <v>31</v>
      </c>
      <c r="I158" s="3" t="s">
        <v>25</v>
      </c>
      <c r="J158" s="3" t="s">
        <v>25</v>
      </c>
      <c r="K158" s="3" t="s">
        <v>25</v>
      </c>
      <c r="L158" s="3" t="s">
        <v>25</v>
      </c>
      <c r="M158" s="3" t="s">
        <v>25</v>
      </c>
      <c r="N158" s="3" t="s">
        <v>1552</v>
      </c>
      <c r="O158" s="3" t="s">
        <v>25</v>
      </c>
      <c r="P158" s="3" t="s">
        <v>25</v>
      </c>
      <c r="Q158" s="3" t="s">
        <v>25</v>
      </c>
      <c r="R158" s="3" t="s">
        <v>25</v>
      </c>
      <c r="S158" s="3" t="s">
        <v>61</v>
      </c>
      <c r="T158" s="43" t="s">
        <v>1554</v>
      </c>
      <c r="U158" s="3" t="str">
        <f>IF(ISNUMBER(MATCH(fields[argot element],fields[parent element],0)),"y","n")</f>
        <v>n</v>
      </c>
      <c r="V158" s="23" t="s">
        <v>26</v>
      </c>
      <c r="W158" s="3" t="s">
        <v>27</v>
      </c>
      <c r="X158" s="3" t="str">
        <f>IF(fields[is parent?]="y","parent element",IF(NOT(fields[parent element]="x"),"subelement","simple element"))</f>
        <v>subelement</v>
      </c>
      <c r="Y158" s="3" t="s">
        <v>268</v>
      </c>
      <c r="Z158" s="3" t="s">
        <v>28</v>
      </c>
      <c r="AA158" s="3">
        <f>IF(ISNUMBER(MATCH(fields[argot element],issuesfield[field],0)),COUNTIF(issuesfield[field],fields[argot element]),0)</f>
        <v>0</v>
      </c>
      <c r="AB158" s="3">
        <f>IF(ISNUMBER(MATCH(fields[argot element],mappings[element],0)),COUNTIF(mappings[element],fields[argot element]),0)</f>
        <v>0</v>
      </c>
      <c r="AC158" s="3" t="s">
        <v>28</v>
      </c>
      <c r="AD158" s="3" t="s">
        <v>28</v>
      </c>
      <c r="AE158" s="3" t="s">
        <v>28</v>
      </c>
    </row>
    <row r="159" spans="1:39" x14ac:dyDescent="0.25">
      <c r="A159" s="3" t="s">
        <v>1566</v>
      </c>
      <c r="B159" s="3" t="s">
        <v>1565</v>
      </c>
      <c r="D159" t="s">
        <v>25</v>
      </c>
      <c r="E159" s="3" t="s">
        <v>25</v>
      </c>
      <c r="F159" s="3" t="s">
        <v>68</v>
      </c>
      <c r="G159" t="s">
        <v>66</v>
      </c>
      <c r="H159" s="3" t="s">
        <v>87</v>
      </c>
      <c r="I159" t="s">
        <v>1556</v>
      </c>
      <c r="J159" s="3"/>
      <c r="K159" t="s">
        <v>25</v>
      </c>
      <c r="L159" t="s">
        <v>25</v>
      </c>
      <c r="M159" t="s">
        <v>25</v>
      </c>
      <c r="N159" s="3" t="s">
        <v>1552</v>
      </c>
      <c r="O159" s="3" t="s">
        <v>25</v>
      </c>
      <c r="P159" s="3" t="s">
        <v>25</v>
      </c>
      <c r="Q159" s="3" t="s">
        <v>1553</v>
      </c>
      <c r="R159" t="s">
        <v>25</v>
      </c>
      <c r="S159" s="3" t="s">
        <v>61</v>
      </c>
      <c r="T159" s="43" t="s">
        <v>1554</v>
      </c>
      <c r="U159" s="3" t="str">
        <f>IF(ISNUMBER(MATCH(fields[argot element],fields[parent element],0)),"y","n")</f>
        <v>n</v>
      </c>
      <c r="V159" s="3" t="s">
        <v>64</v>
      </c>
      <c r="W159" s="3" t="s">
        <v>27</v>
      </c>
      <c r="X159" s="3" t="str">
        <f>IF(fields[is parent?]="y","parent element",IF(NOT(fields[parent element]="x"),"subelement","simple element"))</f>
        <v>subelement</v>
      </c>
      <c r="Y159" s="3" t="s">
        <v>268</v>
      </c>
      <c r="Z159" s="3" t="s">
        <v>28</v>
      </c>
      <c r="AA159" s="3">
        <f>IF(ISNUMBER(MATCH(fields[argot element],issuesfield[field],0)),COUNTIF(issuesfield[field],fields[argot element]),0)</f>
        <v>0</v>
      </c>
      <c r="AB159" s="3">
        <f>IF(ISNUMBER(MATCH(fields[argot element],mappings[element],0)),COUNTIF(mappings[element],fields[argot element]),0)</f>
        <v>1</v>
      </c>
      <c r="AC159" s="3" t="s">
        <v>28</v>
      </c>
      <c r="AD159" t="s">
        <v>28</v>
      </c>
      <c r="AE159" s="3" t="s">
        <v>28</v>
      </c>
      <c r="AF159"/>
      <c r="AM159"/>
    </row>
    <row r="160" spans="1:39" x14ac:dyDescent="0.25">
      <c r="A160" t="s">
        <v>1315</v>
      </c>
      <c r="B160" t="s">
        <v>25</v>
      </c>
      <c r="C160" t="s">
        <v>1316</v>
      </c>
      <c r="D160" t="s">
        <v>25</v>
      </c>
      <c r="E160" t="s">
        <v>247</v>
      </c>
      <c r="F160" s="3" t="s">
        <v>29</v>
      </c>
      <c r="G160" t="s">
        <v>30</v>
      </c>
      <c r="H160" t="s">
        <v>87</v>
      </c>
      <c r="I160" t="s">
        <v>32</v>
      </c>
      <c r="J160" t="s">
        <v>25</v>
      </c>
      <c r="K160" t="s">
        <v>25</v>
      </c>
      <c r="L160" t="s">
        <v>25</v>
      </c>
      <c r="M160" t="s">
        <v>25</v>
      </c>
      <c r="N160" s="3" t="s">
        <v>25</v>
      </c>
      <c r="O160" t="s">
        <v>25</v>
      </c>
      <c r="P160" s="3" t="s">
        <v>25</v>
      </c>
      <c r="Q160" t="s">
        <v>25</v>
      </c>
      <c r="R160" t="s">
        <v>1317</v>
      </c>
      <c r="S160" s="3" t="s">
        <v>61</v>
      </c>
      <c r="T160" t="s">
        <v>25</v>
      </c>
      <c r="U160" t="str">
        <f>IF(ISNUMBER(MATCH(fields[argot element],fields[parent element],0)),"y","n")</f>
        <v>n</v>
      </c>
      <c r="V160" t="s">
        <v>26</v>
      </c>
      <c r="W160" s="3" t="s">
        <v>27</v>
      </c>
      <c r="X160" s="3" t="str">
        <f>IF(fields[is parent?]="y","parent element",IF(NOT(fields[parent element]="x"),"subelement","simple element"))</f>
        <v>simple element</v>
      </c>
      <c r="Y160" s="3" t="s">
        <v>268</v>
      </c>
      <c r="Z160" s="3" t="s">
        <v>28</v>
      </c>
      <c r="AA160" s="3">
        <f>IF(ISNUMBER(MATCH(fields[argot element],issuesfield[field],0)),COUNTIF(issuesfield[field],fields[argot element]),0)</f>
        <v>0</v>
      </c>
      <c r="AB160">
        <f>IF(ISNUMBER(MATCH(fields[argot element],mappings[element],0)),COUNTIF(mappings[element],fields[argot element]),0)</f>
        <v>0</v>
      </c>
      <c r="AC160" t="s">
        <v>28</v>
      </c>
      <c r="AD160" t="s">
        <v>28</v>
      </c>
      <c r="AE160" s="3" t="s">
        <v>68</v>
      </c>
      <c r="AF160"/>
      <c r="AM160"/>
    </row>
    <row r="161" spans="1:39" x14ac:dyDescent="0.25">
      <c r="A161" t="s">
        <v>559</v>
      </c>
      <c r="B161" t="s">
        <v>25</v>
      </c>
      <c r="C161" t="s">
        <v>562</v>
      </c>
      <c r="D161" t="s">
        <v>563</v>
      </c>
      <c r="E161" t="s">
        <v>560</v>
      </c>
      <c r="F161" s="3" t="s">
        <v>29</v>
      </c>
      <c r="G161" t="s">
        <v>66</v>
      </c>
      <c r="H161" t="s">
        <v>40</v>
      </c>
      <c r="I161" t="s">
        <v>32</v>
      </c>
      <c r="J161" t="s">
        <v>68</v>
      </c>
      <c r="K161" t="s">
        <v>25</v>
      </c>
      <c r="L161" t="s">
        <v>25</v>
      </c>
      <c r="M161" t="s">
        <v>561</v>
      </c>
      <c r="N161" s="3" t="s">
        <v>25</v>
      </c>
      <c r="O161" t="s">
        <v>25</v>
      </c>
      <c r="P161" s="3" t="s">
        <v>564</v>
      </c>
      <c r="Q161" t="s">
        <v>25</v>
      </c>
      <c r="R161" t="s">
        <v>28</v>
      </c>
      <c r="S161" s="3" t="s">
        <v>565</v>
      </c>
      <c r="T161" t="s">
        <v>566</v>
      </c>
      <c r="U161" t="str">
        <f>IF(ISNUMBER(MATCH(fields[argot element],fields[parent element],0)),"y","n")</f>
        <v>y</v>
      </c>
      <c r="V161" t="s">
        <v>1520</v>
      </c>
      <c r="W161" s="3" t="s">
        <v>27</v>
      </c>
      <c r="X161" s="3" t="str">
        <f>IF(fields[is parent?]="y","parent element",IF(NOT(fields[parent element]="x"),"subelement","simple element"))</f>
        <v>parent element</v>
      </c>
      <c r="Y161" s="3" t="s">
        <v>1526</v>
      </c>
      <c r="Z161" s="3" t="s">
        <v>1318</v>
      </c>
      <c r="AA161" s="3">
        <f>IF(ISNUMBER(MATCH(fields[argot element],issuesfield[field],0)),COUNTIF(issuesfield[field],fields[argot element]),0)</f>
        <v>0</v>
      </c>
      <c r="AB161">
        <f>IF(ISNUMBER(MATCH(fields[argot element],mappings[element],0)),COUNTIF(mappings[element],fields[argot element]),0)</f>
        <v>0</v>
      </c>
      <c r="AC161" t="s">
        <v>29</v>
      </c>
      <c r="AD161" t="s">
        <v>68</v>
      </c>
      <c r="AE161" s="3" t="s">
        <v>68</v>
      </c>
      <c r="AF161"/>
      <c r="AM161"/>
    </row>
    <row r="162" spans="1:39" x14ac:dyDescent="0.25">
      <c r="A162" s="3" t="s">
        <v>567</v>
      </c>
      <c r="B162" s="3" t="s">
        <v>559</v>
      </c>
      <c r="C162" t="s">
        <v>98</v>
      </c>
      <c r="D162" s="3" t="s">
        <v>25</v>
      </c>
      <c r="E162" s="3" t="s">
        <v>560</v>
      </c>
      <c r="F162" s="3" t="s">
        <v>29</v>
      </c>
      <c r="G162" t="s">
        <v>66</v>
      </c>
      <c r="H162" s="3" t="s">
        <v>31</v>
      </c>
      <c r="I162" t="s">
        <v>32</v>
      </c>
      <c r="J162" s="3" t="s">
        <v>25</v>
      </c>
      <c r="K162" t="s">
        <v>25</v>
      </c>
      <c r="L162" t="s">
        <v>25</v>
      </c>
      <c r="M162" t="s">
        <v>561</v>
      </c>
      <c r="N162" s="3" t="s">
        <v>25</v>
      </c>
      <c r="O162" s="3" t="s">
        <v>25</v>
      </c>
      <c r="P162" s="3" t="s">
        <v>25</v>
      </c>
      <c r="Q162" s="3" t="s">
        <v>25</v>
      </c>
      <c r="R162" t="s">
        <v>28</v>
      </c>
      <c r="S162" s="3" t="s">
        <v>565</v>
      </c>
      <c r="T162" t="s">
        <v>566</v>
      </c>
      <c r="U162" s="3" t="str">
        <f>IF(ISNUMBER(MATCH(fields[argot element],fields[parent element],0)),"y","n")</f>
        <v>n</v>
      </c>
      <c r="V162" t="s">
        <v>94</v>
      </c>
      <c r="W162" s="3" t="s">
        <v>95</v>
      </c>
      <c r="X162" s="3" t="str">
        <f>IF(fields[is parent?]="y","parent element",IF(NOT(fields[parent element]="x"),"subelement","simple element"))</f>
        <v>subelement</v>
      </c>
      <c r="Y162" s="3" t="s">
        <v>1526</v>
      </c>
      <c r="Z162" s="3" t="s">
        <v>1318</v>
      </c>
      <c r="AA162" s="3">
        <f>IF(ISNUMBER(MATCH(fields[argot element],issuesfield[field],0)),COUNTIF(issuesfield[field],fields[argot element]),0)</f>
        <v>0</v>
      </c>
      <c r="AB162" s="3">
        <f>IF(ISNUMBER(MATCH(fields[argot element],mappings[element],0)),COUNTIF(mappings[element],fields[argot element]),0)</f>
        <v>1</v>
      </c>
      <c r="AC162" s="3" t="s">
        <v>29</v>
      </c>
      <c r="AD162" t="s">
        <v>68</v>
      </c>
      <c r="AE162" s="3" t="s">
        <v>68</v>
      </c>
      <c r="AF162"/>
      <c r="AM162"/>
    </row>
    <row r="163" spans="1:39" x14ac:dyDescent="0.25">
      <c r="A163" t="s">
        <v>1498</v>
      </c>
      <c r="B163" t="s">
        <v>559</v>
      </c>
      <c r="C163" t="s">
        <v>1309</v>
      </c>
      <c r="D163" t="s">
        <v>25</v>
      </c>
      <c r="E163" t="s">
        <v>560</v>
      </c>
      <c r="F163" t="s">
        <v>29</v>
      </c>
      <c r="G163" t="s">
        <v>66</v>
      </c>
      <c r="H163" t="s">
        <v>31</v>
      </c>
      <c r="I163" t="s">
        <v>32</v>
      </c>
      <c r="J163" t="s">
        <v>25</v>
      </c>
      <c r="K163" t="s">
        <v>25</v>
      </c>
      <c r="L163" t="s">
        <v>25</v>
      </c>
      <c r="M163" t="s">
        <v>25</v>
      </c>
      <c r="N163" s="3" t="s">
        <v>25</v>
      </c>
      <c r="O163" t="s">
        <v>25</v>
      </c>
      <c r="P163" s="3" t="s">
        <v>25</v>
      </c>
      <c r="Q163" t="s">
        <v>25</v>
      </c>
      <c r="R163" t="s">
        <v>25</v>
      </c>
      <c r="S163" t="s">
        <v>565</v>
      </c>
      <c r="T163" t="s">
        <v>1499</v>
      </c>
      <c r="U163" t="str">
        <f>IF(ISNUMBER(MATCH(fields[argot element],fields[parent element],0)),"y","n")</f>
        <v>n</v>
      </c>
      <c r="V163" s="23" t="s">
        <v>26</v>
      </c>
      <c r="W163" s="3" t="s">
        <v>27</v>
      </c>
      <c r="X163" s="3" t="str">
        <f>IF(fields[is parent?]="y","parent element",IF(NOT(fields[parent element]="x"),"subelement","simple element"))</f>
        <v>subelement</v>
      </c>
      <c r="Y163" s="3" t="s">
        <v>1526</v>
      </c>
      <c r="Z163" s="3" t="s">
        <v>1318</v>
      </c>
      <c r="AA163" s="3">
        <f>IF(ISNUMBER(MATCH(fields[argot element],issuesfield[field],0)),COUNTIF(issuesfield[field],fields[argot element]),0)</f>
        <v>0</v>
      </c>
      <c r="AB163">
        <f>IF(ISNUMBER(MATCH(fields[argot element],mappings[element],0)),COUNTIF(mappings[element],fields[argot element]),0)</f>
        <v>0</v>
      </c>
      <c r="AC163" t="s">
        <v>29</v>
      </c>
      <c r="AD163" t="s">
        <v>68</v>
      </c>
      <c r="AE163" s="3" t="s">
        <v>68</v>
      </c>
      <c r="AF163"/>
      <c r="AM163"/>
    </row>
    <row r="164" spans="1:39" s="3" customFormat="1" x14ac:dyDescent="0.25">
      <c r="A164" s="3" t="s">
        <v>568</v>
      </c>
      <c r="B164" s="3" t="s">
        <v>559</v>
      </c>
      <c r="C164" s="3" t="s">
        <v>569</v>
      </c>
      <c r="D164" s="3" t="s">
        <v>25</v>
      </c>
      <c r="E164" s="3" t="s">
        <v>560</v>
      </c>
      <c r="F164" s="3" t="s">
        <v>29</v>
      </c>
      <c r="G164" s="3" t="s">
        <v>66</v>
      </c>
      <c r="H164" s="3" t="s">
        <v>87</v>
      </c>
      <c r="I164" t="s">
        <v>67</v>
      </c>
      <c r="J164" s="3" t="s">
        <v>25</v>
      </c>
      <c r="K164" s="3" t="s">
        <v>25</v>
      </c>
      <c r="L164" s="3" t="s">
        <v>25</v>
      </c>
      <c r="M164" s="3" t="s">
        <v>561</v>
      </c>
      <c r="N164" s="3" t="s">
        <v>25</v>
      </c>
      <c r="O164" s="3" t="s">
        <v>25</v>
      </c>
      <c r="P164" t="s">
        <v>564</v>
      </c>
      <c r="Q164" s="3" t="s">
        <v>25</v>
      </c>
      <c r="R164" s="3" t="s">
        <v>28</v>
      </c>
      <c r="S164" s="3" t="s">
        <v>565</v>
      </c>
      <c r="T164" s="3" t="s">
        <v>566</v>
      </c>
      <c r="U164" s="3" t="str">
        <f>IF(ISNUMBER(MATCH(fields[argot element],fields[parent element],0)),"y","n")</f>
        <v>n</v>
      </c>
      <c r="V164" s="3" t="s">
        <v>64</v>
      </c>
      <c r="W164" s="3" t="s">
        <v>1522</v>
      </c>
      <c r="X164" s="3" t="str">
        <f>IF(fields[is parent?]="y","parent element",IF(NOT(fields[parent element]="x"),"subelement","simple element"))</f>
        <v>subelement</v>
      </c>
      <c r="Y164" s="3" t="s">
        <v>1526</v>
      </c>
      <c r="Z164" s="3" t="s">
        <v>1318</v>
      </c>
      <c r="AA164" s="3">
        <f>IF(ISNUMBER(MATCH(fields[argot element],issuesfield[field],0)),COUNTIF(issuesfield[field],fields[argot element]),0)</f>
        <v>0</v>
      </c>
      <c r="AB164" s="3">
        <f>IF(ISNUMBER(MATCH(fields[argot element],mappings[element],0)),COUNTIF(mappings[element],fields[argot element]),0)</f>
        <v>1</v>
      </c>
      <c r="AC164" s="3" t="s">
        <v>29</v>
      </c>
      <c r="AD164" s="3" t="s">
        <v>68</v>
      </c>
      <c r="AE164" s="3" t="s">
        <v>68</v>
      </c>
    </row>
    <row r="165" spans="1:39" s="3" customFormat="1" x14ac:dyDescent="0.25">
      <c r="A165" s="3" t="s">
        <v>570</v>
      </c>
      <c r="B165" s="3" t="s">
        <v>25</v>
      </c>
      <c r="C165" s="3" t="s">
        <v>571</v>
      </c>
      <c r="D165" s="3" t="s">
        <v>563</v>
      </c>
      <c r="E165" s="3" t="s">
        <v>560</v>
      </c>
      <c r="F165" s="3" t="s">
        <v>29</v>
      </c>
      <c r="G165" s="3" t="s">
        <v>66</v>
      </c>
      <c r="H165" s="3" t="s">
        <v>40</v>
      </c>
      <c r="I165" s="3" t="s">
        <v>32</v>
      </c>
      <c r="J165" s="3" t="s">
        <v>68</v>
      </c>
      <c r="K165" s="3" t="s">
        <v>25</v>
      </c>
      <c r="L165" s="3" t="s">
        <v>25</v>
      </c>
      <c r="M165" s="3" t="s">
        <v>561</v>
      </c>
      <c r="N165" s="3" t="s">
        <v>25</v>
      </c>
      <c r="O165" s="3" t="s">
        <v>25</v>
      </c>
      <c r="P165" s="3" t="s">
        <v>572</v>
      </c>
      <c r="Q165" s="3" t="s">
        <v>25</v>
      </c>
      <c r="R165" s="3" t="s">
        <v>28</v>
      </c>
      <c r="S165" s="3" t="s">
        <v>565</v>
      </c>
      <c r="T165" s="3" t="s">
        <v>573</v>
      </c>
      <c r="U165" s="3" t="str">
        <f>IF(ISNUMBER(MATCH(fields[argot element],fields[parent element],0)),"y","n")</f>
        <v>y</v>
      </c>
      <c r="V165" s="3" t="s">
        <v>1520</v>
      </c>
      <c r="W165" s="3" t="s">
        <v>27</v>
      </c>
      <c r="X165" s="3" t="str">
        <f>IF(fields[is parent?]="y","parent element",IF(NOT(fields[parent element]="x"),"subelement","simple element"))</f>
        <v>parent element</v>
      </c>
      <c r="Y165" s="3" t="s">
        <v>1526</v>
      </c>
      <c r="Z165" s="3" t="s">
        <v>1318</v>
      </c>
      <c r="AA165" s="3">
        <f>IF(ISNUMBER(MATCH(fields[argot element],issuesfield[field],0)),COUNTIF(issuesfield[field],fields[argot element]),0)</f>
        <v>0</v>
      </c>
      <c r="AB165" s="3">
        <f>IF(ISNUMBER(MATCH(fields[argot element],mappings[element],0)),COUNTIF(mappings[element],fields[argot element]),0)</f>
        <v>0</v>
      </c>
      <c r="AC165" s="3" t="s">
        <v>29</v>
      </c>
      <c r="AD165" s="3" t="s">
        <v>68</v>
      </c>
      <c r="AE165" s="3" t="s">
        <v>68</v>
      </c>
    </row>
    <row r="166" spans="1:39" s="3" customFormat="1" x14ac:dyDescent="0.25">
      <c r="A166" s="3" t="s">
        <v>574</v>
      </c>
      <c r="B166" s="3" t="s">
        <v>570</v>
      </c>
      <c r="C166" s="3" t="s">
        <v>98</v>
      </c>
      <c r="D166" s="3" t="s">
        <v>25</v>
      </c>
      <c r="E166" s="3" t="s">
        <v>560</v>
      </c>
      <c r="F166" s="3" t="s">
        <v>29</v>
      </c>
      <c r="G166" s="3" t="s">
        <v>66</v>
      </c>
      <c r="H166" s="3" t="s">
        <v>31</v>
      </c>
      <c r="I166" s="3" t="s">
        <v>32</v>
      </c>
      <c r="J166" s="3" t="s">
        <v>25</v>
      </c>
      <c r="K166" s="3" t="s">
        <v>25</v>
      </c>
      <c r="L166" s="3" t="s">
        <v>25</v>
      </c>
      <c r="M166" s="3" t="s">
        <v>561</v>
      </c>
      <c r="N166" s="3" t="s">
        <v>25</v>
      </c>
      <c r="O166" s="3" t="s">
        <v>25</v>
      </c>
      <c r="P166" s="3" t="s">
        <v>25</v>
      </c>
      <c r="Q166" s="3" t="s">
        <v>25</v>
      </c>
      <c r="R166" s="3" t="s">
        <v>28</v>
      </c>
      <c r="S166" s="3" t="s">
        <v>565</v>
      </c>
      <c r="T166" s="3" t="s">
        <v>573</v>
      </c>
      <c r="U166" s="3" t="str">
        <f>IF(ISNUMBER(MATCH(fields[argot element],fields[parent element],0)),"y","n")</f>
        <v>n</v>
      </c>
      <c r="V166" s="3" t="s">
        <v>26</v>
      </c>
      <c r="W166" s="3" t="s">
        <v>27</v>
      </c>
      <c r="X166" s="3" t="str">
        <f>IF(fields[is parent?]="y","parent element",IF(NOT(fields[parent element]="x"),"subelement","simple element"))</f>
        <v>subelement</v>
      </c>
      <c r="Y166" s="3" t="s">
        <v>1526</v>
      </c>
      <c r="Z166" s="3" t="s">
        <v>1318</v>
      </c>
      <c r="AA166" s="3">
        <f>IF(ISNUMBER(MATCH(fields[argot element],issuesfield[field],0)),COUNTIF(issuesfield[field],fields[argot element]),0)</f>
        <v>0</v>
      </c>
      <c r="AB166" s="3">
        <f>IF(ISNUMBER(MATCH(fields[argot element],mappings[element],0)),COUNTIF(mappings[element],fields[argot element]),0)</f>
        <v>65</v>
      </c>
      <c r="AC166" s="3" t="s">
        <v>29</v>
      </c>
      <c r="AD166" s="3" t="s">
        <v>68</v>
      </c>
      <c r="AE166" s="3" t="s">
        <v>68</v>
      </c>
    </row>
    <row r="167" spans="1:39" s="3" customFormat="1" x14ac:dyDescent="0.25">
      <c r="A167" s="3" t="s">
        <v>575</v>
      </c>
      <c r="B167" s="3" t="s">
        <v>570</v>
      </c>
      <c r="C167" s="3" t="s">
        <v>576</v>
      </c>
      <c r="D167" s="3" t="s">
        <v>25</v>
      </c>
      <c r="E167" s="3" t="s">
        <v>560</v>
      </c>
      <c r="F167" s="3" t="s">
        <v>29</v>
      </c>
      <c r="G167" s="3" t="s">
        <v>66</v>
      </c>
      <c r="H167" s="3" t="s">
        <v>87</v>
      </c>
      <c r="I167" s="3" t="s">
        <v>67</v>
      </c>
      <c r="J167" s="3" t="s">
        <v>25</v>
      </c>
      <c r="K167" s="3" t="s">
        <v>25</v>
      </c>
      <c r="L167" s="3" t="s">
        <v>25</v>
      </c>
      <c r="M167" s="3" t="s">
        <v>561</v>
      </c>
      <c r="N167" s="3" t="s">
        <v>25</v>
      </c>
      <c r="O167" s="3" t="s">
        <v>25</v>
      </c>
      <c r="P167" s="3" t="s">
        <v>572</v>
      </c>
      <c r="Q167" s="3" t="s">
        <v>25</v>
      </c>
      <c r="R167" s="3" t="s">
        <v>28</v>
      </c>
      <c r="S167" s="3" t="s">
        <v>565</v>
      </c>
      <c r="T167" s="3" t="s">
        <v>573</v>
      </c>
      <c r="U167" s="3" t="str">
        <f>IF(ISNUMBER(MATCH(fields[argot element],fields[parent element],0)),"y","n")</f>
        <v>n</v>
      </c>
      <c r="V167" s="3" t="s">
        <v>26</v>
      </c>
      <c r="W167" s="3" t="s">
        <v>27</v>
      </c>
      <c r="X167" s="3" t="str">
        <f>IF(fields[is parent?]="y","parent element",IF(NOT(fields[parent element]="x"),"subelement","simple element"))</f>
        <v>subelement</v>
      </c>
      <c r="Y167" s="3" t="s">
        <v>1526</v>
      </c>
      <c r="Z167" s="3" t="s">
        <v>1318</v>
      </c>
      <c r="AA167" s="3">
        <f>IF(ISNUMBER(MATCH(fields[argot element],issuesfield[field],0)),COUNTIF(issuesfield[field],fields[argot element]),0)</f>
        <v>0</v>
      </c>
      <c r="AB167" s="3">
        <f>IF(ISNUMBER(MATCH(fields[argot element],mappings[element],0)),COUNTIF(mappings[element],fields[argot element]),0)</f>
        <v>6</v>
      </c>
      <c r="AC167" s="3" t="s">
        <v>29</v>
      </c>
      <c r="AD167" s="3" t="s">
        <v>68</v>
      </c>
      <c r="AE167" s="3" t="s">
        <v>68</v>
      </c>
    </row>
    <row r="168" spans="1:39" s="3" customFormat="1" x14ac:dyDescent="0.25">
      <c r="A168" s="3" t="s">
        <v>577</v>
      </c>
      <c r="B168" s="3" t="s">
        <v>25</v>
      </c>
      <c r="C168" s="3" t="s">
        <v>583</v>
      </c>
      <c r="D168" s="3" t="s">
        <v>28</v>
      </c>
      <c r="E168" s="3" t="s">
        <v>578</v>
      </c>
      <c r="F168" s="3" t="s">
        <v>29</v>
      </c>
      <c r="G168" s="3" t="s">
        <v>66</v>
      </c>
      <c r="H168" s="3" t="s">
        <v>593</v>
      </c>
      <c r="I168" s="3" t="s">
        <v>580</v>
      </c>
      <c r="J168" s="3" t="s">
        <v>25</v>
      </c>
      <c r="K168" s="3" t="s">
        <v>581</v>
      </c>
      <c r="L168" s="3" t="s">
        <v>77</v>
      </c>
      <c r="M168" s="3" t="s">
        <v>77</v>
      </c>
      <c r="N168" s="3" t="s">
        <v>582</v>
      </c>
      <c r="O168" s="3" t="s">
        <v>25</v>
      </c>
      <c r="P168" s="3" t="s">
        <v>584</v>
      </c>
      <c r="Q168" s="3" t="s">
        <v>1529</v>
      </c>
      <c r="R168" s="3" t="s">
        <v>28</v>
      </c>
      <c r="S168" s="3" t="s">
        <v>61</v>
      </c>
      <c r="T168" s="3" t="s">
        <v>585</v>
      </c>
      <c r="U168" s="3" t="str">
        <f>IF(ISNUMBER(MATCH(fields[argot element],fields[parent element],0)),"y","n")</f>
        <v>n</v>
      </c>
      <c r="V168" s="3" t="s">
        <v>26</v>
      </c>
      <c r="W168" s="3" t="s">
        <v>27</v>
      </c>
      <c r="X168" s="3" t="str">
        <f>IF(fields[is parent?]="y","parent element",IF(NOT(fields[parent element]="x"),"subelement","simple element"))</f>
        <v>simple element</v>
      </c>
      <c r="Y168" s="3" t="s">
        <v>268</v>
      </c>
      <c r="Z168" s="3" t="s">
        <v>28</v>
      </c>
      <c r="AA168" s="3">
        <f>IF(ISNUMBER(MATCH(fields[argot element],issuesfield[field],0)),COUNTIF(issuesfield[field],fields[argot element]),0)</f>
        <v>0</v>
      </c>
      <c r="AB168" s="3">
        <f>IF(ISNUMBER(MATCH(fields[argot element],mappings[element],0)),COUNTIF(mappings[element],fields[argot element]),0)</f>
        <v>4</v>
      </c>
      <c r="AC168" s="3" t="s">
        <v>28</v>
      </c>
      <c r="AD168" s="3" t="s">
        <v>28</v>
      </c>
      <c r="AE168" s="3" t="s">
        <v>28</v>
      </c>
    </row>
    <row r="169" spans="1:39" s="3" customFormat="1" x14ac:dyDescent="0.25">
      <c r="A169" s="3" t="s">
        <v>586</v>
      </c>
      <c r="B169" s="3" t="s">
        <v>25</v>
      </c>
      <c r="C169" s="3" t="s">
        <v>588</v>
      </c>
      <c r="D169" s="3" t="s">
        <v>25</v>
      </c>
      <c r="E169" s="3" t="s">
        <v>174</v>
      </c>
      <c r="F169" s="3" t="s">
        <v>29</v>
      </c>
      <c r="G169" s="3" t="s">
        <v>66</v>
      </c>
      <c r="H169" s="3" t="s">
        <v>40</v>
      </c>
      <c r="I169" s="3" t="s">
        <v>32</v>
      </c>
      <c r="J169" s="3" t="s">
        <v>25</v>
      </c>
      <c r="K169" s="3" t="s">
        <v>25</v>
      </c>
      <c r="L169" s="3" t="s">
        <v>25</v>
      </c>
      <c r="M169" s="3" t="s">
        <v>25</v>
      </c>
      <c r="N169" s="3" t="s">
        <v>25</v>
      </c>
      <c r="O169" s="3" t="s">
        <v>25</v>
      </c>
      <c r="P169" s="3" t="s">
        <v>25</v>
      </c>
      <c r="Q169" s="3" t="s">
        <v>25</v>
      </c>
      <c r="R169" s="3" t="s">
        <v>25</v>
      </c>
      <c r="S169" s="3" t="s">
        <v>1310</v>
      </c>
      <c r="T169" s="3" t="s">
        <v>590</v>
      </c>
      <c r="U169" s="3" t="str">
        <f>IF(ISNUMBER(MATCH(fields[argot element],fields[parent element],0)),"y","n")</f>
        <v>y</v>
      </c>
      <c r="V169" s="3" t="s">
        <v>64</v>
      </c>
      <c r="W169" s="3" t="s">
        <v>1521</v>
      </c>
      <c r="X169" s="3" t="str">
        <f>IF(fields[is parent?]="y","parent element",IF(NOT(fields[parent element]="x"),"subelement","simple element"))</f>
        <v>parent element</v>
      </c>
      <c r="Y169" s="3" t="s">
        <v>268</v>
      </c>
      <c r="Z169" s="3" t="s">
        <v>1307</v>
      </c>
      <c r="AA169" s="3">
        <f>IF(ISNUMBER(MATCH(fields[argot element],issuesfield[field],0)),COUNTIF(issuesfield[field],fields[argot element]),0)</f>
        <v>0</v>
      </c>
      <c r="AB169" s="3">
        <f>IF(ISNUMBER(MATCH(fields[argot element],mappings[element],0)),COUNTIF(mappings[element],fields[argot element]),0)</f>
        <v>0</v>
      </c>
      <c r="AC169" s="3" t="s">
        <v>68</v>
      </c>
      <c r="AD169" s="3" t="s">
        <v>28</v>
      </c>
      <c r="AE169" s="3" t="s">
        <v>28</v>
      </c>
    </row>
    <row r="170" spans="1:39" x14ac:dyDescent="0.25">
      <c r="A170" t="s">
        <v>1306</v>
      </c>
      <c r="B170" t="s">
        <v>586</v>
      </c>
      <c r="C170" t="s">
        <v>1309</v>
      </c>
      <c r="D170" t="s">
        <v>25</v>
      </c>
      <c r="E170" t="s">
        <v>174</v>
      </c>
      <c r="F170" t="s">
        <v>29</v>
      </c>
      <c r="G170" t="s">
        <v>66</v>
      </c>
      <c r="H170" t="s">
        <v>31</v>
      </c>
      <c r="I170" t="s">
        <v>32</v>
      </c>
      <c r="J170" t="s">
        <v>25</v>
      </c>
      <c r="K170" t="s">
        <v>25</v>
      </c>
      <c r="L170" t="s">
        <v>25</v>
      </c>
      <c r="M170" t="s">
        <v>25</v>
      </c>
      <c r="N170" s="3" t="s">
        <v>25</v>
      </c>
      <c r="O170" t="s">
        <v>25</v>
      </c>
      <c r="P170" s="3" t="s">
        <v>25</v>
      </c>
      <c r="Q170" t="s">
        <v>25</v>
      </c>
      <c r="R170" t="s">
        <v>25</v>
      </c>
      <c r="S170" t="s">
        <v>1310</v>
      </c>
      <c r="T170" t="s">
        <v>1311</v>
      </c>
      <c r="U170" t="str">
        <f>IF(ISNUMBER(MATCH(fields[argot element],fields[parent element],0)),"y","n")</f>
        <v>n</v>
      </c>
      <c r="V170" s="23" t="s">
        <v>26</v>
      </c>
      <c r="W170" s="3" t="s">
        <v>27</v>
      </c>
      <c r="X170" s="3" t="str">
        <f>IF(fields[is parent?]="y","parent element",IF(NOT(fields[parent element]="x"),"subelement","simple element"))</f>
        <v>subelement</v>
      </c>
      <c r="Y170" s="3" t="s">
        <v>268</v>
      </c>
      <c r="Z170" s="3" t="s">
        <v>1307</v>
      </c>
      <c r="AA170" s="3">
        <f>IF(ISNUMBER(MATCH(fields[argot element],issuesfield[field],0)),COUNTIF(issuesfield[field],fields[argot element]),0)</f>
        <v>0</v>
      </c>
      <c r="AB170">
        <f>IF(ISNUMBER(MATCH(fields[argot element],mappings[element],0)),COUNTIF(mappings[element],fields[argot element]),0)</f>
        <v>0</v>
      </c>
      <c r="AC170" t="s">
        <v>28</v>
      </c>
      <c r="AD170" t="s">
        <v>28</v>
      </c>
      <c r="AE170" s="3" t="s">
        <v>28</v>
      </c>
      <c r="AF170"/>
      <c r="AM170"/>
    </row>
    <row r="171" spans="1:39" x14ac:dyDescent="0.25">
      <c r="A171" s="3" t="s">
        <v>1305</v>
      </c>
      <c r="B171" t="s">
        <v>586</v>
      </c>
      <c r="C171" t="s">
        <v>1308</v>
      </c>
      <c r="D171" t="s">
        <v>25</v>
      </c>
      <c r="E171" s="3" t="s">
        <v>174</v>
      </c>
      <c r="F171" t="s">
        <v>29</v>
      </c>
      <c r="G171" t="s">
        <v>66</v>
      </c>
      <c r="H171" t="s">
        <v>87</v>
      </c>
      <c r="I171" t="s">
        <v>587</v>
      </c>
      <c r="J171" t="s">
        <v>25</v>
      </c>
      <c r="K171" t="s">
        <v>25</v>
      </c>
      <c r="L171" t="s">
        <v>25</v>
      </c>
      <c r="M171" t="s">
        <v>25</v>
      </c>
      <c r="N171" s="3" t="s">
        <v>25</v>
      </c>
      <c r="O171" t="s">
        <v>28</v>
      </c>
      <c r="P171" s="3" t="s">
        <v>589</v>
      </c>
      <c r="Q171" t="s">
        <v>25</v>
      </c>
      <c r="R171" t="s">
        <v>25</v>
      </c>
      <c r="S171" s="3" t="s">
        <v>1310</v>
      </c>
      <c r="T171" t="s">
        <v>590</v>
      </c>
      <c r="U171" t="str">
        <f>IF(ISNUMBER(MATCH(fields[argot element],fields[parent element],0)),"y","n")</f>
        <v>n</v>
      </c>
      <c r="V171" t="s">
        <v>64</v>
      </c>
      <c r="W171" s="3" t="s">
        <v>27</v>
      </c>
      <c r="X171" s="3" t="str">
        <f>IF(fields[is parent?]="y","parent element",IF(NOT(fields[parent element]="x"),"subelement","simple element"))</f>
        <v>subelement</v>
      </c>
      <c r="Y171" s="3" t="s">
        <v>268</v>
      </c>
      <c r="Z171" s="3" t="s">
        <v>1307</v>
      </c>
      <c r="AA171" s="3">
        <f>IF(ISNUMBER(MATCH(fields[argot element],issuesfield[field],0)),COUNTIF(issuesfield[field],fields[argot element]),0)</f>
        <v>0</v>
      </c>
      <c r="AB171" s="3">
        <f>IF(ISNUMBER(MATCH(fields[argot element],mappings[element],0)),COUNTIF(mappings[element],fields[argot element]),0)</f>
        <v>2</v>
      </c>
      <c r="AC171" s="3" t="s">
        <v>28</v>
      </c>
      <c r="AD171" s="3" t="s">
        <v>28</v>
      </c>
      <c r="AE171" s="3" t="s">
        <v>28</v>
      </c>
      <c r="AF171"/>
      <c r="AM171"/>
    </row>
    <row r="172" spans="1:39" x14ac:dyDescent="0.25">
      <c r="A172" s="3" t="s">
        <v>591</v>
      </c>
      <c r="B172" s="3" t="s">
        <v>25</v>
      </c>
      <c r="C172" t="s">
        <v>597</v>
      </c>
      <c r="D172" t="s">
        <v>598</v>
      </c>
      <c r="E172" s="3" t="s">
        <v>592</v>
      </c>
      <c r="F172" t="s">
        <v>29</v>
      </c>
      <c r="G172" t="s">
        <v>66</v>
      </c>
      <c r="H172" t="s">
        <v>593</v>
      </c>
      <c r="I172" t="s">
        <v>594</v>
      </c>
      <c r="J172" t="s">
        <v>25</v>
      </c>
      <c r="K172" t="s">
        <v>595</v>
      </c>
      <c r="L172" t="s">
        <v>25</v>
      </c>
      <c r="M172" t="s">
        <v>25</v>
      </c>
      <c r="N172" s="3" t="s">
        <v>596</v>
      </c>
      <c r="O172" t="s">
        <v>25</v>
      </c>
      <c r="P172" s="14" t="s">
        <v>599</v>
      </c>
      <c r="Q172" t="s">
        <v>25</v>
      </c>
      <c r="R172" t="s">
        <v>600</v>
      </c>
      <c r="S172" s="3" t="s">
        <v>61</v>
      </c>
      <c r="T172" t="s">
        <v>28</v>
      </c>
      <c r="U172" s="3" t="str">
        <f>IF(ISNUMBER(MATCH(fields[argot element],fields[parent element],0)),"y","n")</f>
        <v>n</v>
      </c>
      <c r="V172" s="3" t="s">
        <v>26</v>
      </c>
      <c r="W172" s="3" t="s">
        <v>27</v>
      </c>
      <c r="X172" s="3" t="str">
        <f>IF(fields[is parent?]="y","parent element",IF(NOT(fields[parent element]="x"),"subelement","simple element"))</f>
        <v>simple element</v>
      </c>
      <c r="Y172" s="3" t="s">
        <v>268</v>
      </c>
      <c r="Z172" s="3" t="s">
        <v>28</v>
      </c>
      <c r="AA172" s="3">
        <f>IF(ISNUMBER(MATCH(fields[argot element],issuesfield[field],0)),COUNTIF(issuesfield[field],fields[argot element]),0)</f>
        <v>0</v>
      </c>
      <c r="AB172" s="3">
        <f>IF(ISNUMBER(MATCH(fields[argot element],mappings[element],0)),COUNTIF(mappings[element],fields[argot element]),0)</f>
        <v>1</v>
      </c>
      <c r="AC172" s="3" t="s">
        <v>28</v>
      </c>
      <c r="AD172" s="3" t="s">
        <v>28</v>
      </c>
      <c r="AE172" s="3" t="s">
        <v>28</v>
      </c>
      <c r="AF172"/>
      <c r="AM172"/>
    </row>
    <row r="173" spans="1:39" x14ac:dyDescent="0.25">
      <c r="A173" s="23" t="s">
        <v>601</v>
      </c>
      <c r="B173" s="3" t="s">
        <v>25</v>
      </c>
      <c r="C173" t="s">
        <v>602</v>
      </c>
      <c r="D173" t="s">
        <v>203</v>
      </c>
      <c r="E173" s="23" t="s">
        <v>65</v>
      </c>
      <c r="F173" t="s">
        <v>29</v>
      </c>
      <c r="G173" t="s">
        <v>66</v>
      </c>
      <c r="H173" t="s">
        <v>40</v>
      </c>
      <c r="I173" t="s">
        <v>32</v>
      </c>
      <c r="J173" t="s">
        <v>68</v>
      </c>
      <c r="K173" t="s">
        <v>25</v>
      </c>
      <c r="L173" t="s">
        <v>25</v>
      </c>
      <c r="M173" t="s">
        <v>25</v>
      </c>
      <c r="N173" s="3" t="s">
        <v>25</v>
      </c>
      <c r="O173" t="s">
        <v>204</v>
      </c>
      <c r="P173" s="6" t="s">
        <v>205</v>
      </c>
      <c r="Q173" t="s">
        <v>25</v>
      </c>
      <c r="R173" t="s">
        <v>35</v>
      </c>
      <c r="S173" s="23" t="s">
        <v>603</v>
      </c>
      <c r="T173" t="s">
        <v>604</v>
      </c>
      <c r="U173" s="3" t="str">
        <f>IF(ISNUMBER(MATCH(fields[argot element],fields[parent element],0)),"y","n")</f>
        <v>y</v>
      </c>
      <c r="V173" t="s">
        <v>1520</v>
      </c>
      <c r="W173" s="3" t="s">
        <v>27</v>
      </c>
      <c r="X173" s="3" t="str">
        <f>IF(fields[is parent?]="y","parent element",IF(NOT(fields[parent element]="x"),"subelement","simple element"))</f>
        <v>parent element</v>
      </c>
      <c r="Y173" s="3" t="s">
        <v>200</v>
      </c>
      <c r="Z173" s="3" t="s">
        <v>200</v>
      </c>
      <c r="AA173" s="23">
        <f>IF(ISNUMBER(MATCH(fields[argot element],issuesfield[field],0)),COUNTIF(issuesfield[field],fields[argot element]),0)</f>
        <v>0</v>
      </c>
      <c r="AB173" s="23">
        <f>IF(ISNUMBER(MATCH(fields[argot element],mappings[element],0)),COUNTIF(mappings[element],fields[argot element]),0)</f>
        <v>0</v>
      </c>
      <c r="AC173" s="23" t="s">
        <v>29</v>
      </c>
      <c r="AD173" s="23" t="s">
        <v>29</v>
      </c>
      <c r="AE173" s="23" t="s">
        <v>28</v>
      </c>
      <c r="AF173"/>
      <c r="AM173"/>
    </row>
    <row r="174" spans="1:39" x14ac:dyDescent="0.25">
      <c r="A174" s="23" t="s">
        <v>605</v>
      </c>
      <c r="B174" s="23" t="s">
        <v>601</v>
      </c>
      <c r="C174" t="s">
        <v>606</v>
      </c>
      <c r="D174" t="s">
        <v>25</v>
      </c>
      <c r="E174" s="23" t="s">
        <v>65</v>
      </c>
      <c r="F174" t="s">
        <v>29</v>
      </c>
      <c r="G174" t="s">
        <v>66</v>
      </c>
      <c r="H174" t="s">
        <v>31</v>
      </c>
      <c r="I174" t="s">
        <v>210</v>
      </c>
      <c r="J174" t="s">
        <v>25</v>
      </c>
      <c r="K174" t="s">
        <v>25</v>
      </c>
      <c r="L174" t="s">
        <v>25</v>
      </c>
      <c r="M174" t="s">
        <v>503</v>
      </c>
      <c r="N174" s="3" t="s">
        <v>212</v>
      </c>
      <c r="O174" t="s">
        <v>204</v>
      </c>
      <c r="P174" s="23" t="s">
        <v>214</v>
      </c>
      <c r="Q174" t="s">
        <v>25</v>
      </c>
      <c r="R174" t="s">
        <v>35</v>
      </c>
      <c r="S174" s="23" t="s">
        <v>603</v>
      </c>
      <c r="T174" t="s">
        <v>604</v>
      </c>
      <c r="U174" s="23" t="str">
        <f>IF(ISNUMBER(MATCH(fields[argot element],fields[parent element],0)),"y","n")</f>
        <v>n</v>
      </c>
      <c r="V174" s="23" t="s">
        <v>64</v>
      </c>
      <c r="W174" s="23" t="s">
        <v>209</v>
      </c>
      <c r="X174" s="3" t="str">
        <f>IF(fields[is parent?]="y","parent element",IF(NOT(fields[parent element]="x"),"subelement","simple element"))</f>
        <v>subelement</v>
      </c>
      <c r="Y174" s="3" t="s">
        <v>200</v>
      </c>
      <c r="Z174" s="3" t="s">
        <v>200</v>
      </c>
      <c r="AA174" s="23">
        <f>IF(ISNUMBER(MATCH(fields[argot element],issuesfield[field],0)),COUNTIF(issuesfield[field],fields[argot element]),0)</f>
        <v>0</v>
      </c>
      <c r="AB174" s="23">
        <f>IF(ISNUMBER(MATCH(fields[argot element],mappings[element],0)),COUNTIF(mappings[element],fields[argot element]),0)</f>
        <v>14</v>
      </c>
      <c r="AC174" s="23" t="s">
        <v>28</v>
      </c>
      <c r="AD174" s="23" t="s">
        <v>28</v>
      </c>
      <c r="AE174" s="23" t="s">
        <v>28</v>
      </c>
      <c r="AF174"/>
      <c r="AM174"/>
    </row>
    <row r="175" spans="1:39" x14ac:dyDescent="0.25">
      <c r="A175" s="23" t="s">
        <v>607</v>
      </c>
      <c r="B175" s="23" t="s">
        <v>601</v>
      </c>
      <c r="C175" t="s">
        <v>608</v>
      </c>
      <c r="D175" t="s">
        <v>25</v>
      </c>
      <c r="E175" s="23" t="s">
        <v>65</v>
      </c>
      <c r="F175" t="s">
        <v>29</v>
      </c>
      <c r="G175" t="s">
        <v>66</v>
      </c>
      <c r="H175" t="s">
        <v>31</v>
      </c>
      <c r="I175" t="s">
        <v>32</v>
      </c>
      <c r="J175" t="s">
        <v>25</v>
      </c>
      <c r="K175" t="s">
        <v>25</v>
      </c>
      <c r="L175" t="s">
        <v>25</v>
      </c>
      <c r="M175" t="s">
        <v>503</v>
      </c>
      <c r="N175" s="3" t="s">
        <v>25</v>
      </c>
      <c r="O175" t="s">
        <v>25</v>
      </c>
      <c r="P175" s="22" t="s">
        <v>25</v>
      </c>
      <c r="Q175" t="s">
        <v>25</v>
      </c>
      <c r="R175" t="s">
        <v>35</v>
      </c>
      <c r="S175" s="23" t="s">
        <v>603</v>
      </c>
      <c r="T175" t="s">
        <v>604</v>
      </c>
      <c r="U175" s="23" t="str">
        <f>IF(ISNUMBER(MATCH(fields[argot element],fields[parent element],0)),"y","n")</f>
        <v>n</v>
      </c>
      <c r="V175" t="s">
        <v>94</v>
      </c>
      <c r="W175" t="s">
        <v>95</v>
      </c>
      <c r="X175" s="3" t="str">
        <f>IF(fields[is parent?]="y","parent element",IF(NOT(fields[parent element]="x"),"subelement","simple element"))</f>
        <v>subelement</v>
      </c>
      <c r="Y175" s="3" t="s">
        <v>200</v>
      </c>
      <c r="Z175" s="3" t="s">
        <v>200</v>
      </c>
      <c r="AA175" s="23">
        <f>IF(ISNUMBER(MATCH(fields[argot element],issuesfield[field],0)),COUNTIF(issuesfield[field],fields[argot element]),0)</f>
        <v>0</v>
      </c>
      <c r="AB175" s="23">
        <f>IF(ISNUMBER(MATCH(fields[argot element],mappings[element],0)),COUNTIF(mappings[element],fields[argot element]),0)</f>
        <v>11</v>
      </c>
      <c r="AC175" s="23" t="s">
        <v>28</v>
      </c>
      <c r="AD175" s="23" t="s">
        <v>28</v>
      </c>
      <c r="AE175" s="23" t="s">
        <v>28</v>
      </c>
      <c r="AF175"/>
      <c r="AM175"/>
    </row>
    <row r="176" spans="1:39" x14ac:dyDescent="0.25">
      <c r="A176" s="23" t="s">
        <v>609</v>
      </c>
      <c r="B176" s="23" t="s">
        <v>601</v>
      </c>
      <c r="C176" t="s">
        <v>218</v>
      </c>
      <c r="D176" t="s">
        <v>25</v>
      </c>
      <c r="E176" s="23" t="s">
        <v>65</v>
      </c>
      <c r="F176" s="3" t="s">
        <v>29</v>
      </c>
      <c r="G176" t="s">
        <v>66</v>
      </c>
      <c r="H176" t="s">
        <v>31</v>
      </c>
      <c r="I176" t="s">
        <v>32</v>
      </c>
      <c r="J176" t="s">
        <v>25</v>
      </c>
      <c r="K176" t="s">
        <v>25</v>
      </c>
      <c r="L176" t="s">
        <v>25</v>
      </c>
      <c r="M176" t="s">
        <v>25</v>
      </c>
      <c r="N176" s="3" t="s">
        <v>25</v>
      </c>
      <c r="O176" t="s">
        <v>25</v>
      </c>
      <c r="P176" s="23" t="s">
        <v>25</v>
      </c>
      <c r="Q176" t="s">
        <v>25</v>
      </c>
      <c r="R176" t="s">
        <v>35</v>
      </c>
      <c r="S176" s="23" t="s">
        <v>603</v>
      </c>
      <c r="T176" t="s">
        <v>604</v>
      </c>
      <c r="U176" s="23" t="str">
        <f>IF(ISNUMBER(MATCH(fields[argot element],fields[parent element],0)),"y","n")</f>
        <v>n</v>
      </c>
      <c r="V176" s="23" t="s">
        <v>26</v>
      </c>
      <c r="W176" t="s">
        <v>27</v>
      </c>
      <c r="X176" s="3" t="str">
        <f>IF(fields[is parent?]="y","parent element",IF(NOT(fields[parent element]="x"),"subelement","simple element"))</f>
        <v>subelement</v>
      </c>
      <c r="Y176" s="3" t="s">
        <v>200</v>
      </c>
      <c r="Z176" s="3" t="s">
        <v>200</v>
      </c>
      <c r="AA176" s="23">
        <f>IF(ISNUMBER(MATCH(fields[argot element],issuesfield[field],0)),COUNTIF(issuesfield[field],fields[argot element]),0)</f>
        <v>0</v>
      </c>
      <c r="AB176" s="23">
        <f>IF(ISNUMBER(MATCH(fields[argot element],mappings[element],0)),COUNTIF(mappings[element],fields[argot element]),0)</f>
        <v>11</v>
      </c>
      <c r="AC176" s="23" t="s">
        <v>28</v>
      </c>
      <c r="AD176" s="23" t="s">
        <v>28</v>
      </c>
      <c r="AE176" s="23" t="s">
        <v>28</v>
      </c>
      <c r="AF176"/>
      <c r="AM176"/>
    </row>
    <row r="177" spans="1:39" x14ac:dyDescent="0.25">
      <c r="A177" s="23" t="s">
        <v>610</v>
      </c>
      <c r="B177" s="23" t="s">
        <v>601</v>
      </c>
      <c r="C177" t="s">
        <v>611</v>
      </c>
      <c r="D177" t="s">
        <v>25</v>
      </c>
      <c r="E177" s="23" t="s">
        <v>65</v>
      </c>
      <c r="F177" t="s">
        <v>29</v>
      </c>
      <c r="G177" t="s">
        <v>66</v>
      </c>
      <c r="H177" t="s">
        <v>40</v>
      </c>
      <c r="I177" t="s">
        <v>168</v>
      </c>
      <c r="J177" t="s">
        <v>25</v>
      </c>
      <c r="K177" t="s">
        <v>25</v>
      </c>
      <c r="L177" t="s">
        <v>25</v>
      </c>
      <c r="M177" t="s">
        <v>503</v>
      </c>
      <c r="N177" s="3" t="s">
        <v>220</v>
      </c>
      <c r="O177" t="s">
        <v>204</v>
      </c>
      <c r="P177" s="22" t="s">
        <v>25</v>
      </c>
      <c r="Q177" t="s">
        <v>25</v>
      </c>
      <c r="R177" t="s">
        <v>35</v>
      </c>
      <c r="S177" s="23" t="s">
        <v>603</v>
      </c>
      <c r="T177" t="s">
        <v>604</v>
      </c>
      <c r="U177" s="23" t="str">
        <f>IF(ISNUMBER(MATCH(fields[argot element],fields[parent element],0)),"y","n")</f>
        <v>n</v>
      </c>
      <c r="V177" t="s">
        <v>26</v>
      </c>
      <c r="W177" t="s">
        <v>27</v>
      </c>
      <c r="X177" s="3" t="str">
        <f>IF(fields[is parent?]="y","parent element",IF(NOT(fields[parent element]="x"),"subelement","simple element"))</f>
        <v>subelement</v>
      </c>
      <c r="Y177" s="3" t="s">
        <v>200</v>
      </c>
      <c r="Z177" s="3" t="s">
        <v>200</v>
      </c>
      <c r="AA177" s="23">
        <f>IF(ISNUMBER(MATCH(fields[argot element],issuesfield[field],0)),COUNTIF(issuesfield[field],fields[argot element]),0)</f>
        <v>0</v>
      </c>
      <c r="AB177" s="23">
        <f>IF(ISNUMBER(MATCH(fields[argot element],mappings[element],0)),COUNTIF(mappings[element],fields[argot element]),0)</f>
        <v>11</v>
      </c>
      <c r="AC177" s="23" t="s">
        <v>28</v>
      </c>
      <c r="AD177" s="23" t="s">
        <v>28</v>
      </c>
      <c r="AE177" s="23" t="s">
        <v>28</v>
      </c>
      <c r="AF177"/>
      <c r="AM177"/>
    </row>
    <row r="178" spans="1:39" x14ac:dyDescent="0.25">
      <c r="A178" s="23" t="s">
        <v>612</v>
      </c>
      <c r="B178" s="23" t="s">
        <v>601</v>
      </c>
      <c r="C178" t="s">
        <v>611</v>
      </c>
      <c r="D178" t="s">
        <v>25</v>
      </c>
      <c r="E178" s="23" t="s">
        <v>65</v>
      </c>
      <c r="F178" t="s">
        <v>29</v>
      </c>
      <c r="G178" t="s">
        <v>66</v>
      </c>
      <c r="H178" t="s">
        <v>31</v>
      </c>
      <c r="I178" t="s">
        <v>168</v>
      </c>
      <c r="J178" t="s">
        <v>25</v>
      </c>
      <c r="K178" t="s">
        <v>25</v>
      </c>
      <c r="L178" t="s">
        <v>25</v>
      </c>
      <c r="M178" t="s">
        <v>503</v>
      </c>
      <c r="N178" t="s">
        <v>223</v>
      </c>
      <c r="O178" t="s">
        <v>204</v>
      </c>
      <c r="P178" s="5" t="s">
        <v>224</v>
      </c>
      <c r="Q178" t="s">
        <v>25</v>
      </c>
      <c r="R178" t="s">
        <v>35</v>
      </c>
      <c r="S178" s="23" t="s">
        <v>603</v>
      </c>
      <c r="T178" t="s">
        <v>604</v>
      </c>
      <c r="U178" s="23" t="str">
        <f>IF(ISNUMBER(MATCH(fields[argot element],fields[parent element],0)),"y","n")</f>
        <v>n</v>
      </c>
      <c r="V178" s="3" t="s">
        <v>26</v>
      </c>
      <c r="W178" t="s">
        <v>27</v>
      </c>
      <c r="X178" s="3" t="str">
        <f>IF(fields[is parent?]="y","parent element",IF(NOT(fields[parent element]="x"),"subelement","simple element"))</f>
        <v>subelement</v>
      </c>
      <c r="Y178" s="3" t="s">
        <v>200</v>
      </c>
      <c r="Z178" s="3" t="s">
        <v>200</v>
      </c>
      <c r="AA178" s="23">
        <f>IF(ISNUMBER(MATCH(fields[argot element],issuesfield[field],0)),COUNTIF(issuesfield[field],fields[argot element]),0)</f>
        <v>0</v>
      </c>
      <c r="AB178" s="23">
        <f>IF(ISNUMBER(MATCH(fields[argot element],mappings[element],0)),COUNTIF(mappings[element],fields[argot element]),0)</f>
        <v>15</v>
      </c>
      <c r="AC178" s="23" t="s">
        <v>28</v>
      </c>
      <c r="AD178" s="23" t="s">
        <v>28</v>
      </c>
      <c r="AE178" s="23" t="s">
        <v>28</v>
      </c>
      <c r="AF178"/>
      <c r="AM178"/>
    </row>
    <row r="179" spans="1:39" x14ac:dyDescent="0.25">
      <c r="A179" s="23" t="s">
        <v>613</v>
      </c>
      <c r="B179" s="23" t="s">
        <v>601</v>
      </c>
      <c r="C179" t="s">
        <v>226</v>
      </c>
      <c r="D179" t="s">
        <v>25</v>
      </c>
      <c r="E179" s="23" t="s">
        <v>65</v>
      </c>
      <c r="F179" t="s">
        <v>29</v>
      </c>
      <c r="G179" t="s">
        <v>66</v>
      </c>
      <c r="H179" t="s">
        <v>31</v>
      </c>
      <c r="I179" t="s">
        <v>32</v>
      </c>
      <c r="J179" t="s">
        <v>25</v>
      </c>
      <c r="K179" t="s">
        <v>25</v>
      </c>
      <c r="L179" t="s">
        <v>25</v>
      </c>
      <c r="M179" t="s">
        <v>503</v>
      </c>
      <c r="N179" t="s">
        <v>25</v>
      </c>
      <c r="O179" t="s">
        <v>25</v>
      </c>
      <c r="P179" s="23" t="s">
        <v>25</v>
      </c>
      <c r="Q179" t="s">
        <v>25</v>
      </c>
      <c r="R179" t="s">
        <v>35</v>
      </c>
      <c r="S179" s="23" t="s">
        <v>603</v>
      </c>
      <c r="T179" t="s">
        <v>604</v>
      </c>
      <c r="U179" s="23" t="str">
        <f>IF(ISNUMBER(MATCH(fields[argot element],fields[parent element],0)),"y","n")</f>
        <v>n</v>
      </c>
      <c r="V179" t="s">
        <v>94</v>
      </c>
      <c r="W179" t="s">
        <v>95</v>
      </c>
      <c r="X179" s="3" t="str">
        <f>IF(fields[is parent?]="y","parent element",IF(NOT(fields[parent element]="x"),"subelement","simple element"))</f>
        <v>subelement</v>
      </c>
      <c r="Y179" s="3" t="s">
        <v>200</v>
      </c>
      <c r="Z179" s="3" t="s">
        <v>200</v>
      </c>
      <c r="AA179" s="23">
        <f>IF(ISNUMBER(MATCH(fields[argot element],issuesfield[field],0)),COUNTIF(issuesfield[field],fields[argot element]),0)</f>
        <v>0</v>
      </c>
      <c r="AB179" s="23">
        <f>IF(ISNUMBER(MATCH(fields[argot element],mappings[element],0)),COUNTIF(mappings[element],fields[argot element]),0)</f>
        <v>19</v>
      </c>
      <c r="AC179" s="23" t="s">
        <v>28</v>
      </c>
      <c r="AD179" s="23" t="s">
        <v>28</v>
      </c>
      <c r="AE179" s="23" t="s">
        <v>28</v>
      </c>
      <c r="AF179"/>
      <c r="AM179"/>
    </row>
    <row r="180" spans="1:39" x14ac:dyDescent="0.25">
      <c r="A180" s="23" t="s">
        <v>614</v>
      </c>
      <c r="B180" s="23" t="s">
        <v>601</v>
      </c>
      <c r="C180" t="s">
        <v>103</v>
      </c>
      <c r="D180" t="s">
        <v>386</v>
      </c>
      <c r="E180" s="23" t="s">
        <v>65</v>
      </c>
      <c r="F180" t="s">
        <v>29</v>
      </c>
      <c r="G180" t="s">
        <v>66</v>
      </c>
      <c r="H180" t="s">
        <v>31</v>
      </c>
      <c r="I180" t="s">
        <v>32</v>
      </c>
      <c r="J180" t="s">
        <v>25</v>
      </c>
      <c r="K180" t="s">
        <v>25</v>
      </c>
      <c r="L180" t="s">
        <v>25</v>
      </c>
      <c r="M180" t="s">
        <v>25</v>
      </c>
      <c r="N180" t="s">
        <v>25</v>
      </c>
      <c r="O180" t="s">
        <v>25</v>
      </c>
      <c r="P180" s="23" t="s">
        <v>25</v>
      </c>
      <c r="Q180" t="s">
        <v>25</v>
      </c>
      <c r="R180" t="s">
        <v>35</v>
      </c>
      <c r="S180" s="23" t="s">
        <v>229</v>
      </c>
      <c r="T180" t="s">
        <v>207</v>
      </c>
      <c r="U180" s="23" t="str">
        <f>IF(ISNUMBER(MATCH(fields[argot element],fields[parent element],0)),"y","n")</f>
        <v>n</v>
      </c>
      <c r="V180" s="23" t="s">
        <v>26</v>
      </c>
      <c r="W180" s="3" t="s">
        <v>27</v>
      </c>
      <c r="X180" s="3" t="str">
        <f>IF(fields[is parent?]="y","parent element",IF(NOT(fields[parent element]="x"),"subelement","simple element"))</f>
        <v>subelement</v>
      </c>
      <c r="Y180" s="3" t="s">
        <v>200</v>
      </c>
      <c r="Z180" s="3" t="s">
        <v>200</v>
      </c>
      <c r="AA180" s="23">
        <f>IF(ISNUMBER(MATCH(fields[argot element],issuesfield[field],0)),COUNTIF(issuesfield[field],fields[argot element]),0)</f>
        <v>0</v>
      </c>
      <c r="AB180" s="23">
        <f>IF(ISNUMBER(MATCH(fields[argot element],mappings[element],0)),COUNTIF(mappings[element],fields[argot element]),0)</f>
        <v>0</v>
      </c>
      <c r="AC180" s="23" t="s">
        <v>29</v>
      </c>
      <c r="AD180" s="23" t="s">
        <v>29</v>
      </c>
      <c r="AE180" s="23" t="s">
        <v>28</v>
      </c>
      <c r="AF180"/>
      <c r="AM180"/>
    </row>
    <row r="181" spans="1:39" x14ac:dyDescent="0.25">
      <c r="A181" s="23" t="s">
        <v>615</v>
      </c>
      <c r="B181" s="23" t="s">
        <v>601</v>
      </c>
      <c r="C181" t="s">
        <v>616</v>
      </c>
      <c r="D181" t="s">
        <v>25</v>
      </c>
      <c r="E181" s="23" t="s">
        <v>65</v>
      </c>
      <c r="F181" t="s">
        <v>29</v>
      </c>
      <c r="G181" t="s">
        <v>66</v>
      </c>
      <c r="H181" t="s">
        <v>40</v>
      </c>
      <c r="I181" t="s">
        <v>168</v>
      </c>
      <c r="J181" t="s">
        <v>25</v>
      </c>
      <c r="K181" t="s">
        <v>25</v>
      </c>
      <c r="L181" t="s">
        <v>25</v>
      </c>
      <c r="M181" t="s">
        <v>25</v>
      </c>
      <c r="N181" t="s">
        <v>25</v>
      </c>
      <c r="O181" t="s">
        <v>204</v>
      </c>
      <c r="P181" s="22" t="s">
        <v>25</v>
      </c>
      <c r="Q181" t="s">
        <v>25</v>
      </c>
      <c r="R181" t="s">
        <v>35</v>
      </c>
      <c r="S181" s="23" t="s">
        <v>603</v>
      </c>
      <c r="T181" t="s">
        <v>604</v>
      </c>
      <c r="U181" s="23" t="str">
        <f>IF(ISNUMBER(MATCH(fields[argot element],fields[parent element],0)),"y","n")</f>
        <v>n</v>
      </c>
      <c r="V181" s="3" t="s">
        <v>26</v>
      </c>
      <c r="W181" s="3" t="s">
        <v>27</v>
      </c>
      <c r="X181" s="3" t="str">
        <f>IF(fields[is parent?]="y","parent element",IF(NOT(fields[parent element]="x"),"subelement","simple element"))</f>
        <v>subelement</v>
      </c>
      <c r="Y181" s="3" t="s">
        <v>200</v>
      </c>
      <c r="Z181" s="3" t="s">
        <v>200</v>
      </c>
      <c r="AA181" s="23">
        <f>IF(ISNUMBER(MATCH(fields[argot element],issuesfield[field],0)),COUNTIF(issuesfield[field],fields[argot element]),0)</f>
        <v>0</v>
      </c>
      <c r="AB181" s="23">
        <f>IF(ISNUMBER(MATCH(fields[argot element],mappings[element],0)),COUNTIF(mappings[element],fields[argot element]),0)</f>
        <v>11</v>
      </c>
      <c r="AC181" s="23" t="s">
        <v>28</v>
      </c>
      <c r="AD181" s="23" t="s">
        <v>28</v>
      </c>
      <c r="AE181" s="23" t="s">
        <v>28</v>
      </c>
      <c r="AF181"/>
      <c r="AM181"/>
    </row>
    <row r="182" spans="1:39" x14ac:dyDescent="0.25">
      <c r="A182" s="23" t="s">
        <v>617</v>
      </c>
      <c r="B182" s="23" t="s">
        <v>601</v>
      </c>
      <c r="C182" s="3" t="s">
        <v>618</v>
      </c>
      <c r="D182" s="3" t="s">
        <v>25</v>
      </c>
      <c r="E182" s="23" t="s">
        <v>65</v>
      </c>
      <c r="F182" s="3" t="s">
        <v>29</v>
      </c>
      <c r="G182" s="3" t="s">
        <v>66</v>
      </c>
      <c r="H182" s="3" t="s">
        <v>87</v>
      </c>
      <c r="I182" s="3" t="s">
        <v>233</v>
      </c>
      <c r="J182" s="3" t="s">
        <v>25</v>
      </c>
      <c r="K182" s="3" t="s">
        <v>25</v>
      </c>
      <c r="L182" s="3" t="s">
        <v>25</v>
      </c>
      <c r="M182" s="3" t="s">
        <v>503</v>
      </c>
      <c r="N182" t="s">
        <v>234</v>
      </c>
      <c r="O182" s="3" t="s">
        <v>204</v>
      </c>
      <c r="P182" s="23" t="s">
        <v>236</v>
      </c>
      <c r="Q182" s="3" t="s">
        <v>25</v>
      </c>
      <c r="R182" s="3" t="s">
        <v>35</v>
      </c>
      <c r="S182" s="23" t="s">
        <v>603</v>
      </c>
      <c r="T182" s="3" t="s">
        <v>604</v>
      </c>
      <c r="U182" s="23" t="str">
        <f>IF(ISNUMBER(MATCH(fields[argot element],fields[parent element],0)),"y","n")</f>
        <v>n</v>
      </c>
      <c r="V182" s="23" t="s">
        <v>64</v>
      </c>
      <c r="W182" s="23" t="s">
        <v>209</v>
      </c>
      <c r="X182" s="3" t="str">
        <f>IF(fields[is parent?]="y","parent element",IF(NOT(fields[parent element]="x"),"subelement","simple element"))</f>
        <v>subelement</v>
      </c>
      <c r="Y182" s="3" t="s">
        <v>200</v>
      </c>
      <c r="Z182" s="3" t="s">
        <v>200</v>
      </c>
      <c r="AA182" s="23">
        <f>IF(ISNUMBER(MATCH(fields[argot element],issuesfield[field],0)),COUNTIF(issuesfield[field],fields[argot element]),0)</f>
        <v>0</v>
      </c>
      <c r="AB182" s="23">
        <f>IF(ISNUMBER(MATCH(fields[argot element],mappings[element],0)),COUNTIF(mappings[element],fields[argot element]),0)</f>
        <v>27</v>
      </c>
      <c r="AC182" s="23" t="s">
        <v>28</v>
      </c>
      <c r="AD182" s="23" t="s">
        <v>28</v>
      </c>
      <c r="AE182" s="23" t="s">
        <v>28</v>
      </c>
      <c r="AF182"/>
      <c r="AM182"/>
    </row>
    <row r="183" spans="1:39" x14ac:dyDescent="0.25">
      <c r="A183" s="23" t="s">
        <v>619</v>
      </c>
      <c r="B183" s="23" t="s">
        <v>601</v>
      </c>
      <c r="C183" t="s">
        <v>620</v>
      </c>
      <c r="D183" t="s">
        <v>25</v>
      </c>
      <c r="E183" s="23" t="s">
        <v>65</v>
      </c>
      <c r="F183" t="s">
        <v>29</v>
      </c>
      <c r="G183" t="s">
        <v>66</v>
      </c>
      <c r="H183" t="s">
        <v>31</v>
      </c>
      <c r="I183" t="s">
        <v>238</v>
      </c>
      <c r="J183" t="s">
        <v>25</v>
      </c>
      <c r="K183" t="s">
        <v>25</v>
      </c>
      <c r="L183" t="s">
        <v>25</v>
      </c>
      <c r="M183" t="s">
        <v>25</v>
      </c>
      <c r="N183" t="s">
        <v>25</v>
      </c>
      <c r="O183" t="s">
        <v>204</v>
      </c>
      <c r="P183" s="23" t="s">
        <v>236</v>
      </c>
      <c r="Q183" t="s">
        <v>25</v>
      </c>
      <c r="R183" t="s">
        <v>35</v>
      </c>
      <c r="S183" s="23" t="s">
        <v>603</v>
      </c>
      <c r="T183" s="3" t="s">
        <v>604</v>
      </c>
      <c r="U183" s="23" t="str">
        <f>IF(ISNUMBER(MATCH(fields[argot element],fields[parent element],0)),"y","n")</f>
        <v>n</v>
      </c>
      <c r="V183" s="23" t="s">
        <v>64</v>
      </c>
      <c r="W183" s="23" t="s">
        <v>209</v>
      </c>
      <c r="X183" s="3" t="str">
        <f>IF(fields[is parent?]="y","parent element",IF(NOT(fields[parent element]="x"),"subelement","simple element"))</f>
        <v>subelement</v>
      </c>
      <c r="Y183" s="3" t="s">
        <v>200</v>
      </c>
      <c r="Z183" s="3" t="s">
        <v>200</v>
      </c>
      <c r="AA183" s="23">
        <f>IF(ISNUMBER(MATCH(fields[argot element],issuesfield[field],0)),COUNTIF(issuesfield[field],fields[argot element]),0)</f>
        <v>0</v>
      </c>
      <c r="AB183" s="23">
        <f>IF(ISNUMBER(MATCH(fields[argot element],mappings[element],0)),COUNTIF(mappings[element],fields[argot element]),0)</f>
        <v>4</v>
      </c>
      <c r="AC183" s="23" t="s">
        <v>28</v>
      </c>
      <c r="AD183" s="23" t="s">
        <v>28</v>
      </c>
      <c r="AE183" s="23" t="s">
        <v>28</v>
      </c>
      <c r="AF183"/>
      <c r="AM183"/>
    </row>
    <row r="184" spans="1:39" x14ac:dyDescent="0.25">
      <c r="A184" s="23" t="s">
        <v>621</v>
      </c>
      <c r="B184" s="23" t="s">
        <v>601</v>
      </c>
      <c r="C184" t="s">
        <v>622</v>
      </c>
      <c r="D184" t="s">
        <v>25</v>
      </c>
      <c r="E184" s="23" t="s">
        <v>65</v>
      </c>
      <c r="F184" t="s">
        <v>29</v>
      </c>
      <c r="G184" t="s">
        <v>66</v>
      </c>
      <c r="H184" t="s">
        <v>31</v>
      </c>
      <c r="I184" t="s">
        <v>238</v>
      </c>
      <c r="J184" t="s">
        <v>25</v>
      </c>
      <c r="K184" t="s">
        <v>25</v>
      </c>
      <c r="L184" t="s">
        <v>25</v>
      </c>
      <c r="M184" t="s">
        <v>503</v>
      </c>
      <c r="N184" t="s">
        <v>241</v>
      </c>
      <c r="O184" t="s">
        <v>204</v>
      </c>
      <c r="P184" s="23" t="s">
        <v>236</v>
      </c>
      <c r="Q184" t="s">
        <v>25</v>
      </c>
      <c r="R184" t="s">
        <v>35</v>
      </c>
      <c r="S184" s="23" t="s">
        <v>603</v>
      </c>
      <c r="T184" t="s">
        <v>604</v>
      </c>
      <c r="U184" s="23" t="str">
        <f>IF(ISNUMBER(MATCH(fields[argot element],fields[parent element],0)),"y","n")</f>
        <v>n</v>
      </c>
      <c r="V184" s="23" t="s">
        <v>64</v>
      </c>
      <c r="W184" s="23" t="s">
        <v>209</v>
      </c>
      <c r="X184" s="3" t="str">
        <f>IF(fields[is parent?]="y","parent element",IF(NOT(fields[parent element]="x"),"subelement","simple element"))</f>
        <v>subelement</v>
      </c>
      <c r="Y184" s="3" t="s">
        <v>200</v>
      </c>
      <c r="Z184" s="3" t="s">
        <v>200</v>
      </c>
      <c r="AA184" s="23">
        <f>IF(ISNUMBER(MATCH(fields[argot element],issuesfield[field],0)),COUNTIF(issuesfield[field],fields[argot element]),0)</f>
        <v>0</v>
      </c>
      <c r="AB184" s="23">
        <f>IF(ISNUMBER(MATCH(fields[argot element],mappings[element],0)),COUNTIF(mappings[element],fields[argot element]),0)</f>
        <v>12</v>
      </c>
      <c r="AC184" s="23" t="s">
        <v>28</v>
      </c>
      <c r="AD184" s="23" t="s">
        <v>28</v>
      </c>
      <c r="AE184" s="23" t="s">
        <v>28</v>
      </c>
      <c r="AF184"/>
      <c r="AM184"/>
    </row>
    <row r="185" spans="1:39" x14ac:dyDescent="0.25">
      <c r="A185" s="23" t="s">
        <v>623</v>
      </c>
      <c r="B185" s="23" t="s">
        <v>601</v>
      </c>
      <c r="C185" t="s">
        <v>244</v>
      </c>
      <c r="D185" t="s">
        <v>245</v>
      </c>
      <c r="E185" s="23" t="s">
        <v>65</v>
      </c>
      <c r="F185" t="s">
        <v>29</v>
      </c>
      <c r="G185" t="s">
        <v>66</v>
      </c>
      <c r="H185" t="s">
        <v>87</v>
      </c>
      <c r="I185" t="s">
        <v>32</v>
      </c>
      <c r="J185" t="s">
        <v>25</v>
      </c>
      <c r="K185" t="s">
        <v>25</v>
      </c>
      <c r="L185" t="s">
        <v>25</v>
      </c>
      <c r="M185" t="s">
        <v>25</v>
      </c>
      <c r="N185" t="s">
        <v>25</v>
      </c>
      <c r="O185" t="s">
        <v>25</v>
      </c>
      <c r="P185" s="23" t="s">
        <v>25</v>
      </c>
      <c r="Q185" t="s">
        <v>25</v>
      </c>
      <c r="R185" t="s">
        <v>35</v>
      </c>
      <c r="S185" s="23" t="s">
        <v>603</v>
      </c>
      <c r="T185" t="s">
        <v>604</v>
      </c>
      <c r="U185" s="23" t="str">
        <f>IF(ISNUMBER(MATCH(fields[argot element],fields[parent element],0)),"y","n")</f>
        <v>n</v>
      </c>
      <c r="V185" s="3" t="s">
        <v>26</v>
      </c>
      <c r="W185" s="3" t="s">
        <v>27</v>
      </c>
      <c r="X185" s="3" t="str">
        <f>IF(fields[is parent?]="y","parent element",IF(NOT(fields[parent element]="x"),"subelement","simple element"))</f>
        <v>subelement</v>
      </c>
      <c r="Y185" s="3" t="s">
        <v>200</v>
      </c>
      <c r="Z185" s="3" t="s">
        <v>200</v>
      </c>
      <c r="AA185" s="23">
        <f>IF(ISNUMBER(MATCH(fields[argot element],issuesfield[field],0)),COUNTIF(issuesfield[field],fields[argot element]),0)</f>
        <v>0</v>
      </c>
      <c r="AB185" s="23">
        <f>IF(ISNUMBER(MATCH(fields[argot element],mappings[element],0)),COUNTIF(mappings[element],fields[argot element]),0)</f>
        <v>16</v>
      </c>
      <c r="AC185" s="23" t="s">
        <v>28</v>
      </c>
      <c r="AD185" s="23" t="s">
        <v>28</v>
      </c>
      <c r="AE185" s="23" t="s">
        <v>28</v>
      </c>
      <c r="AF185"/>
      <c r="AM185"/>
    </row>
    <row r="186" spans="1:39" x14ac:dyDescent="0.25">
      <c r="A186" s="3" t="s">
        <v>624</v>
      </c>
      <c r="B186" s="3" t="s">
        <v>25</v>
      </c>
      <c r="C186" t="s">
        <v>627</v>
      </c>
      <c r="D186" t="s">
        <v>28</v>
      </c>
      <c r="E186" s="3" t="s">
        <v>578</v>
      </c>
      <c r="F186" t="s">
        <v>29</v>
      </c>
      <c r="G186" t="s">
        <v>66</v>
      </c>
      <c r="H186" t="s">
        <v>579</v>
      </c>
      <c r="I186" t="s">
        <v>625</v>
      </c>
      <c r="J186" t="s">
        <v>25</v>
      </c>
      <c r="K186" t="s">
        <v>626</v>
      </c>
      <c r="L186" t="s">
        <v>77</v>
      </c>
      <c r="M186" t="s">
        <v>77</v>
      </c>
      <c r="N186" t="s">
        <v>582</v>
      </c>
      <c r="O186" t="s">
        <v>25</v>
      </c>
      <c r="P186" s="3" t="s">
        <v>584</v>
      </c>
      <c r="Q186" t="s">
        <v>1530</v>
      </c>
      <c r="R186" t="s">
        <v>28</v>
      </c>
      <c r="S186" s="3" t="s">
        <v>61</v>
      </c>
      <c r="T186" s="3" t="s">
        <v>628</v>
      </c>
      <c r="U186" s="3" t="str">
        <f>IF(ISNUMBER(MATCH(fields[argot element],fields[parent element],0)),"y","n")</f>
        <v>n</v>
      </c>
      <c r="V186" s="3" t="s">
        <v>26</v>
      </c>
      <c r="W186" s="3" t="s">
        <v>27</v>
      </c>
      <c r="X186" s="3" t="str">
        <f>IF(fields[is parent?]="y","parent element",IF(NOT(fields[parent element]="x"),"subelement","simple element"))</f>
        <v>simple element</v>
      </c>
      <c r="Y186" s="3" t="s">
        <v>268</v>
      </c>
      <c r="Z186" s="3" t="s">
        <v>28</v>
      </c>
      <c r="AA186" s="3">
        <f>IF(ISNUMBER(MATCH(fields[argot element],issuesfield[field],0)),COUNTIF(issuesfield[field],fields[argot element]),0)</f>
        <v>1</v>
      </c>
      <c r="AB186" s="3">
        <f>IF(ISNUMBER(MATCH(fields[argot element],mappings[element],0)),COUNTIF(mappings[element],fields[argot element]),0)</f>
        <v>4</v>
      </c>
      <c r="AC186" s="3" t="s">
        <v>28</v>
      </c>
      <c r="AD186" s="3" t="s">
        <v>28</v>
      </c>
      <c r="AE186" s="3" t="s">
        <v>28</v>
      </c>
      <c r="AF186"/>
      <c r="AM186"/>
    </row>
    <row r="187" spans="1:39" x14ac:dyDescent="0.25">
      <c r="A187" s="3" t="s">
        <v>629</v>
      </c>
      <c r="B187" s="3" t="s">
        <v>25</v>
      </c>
      <c r="C187" t="s">
        <v>630</v>
      </c>
      <c r="D187" t="s">
        <v>631</v>
      </c>
      <c r="E187" s="3" t="s">
        <v>167</v>
      </c>
      <c r="F187" t="s">
        <v>29</v>
      </c>
      <c r="G187" t="s">
        <v>30</v>
      </c>
      <c r="H187" t="s">
        <v>31</v>
      </c>
      <c r="I187" t="s">
        <v>32</v>
      </c>
      <c r="J187" t="s">
        <v>25</v>
      </c>
      <c r="K187" t="s">
        <v>25</v>
      </c>
      <c r="L187" t="s">
        <v>25</v>
      </c>
      <c r="M187" t="s">
        <v>25</v>
      </c>
      <c r="N187" t="s">
        <v>25</v>
      </c>
      <c r="O187" t="s">
        <v>25</v>
      </c>
      <c r="P187" s="3" t="s">
        <v>632</v>
      </c>
      <c r="Q187" t="s">
        <v>25</v>
      </c>
      <c r="R187" t="s">
        <v>28</v>
      </c>
      <c r="S187" s="3" t="s">
        <v>61</v>
      </c>
      <c r="T187" t="s">
        <v>28</v>
      </c>
      <c r="U187" s="3" t="str">
        <f>IF(ISNUMBER(MATCH(fields[argot element],fields[parent element],0)),"y","n")</f>
        <v>n</v>
      </c>
      <c r="V187" s="3" t="s">
        <v>26</v>
      </c>
      <c r="W187" s="3" t="s">
        <v>27</v>
      </c>
      <c r="X187" s="3" t="str">
        <f>IF(fields[is parent?]="y","parent element",IF(NOT(fields[parent element]="x"),"subelement","simple element"))</f>
        <v>simple element</v>
      </c>
      <c r="Y187" t="s">
        <v>268</v>
      </c>
      <c r="Z187" s="3" t="s">
        <v>28</v>
      </c>
      <c r="AA187" s="3">
        <f>IF(ISNUMBER(MATCH(fields[argot element],issuesfield[field],0)),COUNTIF(issuesfield[field],fields[argot element]),0)</f>
        <v>2</v>
      </c>
      <c r="AB187" s="3">
        <f>IF(ISNUMBER(MATCH(fields[argot element],mappings[element],0)),COUNTIF(mappings[element],fields[argot element]),0)</f>
        <v>2</v>
      </c>
      <c r="AC187" s="3" t="s">
        <v>28</v>
      </c>
      <c r="AD187" s="3" t="s">
        <v>28</v>
      </c>
      <c r="AE187" s="3" t="s">
        <v>28</v>
      </c>
      <c r="AF187"/>
      <c r="AM187"/>
    </row>
    <row r="188" spans="1:39" x14ac:dyDescent="0.25">
      <c r="A188" s="3" t="s">
        <v>633</v>
      </c>
      <c r="B188" s="3" t="s">
        <v>25</v>
      </c>
      <c r="C188" t="s">
        <v>636</v>
      </c>
      <c r="D188" t="s">
        <v>637</v>
      </c>
      <c r="E188" s="3" t="s">
        <v>634</v>
      </c>
      <c r="F188" t="s">
        <v>29</v>
      </c>
      <c r="G188" t="s">
        <v>66</v>
      </c>
      <c r="H188" t="s">
        <v>40</v>
      </c>
      <c r="I188" t="s">
        <v>32</v>
      </c>
      <c r="J188" t="s">
        <v>68</v>
      </c>
      <c r="K188" t="s">
        <v>25</v>
      </c>
      <c r="L188" t="s">
        <v>25</v>
      </c>
      <c r="M188" t="s">
        <v>635</v>
      </c>
      <c r="N188" t="s">
        <v>25</v>
      </c>
      <c r="O188" t="s">
        <v>25</v>
      </c>
      <c r="P188" s="23" t="s">
        <v>638</v>
      </c>
      <c r="Q188" t="s">
        <v>25</v>
      </c>
      <c r="R188" t="s">
        <v>35</v>
      </c>
      <c r="S188" s="3" t="s">
        <v>639</v>
      </c>
      <c r="T188" t="s">
        <v>640</v>
      </c>
      <c r="U188" s="3" t="str">
        <f>IF(ISNUMBER(MATCH(fields[argot element],fields[parent element],0)),"y","n")</f>
        <v>y</v>
      </c>
      <c r="V188" s="3" t="s">
        <v>1520</v>
      </c>
      <c r="W188" s="3" t="s">
        <v>27</v>
      </c>
      <c r="X188" s="3" t="str">
        <f>IF(fields[is parent?]="y","parent element",IF(NOT(fields[parent element]="x"),"subelement","simple element"))</f>
        <v>parent element</v>
      </c>
      <c r="Y188" t="s">
        <v>633</v>
      </c>
      <c r="Z188" s="3" t="s">
        <v>633</v>
      </c>
      <c r="AA188" s="3">
        <f>IF(ISNUMBER(MATCH(fields[argot element],issuesfield[field],0)),COUNTIF(issuesfield[field],fields[argot element]),0)</f>
        <v>0</v>
      </c>
      <c r="AB188" s="3">
        <f>IF(ISNUMBER(MATCH(fields[argot element],mappings[element],0)),COUNTIF(mappings[element],fields[argot element]),0)</f>
        <v>0</v>
      </c>
      <c r="AC188" s="3" t="s">
        <v>29</v>
      </c>
      <c r="AD188" s="3" t="s">
        <v>68</v>
      </c>
      <c r="AE188" s="3" t="s">
        <v>28</v>
      </c>
      <c r="AF188"/>
      <c r="AM188"/>
    </row>
    <row r="189" spans="1:39" x14ac:dyDescent="0.25">
      <c r="A189" s="3" t="s">
        <v>641</v>
      </c>
      <c r="B189" s="3" t="s">
        <v>633</v>
      </c>
      <c r="C189" t="s">
        <v>642</v>
      </c>
      <c r="D189" t="s">
        <v>643</v>
      </c>
      <c r="E189" s="3" t="s">
        <v>634</v>
      </c>
      <c r="F189" t="s">
        <v>29</v>
      </c>
      <c r="G189" t="s">
        <v>66</v>
      </c>
      <c r="H189" t="s">
        <v>40</v>
      </c>
      <c r="I189" t="s">
        <v>168</v>
      </c>
      <c r="J189" t="s">
        <v>25</v>
      </c>
      <c r="K189" t="s">
        <v>25</v>
      </c>
      <c r="L189" t="s">
        <v>25</v>
      </c>
      <c r="M189" t="s">
        <v>25</v>
      </c>
      <c r="N189" t="s">
        <v>25</v>
      </c>
      <c r="O189" t="s">
        <v>28</v>
      </c>
      <c r="P189" s="7" t="s">
        <v>644</v>
      </c>
      <c r="Q189" t="s">
        <v>25</v>
      </c>
      <c r="R189" t="s">
        <v>35</v>
      </c>
      <c r="S189" s="3" t="s">
        <v>639</v>
      </c>
      <c r="T189" t="s">
        <v>640</v>
      </c>
      <c r="U189" s="3" t="str">
        <f>IF(ISNUMBER(MATCH(fields[argot element],fields[parent element],0)),"y","n")</f>
        <v>n</v>
      </c>
      <c r="V189" s="3" t="s">
        <v>26</v>
      </c>
      <c r="W189" s="3" t="s">
        <v>27</v>
      </c>
      <c r="X189" s="3" t="str">
        <f>IF(fields[is parent?]="y","parent element",IF(NOT(fields[parent element]="x"),"subelement","simple element"))</f>
        <v>subelement</v>
      </c>
      <c r="Y189" t="s">
        <v>633</v>
      </c>
      <c r="Z189" s="3" t="s">
        <v>633</v>
      </c>
      <c r="AA189" s="3">
        <f>IF(ISNUMBER(MATCH(fields[argot element],issuesfield[field],0)),COUNTIF(issuesfield[field],fields[argot element]),0)</f>
        <v>0</v>
      </c>
      <c r="AB189" s="3">
        <f>IF(ISNUMBER(MATCH(fields[argot element],mappings[element],0)),COUNTIF(mappings[element],fields[argot element]),0)</f>
        <v>2</v>
      </c>
      <c r="AC189" s="3" t="s">
        <v>29</v>
      </c>
      <c r="AD189" s="3" t="s">
        <v>68</v>
      </c>
      <c r="AE189" s="3" t="s">
        <v>28</v>
      </c>
      <c r="AF189"/>
      <c r="AM189"/>
    </row>
    <row r="190" spans="1:39" x14ac:dyDescent="0.25">
      <c r="A190" s="3" t="s">
        <v>645</v>
      </c>
      <c r="B190" s="3" t="s">
        <v>633</v>
      </c>
      <c r="C190" t="s">
        <v>226</v>
      </c>
      <c r="D190" t="s">
        <v>25</v>
      </c>
      <c r="E190" s="3" t="s">
        <v>634</v>
      </c>
      <c r="F190" t="s">
        <v>29</v>
      </c>
      <c r="G190" t="s">
        <v>66</v>
      </c>
      <c r="H190" t="s">
        <v>31</v>
      </c>
      <c r="I190" t="s">
        <v>32</v>
      </c>
      <c r="J190" t="s">
        <v>25</v>
      </c>
      <c r="K190" t="s">
        <v>25</v>
      </c>
      <c r="L190" t="s">
        <v>25</v>
      </c>
      <c r="M190" t="s">
        <v>635</v>
      </c>
      <c r="N190" t="s">
        <v>25</v>
      </c>
      <c r="O190" t="s">
        <v>25</v>
      </c>
      <c r="P190" s="3" t="s">
        <v>25</v>
      </c>
      <c r="Q190" t="s">
        <v>25</v>
      </c>
      <c r="R190" t="s">
        <v>35</v>
      </c>
      <c r="S190" s="3" t="s">
        <v>639</v>
      </c>
      <c r="T190" s="3" t="s">
        <v>640</v>
      </c>
      <c r="U190" s="3" t="str">
        <f>IF(ISNUMBER(MATCH(fields[argot element],fields[parent element],0)),"y","n")</f>
        <v>n</v>
      </c>
      <c r="V190" s="3" t="s">
        <v>94</v>
      </c>
      <c r="W190" s="3" t="s">
        <v>95</v>
      </c>
      <c r="X190" s="3" t="str">
        <f>IF(fields[is parent?]="y","parent element",IF(NOT(fields[parent element]="x"),"subelement","simple element"))</f>
        <v>subelement</v>
      </c>
      <c r="Y190" t="s">
        <v>633</v>
      </c>
      <c r="Z190" s="3" t="s">
        <v>633</v>
      </c>
      <c r="AA190" s="3">
        <f>IF(ISNUMBER(MATCH(fields[argot element],issuesfield[field],0)),COUNTIF(issuesfield[field],fields[argot element]),0)</f>
        <v>0</v>
      </c>
      <c r="AB190" s="3">
        <f>IF(ISNUMBER(MATCH(fields[argot element],mappings[element],0)),COUNTIF(mappings[element],fields[argot element]),0)</f>
        <v>1</v>
      </c>
      <c r="AC190" s="3" t="s">
        <v>29</v>
      </c>
      <c r="AD190" s="3" t="s">
        <v>68</v>
      </c>
      <c r="AE190" s="3" t="s">
        <v>28</v>
      </c>
      <c r="AF190"/>
      <c r="AM190"/>
    </row>
    <row r="191" spans="1:39" s="3" customFormat="1" x14ac:dyDescent="0.25">
      <c r="A191" s="23" t="s">
        <v>1496</v>
      </c>
      <c r="B191" s="3" t="s">
        <v>633</v>
      </c>
      <c r="C191" s="3" t="s">
        <v>103</v>
      </c>
      <c r="D191" s="3" t="s">
        <v>386</v>
      </c>
      <c r="E191" s="3" t="s">
        <v>634</v>
      </c>
      <c r="F191" s="3" t="s">
        <v>29</v>
      </c>
      <c r="G191" s="3" t="s">
        <v>66</v>
      </c>
      <c r="H191" s="3" t="s">
        <v>31</v>
      </c>
      <c r="I191" s="3" t="s">
        <v>32</v>
      </c>
      <c r="J191" s="3" t="s">
        <v>25</v>
      </c>
      <c r="K191" s="3" t="s">
        <v>25</v>
      </c>
      <c r="L191" s="3" t="s">
        <v>25</v>
      </c>
      <c r="M191" s="3" t="s">
        <v>25</v>
      </c>
      <c r="N191" s="3" t="s">
        <v>25</v>
      </c>
      <c r="O191" s="3" t="s">
        <v>25</v>
      </c>
      <c r="P191" s="23" t="s">
        <v>25</v>
      </c>
      <c r="Q191" s="3" t="s">
        <v>25</v>
      </c>
      <c r="R191" s="3" t="s">
        <v>35</v>
      </c>
      <c r="S191" s="3" t="s">
        <v>639</v>
      </c>
      <c r="T191" s="3" t="s">
        <v>1497</v>
      </c>
      <c r="U191" s="23" t="str">
        <f>IF(ISNUMBER(MATCH(fields[argot element],fields[parent element],0)),"y","n")</f>
        <v>n</v>
      </c>
      <c r="V191" s="23" t="s">
        <v>26</v>
      </c>
      <c r="W191" s="3" t="s">
        <v>27</v>
      </c>
      <c r="X191" s="3" t="str">
        <f>IF(fields[is parent?]="y","parent element",IF(NOT(fields[parent element]="x"),"subelement","simple element"))</f>
        <v>subelement</v>
      </c>
      <c r="Y191" s="3" t="s">
        <v>200</v>
      </c>
      <c r="Z191" s="3" t="s">
        <v>200</v>
      </c>
      <c r="AA191" s="23">
        <f>IF(ISNUMBER(MATCH(fields[argot element],issuesfield[field],0)),COUNTIF(issuesfield[field],fields[argot element]),0)</f>
        <v>0</v>
      </c>
      <c r="AB191" s="23">
        <f>IF(ISNUMBER(MATCH(fields[argot element],mappings[element],0)),COUNTIF(mappings[element],fields[argot element]),0)</f>
        <v>0</v>
      </c>
      <c r="AC191" s="23" t="s">
        <v>29</v>
      </c>
      <c r="AD191" s="23" t="s">
        <v>29</v>
      </c>
      <c r="AE191" s="23" t="s">
        <v>28</v>
      </c>
    </row>
    <row r="192" spans="1:39" x14ac:dyDescent="0.25">
      <c r="A192" s="3" t="s">
        <v>646</v>
      </c>
      <c r="B192" s="3" t="s">
        <v>633</v>
      </c>
      <c r="C192" t="s">
        <v>647</v>
      </c>
      <c r="D192" t="s">
        <v>25</v>
      </c>
      <c r="E192" s="3" t="s">
        <v>634</v>
      </c>
      <c r="F192" t="s">
        <v>29</v>
      </c>
      <c r="G192" t="s">
        <v>66</v>
      </c>
      <c r="H192" t="s">
        <v>40</v>
      </c>
      <c r="I192" t="s">
        <v>168</v>
      </c>
      <c r="J192" t="s">
        <v>25</v>
      </c>
      <c r="K192" t="s">
        <v>25</v>
      </c>
      <c r="L192" t="s">
        <v>25</v>
      </c>
      <c r="M192" t="s">
        <v>25</v>
      </c>
      <c r="N192" t="s">
        <v>25</v>
      </c>
      <c r="O192" t="s">
        <v>28</v>
      </c>
      <c r="P192" s="3" t="s">
        <v>25</v>
      </c>
      <c r="Q192" t="s">
        <v>25</v>
      </c>
      <c r="R192" t="s">
        <v>35</v>
      </c>
      <c r="S192" s="3" t="s">
        <v>639</v>
      </c>
      <c r="T192" s="3" t="s">
        <v>640</v>
      </c>
      <c r="U192" s="3" t="str">
        <f>IF(ISNUMBER(MATCH(fields[argot element],fields[parent element],0)),"y","n")</f>
        <v>n</v>
      </c>
      <c r="V192" s="3" t="s">
        <v>26</v>
      </c>
      <c r="W192" s="3" t="s">
        <v>27</v>
      </c>
      <c r="X192" s="3" t="str">
        <f>IF(fields[is parent?]="y","parent element",IF(NOT(fields[parent element]="x"),"subelement","simple element"))</f>
        <v>subelement</v>
      </c>
      <c r="Y192" t="s">
        <v>633</v>
      </c>
      <c r="Z192" s="3" t="s">
        <v>633</v>
      </c>
      <c r="AA192" s="3">
        <f>IF(ISNUMBER(MATCH(fields[argot element],issuesfield[field],0)),COUNTIF(issuesfield[field],fields[argot element]),0)</f>
        <v>0</v>
      </c>
      <c r="AB192" s="3">
        <f>IF(ISNUMBER(MATCH(fields[argot element],mappings[element],0)),COUNTIF(mappings[element],fields[argot element]),0)</f>
        <v>1</v>
      </c>
      <c r="AC192" s="3" t="s">
        <v>29</v>
      </c>
      <c r="AD192" s="3" t="s">
        <v>68</v>
      </c>
      <c r="AE192" s="3" t="s">
        <v>28</v>
      </c>
      <c r="AF192"/>
      <c r="AM192"/>
    </row>
    <row r="193" spans="1:39" x14ac:dyDescent="0.25">
      <c r="A193" s="3" t="s">
        <v>648</v>
      </c>
      <c r="B193" s="3" t="s">
        <v>633</v>
      </c>
      <c r="C193" t="s">
        <v>650</v>
      </c>
      <c r="D193" t="s">
        <v>25</v>
      </c>
      <c r="E193" s="3" t="s">
        <v>634</v>
      </c>
      <c r="F193" t="s">
        <v>29</v>
      </c>
      <c r="G193" t="s">
        <v>66</v>
      </c>
      <c r="H193" t="s">
        <v>87</v>
      </c>
      <c r="I193" t="s">
        <v>649</v>
      </c>
      <c r="J193" t="s">
        <v>25</v>
      </c>
      <c r="K193" t="s">
        <v>25</v>
      </c>
      <c r="L193" t="s">
        <v>25</v>
      </c>
      <c r="M193" t="s">
        <v>635</v>
      </c>
      <c r="N193" t="s">
        <v>25</v>
      </c>
      <c r="O193" t="s">
        <v>28</v>
      </c>
      <c r="P193" s="23" t="s">
        <v>638</v>
      </c>
      <c r="Q193" t="s">
        <v>25</v>
      </c>
      <c r="R193" t="s">
        <v>35</v>
      </c>
      <c r="S193" s="3" t="s">
        <v>639</v>
      </c>
      <c r="T193" s="3" t="s">
        <v>640</v>
      </c>
      <c r="U193" s="3" t="str">
        <f>IF(ISNUMBER(MATCH(fields[argot element],fields[parent element],0)),"y","n")</f>
        <v>n</v>
      </c>
      <c r="V193" s="3" t="s">
        <v>64</v>
      </c>
      <c r="W193" s="3" t="s">
        <v>1522</v>
      </c>
      <c r="X193" s="3" t="str">
        <f>IF(fields[is parent?]="y","parent element",IF(NOT(fields[parent element]="x"),"subelement","simple element"))</f>
        <v>subelement</v>
      </c>
      <c r="Y193" t="s">
        <v>633</v>
      </c>
      <c r="Z193" s="3" t="s">
        <v>633</v>
      </c>
      <c r="AA193" s="3">
        <f>IF(ISNUMBER(MATCH(fields[argot element],issuesfield[field],0)),COUNTIF(issuesfield[field],fields[argot element]),0)</f>
        <v>0</v>
      </c>
      <c r="AB193" s="3">
        <f>IF(ISNUMBER(MATCH(fields[argot element],mappings[element],0)),COUNTIF(mappings[element],fields[argot element]),0)</f>
        <v>2</v>
      </c>
      <c r="AC193" s="3" t="s">
        <v>29</v>
      </c>
      <c r="AD193" s="3" t="s">
        <v>68</v>
      </c>
      <c r="AE193" s="3" t="s">
        <v>28</v>
      </c>
      <c r="AF193"/>
      <c r="AM193"/>
    </row>
    <row r="194" spans="1:39" x14ac:dyDescent="0.25">
      <c r="A194" s="23" t="s">
        <v>651</v>
      </c>
      <c r="B194" s="3" t="s">
        <v>25</v>
      </c>
      <c r="C194" t="s">
        <v>652</v>
      </c>
      <c r="D194" t="s">
        <v>203</v>
      </c>
      <c r="E194" s="23" t="s">
        <v>65</v>
      </c>
      <c r="F194" t="s">
        <v>29</v>
      </c>
      <c r="G194" t="s">
        <v>66</v>
      </c>
      <c r="H194" t="s">
        <v>40</v>
      </c>
      <c r="I194" t="s">
        <v>32</v>
      </c>
      <c r="J194" t="s">
        <v>68</v>
      </c>
      <c r="K194" t="s">
        <v>25</v>
      </c>
      <c r="L194" t="s">
        <v>25</v>
      </c>
      <c r="M194" t="s">
        <v>25</v>
      </c>
      <c r="N194" t="s">
        <v>25</v>
      </c>
      <c r="O194" t="s">
        <v>204</v>
      </c>
      <c r="P194" s="23" t="s">
        <v>205</v>
      </c>
      <c r="Q194" t="s">
        <v>25</v>
      </c>
      <c r="R194" t="s">
        <v>35</v>
      </c>
      <c r="S194" s="23" t="s">
        <v>653</v>
      </c>
      <c r="T194" s="8" t="s">
        <v>654</v>
      </c>
      <c r="U194" s="3" t="str">
        <f>IF(ISNUMBER(MATCH(fields[argot element],fields[parent element],0)),"y","n")</f>
        <v>y</v>
      </c>
      <c r="V194" s="3" t="s">
        <v>1520</v>
      </c>
      <c r="W194" s="3" t="s">
        <v>27</v>
      </c>
      <c r="X194" s="3" t="str">
        <f>IF(fields[is parent?]="y","parent element",IF(NOT(fields[parent element]="x"),"subelement","simple element"))</f>
        <v>parent element</v>
      </c>
      <c r="Y194" t="s">
        <v>200</v>
      </c>
      <c r="Z194" s="3" t="s">
        <v>200</v>
      </c>
      <c r="AA194" s="23">
        <f>IF(ISNUMBER(MATCH(fields[argot element],issuesfield[field],0)),COUNTIF(issuesfield[field],fields[argot element]),0)</f>
        <v>0</v>
      </c>
      <c r="AB194" s="23">
        <f>IF(ISNUMBER(MATCH(fields[argot element],mappings[element],0)),COUNTIF(mappings[element],fields[argot element]),0)</f>
        <v>0</v>
      </c>
      <c r="AC194" s="23" t="s">
        <v>29</v>
      </c>
      <c r="AD194" s="23" t="s">
        <v>68</v>
      </c>
      <c r="AE194" s="23" t="s">
        <v>28</v>
      </c>
      <c r="AF194"/>
      <c r="AM194"/>
    </row>
    <row r="195" spans="1:39" x14ac:dyDescent="0.25">
      <c r="A195" s="23" t="s">
        <v>655</v>
      </c>
      <c r="B195" s="23" t="s">
        <v>651</v>
      </c>
      <c r="C195" t="s">
        <v>657</v>
      </c>
      <c r="D195" t="s">
        <v>25</v>
      </c>
      <c r="E195" s="23" t="s">
        <v>65</v>
      </c>
      <c r="F195" t="s">
        <v>29</v>
      </c>
      <c r="G195" t="s">
        <v>66</v>
      </c>
      <c r="H195" t="s">
        <v>31</v>
      </c>
      <c r="I195" t="s">
        <v>210</v>
      </c>
      <c r="J195" t="s">
        <v>25</v>
      </c>
      <c r="K195" t="s">
        <v>25</v>
      </c>
      <c r="L195" t="s">
        <v>25</v>
      </c>
      <c r="M195" t="s">
        <v>656</v>
      </c>
      <c r="N195" t="s">
        <v>212</v>
      </c>
      <c r="O195" t="s">
        <v>204</v>
      </c>
      <c r="P195" s="23" t="s">
        <v>658</v>
      </c>
      <c r="Q195" t="s">
        <v>25</v>
      </c>
      <c r="R195" t="s">
        <v>35</v>
      </c>
      <c r="S195" s="23" t="s">
        <v>653</v>
      </c>
      <c r="T195" s="8" t="s">
        <v>654</v>
      </c>
      <c r="U195" s="23" t="str">
        <f>IF(ISNUMBER(MATCH(fields[argot element],fields[parent element],0)),"y","n")</f>
        <v>n</v>
      </c>
      <c r="V195" s="23" t="s">
        <v>64</v>
      </c>
      <c r="W195" s="23" t="s">
        <v>209</v>
      </c>
      <c r="X195" s="3" t="str">
        <f>IF(fields[is parent?]="y","parent element",IF(NOT(fields[parent element]="x"),"subelement","simple element"))</f>
        <v>subelement</v>
      </c>
      <c r="Y195" t="s">
        <v>200</v>
      </c>
      <c r="Z195" s="3" t="s">
        <v>200</v>
      </c>
      <c r="AA195" s="23">
        <f>IF(ISNUMBER(MATCH(fields[argot element],issuesfield[field],0)),COUNTIF(issuesfield[field],fields[argot element]),0)</f>
        <v>0</v>
      </c>
      <c r="AB195" s="23">
        <f>IF(ISNUMBER(MATCH(fields[argot element],mappings[element],0)),COUNTIF(mappings[element],fields[argot element]),0)</f>
        <v>5</v>
      </c>
      <c r="AC195" s="23" t="s">
        <v>29</v>
      </c>
      <c r="AD195" s="23" t="s">
        <v>68</v>
      </c>
      <c r="AE195" s="23" t="s">
        <v>28</v>
      </c>
      <c r="AF195"/>
      <c r="AM195"/>
    </row>
    <row r="196" spans="1:39" x14ac:dyDescent="0.25">
      <c r="A196" s="23" t="s">
        <v>659</v>
      </c>
      <c r="B196" s="23" t="s">
        <v>651</v>
      </c>
      <c r="C196" t="s">
        <v>660</v>
      </c>
      <c r="D196" t="s">
        <v>25</v>
      </c>
      <c r="E196" s="23" t="s">
        <v>65</v>
      </c>
      <c r="F196" t="s">
        <v>29</v>
      </c>
      <c r="G196" t="s">
        <v>66</v>
      </c>
      <c r="H196" t="s">
        <v>31</v>
      </c>
      <c r="I196" t="s">
        <v>32</v>
      </c>
      <c r="J196" t="s">
        <v>25</v>
      </c>
      <c r="K196" t="s">
        <v>25</v>
      </c>
      <c r="L196" t="s">
        <v>25</v>
      </c>
      <c r="M196" t="s">
        <v>656</v>
      </c>
      <c r="N196" t="s">
        <v>25</v>
      </c>
      <c r="O196" t="s">
        <v>25</v>
      </c>
      <c r="P196" s="23" t="s">
        <v>25</v>
      </c>
      <c r="Q196" t="s">
        <v>25</v>
      </c>
      <c r="R196" t="s">
        <v>35</v>
      </c>
      <c r="S196" s="23" t="s">
        <v>653</v>
      </c>
      <c r="T196" s="8" t="s">
        <v>654</v>
      </c>
      <c r="U196" s="23" t="str">
        <f>IF(ISNUMBER(MATCH(fields[argot element],fields[parent element],0)),"y","n")</f>
        <v>n</v>
      </c>
      <c r="V196" s="3" t="s">
        <v>94</v>
      </c>
      <c r="W196" s="3" t="s">
        <v>95</v>
      </c>
      <c r="X196" s="3" t="str">
        <f>IF(fields[is parent?]="y","parent element",IF(NOT(fields[parent element]="x"),"subelement","simple element"))</f>
        <v>subelement</v>
      </c>
      <c r="Y196" t="s">
        <v>200</v>
      </c>
      <c r="Z196" s="3" t="s">
        <v>200</v>
      </c>
      <c r="AA196" s="23">
        <f>IF(ISNUMBER(MATCH(fields[argot element],issuesfield[field],0)),COUNTIF(issuesfield[field],fields[argot element]),0)</f>
        <v>0</v>
      </c>
      <c r="AB196" s="23">
        <f>IF(ISNUMBER(MATCH(fields[argot element],mappings[element],0)),COUNTIF(mappings[element],fields[argot element]),0)</f>
        <v>3</v>
      </c>
      <c r="AC196" s="23" t="s">
        <v>29</v>
      </c>
      <c r="AD196" s="23" t="s">
        <v>68</v>
      </c>
      <c r="AE196" s="23" t="s">
        <v>28</v>
      </c>
      <c r="AF196"/>
      <c r="AM196"/>
    </row>
    <row r="197" spans="1:39" x14ac:dyDescent="0.25">
      <c r="A197" s="23" t="s">
        <v>661</v>
      </c>
      <c r="B197" s="23" t="s">
        <v>651</v>
      </c>
      <c r="C197" t="s">
        <v>218</v>
      </c>
      <c r="D197" t="s">
        <v>25</v>
      </c>
      <c r="E197" s="23" t="s">
        <v>65</v>
      </c>
      <c r="F197" t="s">
        <v>29</v>
      </c>
      <c r="G197" t="s">
        <v>66</v>
      </c>
      <c r="H197" t="s">
        <v>31</v>
      </c>
      <c r="I197" t="s">
        <v>32</v>
      </c>
      <c r="J197" t="s">
        <v>25</v>
      </c>
      <c r="K197" t="s">
        <v>25</v>
      </c>
      <c r="L197" t="s">
        <v>25</v>
      </c>
      <c r="M197" t="s">
        <v>25</v>
      </c>
      <c r="N197" t="s">
        <v>25</v>
      </c>
      <c r="O197" t="s">
        <v>25</v>
      </c>
      <c r="P197" s="23" t="s">
        <v>25</v>
      </c>
      <c r="Q197" t="s">
        <v>25</v>
      </c>
      <c r="R197" t="s">
        <v>35</v>
      </c>
      <c r="S197" s="23" t="s">
        <v>653</v>
      </c>
      <c r="T197" s="8" t="s">
        <v>654</v>
      </c>
      <c r="U197" s="23" t="str">
        <f>IF(ISNUMBER(MATCH(fields[argot element],fields[parent element],0)),"y","n")</f>
        <v>n</v>
      </c>
      <c r="V197" s="3" t="s">
        <v>26</v>
      </c>
      <c r="W197" s="3" t="s">
        <v>27</v>
      </c>
      <c r="X197" s="3" t="str">
        <f>IF(fields[is parent?]="y","parent element",IF(NOT(fields[parent element]="x"),"subelement","simple element"))</f>
        <v>subelement</v>
      </c>
      <c r="Y197" t="s">
        <v>200</v>
      </c>
      <c r="Z197" s="3" t="s">
        <v>200</v>
      </c>
      <c r="AA197" s="23">
        <f>IF(ISNUMBER(MATCH(fields[argot element],issuesfield[field],0)),COUNTIF(issuesfield[field],fields[argot element]),0)</f>
        <v>0</v>
      </c>
      <c r="AB197" s="23">
        <f>IF(ISNUMBER(MATCH(fields[argot element],mappings[element],0)),COUNTIF(mappings[element],fields[argot element]),0)</f>
        <v>2</v>
      </c>
      <c r="AC197" s="23" t="s">
        <v>29</v>
      </c>
      <c r="AD197" s="23" t="s">
        <v>68</v>
      </c>
      <c r="AE197" s="23" t="s">
        <v>28</v>
      </c>
      <c r="AF197"/>
      <c r="AM197"/>
    </row>
    <row r="198" spans="1:39" x14ac:dyDescent="0.25">
      <c r="A198" s="23" t="s">
        <v>662</v>
      </c>
      <c r="B198" s="23" t="s">
        <v>651</v>
      </c>
      <c r="C198" t="s">
        <v>663</v>
      </c>
      <c r="D198" t="s">
        <v>25</v>
      </c>
      <c r="E198" s="23" t="s">
        <v>65</v>
      </c>
      <c r="F198" t="s">
        <v>29</v>
      </c>
      <c r="G198" t="s">
        <v>66</v>
      </c>
      <c r="H198" t="s">
        <v>31</v>
      </c>
      <c r="I198" t="s">
        <v>168</v>
      </c>
      <c r="J198" t="s">
        <v>25</v>
      </c>
      <c r="K198" t="s">
        <v>25</v>
      </c>
      <c r="L198" t="s">
        <v>25</v>
      </c>
      <c r="M198" t="s">
        <v>656</v>
      </c>
      <c r="N198" t="s">
        <v>223</v>
      </c>
      <c r="O198" t="s">
        <v>204</v>
      </c>
      <c r="P198" s="22" t="s">
        <v>25</v>
      </c>
      <c r="Q198" t="s">
        <v>25</v>
      </c>
      <c r="R198" t="s">
        <v>35</v>
      </c>
      <c r="S198" s="23" t="s">
        <v>653</v>
      </c>
      <c r="T198" s="8" t="s">
        <v>654</v>
      </c>
      <c r="U198" s="23" t="str">
        <f>IF(ISNUMBER(MATCH(fields[argot element],fields[parent element],0)),"y","n")</f>
        <v>n</v>
      </c>
      <c r="V198" s="3" t="s">
        <v>26</v>
      </c>
      <c r="W198" s="3" t="s">
        <v>27</v>
      </c>
      <c r="X198" s="3" t="str">
        <f>IF(fields[is parent?]="y","parent element",IF(NOT(fields[parent element]="x"),"subelement","simple element"))</f>
        <v>subelement</v>
      </c>
      <c r="Y198" t="s">
        <v>200</v>
      </c>
      <c r="Z198" s="3" t="s">
        <v>200</v>
      </c>
      <c r="AA198" s="23">
        <f>IF(ISNUMBER(MATCH(fields[argot element],issuesfield[field],0)),COUNTIF(issuesfield[field],fields[argot element]),0)</f>
        <v>0</v>
      </c>
      <c r="AB198" s="23">
        <f>IF(ISNUMBER(MATCH(fields[argot element],mappings[element],0)),COUNTIF(mappings[element],fields[argot element]),0)</f>
        <v>7</v>
      </c>
      <c r="AC198" s="23" t="s">
        <v>29</v>
      </c>
      <c r="AD198" s="23" t="s">
        <v>68</v>
      </c>
      <c r="AE198" s="23" t="s">
        <v>28</v>
      </c>
      <c r="AF198"/>
      <c r="AM198"/>
    </row>
    <row r="199" spans="1:39" x14ac:dyDescent="0.25">
      <c r="A199" s="23" t="s">
        <v>664</v>
      </c>
      <c r="B199" s="23" t="s">
        <v>651</v>
      </c>
      <c r="C199" t="s">
        <v>226</v>
      </c>
      <c r="D199" t="s">
        <v>25</v>
      </c>
      <c r="E199" s="23" t="s">
        <v>65</v>
      </c>
      <c r="F199" t="s">
        <v>29</v>
      </c>
      <c r="G199" t="s">
        <v>66</v>
      </c>
      <c r="H199" t="s">
        <v>31</v>
      </c>
      <c r="I199" t="s">
        <v>32</v>
      </c>
      <c r="J199" t="s">
        <v>25</v>
      </c>
      <c r="K199" t="s">
        <v>25</v>
      </c>
      <c r="L199" t="s">
        <v>25</v>
      </c>
      <c r="M199" t="s">
        <v>656</v>
      </c>
      <c r="N199" t="s">
        <v>25</v>
      </c>
      <c r="O199" t="s">
        <v>25</v>
      </c>
      <c r="P199" s="23" t="s">
        <v>25</v>
      </c>
      <c r="Q199" t="s">
        <v>25</v>
      </c>
      <c r="R199" t="s">
        <v>35</v>
      </c>
      <c r="S199" s="23" t="s">
        <v>653</v>
      </c>
      <c r="T199" s="8" t="s">
        <v>654</v>
      </c>
      <c r="U199" s="23" t="str">
        <f>IF(ISNUMBER(MATCH(fields[argot element],fields[parent element],0)),"y","n")</f>
        <v>n</v>
      </c>
      <c r="V199" s="3" t="s">
        <v>94</v>
      </c>
      <c r="W199" s="3" t="s">
        <v>95</v>
      </c>
      <c r="X199" s="3" t="str">
        <f>IF(fields[is parent?]="y","parent element",IF(NOT(fields[parent element]="x"),"subelement","simple element"))</f>
        <v>subelement</v>
      </c>
      <c r="Y199" t="s">
        <v>200</v>
      </c>
      <c r="Z199" s="3" t="s">
        <v>200</v>
      </c>
      <c r="AA199" s="23">
        <f>IF(ISNUMBER(MATCH(fields[argot element],issuesfield[field],0)),COUNTIF(issuesfield[field],fields[argot element]),0)</f>
        <v>0</v>
      </c>
      <c r="AB199" s="23">
        <f>IF(ISNUMBER(MATCH(fields[argot element],mappings[element],0)),COUNTIF(mappings[element],fields[argot element]),0)</f>
        <v>6</v>
      </c>
      <c r="AC199" s="23" t="s">
        <v>29</v>
      </c>
      <c r="AD199" s="23" t="s">
        <v>68</v>
      </c>
      <c r="AE199" s="23" t="s">
        <v>28</v>
      </c>
      <c r="AF199"/>
      <c r="AM199"/>
    </row>
    <row r="200" spans="1:39" x14ac:dyDescent="0.25">
      <c r="A200" s="23" t="s">
        <v>665</v>
      </c>
      <c r="B200" s="23" t="s">
        <v>651</v>
      </c>
      <c r="C200" t="s">
        <v>103</v>
      </c>
      <c r="D200" t="s">
        <v>386</v>
      </c>
      <c r="E200" s="23" t="s">
        <v>65</v>
      </c>
      <c r="F200" t="s">
        <v>29</v>
      </c>
      <c r="G200" t="s">
        <v>66</v>
      </c>
      <c r="H200" t="s">
        <v>31</v>
      </c>
      <c r="I200" t="s">
        <v>32</v>
      </c>
      <c r="J200" t="s">
        <v>25</v>
      </c>
      <c r="K200" t="s">
        <v>25</v>
      </c>
      <c r="L200" t="s">
        <v>25</v>
      </c>
      <c r="M200" t="s">
        <v>25</v>
      </c>
      <c r="N200" t="s">
        <v>25</v>
      </c>
      <c r="O200" t="s">
        <v>25</v>
      </c>
      <c r="P200" s="23" t="s">
        <v>25</v>
      </c>
      <c r="Q200" t="s">
        <v>25</v>
      </c>
      <c r="R200" t="s">
        <v>35</v>
      </c>
      <c r="S200" s="23" t="s">
        <v>229</v>
      </c>
      <c r="T200" s="3" t="s">
        <v>207</v>
      </c>
      <c r="U200" s="23" t="str">
        <f>IF(ISNUMBER(MATCH(fields[argot element],fields[parent element],0)),"y","n")</f>
        <v>n</v>
      </c>
      <c r="V200" s="23" t="s">
        <v>26</v>
      </c>
      <c r="W200" s="3" t="s">
        <v>27</v>
      </c>
      <c r="X200" s="3" t="str">
        <f>IF(fields[is parent?]="y","parent element",IF(NOT(fields[parent element]="x"),"subelement","simple element"))</f>
        <v>subelement</v>
      </c>
      <c r="Y200" t="s">
        <v>200</v>
      </c>
      <c r="Z200" s="3" t="s">
        <v>200</v>
      </c>
      <c r="AA200" s="23">
        <f>IF(ISNUMBER(MATCH(fields[argot element],issuesfield[field],0)),COUNTIF(issuesfield[field],fields[argot element]),0)</f>
        <v>0</v>
      </c>
      <c r="AB200" s="23">
        <f>IF(ISNUMBER(MATCH(fields[argot element],mappings[element],0)),COUNTIF(mappings[element],fields[argot element]),0)</f>
        <v>0</v>
      </c>
      <c r="AC200" s="23" t="s">
        <v>29</v>
      </c>
      <c r="AD200" s="23" t="s">
        <v>29</v>
      </c>
      <c r="AE200" s="23" t="s">
        <v>28</v>
      </c>
      <c r="AF200"/>
      <c r="AM200"/>
    </row>
    <row r="201" spans="1:39" x14ac:dyDescent="0.25">
      <c r="A201" s="23" t="s">
        <v>666</v>
      </c>
      <c r="B201" s="23" t="s">
        <v>651</v>
      </c>
      <c r="C201" t="s">
        <v>667</v>
      </c>
      <c r="D201" t="s">
        <v>25</v>
      </c>
      <c r="E201" s="23" t="s">
        <v>65</v>
      </c>
      <c r="F201" t="s">
        <v>29</v>
      </c>
      <c r="G201" t="s">
        <v>66</v>
      </c>
      <c r="H201" t="s">
        <v>40</v>
      </c>
      <c r="I201" t="s">
        <v>168</v>
      </c>
      <c r="J201" t="s">
        <v>25</v>
      </c>
      <c r="K201" t="s">
        <v>25</v>
      </c>
      <c r="L201" t="s">
        <v>25</v>
      </c>
      <c r="M201" t="s">
        <v>25</v>
      </c>
      <c r="N201" t="s">
        <v>25</v>
      </c>
      <c r="O201" t="s">
        <v>204</v>
      </c>
      <c r="P201" s="23" t="s">
        <v>25</v>
      </c>
      <c r="Q201" t="s">
        <v>25</v>
      </c>
      <c r="R201" t="s">
        <v>35</v>
      </c>
      <c r="S201" s="23" t="s">
        <v>653</v>
      </c>
      <c r="T201" s="8" t="s">
        <v>654</v>
      </c>
      <c r="U201" s="23" t="str">
        <f>IF(ISNUMBER(MATCH(fields[argot element],fields[parent element],0)),"y","n")</f>
        <v>n</v>
      </c>
      <c r="V201" s="3" t="s">
        <v>26</v>
      </c>
      <c r="W201" s="3" t="s">
        <v>27</v>
      </c>
      <c r="X201" s="3" t="str">
        <f>IF(fields[is parent?]="y","parent element",IF(NOT(fields[parent element]="x"),"subelement","simple element"))</f>
        <v>subelement</v>
      </c>
      <c r="Y201" t="s">
        <v>200</v>
      </c>
      <c r="Z201" s="3" t="s">
        <v>200</v>
      </c>
      <c r="AA201" s="23">
        <f>IF(ISNUMBER(MATCH(fields[argot element],issuesfield[field],0)),COUNTIF(issuesfield[field],fields[argot element]),0)</f>
        <v>0</v>
      </c>
      <c r="AB201" s="23">
        <f>IF(ISNUMBER(MATCH(fields[argot element],mappings[element],0)),COUNTIF(mappings[element],fields[argot element]),0)</f>
        <v>2</v>
      </c>
      <c r="AC201" s="23" t="s">
        <v>29</v>
      </c>
      <c r="AD201" s="23" t="s">
        <v>68</v>
      </c>
      <c r="AE201" s="23" t="s">
        <v>28</v>
      </c>
      <c r="AF201"/>
      <c r="AM201"/>
    </row>
    <row r="202" spans="1:39" x14ac:dyDescent="0.25">
      <c r="A202" s="23" t="s">
        <v>668</v>
      </c>
      <c r="B202" s="23" t="s">
        <v>651</v>
      </c>
      <c r="C202" t="s">
        <v>669</v>
      </c>
      <c r="D202" t="s">
        <v>25</v>
      </c>
      <c r="E202" s="23" t="s">
        <v>65</v>
      </c>
      <c r="F202" s="3" t="s">
        <v>29</v>
      </c>
      <c r="G202" t="s">
        <v>66</v>
      </c>
      <c r="H202" t="s">
        <v>87</v>
      </c>
      <c r="I202" t="s">
        <v>233</v>
      </c>
      <c r="J202" t="s">
        <v>25</v>
      </c>
      <c r="K202" t="s">
        <v>25</v>
      </c>
      <c r="L202" t="s">
        <v>25</v>
      </c>
      <c r="M202" t="s">
        <v>656</v>
      </c>
      <c r="N202" t="s">
        <v>234</v>
      </c>
      <c r="O202" t="s">
        <v>204</v>
      </c>
      <c r="P202" s="23" t="s">
        <v>670</v>
      </c>
      <c r="Q202" t="s">
        <v>25</v>
      </c>
      <c r="R202" t="s">
        <v>35</v>
      </c>
      <c r="S202" s="23" t="s">
        <v>653</v>
      </c>
      <c r="T202" s="8" t="s">
        <v>654</v>
      </c>
      <c r="U202" s="23" t="str">
        <f>IF(ISNUMBER(MATCH(fields[argot element],fields[parent element],0)),"y","n")</f>
        <v>n</v>
      </c>
      <c r="V202" s="23" t="s">
        <v>64</v>
      </c>
      <c r="W202" s="23" t="s">
        <v>209</v>
      </c>
      <c r="X202" s="3" t="str">
        <f>IF(fields[is parent?]="y","parent element",IF(NOT(fields[parent element]="x"),"subelement","simple element"))</f>
        <v>subelement</v>
      </c>
      <c r="Y202" t="s">
        <v>200</v>
      </c>
      <c r="Z202" s="3" t="s">
        <v>200</v>
      </c>
      <c r="AA202" s="23">
        <f>IF(ISNUMBER(MATCH(fields[argot element],issuesfield[field],0)),COUNTIF(issuesfield[field],fields[argot element]),0)</f>
        <v>0</v>
      </c>
      <c r="AB202" s="23">
        <f>IF(ISNUMBER(MATCH(fields[argot element],mappings[element],0)),COUNTIF(mappings[element],fields[argot element]),0)</f>
        <v>9</v>
      </c>
      <c r="AC202" s="23" t="s">
        <v>29</v>
      </c>
      <c r="AD202" s="23" t="s">
        <v>68</v>
      </c>
      <c r="AE202" s="23" t="s">
        <v>28</v>
      </c>
      <c r="AF202"/>
      <c r="AM202"/>
    </row>
    <row r="203" spans="1:39" x14ac:dyDescent="0.25">
      <c r="A203" s="23" t="s">
        <v>671</v>
      </c>
      <c r="B203" s="23" t="s">
        <v>651</v>
      </c>
      <c r="C203" t="s">
        <v>672</v>
      </c>
      <c r="D203" t="s">
        <v>25</v>
      </c>
      <c r="E203" s="23" t="s">
        <v>65</v>
      </c>
      <c r="F203" t="s">
        <v>29</v>
      </c>
      <c r="G203" t="s">
        <v>66</v>
      </c>
      <c r="H203" t="s">
        <v>31</v>
      </c>
      <c r="I203" t="s">
        <v>238</v>
      </c>
      <c r="J203" t="s">
        <v>25</v>
      </c>
      <c r="K203" t="s">
        <v>25</v>
      </c>
      <c r="L203" t="s">
        <v>25</v>
      </c>
      <c r="M203" t="s">
        <v>25</v>
      </c>
      <c r="N203" t="s">
        <v>25</v>
      </c>
      <c r="O203" t="s">
        <v>204</v>
      </c>
      <c r="P203" s="23" t="s">
        <v>670</v>
      </c>
      <c r="Q203" t="s">
        <v>25</v>
      </c>
      <c r="R203" t="s">
        <v>35</v>
      </c>
      <c r="S203" s="23" t="s">
        <v>653</v>
      </c>
      <c r="T203" s="8" t="s">
        <v>654</v>
      </c>
      <c r="U203" s="23" t="str">
        <f>IF(ISNUMBER(MATCH(fields[argot element],fields[parent element],0)),"y","n")</f>
        <v>n</v>
      </c>
      <c r="V203" s="23" t="s">
        <v>64</v>
      </c>
      <c r="W203" s="23" t="s">
        <v>209</v>
      </c>
      <c r="X203" s="3" t="str">
        <f>IF(fields[is parent?]="y","parent element",IF(NOT(fields[parent element]="x"),"subelement","simple element"))</f>
        <v>subelement</v>
      </c>
      <c r="Y203" t="s">
        <v>200</v>
      </c>
      <c r="Z203" s="3" t="s">
        <v>200</v>
      </c>
      <c r="AA203" s="23">
        <f>IF(ISNUMBER(MATCH(fields[argot element],issuesfield[field],0)),COUNTIF(issuesfield[field],fields[argot element]),0)</f>
        <v>0</v>
      </c>
      <c r="AB203" s="23">
        <f>IF(ISNUMBER(MATCH(fields[argot element],mappings[element],0)),COUNTIF(mappings[element],fields[argot element]),0)</f>
        <v>2</v>
      </c>
      <c r="AC203" s="23" t="s">
        <v>29</v>
      </c>
      <c r="AD203" s="23" t="s">
        <v>68</v>
      </c>
      <c r="AE203" s="23" t="s">
        <v>28</v>
      </c>
      <c r="AF203"/>
      <c r="AM203"/>
    </row>
    <row r="204" spans="1:39" x14ac:dyDescent="0.25">
      <c r="A204" s="23" t="s">
        <v>673</v>
      </c>
      <c r="B204" s="23" t="s">
        <v>651</v>
      </c>
      <c r="C204" t="s">
        <v>674</v>
      </c>
      <c r="D204" t="s">
        <v>25</v>
      </c>
      <c r="E204" s="23" t="s">
        <v>65</v>
      </c>
      <c r="F204" t="s">
        <v>29</v>
      </c>
      <c r="G204" t="s">
        <v>66</v>
      </c>
      <c r="H204" t="s">
        <v>31</v>
      </c>
      <c r="I204" t="s">
        <v>238</v>
      </c>
      <c r="J204" t="s">
        <v>25</v>
      </c>
      <c r="K204" t="s">
        <v>25</v>
      </c>
      <c r="L204" t="s">
        <v>25</v>
      </c>
      <c r="M204" t="s">
        <v>656</v>
      </c>
      <c r="N204" t="s">
        <v>241</v>
      </c>
      <c r="O204" t="s">
        <v>204</v>
      </c>
      <c r="P204" s="22" t="s">
        <v>670</v>
      </c>
      <c r="Q204" t="s">
        <v>25</v>
      </c>
      <c r="R204" t="s">
        <v>35</v>
      </c>
      <c r="S204" s="23" t="s">
        <v>653</v>
      </c>
      <c r="T204" s="8" t="s">
        <v>654</v>
      </c>
      <c r="U204" s="23" t="str">
        <f>IF(ISNUMBER(MATCH(fields[argot element],fields[parent element],0)),"y","n")</f>
        <v>n</v>
      </c>
      <c r="V204" s="23" t="s">
        <v>64</v>
      </c>
      <c r="W204" s="23" t="s">
        <v>209</v>
      </c>
      <c r="X204" s="3" t="str">
        <f>IF(fields[is parent?]="y","parent element",IF(NOT(fields[parent element]="x"),"subelement","simple element"))</f>
        <v>subelement</v>
      </c>
      <c r="Y204" s="3" t="s">
        <v>200</v>
      </c>
      <c r="Z204" s="3" t="s">
        <v>200</v>
      </c>
      <c r="AA204" s="23">
        <f>IF(ISNUMBER(MATCH(fields[argot element],issuesfield[field],0)),COUNTIF(issuesfield[field],fields[argot element]),0)</f>
        <v>0</v>
      </c>
      <c r="AB204" s="23">
        <f>IF(ISNUMBER(MATCH(fields[argot element],mappings[element],0)),COUNTIF(mappings[element],fields[argot element]),0)</f>
        <v>3</v>
      </c>
      <c r="AC204" s="23" t="s">
        <v>29</v>
      </c>
      <c r="AD204" s="23" t="s">
        <v>68</v>
      </c>
      <c r="AE204" s="23" t="s">
        <v>28</v>
      </c>
      <c r="AF204"/>
      <c r="AM204"/>
    </row>
    <row r="205" spans="1:39" x14ac:dyDescent="0.25">
      <c r="A205" s="23" t="s">
        <v>675</v>
      </c>
      <c r="B205" s="23" t="s">
        <v>651</v>
      </c>
      <c r="C205" t="s">
        <v>244</v>
      </c>
      <c r="D205" t="s">
        <v>245</v>
      </c>
      <c r="E205" s="23" t="s">
        <v>65</v>
      </c>
      <c r="F205" t="s">
        <v>29</v>
      </c>
      <c r="G205" t="s">
        <v>66</v>
      </c>
      <c r="H205" t="s">
        <v>87</v>
      </c>
      <c r="I205" t="s">
        <v>32</v>
      </c>
      <c r="J205" t="s">
        <v>25</v>
      </c>
      <c r="K205" t="s">
        <v>25</v>
      </c>
      <c r="L205" t="s">
        <v>25</v>
      </c>
      <c r="M205" t="s">
        <v>25</v>
      </c>
      <c r="N205" t="s">
        <v>25</v>
      </c>
      <c r="O205" t="s">
        <v>25</v>
      </c>
      <c r="P205" s="23" t="s">
        <v>25</v>
      </c>
      <c r="Q205" t="s">
        <v>25</v>
      </c>
      <c r="R205" t="s">
        <v>35</v>
      </c>
      <c r="S205" s="23" t="s">
        <v>653</v>
      </c>
      <c r="T205" s="8" t="s">
        <v>654</v>
      </c>
      <c r="U205" s="23" t="str">
        <f>IF(ISNUMBER(MATCH(fields[argot element],fields[parent element],0)),"y","n")</f>
        <v>n</v>
      </c>
      <c r="V205" s="3" t="s">
        <v>26</v>
      </c>
      <c r="W205" s="3" t="s">
        <v>27</v>
      </c>
      <c r="X205" s="3" t="str">
        <f>IF(fields[is parent?]="y","parent element",IF(NOT(fields[parent element]="x"),"subelement","simple element"))</f>
        <v>subelement</v>
      </c>
      <c r="Y205" t="s">
        <v>200</v>
      </c>
      <c r="Z205" s="3" t="s">
        <v>200</v>
      </c>
      <c r="AA205" s="23">
        <f>IF(ISNUMBER(MATCH(fields[argot element],issuesfield[field],0)),COUNTIF(issuesfield[field],fields[argot element]),0)</f>
        <v>0</v>
      </c>
      <c r="AB205" s="23">
        <f>IF(ISNUMBER(MATCH(fields[argot element],mappings[element],0)),COUNTIF(mappings[element],fields[argot element]),0)</f>
        <v>6</v>
      </c>
      <c r="AC205" s="23" t="s">
        <v>29</v>
      </c>
      <c r="AD205" s="23" t="s">
        <v>68</v>
      </c>
      <c r="AE205" s="23" t="s">
        <v>28</v>
      </c>
      <c r="AF205"/>
      <c r="AM205"/>
    </row>
    <row r="206" spans="1:39" x14ac:dyDescent="0.25">
      <c r="A206" s="3" t="s">
        <v>676</v>
      </c>
      <c r="B206" s="3" t="s">
        <v>25</v>
      </c>
      <c r="C206" t="s">
        <v>678</v>
      </c>
      <c r="D206" t="s">
        <v>679</v>
      </c>
      <c r="E206" s="3" t="s">
        <v>167</v>
      </c>
      <c r="F206" t="s">
        <v>29</v>
      </c>
      <c r="G206" t="s">
        <v>30</v>
      </c>
      <c r="H206" t="s">
        <v>31</v>
      </c>
      <c r="I206" t="s">
        <v>168</v>
      </c>
      <c r="J206" t="s">
        <v>25</v>
      </c>
      <c r="K206" t="s">
        <v>25</v>
      </c>
      <c r="L206" t="s">
        <v>25</v>
      </c>
      <c r="M206" t="s">
        <v>677</v>
      </c>
      <c r="N206" t="s">
        <v>25</v>
      </c>
      <c r="O206" t="s">
        <v>28</v>
      </c>
      <c r="P206" s="3" t="s">
        <v>25</v>
      </c>
      <c r="Q206" t="s">
        <v>25</v>
      </c>
      <c r="R206" t="s">
        <v>28</v>
      </c>
      <c r="S206" s="3" t="s">
        <v>61</v>
      </c>
      <c r="T206" s="3" t="s">
        <v>28</v>
      </c>
      <c r="U206" s="3" t="str">
        <f>IF(ISNUMBER(MATCH(fields[argot element],fields[parent element],0)),"y","n")</f>
        <v>n</v>
      </c>
      <c r="V206" s="3" t="s">
        <v>26</v>
      </c>
      <c r="W206" s="3" t="s">
        <v>27</v>
      </c>
      <c r="X206" s="3" t="str">
        <f>IF(fields[is parent?]="y","parent element",IF(NOT(fields[parent element]="x"),"subelement","simple element"))</f>
        <v>simple element</v>
      </c>
      <c r="Y206" t="s">
        <v>268</v>
      </c>
      <c r="Z206" s="3" t="s">
        <v>28</v>
      </c>
      <c r="AA206" s="3">
        <f>IF(ISNUMBER(MATCH(fields[argot element],issuesfield[field],0)),COUNTIF(issuesfield[field],fields[argot element]),0)</f>
        <v>0</v>
      </c>
      <c r="AB206" s="3">
        <f>IF(ISNUMBER(MATCH(fields[argot element],mappings[element],0)),COUNTIF(mappings[element],fields[argot element]),0)</f>
        <v>1</v>
      </c>
      <c r="AC206" s="3" t="s">
        <v>28</v>
      </c>
      <c r="AD206" s="3" t="s">
        <v>28</v>
      </c>
      <c r="AE206" s="3" t="s">
        <v>28</v>
      </c>
      <c r="AF206"/>
      <c r="AM206"/>
    </row>
    <row r="207" spans="1:39" x14ac:dyDescent="0.25">
      <c r="A207" s="3" t="s">
        <v>680</v>
      </c>
      <c r="B207" s="3" t="s">
        <v>25</v>
      </c>
      <c r="C207" t="s">
        <v>681</v>
      </c>
      <c r="D207" t="s">
        <v>28</v>
      </c>
      <c r="E207" s="3" t="s">
        <v>379</v>
      </c>
      <c r="F207" t="s">
        <v>29</v>
      </c>
      <c r="G207" t="s">
        <v>66</v>
      </c>
      <c r="H207" t="s">
        <v>31</v>
      </c>
      <c r="I207" t="s">
        <v>32</v>
      </c>
      <c r="J207" t="s">
        <v>25</v>
      </c>
      <c r="K207" t="s">
        <v>25</v>
      </c>
      <c r="L207" t="s">
        <v>96</v>
      </c>
      <c r="M207" t="s">
        <v>25</v>
      </c>
      <c r="N207" t="s">
        <v>25</v>
      </c>
      <c r="O207" t="s">
        <v>28</v>
      </c>
      <c r="P207" s="3" t="s">
        <v>25</v>
      </c>
      <c r="Q207" t="s">
        <v>25</v>
      </c>
      <c r="R207" t="s">
        <v>28</v>
      </c>
      <c r="S207" s="3" t="s">
        <v>682</v>
      </c>
      <c r="T207" s="3" t="s">
        <v>28</v>
      </c>
      <c r="U207" s="3" t="str">
        <f>IF(ISNUMBER(MATCH(fields[argot element],fields[parent element],0)),"y","n")</f>
        <v>y</v>
      </c>
      <c r="V207" s="3" t="s">
        <v>64</v>
      </c>
      <c r="W207" s="3" t="s">
        <v>1521</v>
      </c>
      <c r="X207" s="3" t="str">
        <f>IF(fields[is parent?]="y","parent element",IF(NOT(fields[parent element]="x"),"subelement","simple element"))</f>
        <v>parent element</v>
      </c>
      <c r="Y207" t="s">
        <v>268</v>
      </c>
      <c r="Z207" s="3" t="s">
        <v>74</v>
      </c>
      <c r="AA207" s="3">
        <f>IF(ISNUMBER(MATCH(fields[argot element],issuesfield[field],0)),COUNTIF(issuesfield[field],fields[argot element]),0)</f>
        <v>0</v>
      </c>
      <c r="AB207" s="3">
        <f>IF(ISNUMBER(MATCH(fields[argot element],mappings[element],0)),COUNTIF(mappings[element],fields[argot element]),0)</f>
        <v>1</v>
      </c>
      <c r="AC207" s="3" t="s">
        <v>28</v>
      </c>
      <c r="AD207" s="3" t="s">
        <v>28</v>
      </c>
      <c r="AE207" s="3" t="s">
        <v>28</v>
      </c>
      <c r="AF207"/>
      <c r="AM207"/>
    </row>
    <row r="208" spans="1:39" x14ac:dyDescent="0.25">
      <c r="A208" s="3" t="s">
        <v>686</v>
      </c>
      <c r="B208" s="3" t="s">
        <v>680</v>
      </c>
      <c r="C208" t="s">
        <v>687</v>
      </c>
      <c r="D208" t="s">
        <v>28</v>
      </c>
      <c r="E208" s="3" t="s">
        <v>379</v>
      </c>
      <c r="F208" t="s">
        <v>29</v>
      </c>
      <c r="G208" t="s">
        <v>66</v>
      </c>
      <c r="H208" t="s">
        <v>31</v>
      </c>
      <c r="I208" t="s">
        <v>32</v>
      </c>
      <c r="J208" t="s">
        <v>25</v>
      </c>
      <c r="K208" t="s">
        <v>25</v>
      </c>
      <c r="L208" t="s">
        <v>96</v>
      </c>
      <c r="M208" t="s">
        <v>25</v>
      </c>
      <c r="N208" t="s">
        <v>25</v>
      </c>
      <c r="O208" t="s">
        <v>28</v>
      </c>
      <c r="P208" s="3" t="s">
        <v>25</v>
      </c>
      <c r="Q208" t="s">
        <v>25</v>
      </c>
      <c r="R208" t="s">
        <v>28</v>
      </c>
      <c r="S208" s="3" t="s">
        <v>682</v>
      </c>
      <c r="T208" s="23" t="s">
        <v>688</v>
      </c>
      <c r="U208" s="3" t="str">
        <f>IF(ISNUMBER(MATCH(fields[argot element],fields[parent element],0)),"y","n")</f>
        <v>n</v>
      </c>
      <c r="V208" s="3" t="s">
        <v>26</v>
      </c>
      <c r="W208" s="3" t="s">
        <v>27</v>
      </c>
      <c r="X208" s="3" t="str">
        <f>IF(fields[is parent?]="y","parent element",IF(NOT(fields[parent element]="x"),"subelement","simple element"))</f>
        <v>subelement</v>
      </c>
      <c r="Y208" s="3" t="s">
        <v>268</v>
      </c>
      <c r="Z208" s="3" t="s">
        <v>74</v>
      </c>
      <c r="AA208" s="3">
        <f>IF(ISNUMBER(MATCH(fields[argot element],issuesfield[field],0)),COUNTIF(issuesfield[field],fields[argot element]),0)</f>
        <v>0</v>
      </c>
      <c r="AB208" s="3">
        <f>IF(ISNUMBER(MATCH(fields[argot element],mappings[element],0)),COUNTIF(mappings[element],fields[argot element]),0)</f>
        <v>0</v>
      </c>
      <c r="AC208" s="3" t="s">
        <v>28</v>
      </c>
      <c r="AD208" s="3" t="s">
        <v>28</v>
      </c>
      <c r="AE208" s="3" t="s">
        <v>28</v>
      </c>
      <c r="AF208"/>
      <c r="AM208"/>
    </row>
    <row r="209" spans="1:39" x14ac:dyDescent="0.25">
      <c r="A209" s="3" t="s">
        <v>683</v>
      </c>
      <c r="B209" s="3" t="s">
        <v>680</v>
      </c>
      <c r="C209" t="s">
        <v>684</v>
      </c>
      <c r="D209" t="s">
        <v>28</v>
      </c>
      <c r="E209" s="3" t="s">
        <v>379</v>
      </c>
      <c r="F209" t="s">
        <v>29</v>
      </c>
      <c r="G209" t="s">
        <v>66</v>
      </c>
      <c r="H209" t="s">
        <v>31</v>
      </c>
      <c r="I209" t="s">
        <v>76</v>
      </c>
      <c r="J209" t="s">
        <v>25</v>
      </c>
      <c r="K209" t="s">
        <v>25</v>
      </c>
      <c r="L209" t="s">
        <v>96</v>
      </c>
      <c r="M209" t="s">
        <v>97</v>
      </c>
      <c r="N209" t="s">
        <v>25</v>
      </c>
      <c r="O209" t="s">
        <v>28</v>
      </c>
      <c r="P209" s="3" t="s">
        <v>685</v>
      </c>
      <c r="Q209" t="s">
        <v>25</v>
      </c>
      <c r="R209" t="s">
        <v>28</v>
      </c>
      <c r="S209" s="3" t="s">
        <v>682</v>
      </c>
      <c r="T209" t="s">
        <v>28</v>
      </c>
      <c r="U209" s="3" t="str">
        <f>IF(ISNUMBER(MATCH(fields[argot element],fields[parent element],0)),"y","n")</f>
        <v>n</v>
      </c>
      <c r="V209" s="3" t="s">
        <v>64</v>
      </c>
      <c r="W209" s="3" t="s">
        <v>95</v>
      </c>
      <c r="X209" s="3" t="str">
        <f>IF(fields[is parent?]="y","parent element",IF(NOT(fields[parent element]="x"),"subelement","simple element"))</f>
        <v>subelement</v>
      </c>
      <c r="Y209" s="3" t="s">
        <v>268</v>
      </c>
      <c r="Z209" s="3" t="s">
        <v>74</v>
      </c>
      <c r="AA209" s="3">
        <f>IF(ISNUMBER(MATCH(fields[argot element],issuesfield[field],0)),COUNTIF(issuesfield[field],fields[argot element]),0)</f>
        <v>0</v>
      </c>
      <c r="AB209" s="3">
        <f>IF(ISNUMBER(MATCH(fields[argot element],mappings[element],0)),COUNTIF(mappings[element],fields[argot element]),0)</f>
        <v>0</v>
      </c>
      <c r="AC209" s="3" t="s">
        <v>28</v>
      </c>
      <c r="AD209" s="3" t="s">
        <v>28</v>
      </c>
      <c r="AE209" s="3" t="s">
        <v>28</v>
      </c>
      <c r="AF209"/>
      <c r="AM209"/>
    </row>
    <row r="210" spans="1:39" x14ac:dyDescent="0.25">
      <c r="A210" s="3" t="s">
        <v>689</v>
      </c>
      <c r="B210" s="3" t="s">
        <v>25</v>
      </c>
      <c r="C210" t="s">
        <v>692</v>
      </c>
      <c r="D210" t="s">
        <v>693</v>
      </c>
      <c r="E210" s="3" t="s">
        <v>116</v>
      </c>
      <c r="F210" t="s">
        <v>29</v>
      </c>
      <c r="G210" t="s">
        <v>66</v>
      </c>
      <c r="H210" t="s">
        <v>40</v>
      </c>
      <c r="I210" t="s">
        <v>690</v>
      </c>
      <c r="J210" t="s">
        <v>25</v>
      </c>
      <c r="K210" t="s">
        <v>691</v>
      </c>
      <c r="L210" t="s">
        <v>25</v>
      </c>
      <c r="M210" t="s">
        <v>25</v>
      </c>
      <c r="N210" t="s">
        <v>25</v>
      </c>
      <c r="O210" t="s">
        <v>25</v>
      </c>
      <c r="P210" s="14" t="s">
        <v>694</v>
      </c>
      <c r="Q210" t="s">
        <v>695</v>
      </c>
      <c r="R210" t="s">
        <v>696</v>
      </c>
      <c r="S210" s="3" t="s">
        <v>119</v>
      </c>
      <c r="T210" t="s">
        <v>28</v>
      </c>
      <c r="U210" s="3" t="str">
        <f>IF(ISNUMBER(MATCH(fields[argot element],fields[parent element],0)),"y","n")</f>
        <v>n</v>
      </c>
      <c r="V210" s="3" t="s">
        <v>94</v>
      </c>
      <c r="W210" s="3" t="s">
        <v>95</v>
      </c>
      <c r="X210" s="3" t="str">
        <f>IF(fields[is parent?]="y","parent element",IF(NOT(fields[parent element]="x"),"subelement","simple element"))</f>
        <v>simple element</v>
      </c>
      <c r="Y210" s="3" t="s">
        <v>268</v>
      </c>
      <c r="Z210" s="3" t="s">
        <v>28</v>
      </c>
      <c r="AA210" s="3">
        <f>IF(ISNUMBER(MATCH(fields[argot element],issuesfield[field],0)),COUNTIF(issuesfield[field],fields[argot element]),0)</f>
        <v>1</v>
      </c>
      <c r="AB210" s="3">
        <f>IF(ISNUMBER(MATCH(fields[argot element],mappings[element],0)),COUNTIF(mappings[element],fields[argot element]),0)</f>
        <v>14</v>
      </c>
      <c r="AC210" s="3" t="s">
        <v>28</v>
      </c>
      <c r="AD210" s="3" t="s">
        <v>28</v>
      </c>
      <c r="AE210" s="3" t="s">
        <v>28</v>
      </c>
      <c r="AF210"/>
      <c r="AM210"/>
    </row>
    <row r="211" spans="1:39" x14ac:dyDescent="0.25">
      <c r="A211" s="3" t="s">
        <v>697</v>
      </c>
      <c r="B211" s="3" t="s">
        <v>25</v>
      </c>
      <c r="C211" t="s">
        <v>700</v>
      </c>
      <c r="D211" t="s">
        <v>701</v>
      </c>
      <c r="E211" s="3" t="s">
        <v>116</v>
      </c>
      <c r="F211" t="s">
        <v>29</v>
      </c>
      <c r="G211" t="s">
        <v>66</v>
      </c>
      <c r="H211" t="s">
        <v>40</v>
      </c>
      <c r="I211" t="s">
        <v>698</v>
      </c>
      <c r="J211" t="s">
        <v>25</v>
      </c>
      <c r="K211" t="s">
        <v>699</v>
      </c>
      <c r="L211" t="s">
        <v>25</v>
      </c>
      <c r="M211" t="s">
        <v>25</v>
      </c>
      <c r="N211" t="s">
        <v>25</v>
      </c>
      <c r="O211" t="s">
        <v>25</v>
      </c>
      <c r="P211" s="3" t="s">
        <v>702</v>
      </c>
      <c r="Q211" t="s">
        <v>703</v>
      </c>
      <c r="R211" t="s">
        <v>696</v>
      </c>
      <c r="S211" s="3" t="s">
        <v>119</v>
      </c>
      <c r="T211" t="s">
        <v>28</v>
      </c>
      <c r="U211" s="3" t="str">
        <f>IF(ISNUMBER(MATCH(fields[argot element],fields[parent element],0)),"y","n")</f>
        <v>n</v>
      </c>
      <c r="V211" s="3" t="s">
        <v>94</v>
      </c>
      <c r="W211" s="3" t="s">
        <v>95</v>
      </c>
      <c r="X211" s="3" t="str">
        <f>IF(fields[is parent?]="y","parent element",IF(NOT(fields[parent element]="x"),"subelement","simple element"))</f>
        <v>simple element</v>
      </c>
      <c r="Y211" t="s">
        <v>268</v>
      </c>
      <c r="Z211" s="3" t="s">
        <v>28</v>
      </c>
      <c r="AA211" s="3">
        <f>IF(ISNUMBER(MATCH(fields[argot element],issuesfield[field],0)),COUNTIF(issuesfield[field],fields[argot element]),0)</f>
        <v>2</v>
      </c>
      <c r="AB211" s="3">
        <f>IF(ISNUMBER(MATCH(fields[argot element],mappings[element],0)),COUNTIF(mappings[element],fields[argot element]),0)</f>
        <v>25</v>
      </c>
      <c r="AC211" s="3" t="s">
        <v>28</v>
      </c>
      <c r="AD211" s="3" t="s">
        <v>28</v>
      </c>
      <c r="AE211" s="3" t="s">
        <v>28</v>
      </c>
      <c r="AF211"/>
      <c r="AM211"/>
    </row>
    <row r="212" spans="1:39" x14ac:dyDescent="0.25">
      <c r="A212" s="3" t="s">
        <v>704</v>
      </c>
      <c r="B212" s="3" t="s">
        <v>25</v>
      </c>
      <c r="C212" t="s">
        <v>707</v>
      </c>
      <c r="D212" t="s">
        <v>708</v>
      </c>
      <c r="E212" s="3" t="s">
        <v>116</v>
      </c>
      <c r="F212" t="s">
        <v>29</v>
      </c>
      <c r="G212" t="s">
        <v>66</v>
      </c>
      <c r="H212" t="s">
        <v>40</v>
      </c>
      <c r="I212" t="s">
        <v>705</v>
      </c>
      <c r="J212" t="s">
        <v>25</v>
      </c>
      <c r="K212" t="s">
        <v>706</v>
      </c>
      <c r="L212" t="s">
        <v>25</v>
      </c>
      <c r="M212" t="s">
        <v>25</v>
      </c>
      <c r="N212" t="s">
        <v>25</v>
      </c>
      <c r="O212" t="s">
        <v>25</v>
      </c>
      <c r="P212" s="3" t="s">
        <v>709</v>
      </c>
      <c r="Q212" t="s">
        <v>695</v>
      </c>
      <c r="R212" t="s">
        <v>696</v>
      </c>
      <c r="S212" s="3" t="s">
        <v>119</v>
      </c>
      <c r="T212" s="3" t="s">
        <v>28</v>
      </c>
      <c r="U212" s="3" t="str">
        <f>IF(ISNUMBER(MATCH(fields[argot element],fields[parent element],0)),"y","n")</f>
        <v>n</v>
      </c>
      <c r="V212" s="3" t="s">
        <v>94</v>
      </c>
      <c r="W212" s="3" t="s">
        <v>95</v>
      </c>
      <c r="X212" s="3" t="str">
        <f>IF(fields[is parent?]="y","parent element",IF(NOT(fields[parent element]="x"),"subelement","simple element"))</f>
        <v>simple element</v>
      </c>
      <c r="Y212" t="s">
        <v>268</v>
      </c>
      <c r="Z212" s="3" t="s">
        <v>28</v>
      </c>
      <c r="AA212" s="3">
        <f>IF(ISNUMBER(MATCH(fields[argot element],issuesfield[field],0)),COUNTIF(issuesfield[field],fields[argot element]),0)</f>
        <v>1</v>
      </c>
      <c r="AB212" s="3">
        <f>IF(ISNUMBER(MATCH(fields[argot element],mappings[element],0)),COUNTIF(mappings[element],fields[argot element]),0)</f>
        <v>17</v>
      </c>
      <c r="AC212" s="3" t="s">
        <v>28</v>
      </c>
      <c r="AD212" s="3" t="s">
        <v>28</v>
      </c>
      <c r="AE212" s="3" t="s">
        <v>28</v>
      </c>
      <c r="AF212"/>
      <c r="AM212"/>
    </row>
    <row r="213" spans="1:39" x14ac:dyDescent="0.25">
      <c r="A213" s="3" t="s">
        <v>710</v>
      </c>
      <c r="B213" s="3" t="s">
        <v>25</v>
      </c>
      <c r="C213" t="s">
        <v>711</v>
      </c>
      <c r="D213" t="s">
        <v>712</v>
      </c>
      <c r="E213" s="3" t="s">
        <v>116</v>
      </c>
      <c r="F213" t="s">
        <v>29</v>
      </c>
      <c r="G213" t="s">
        <v>66</v>
      </c>
      <c r="H213" t="s">
        <v>40</v>
      </c>
      <c r="I213" t="s">
        <v>32</v>
      </c>
      <c r="J213" t="s">
        <v>68</v>
      </c>
      <c r="K213" t="s">
        <v>25</v>
      </c>
      <c r="L213" t="s">
        <v>25</v>
      </c>
      <c r="M213" t="s">
        <v>25</v>
      </c>
      <c r="N213" t="s">
        <v>25</v>
      </c>
      <c r="O213" t="s">
        <v>25</v>
      </c>
      <c r="P213" s="3" t="s">
        <v>25</v>
      </c>
      <c r="Q213" t="s">
        <v>25</v>
      </c>
      <c r="R213" t="s">
        <v>25</v>
      </c>
      <c r="S213" s="3" t="s">
        <v>119</v>
      </c>
      <c r="T213" t="s">
        <v>28</v>
      </c>
      <c r="U213" s="3" t="str">
        <f>IF(ISNUMBER(MATCH(fields[argot element],fields[parent element],0)),"y","n")</f>
        <v>y</v>
      </c>
      <c r="V213" s="3" t="s">
        <v>1520</v>
      </c>
      <c r="W213" s="3" t="s">
        <v>27</v>
      </c>
      <c r="X213" s="3" t="str">
        <f>IF(fields[is parent?]="y","parent element",IF(NOT(fields[parent element]="x"),"subelement","simple element"))</f>
        <v>parent element</v>
      </c>
      <c r="Y213" t="s">
        <v>268</v>
      </c>
      <c r="Z213" s="3" t="s">
        <v>115</v>
      </c>
      <c r="AA213" s="3">
        <f>IF(ISNUMBER(MATCH(fields[argot element],issuesfield[field],0)),COUNTIF(issuesfield[field],fields[argot element]),0)</f>
        <v>0</v>
      </c>
      <c r="AB213" s="3">
        <f>IF(ISNUMBER(MATCH(fields[argot element],mappings[element],0)),COUNTIF(mappings[element],fields[argot element]),0)</f>
        <v>0</v>
      </c>
      <c r="AC213" s="3" t="s">
        <v>28</v>
      </c>
      <c r="AD213" s="3" t="s">
        <v>28</v>
      </c>
      <c r="AE213" s="3" t="s">
        <v>68</v>
      </c>
      <c r="AF213"/>
      <c r="AM213"/>
    </row>
    <row r="214" spans="1:39" s="3" customFormat="1" x14ac:dyDescent="0.25">
      <c r="A214" s="3" t="s">
        <v>713</v>
      </c>
      <c r="B214" s="3" t="s">
        <v>710</v>
      </c>
      <c r="C214" s="3" t="s">
        <v>103</v>
      </c>
      <c r="D214" s="3" t="s">
        <v>25</v>
      </c>
      <c r="E214" s="3" t="s">
        <v>116</v>
      </c>
      <c r="F214" s="3" t="s">
        <v>29</v>
      </c>
      <c r="G214" s="3" t="s">
        <v>66</v>
      </c>
      <c r="H214" s="3" t="s">
        <v>31</v>
      </c>
      <c r="I214" s="3" t="s">
        <v>32</v>
      </c>
      <c r="J214" s="3" t="s">
        <v>25</v>
      </c>
      <c r="K214" s="3" t="s">
        <v>25</v>
      </c>
      <c r="L214" s="3" t="s">
        <v>25</v>
      </c>
      <c r="M214" s="3" t="s">
        <v>25</v>
      </c>
      <c r="N214" s="3" t="s">
        <v>25</v>
      </c>
      <c r="O214" s="3" t="s">
        <v>25</v>
      </c>
      <c r="P214" s="3" t="s">
        <v>25</v>
      </c>
      <c r="Q214" s="3" t="s">
        <v>25</v>
      </c>
      <c r="R214" s="3" t="s">
        <v>25</v>
      </c>
      <c r="S214" s="3" t="s">
        <v>119</v>
      </c>
      <c r="T214" s="3" t="s">
        <v>714</v>
      </c>
      <c r="U214" s="3" t="str">
        <f>IF(ISNUMBER(MATCH(fields[argot element],fields[parent element],0)),"y","n")</f>
        <v>n</v>
      </c>
      <c r="V214" s="23" t="s">
        <v>26</v>
      </c>
      <c r="W214" s="3" t="s">
        <v>27</v>
      </c>
      <c r="X214" s="3" t="str">
        <f>IF(fields[is parent?]="y","parent element",IF(NOT(fields[parent element]="x"),"subelement","simple element"))</f>
        <v>subelement</v>
      </c>
      <c r="Y214" s="3" t="s">
        <v>268</v>
      </c>
      <c r="Z214" s="3" t="s">
        <v>115</v>
      </c>
      <c r="AA214" s="3">
        <f>IF(ISNUMBER(MATCH(fields[argot element],issuesfield[field],0)),COUNTIF(issuesfield[field],fields[argot element]),0)</f>
        <v>0</v>
      </c>
      <c r="AB214" s="3">
        <f>IF(ISNUMBER(MATCH(fields[argot element],mappings[element],0)),COUNTIF(mappings[element],fields[argot element]),0)</f>
        <v>0</v>
      </c>
      <c r="AC214" s="3" t="s">
        <v>28</v>
      </c>
      <c r="AD214" s="3" t="s">
        <v>28</v>
      </c>
      <c r="AE214" s="3" t="s">
        <v>68</v>
      </c>
    </row>
    <row r="215" spans="1:39" x14ac:dyDescent="0.25">
      <c r="A215" s="3" t="s">
        <v>715</v>
      </c>
      <c r="B215" s="3" t="s">
        <v>710</v>
      </c>
      <c r="C215" t="s">
        <v>126</v>
      </c>
      <c r="D215" t="s">
        <v>25</v>
      </c>
      <c r="E215" s="3" t="s">
        <v>116</v>
      </c>
      <c r="F215" t="s">
        <v>29</v>
      </c>
      <c r="G215" t="s">
        <v>66</v>
      </c>
      <c r="H215" t="s">
        <v>87</v>
      </c>
      <c r="I215" t="s">
        <v>125</v>
      </c>
      <c r="J215" t="s">
        <v>25</v>
      </c>
      <c r="K215" t="s">
        <v>25</v>
      </c>
      <c r="L215" t="s">
        <v>25</v>
      </c>
      <c r="M215" t="s">
        <v>716</v>
      </c>
      <c r="N215" t="s">
        <v>25</v>
      </c>
      <c r="O215" t="s">
        <v>28</v>
      </c>
      <c r="P215" s="22" t="s">
        <v>717</v>
      </c>
      <c r="Q215" t="s">
        <v>25</v>
      </c>
      <c r="R215" t="s">
        <v>25</v>
      </c>
      <c r="S215" s="3" t="s">
        <v>119</v>
      </c>
      <c r="T215" s="3" t="s">
        <v>28</v>
      </c>
      <c r="U215" s="3" t="str">
        <f>IF(ISNUMBER(MATCH(fields[argot element],fields[parent element],0)),"y","n")</f>
        <v>n</v>
      </c>
      <c r="V215" s="3" t="s">
        <v>64</v>
      </c>
      <c r="W215" s="3" t="s">
        <v>124</v>
      </c>
      <c r="X215" s="3" t="str">
        <f>IF(fields[is parent?]="y","parent element",IF(NOT(fields[parent element]="x"),"subelement","simple element"))</f>
        <v>subelement</v>
      </c>
      <c r="Y215" s="3" t="s">
        <v>268</v>
      </c>
      <c r="Z215" s="3" t="s">
        <v>115</v>
      </c>
      <c r="AA215" s="3">
        <f>IF(ISNUMBER(MATCH(fields[argot element],issuesfield[field],0)),COUNTIF(issuesfield[field],fields[argot element]),0)</f>
        <v>0</v>
      </c>
      <c r="AB215" s="3">
        <f>IF(ISNUMBER(MATCH(fields[argot element],mappings[element],0)),COUNTIF(mappings[element],fields[argot element]),0)</f>
        <v>15</v>
      </c>
      <c r="AC215" s="3" t="s">
        <v>28</v>
      </c>
      <c r="AD215" s="3" t="s">
        <v>28</v>
      </c>
      <c r="AE215" s="3" t="s">
        <v>68</v>
      </c>
      <c r="AF215"/>
      <c r="AM215"/>
    </row>
    <row r="216" spans="1:39" x14ac:dyDescent="0.25">
      <c r="A216" s="3" t="s">
        <v>1512</v>
      </c>
      <c r="B216" s="3" t="s">
        <v>25</v>
      </c>
      <c r="C216" t="s">
        <v>1513</v>
      </c>
      <c r="D216" t="s">
        <v>25</v>
      </c>
      <c r="E216" s="3" t="s">
        <v>116</v>
      </c>
      <c r="F216" t="s">
        <v>29</v>
      </c>
      <c r="G216" t="s">
        <v>66</v>
      </c>
      <c r="H216" t="s">
        <v>40</v>
      </c>
      <c r="I216" t="s">
        <v>125</v>
      </c>
      <c r="J216" t="s">
        <v>25</v>
      </c>
      <c r="K216" t="s">
        <v>25</v>
      </c>
      <c r="L216" t="s">
        <v>25</v>
      </c>
      <c r="M216" t="s">
        <v>25</v>
      </c>
      <c r="N216" t="s">
        <v>25</v>
      </c>
      <c r="O216" t="s">
        <v>28</v>
      </c>
      <c r="P216" s="22" t="s">
        <v>717</v>
      </c>
      <c r="Q216" t="s">
        <v>25</v>
      </c>
      <c r="R216" t="s">
        <v>25</v>
      </c>
      <c r="S216" s="3" t="s">
        <v>119</v>
      </c>
      <c r="T216" s="3" t="s">
        <v>28</v>
      </c>
      <c r="U216" s="3" t="str">
        <f>IF(ISNUMBER(MATCH(fields[argot element],fields[parent element],0)),"y","n")</f>
        <v>n</v>
      </c>
      <c r="V216" t="s">
        <v>26</v>
      </c>
      <c r="W216" t="s">
        <v>27</v>
      </c>
      <c r="X216" s="3" t="str">
        <f>IF(fields[is parent?]="y","parent element",IF(NOT(fields[parent element]="x"),"subelement","simple element"))</f>
        <v>simple element</v>
      </c>
      <c r="Y216" t="s">
        <v>268</v>
      </c>
      <c r="Z216" s="3" t="s">
        <v>28</v>
      </c>
      <c r="AA216" s="3">
        <f>IF(ISNUMBER(MATCH(fields[argot element],issuesfield[field],0)),COUNTIF(issuesfield[field],fields[argot element]),0)</f>
        <v>0</v>
      </c>
      <c r="AB216" s="3">
        <f>IF(ISNUMBER(MATCH(fields[argot element],mappings[element],0)),COUNTIF(mappings[element],fields[argot element]),0)</f>
        <v>0</v>
      </c>
      <c r="AC216" s="3" t="s">
        <v>68</v>
      </c>
      <c r="AD216" s="3" t="s">
        <v>68</v>
      </c>
      <c r="AE216" s="3" t="s">
        <v>29</v>
      </c>
      <c r="AF216"/>
      <c r="AM216"/>
    </row>
    <row r="217" spans="1:39" x14ac:dyDescent="0.25">
      <c r="A217" s="2" t="s">
        <v>718</v>
      </c>
      <c r="B217" s="3" t="s">
        <v>25</v>
      </c>
      <c r="C217" t="s">
        <v>721</v>
      </c>
      <c r="D217" t="s">
        <v>722</v>
      </c>
      <c r="E217" s="3" t="s">
        <v>116</v>
      </c>
      <c r="F217" t="s">
        <v>29</v>
      </c>
      <c r="G217" t="s">
        <v>66</v>
      </c>
      <c r="H217" t="s">
        <v>40</v>
      </c>
      <c r="I217" t="s">
        <v>719</v>
      </c>
      <c r="J217" t="s">
        <v>25</v>
      </c>
      <c r="K217" t="s">
        <v>720</v>
      </c>
      <c r="L217" t="s">
        <v>25</v>
      </c>
      <c r="M217" t="s">
        <v>25</v>
      </c>
      <c r="N217" t="s">
        <v>25</v>
      </c>
      <c r="O217" t="s">
        <v>25</v>
      </c>
      <c r="P217" s="3" t="s">
        <v>723</v>
      </c>
      <c r="Q217" t="s">
        <v>724</v>
      </c>
      <c r="R217" t="s">
        <v>696</v>
      </c>
      <c r="S217" s="3" t="s">
        <v>119</v>
      </c>
      <c r="T217" s="3" t="s">
        <v>28</v>
      </c>
      <c r="U217" s="3" t="str">
        <f>IF(ISNUMBER(MATCH(fields[argot element],fields[parent element],0)),"y","n")</f>
        <v>n</v>
      </c>
      <c r="V217" s="3" t="s">
        <v>94</v>
      </c>
      <c r="W217" s="3" t="s">
        <v>95</v>
      </c>
      <c r="X217" s="3" t="str">
        <f>IF(fields[is parent?]="y","parent element",IF(NOT(fields[parent element]="x"),"subelement","simple element"))</f>
        <v>simple element</v>
      </c>
      <c r="Y217" t="s">
        <v>268</v>
      </c>
      <c r="Z217" s="3" t="s">
        <v>28</v>
      </c>
      <c r="AA217" s="3">
        <f>IF(ISNUMBER(MATCH(fields[argot element],issuesfield[field],0)),COUNTIF(issuesfield[field],fields[argot element]),0)</f>
        <v>0</v>
      </c>
      <c r="AB217" s="3">
        <f>IF(ISNUMBER(MATCH(fields[argot element],mappings[element],0)),COUNTIF(mappings[element],fields[argot element]),0)</f>
        <v>23</v>
      </c>
      <c r="AC217" s="3" t="s">
        <v>28</v>
      </c>
      <c r="AD217" s="3" t="s">
        <v>28</v>
      </c>
      <c r="AE217" s="2" t="s">
        <v>28</v>
      </c>
      <c r="AF217"/>
      <c r="AM217"/>
    </row>
    <row r="218" spans="1:39" x14ac:dyDescent="0.25">
      <c r="A218" s="23" t="s">
        <v>725</v>
      </c>
      <c r="B218" s="3" t="s">
        <v>25</v>
      </c>
      <c r="C218" t="s">
        <v>602</v>
      </c>
      <c r="D218" t="s">
        <v>203</v>
      </c>
      <c r="E218" s="23" t="s">
        <v>726</v>
      </c>
      <c r="F218" t="s">
        <v>29</v>
      </c>
      <c r="G218" t="s">
        <v>66</v>
      </c>
      <c r="H218" t="s">
        <v>40</v>
      </c>
      <c r="I218" t="s">
        <v>32</v>
      </c>
      <c r="J218" t="s">
        <v>68</v>
      </c>
      <c r="K218" t="s">
        <v>25</v>
      </c>
      <c r="L218" t="s">
        <v>25</v>
      </c>
      <c r="M218" t="s">
        <v>25</v>
      </c>
      <c r="N218" t="s">
        <v>25</v>
      </c>
      <c r="O218" t="s">
        <v>204</v>
      </c>
      <c r="P218" s="23" t="s">
        <v>727</v>
      </c>
      <c r="Q218" t="s">
        <v>25</v>
      </c>
      <c r="R218" t="s">
        <v>35</v>
      </c>
      <c r="S218" s="23" t="s">
        <v>728</v>
      </c>
      <c r="T218" s="3" t="s">
        <v>729</v>
      </c>
      <c r="U218" s="3" t="str">
        <f>IF(ISNUMBER(MATCH(fields[argot element],fields[parent element],0)),"y","n")</f>
        <v>y</v>
      </c>
      <c r="V218" s="3" t="s">
        <v>1520</v>
      </c>
      <c r="W218" s="3" t="s">
        <v>27</v>
      </c>
      <c r="X218" s="3" t="str">
        <f>IF(fields[is parent?]="y","parent element",IF(NOT(fields[parent element]="x"),"subelement","simple element"))</f>
        <v>parent element</v>
      </c>
      <c r="Y218" t="s">
        <v>200</v>
      </c>
      <c r="Z218" s="3" t="s">
        <v>200</v>
      </c>
      <c r="AA218" s="23">
        <f>IF(ISNUMBER(MATCH(fields[argot element],issuesfield[field],0)),COUNTIF(issuesfield[field],fields[argot element]),0)</f>
        <v>0</v>
      </c>
      <c r="AB218" s="23">
        <f>IF(ISNUMBER(MATCH(fields[argot element],mappings[element],0)),COUNTIF(mappings[element],fields[argot element]),0)</f>
        <v>0</v>
      </c>
      <c r="AC218" s="23" t="s">
        <v>29</v>
      </c>
      <c r="AD218" s="23" t="s">
        <v>68</v>
      </c>
      <c r="AE218" s="23" t="s">
        <v>28</v>
      </c>
      <c r="AF218"/>
      <c r="AM218"/>
    </row>
    <row r="219" spans="1:39" x14ac:dyDescent="0.25">
      <c r="A219" s="23" t="s">
        <v>730</v>
      </c>
      <c r="B219" s="23" t="s">
        <v>725</v>
      </c>
      <c r="C219" t="s">
        <v>606</v>
      </c>
      <c r="D219" t="s">
        <v>25</v>
      </c>
      <c r="E219" s="23" t="s">
        <v>726</v>
      </c>
      <c r="F219" t="s">
        <v>29</v>
      </c>
      <c r="G219" t="s">
        <v>66</v>
      </c>
      <c r="H219" t="s">
        <v>31</v>
      </c>
      <c r="I219" t="s">
        <v>210</v>
      </c>
      <c r="J219" t="s">
        <v>25</v>
      </c>
      <c r="K219" t="s">
        <v>25</v>
      </c>
      <c r="L219" t="s">
        <v>25</v>
      </c>
      <c r="M219" t="s">
        <v>731</v>
      </c>
      <c r="N219" t="s">
        <v>212</v>
      </c>
      <c r="O219" t="s">
        <v>204</v>
      </c>
      <c r="P219" s="23" t="s">
        <v>25</v>
      </c>
      <c r="Q219" t="s">
        <v>25</v>
      </c>
      <c r="R219" t="s">
        <v>35</v>
      </c>
      <c r="S219" s="23" t="s">
        <v>728</v>
      </c>
      <c r="T219" t="s">
        <v>729</v>
      </c>
      <c r="U219" s="23" t="str">
        <f>IF(ISNUMBER(MATCH(fields[argot element],fields[parent element],0)),"y","n")</f>
        <v>n</v>
      </c>
      <c r="V219" s="23" t="s">
        <v>64</v>
      </c>
      <c r="W219" s="23" t="s">
        <v>209</v>
      </c>
      <c r="X219" s="3" t="str">
        <f>IF(fields[is parent?]="y","parent element",IF(NOT(fields[parent element]="x"),"subelement","simple element"))</f>
        <v>subelement</v>
      </c>
      <c r="Y219" t="s">
        <v>200</v>
      </c>
      <c r="Z219" s="3" t="s">
        <v>200</v>
      </c>
      <c r="AA219" s="23">
        <f>IF(ISNUMBER(MATCH(fields[argot element],issuesfield[field],0)),COUNTIF(issuesfield[field],fields[argot element]),0)</f>
        <v>0</v>
      </c>
      <c r="AB219" s="23">
        <f>IF(ISNUMBER(MATCH(fields[argot element],mappings[element],0)),COUNTIF(mappings[element],fields[argot element]),0)</f>
        <v>3</v>
      </c>
      <c r="AC219" s="23" t="s">
        <v>28</v>
      </c>
      <c r="AD219" s="23" t="s">
        <v>68</v>
      </c>
      <c r="AE219" s="23" t="s">
        <v>28</v>
      </c>
      <c r="AF219"/>
      <c r="AM219"/>
    </row>
    <row r="220" spans="1:39" x14ac:dyDescent="0.25">
      <c r="A220" s="23" t="s">
        <v>1535</v>
      </c>
      <c r="B220" s="23" t="s">
        <v>725</v>
      </c>
      <c r="C220" t="s">
        <v>218</v>
      </c>
      <c r="D220" t="s">
        <v>25</v>
      </c>
      <c r="E220" s="23" t="s">
        <v>726</v>
      </c>
      <c r="F220" t="s">
        <v>29</v>
      </c>
      <c r="G220" t="s">
        <v>66</v>
      </c>
      <c r="H220" t="s">
        <v>31</v>
      </c>
      <c r="I220" t="s">
        <v>32</v>
      </c>
      <c r="J220" t="s">
        <v>25</v>
      </c>
      <c r="K220" t="s">
        <v>25</v>
      </c>
      <c r="L220" t="s">
        <v>25</v>
      </c>
      <c r="M220" t="s">
        <v>25</v>
      </c>
      <c r="N220" t="s">
        <v>25</v>
      </c>
      <c r="O220" t="s">
        <v>25</v>
      </c>
      <c r="P220" s="23" t="s">
        <v>25</v>
      </c>
      <c r="Q220" t="s">
        <v>25</v>
      </c>
      <c r="R220" t="s">
        <v>35</v>
      </c>
      <c r="S220" s="23" t="s">
        <v>728</v>
      </c>
      <c r="T220" s="8" t="s">
        <v>28</v>
      </c>
      <c r="U220" s="23" t="str">
        <f>IF(ISNUMBER(MATCH(fields[argot element],fields[parent element],0)),"y","n")</f>
        <v>n</v>
      </c>
      <c r="V220" s="3" t="s">
        <v>26</v>
      </c>
      <c r="W220" s="3" t="s">
        <v>27</v>
      </c>
      <c r="X220" s="3" t="str">
        <f>IF(fields[is parent?]="y","parent element",IF(NOT(fields[parent element]="x"),"subelement","simple element"))</f>
        <v>subelement</v>
      </c>
      <c r="Y220" t="s">
        <v>200</v>
      </c>
      <c r="Z220" s="3" t="s">
        <v>200</v>
      </c>
      <c r="AA220" s="23">
        <f>IF(ISNUMBER(MATCH(fields[argot element],issuesfield[field],0)),COUNTIF(issuesfield[field],fields[argot element]),0)</f>
        <v>0</v>
      </c>
      <c r="AB220" s="23">
        <f>IF(ISNUMBER(MATCH(fields[argot element],mappings[element],0)),COUNTIF(mappings[element],fields[argot element]),0)</f>
        <v>1</v>
      </c>
      <c r="AC220" s="23" t="s">
        <v>29</v>
      </c>
      <c r="AD220" s="23" t="s">
        <v>68</v>
      </c>
      <c r="AE220" s="23" t="s">
        <v>28</v>
      </c>
      <c r="AF220"/>
      <c r="AM220"/>
    </row>
    <row r="221" spans="1:39" x14ac:dyDescent="0.25">
      <c r="A221" s="23" t="s">
        <v>732</v>
      </c>
      <c r="B221" s="23" t="s">
        <v>725</v>
      </c>
      <c r="C221" t="s">
        <v>103</v>
      </c>
      <c r="D221" t="s">
        <v>386</v>
      </c>
      <c r="E221" s="23" t="s">
        <v>726</v>
      </c>
      <c r="F221" t="s">
        <v>29</v>
      </c>
      <c r="G221" t="s">
        <v>66</v>
      </c>
      <c r="H221" t="s">
        <v>31</v>
      </c>
      <c r="I221" t="s">
        <v>32</v>
      </c>
      <c r="J221" t="s">
        <v>25</v>
      </c>
      <c r="K221" t="s">
        <v>25</v>
      </c>
      <c r="L221" t="s">
        <v>25</v>
      </c>
      <c r="M221" t="s">
        <v>25</v>
      </c>
      <c r="N221" t="s">
        <v>25</v>
      </c>
      <c r="O221" t="s">
        <v>25</v>
      </c>
      <c r="P221" s="23" t="s">
        <v>25</v>
      </c>
      <c r="Q221" t="s">
        <v>25</v>
      </c>
      <c r="R221" t="s">
        <v>35</v>
      </c>
      <c r="S221" s="23" t="s">
        <v>229</v>
      </c>
      <c r="T221" t="s">
        <v>207</v>
      </c>
      <c r="U221" s="23" t="str">
        <f>IF(ISNUMBER(MATCH(fields[argot element],fields[parent element],0)),"y","n")</f>
        <v>n</v>
      </c>
      <c r="V221" s="23" t="s">
        <v>26</v>
      </c>
      <c r="W221" s="3" t="s">
        <v>27</v>
      </c>
      <c r="X221" s="3" t="str">
        <f>IF(fields[is parent?]="y","parent element",IF(NOT(fields[parent element]="x"),"subelement","simple element"))</f>
        <v>subelement</v>
      </c>
      <c r="Y221" t="s">
        <v>200</v>
      </c>
      <c r="Z221" s="3" t="s">
        <v>200</v>
      </c>
      <c r="AA221" s="23">
        <f>IF(ISNUMBER(MATCH(fields[argot element],issuesfield[field],0)),COUNTIF(issuesfield[field],fields[argot element]),0)</f>
        <v>0</v>
      </c>
      <c r="AB221" s="23">
        <f>IF(ISNUMBER(MATCH(fields[argot element],mappings[element],0)),COUNTIF(mappings[element],fields[argot element]),0)</f>
        <v>0</v>
      </c>
      <c r="AC221" s="23" t="s">
        <v>29</v>
      </c>
      <c r="AD221" s="23" t="s">
        <v>68</v>
      </c>
      <c r="AE221" s="23" t="s">
        <v>28</v>
      </c>
      <c r="AF221"/>
      <c r="AM221"/>
    </row>
    <row r="222" spans="1:39" x14ac:dyDescent="0.25">
      <c r="A222" s="23" t="s">
        <v>733</v>
      </c>
      <c r="B222" s="23" t="s">
        <v>725</v>
      </c>
      <c r="C222" t="s">
        <v>618</v>
      </c>
      <c r="D222" t="s">
        <v>25</v>
      </c>
      <c r="E222" s="23" t="s">
        <v>726</v>
      </c>
      <c r="F222" t="s">
        <v>29</v>
      </c>
      <c r="G222" t="s">
        <v>66</v>
      </c>
      <c r="H222" t="s">
        <v>87</v>
      </c>
      <c r="I222" t="s">
        <v>233</v>
      </c>
      <c r="J222" t="s">
        <v>25</v>
      </c>
      <c r="K222" t="s">
        <v>25</v>
      </c>
      <c r="L222" t="s">
        <v>25</v>
      </c>
      <c r="M222" t="s">
        <v>731</v>
      </c>
      <c r="N222" t="s">
        <v>234</v>
      </c>
      <c r="O222" t="s">
        <v>204</v>
      </c>
      <c r="P222" s="22" t="s">
        <v>727</v>
      </c>
      <c r="Q222" t="s">
        <v>25</v>
      </c>
      <c r="R222" t="s">
        <v>35</v>
      </c>
      <c r="S222" s="23" t="s">
        <v>728</v>
      </c>
      <c r="T222" t="s">
        <v>729</v>
      </c>
      <c r="U222" s="23" t="str">
        <f>IF(ISNUMBER(MATCH(fields[argot element],fields[parent element],0)),"y","n")</f>
        <v>n</v>
      </c>
      <c r="V222" s="23" t="s">
        <v>64</v>
      </c>
      <c r="W222" s="23" t="s">
        <v>209</v>
      </c>
      <c r="X222" s="3" t="str">
        <f>IF(fields[is parent?]="y","parent element",IF(NOT(fields[parent element]="x"),"subelement","simple element"))</f>
        <v>subelement</v>
      </c>
      <c r="Y222" t="s">
        <v>200</v>
      </c>
      <c r="Z222" s="3" t="s">
        <v>200</v>
      </c>
      <c r="AA222" s="23">
        <f>IF(ISNUMBER(MATCH(fields[argot element],issuesfield[field],0)),COUNTIF(issuesfield[field],fields[argot element]),0)</f>
        <v>0</v>
      </c>
      <c r="AB222" s="23">
        <f>IF(ISNUMBER(MATCH(fields[argot element],mappings[element],0)),COUNTIF(mappings[element],fields[argot element]),0)</f>
        <v>8</v>
      </c>
      <c r="AC222" s="23" t="s">
        <v>28</v>
      </c>
      <c r="AD222" s="23" t="s">
        <v>68</v>
      </c>
      <c r="AE222" s="23" t="s">
        <v>28</v>
      </c>
      <c r="AF222"/>
      <c r="AM222"/>
    </row>
    <row r="223" spans="1:39" s="3" customFormat="1" x14ac:dyDescent="0.25">
      <c r="A223" s="23" t="s">
        <v>734</v>
      </c>
      <c r="B223" s="23" t="s">
        <v>725</v>
      </c>
      <c r="C223" s="3" t="s">
        <v>620</v>
      </c>
      <c r="D223" s="3" t="s">
        <v>25</v>
      </c>
      <c r="E223" s="23" t="s">
        <v>726</v>
      </c>
      <c r="F223" s="3" t="s">
        <v>29</v>
      </c>
      <c r="G223" s="3" t="s">
        <v>66</v>
      </c>
      <c r="H223" s="3" t="s">
        <v>31</v>
      </c>
      <c r="I223" s="3" t="s">
        <v>238</v>
      </c>
      <c r="J223" s="3" t="s">
        <v>25</v>
      </c>
      <c r="K223" s="3" t="s">
        <v>25</v>
      </c>
      <c r="L223" s="3" t="s">
        <v>25</v>
      </c>
      <c r="M223" s="3" t="s">
        <v>25</v>
      </c>
      <c r="N223" s="3" t="s">
        <v>25</v>
      </c>
      <c r="O223" s="3" t="s">
        <v>204</v>
      </c>
      <c r="P223" s="22" t="s">
        <v>727</v>
      </c>
      <c r="Q223" s="3" t="s">
        <v>25</v>
      </c>
      <c r="R223" s="3" t="s">
        <v>35</v>
      </c>
      <c r="S223" s="23" t="s">
        <v>728</v>
      </c>
      <c r="T223" s="3" t="s">
        <v>729</v>
      </c>
      <c r="U223" s="23" t="str">
        <f>IF(ISNUMBER(MATCH(fields[argot element],fields[parent element],0)),"y","n")</f>
        <v>n</v>
      </c>
      <c r="V223" s="23" t="s">
        <v>64</v>
      </c>
      <c r="W223" s="23" t="s">
        <v>209</v>
      </c>
      <c r="X223" s="3" t="str">
        <f>IF(fields[is parent?]="y","parent element",IF(NOT(fields[parent element]="x"),"subelement","simple element"))</f>
        <v>subelement</v>
      </c>
      <c r="Y223" s="3" t="s">
        <v>200</v>
      </c>
      <c r="Z223" s="3" t="s">
        <v>200</v>
      </c>
      <c r="AA223" s="23">
        <f>IF(ISNUMBER(MATCH(fields[argot element],issuesfield[field],0)),COUNTIF(issuesfield[field],fields[argot element]),0)</f>
        <v>0</v>
      </c>
      <c r="AB223" s="23">
        <f>IF(ISNUMBER(MATCH(fields[argot element],mappings[element],0)),COUNTIF(mappings[element],fields[argot element]),0)</f>
        <v>3</v>
      </c>
      <c r="AC223" s="23" t="s">
        <v>28</v>
      </c>
      <c r="AD223" s="23" t="s">
        <v>68</v>
      </c>
      <c r="AE223" s="23" t="s">
        <v>28</v>
      </c>
    </row>
    <row r="224" spans="1:39" x14ac:dyDescent="0.25">
      <c r="A224" s="23" t="s">
        <v>735</v>
      </c>
      <c r="B224" s="23" t="s">
        <v>725</v>
      </c>
      <c r="C224" t="s">
        <v>622</v>
      </c>
      <c r="D224" t="s">
        <v>25</v>
      </c>
      <c r="E224" s="23" t="s">
        <v>726</v>
      </c>
      <c r="F224" t="s">
        <v>29</v>
      </c>
      <c r="G224" t="s">
        <v>66</v>
      </c>
      <c r="H224" t="s">
        <v>31</v>
      </c>
      <c r="I224" t="s">
        <v>238</v>
      </c>
      <c r="J224" t="s">
        <v>25</v>
      </c>
      <c r="K224" t="s">
        <v>25</v>
      </c>
      <c r="L224" t="s">
        <v>25</v>
      </c>
      <c r="M224" t="s">
        <v>731</v>
      </c>
      <c r="N224" t="s">
        <v>241</v>
      </c>
      <c r="O224" t="s">
        <v>204</v>
      </c>
      <c r="P224" s="23" t="s">
        <v>727</v>
      </c>
      <c r="Q224" t="s">
        <v>25</v>
      </c>
      <c r="R224" t="s">
        <v>35</v>
      </c>
      <c r="S224" s="23" t="s">
        <v>728</v>
      </c>
      <c r="T224" s="3" t="s">
        <v>729</v>
      </c>
      <c r="U224" s="23" t="str">
        <f>IF(ISNUMBER(MATCH(fields[argot element],fields[parent element],0)),"y","n")</f>
        <v>n</v>
      </c>
      <c r="V224" s="23" t="s">
        <v>64</v>
      </c>
      <c r="W224" s="23" t="s">
        <v>209</v>
      </c>
      <c r="X224" s="3" t="str">
        <f>IF(fields[is parent?]="y","parent element",IF(NOT(fields[parent element]="x"),"subelement","simple element"))</f>
        <v>subelement</v>
      </c>
      <c r="Y224" t="s">
        <v>200</v>
      </c>
      <c r="Z224" s="3" t="s">
        <v>200</v>
      </c>
      <c r="AA224" s="23">
        <f>IF(ISNUMBER(MATCH(fields[argot element],issuesfield[field],0)),COUNTIF(issuesfield[field],fields[argot element]),0)</f>
        <v>0</v>
      </c>
      <c r="AB224" s="23">
        <f>IF(ISNUMBER(MATCH(fields[argot element],mappings[element],0)),COUNTIF(mappings[element],fields[argot element]),0)</f>
        <v>1</v>
      </c>
      <c r="AC224" s="23" t="s">
        <v>28</v>
      </c>
      <c r="AD224" s="23" t="s">
        <v>68</v>
      </c>
      <c r="AE224" s="23" t="s">
        <v>28</v>
      </c>
      <c r="AF224"/>
      <c r="AM224"/>
    </row>
    <row r="225" spans="1:39" x14ac:dyDescent="0.25">
      <c r="A225" s="23" t="s">
        <v>736</v>
      </c>
      <c r="B225" s="23" t="s">
        <v>725</v>
      </c>
      <c r="C225" t="s">
        <v>244</v>
      </c>
      <c r="D225" t="s">
        <v>245</v>
      </c>
      <c r="E225" s="23" t="s">
        <v>726</v>
      </c>
      <c r="F225" t="s">
        <v>29</v>
      </c>
      <c r="G225" t="s">
        <v>66</v>
      </c>
      <c r="H225" t="s">
        <v>87</v>
      </c>
      <c r="I225" t="s">
        <v>32</v>
      </c>
      <c r="J225" t="s">
        <v>25</v>
      </c>
      <c r="K225" t="s">
        <v>25</v>
      </c>
      <c r="L225" t="s">
        <v>25</v>
      </c>
      <c r="M225" t="s">
        <v>25</v>
      </c>
      <c r="N225" t="s">
        <v>25</v>
      </c>
      <c r="O225" t="s">
        <v>25</v>
      </c>
      <c r="P225" s="23" t="s">
        <v>25</v>
      </c>
      <c r="Q225" t="s">
        <v>25</v>
      </c>
      <c r="R225" t="s">
        <v>35</v>
      </c>
      <c r="S225" s="23" t="s">
        <v>728</v>
      </c>
      <c r="T225" t="s">
        <v>729</v>
      </c>
      <c r="U225" s="23" t="str">
        <f>IF(ISNUMBER(MATCH(fields[argot element],fields[parent element],0)),"y","n")</f>
        <v>n</v>
      </c>
      <c r="V225" s="3" t="s">
        <v>26</v>
      </c>
      <c r="W225" s="3" t="s">
        <v>27</v>
      </c>
      <c r="X225" s="3" t="str">
        <f>IF(fields[is parent?]="y","parent element",IF(NOT(fields[parent element]="x"),"subelement","simple element"))</f>
        <v>subelement</v>
      </c>
      <c r="Y225" s="3" t="s">
        <v>200</v>
      </c>
      <c r="Z225" s="3" t="s">
        <v>200</v>
      </c>
      <c r="AA225" s="23">
        <f>IF(ISNUMBER(MATCH(fields[argot element],issuesfield[field],0)),COUNTIF(issuesfield[field],fields[argot element]),0)</f>
        <v>0</v>
      </c>
      <c r="AB225" s="23">
        <f>IF(ISNUMBER(MATCH(fields[argot element],mappings[element],0)),COUNTIF(mappings[element],fields[argot element]),0)</f>
        <v>5</v>
      </c>
      <c r="AC225" s="23" t="s">
        <v>28</v>
      </c>
      <c r="AD225" s="23" t="s">
        <v>68</v>
      </c>
      <c r="AE225" s="23" t="s">
        <v>28</v>
      </c>
      <c r="AF225"/>
      <c r="AM225"/>
    </row>
    <row r="226" spans="1:39" x14ac:dyDescent="0.25">
      <c r="A226" s="23" t="s">
        <v>737</v>
      </c>
      <c r="B226" s="23" t="s">
        <v>25</v>
      </c>
      <c r="C226" t="s">
        <v>739</v>
      </c>
      <c r="D226" t="s">
        <v>25</v>
      </c>
      <c r="E226" s="23" t="s">
        <v>738</v>
      </c>
      <c r="F226" t="s">
        <v>29</v>
      </c>
      <c r="G226" t="s">
        <v>66</v>
      </c>
      <c r="H226" t="s">
        <v>593</v>
      </c>
      <c r="I226" t="s">
        <v>32</v>
      </c>
      <c r="J226" t="s">
        <v>68</v>
      </c>
      <c r="K226" t="s">
        <v>25</v>
      </c>
      <c r="L226" t="s">
        <v>25</v>
      </c>
      <c r="M226" t="s">
        <v>25</v>
      </c>
      <c r="N226" t="s">
        <v>25</v>
      </c>
      <c r="O226" t="s">
        <v>25</v>
      </c>
      <c r="P226" s="22" t="s">
        <v>740</v>
      </c>
      <c r="Q226" t="s">
        <v>25</v>
      </c>
      <c r="R226" t="s">
        <v>35</v>
      </c>
      <c r="S226" s="23" t="s">
        <v>741</v>
      </c>
      <c r="T226" t="s">
        <v>742</v>
      </c>
      <c r="U226" s="23" t="str">
        <f>IF(ISNUMBER(MATCH(fields[argot element],fields[parent element],0)),"y","n")</f>
        <v>y</v>
      </c>
      <c r="V226" s="3" t="s">
        <v>1520</v>
      </c>
      <c r="W226" s="3" t="s">
        <v>27</v>
      </c>
      <c r="X226" s="3" t="str">
        <f>IF(fields[is parent?]="y","parent element",IF(NOT(fields[parent element]="x"),"subelement","simple element"))</f>
        <v>parent element</v>
      </c>
      <c r="Y226" s="3" t="s">
        <v>737</v>
      </c>
      <c r="Z226" s="3" t="s">
        <v>737</v>
      </c>
      <c r="AA226" s="23">
        <f>IF(ISNUMBER(MATCH(fields[argot element],issuesfield[field],0)),COUNTIF(issuesfield[field],fields[argot element]),0)</f>
        <v>0</v>
      </c>
      <c r="AB226" s="23">
        <f>IF(ISNUMBER(MATCH(fields[argot element],mappings[element],0)),COUNTIF(mappings[element],fields[argot element]),0)</f>
        <v>0</v>
      </c>
      <c r="AC226" s="23" t="s">
        <v>29</v>
      </c>
      <c r="AD226" s="23" t="s">
        <v>68</v>
      </c>
      <c r="AE226" s="23" t="s">
        <v>68</v>
      </c>
      <c r="AF226"/>
      <c r="AM226"/>
    </row>
    <row r="227" spans="1:39" x14ac:dyDescent="0.25">
      <c r="A227" s="3" t="s">
        <v>743</v>
      </c>
      <c r="B227" s="3" t="s">
        <v>737</v>
      </c>
      <c r="C227" t="s">
        <v>103</v>
      </c>
      <c r="D227" t="s">
        <v>386</v>
      </c>
      <c r="E227" s="3" t="s">
        <v>738</v>
      </c>
      <c r="F227" t="s">
        <v>29</v>
      </c>
      <c r="G227" t="s">
        <v>66</v>
      </c>
      <c r="H227" t="s">
        <v>31</v>
      </c>
      <c r="I227" t="s">
        <v>32</v>
      </c>
      <c r="J227" t="s">
        <v>25</v>
      </c>
      <c r="K227" t="s">
        <v>25</v>
      </c>
      <c r="L227" t="s">
        <v>25</v>
      </c>
      <c r="M227" t="s">
        <v>25</v>
      </c>
      <c r="N227" t="s">
        <v>25</v>
      </c>
      <c r="O227" t="s">
        <v>25</v>
      </c>
      <c r="P227" s="14" t="s">
        <v>25</v>
      </c>
      <c r="Q227" t="s">
        <v>25</v>
      </c>
      <c r="R227" t="s">
        <v>35</v>
      </c>
      <c r="S227" s="3" t="s">
        <v>229</v>
      </c>
      <c r="T227" t="s">
        <v>744</v>
      </c>
      <c r="U227" s="3" t="str">
        <f>IF(ISNUMBER(MATCH(fields[argot element],fields[parent element],0)),"y","n")</f>
        <v>n</v>
      </c>
      <c r="V227" s="23" t="s">
        <v>26</v>
      </c>
      <c r="W227" s="3" t="s">
        <v>27</v>
      </c>
      <c r="X227" s="3" t="str">
        <f>IF(fields[is parent?]="y","parent element",IF(NOT(fields[parent element]="x"),"subelement","simple element"))</f>
        <v>subelement</v>
      </c>
      <c r="Y227" s="3" t="s">
        <v>737</v>
      </c>
      <c r="Z227" s="3" t="s">
        <v>737</v>
      </c>
      <c r="AA227" s="3">
        <f>IF(ISNUMBER(MATCH(fields[argot element],issuesfield[field],0)),COUNTIF(issuesfield[field],fields[argot element]),0)</f>
        <v>0</v>
      </c>
      <c r="AB227" s="3">
        <f>IF(ISNUMBER(MATCH(fields[argot element],mappings[element],0)),COUNTIF(mappings[element],fields[argot element]),0)</f>
        <v>0</v>
      </c>
      <c r="AC227" s="3" t="s">
        <v>29</v>
      </c>
      <c r="AD227" s="3" t="s">
        <v>68</v>
      </c>
      <c r="AE227" s="3" t="s">
        <v>68</v>
      </c>
      <c r="AF227"/>
      <c r="AM227"/>
    </row>
    <row r="228" spans="1:39" x14ac:dyDescent="0.25">
      <c r="A228" s="3" t="s">
        <v>745</v>
      </c>
      <c r="B228" s="3" t="s">
        <v>737</v>
      </c>
      <c r="C228" t="s">
        <v>747</v>
      </c>
      <c r="D228" t="s">
        <v>28</v>
      </c>
      <c r="E228" s="3" t="s">
        <v>738</v>
      </c>
      <c r="F228" t="s">
        <v>29</v>
      </c>
      <c r="G228" t="s">
        <v>66</v>
      </c>
      <c r="H228" t="s">
        <v>87</v>
      </c>
      <c r="I228" t="s">
        <v>238</v>
      </c>
      <c r="J228" t="s">
        <v>25</v>
      </c>
      <c r="K228" t="s">
        <v>25</v>
      </c>
      <c r="L228" t="s">
        <v>96</v>
      </c>
      <c r="M228" t="s">
        <v>97</v>
      </c>
      <c r="N228" t="s">
        <v>25</v>
      </c>
      <c r="O228" t="s">
        <v>748</v>
      </c>
      <c r="P228" s="3" t="s">
        <v>740</v>
      </c>
      <c r="Q228" t="s">
        <v>25</v>
      </c>
      <c r="R228" t="s">
        <v>35</v>
      </c>
      <c r="S228" s="23" t="s">
        <v>741</v>
      </c>
      <c r="T228" s="3" t="s">
        <v>742</v>
      </c>
      <c r="U228" s="3" t="str">
        <f>IF(ISNUMBER(MATCH(fields[argot element],fields[parent element],0)),"y","n")</f>
        <v>n</v>
      </c>
      <c r="V228" s="3" t="s">
        <v>64</v>
      </c>
      <c r="W228" s="3" t="s">
        <v>746</v>
      </c>
      <c r="X228" s="3" t="str">
        <f>IF(fields[is parent?]="y","parent element",IF(NOT(fields[parent element]="x"),"subelement","simple element"))</f>
        <v>subelement</v>
      </c>
      <c r="Y228" t="s">
        <v>737</v>
      </c>
      <c r="Z228" s="3" t="s">
        <v>737</v>
      </c>
      <c r="AA228" s="3">
        <f>IF(ISNUMBER(MATCH(fields[argot element],issuesfield[field],0)),COUNTIF(issuesfield[field],fields[argot element]),0)</f>
        <v>0</v>
      </c>
      <c r="AB228" s="3">
        <f>IF(ISNUMBER(MATCH(fields[argot element],mappings[element],0)),COUNTIF(mappings[element],fields[argot element]),0)</f>
        <v>1</v>
      </c>
      <c r="AC228" s="3" t="s">
        <v>29</v>
      </c>
      <c r="AD228" s="3" t="s">
        <v>68</v>
      </c>
      <c r="AE228" s="3" t="s">
        <v>68</v>
      </c>
      <c r="AF228"/>
      <c r="AM228"/>
    </row>
    <row r="229" spans="1:39" x14ac:dyDescent="0.25">
      <c r="A229" s="3" t="s">
        <v>749</v>
      </c>
      <c r="B229" s="3" t="s">
        <v>25</v>
      </c>
      <c r="C229" t="s">
        <v>751</v>
      </c>
      <c r="D229" t="s">
        <v>752</v>
      </c>
      <c r="E229" s="3" t="s">
        <v>738</v>
      </c>
      <c r="F229" t="s">
        <v>29</v>
      </c>
      <c r="G229" t="s">
        <v>66</v>
      </c>
      <c r="H229" t="s">
        <v>87</v>
      </c>
      <c r="I229" t="s">
        <v>750</v>
      </c>
      <c r="J229" t="s">
        <v>25</v>
      </c>
      <c r="K229" t="s">
        <v>25</v>
      </c>
      <c r="L229" t="s">
        <v>25</v>
      </c>
      <c r="M229" t="s">
        <v>25</v>
      </c>
      <c r="N229" t="s">
        <v>25</v>
      </c>
      <c r="O229" t="s">
        <v>748</v>
      </c>
      <c r="P229" s="3" t="s">
        <v>753</v>
      </c>
      <c r="Q229" t="s">
        <v>25</v>
      </c>
      <c r="R229" t="s">
        <v>35</v>
      </c>
      <c r="S229" s="23" t="s">
        <v>754</v>
      </c>
      <c r="T229" s="3" t="s">
        <v>742</v>
      </c>
      <c r="U229" s="3" t="str">
        <f>IF(ISNUMBER(MATCH(fields[argot element],fields[parent element],0)),"y","n")</f>
        <v>n</v>
      </c>
      <c r="V229" s="3" t="s">
        <v>94</v>
      </c>
      <c r="W229" s="3" t="s">
        <v>95</v>
      </c>
      <c r="X229" s="3" t="str">
        <f>IF(fields[is parent?]="y","parent element",IF(NOT(fields[parent element]="x"),"subelement","simple element"))</f>
        <v>simple element</v>
      </c>
      <c r="Y229" s="3" t="s">
        <v>737</v>
      </c>
      <c r="Z229" s="3" t="s">
        <v>737</v>
      </c>
      <c r="AA229" s="3">
        <f>IF(ISNUMBER(MATCH(fields[argot element],issuesfield[field],0)),COUNTIF(issuesfield[field],fields[argot element]),0)</f>
        <v>0</v>
      </c>
      <c r="AB229" s="3">
        <f>IF(ISNUMBER(MATCH(fields[argot element],mappings[element],0)),COUNTIF(mappings[element],fields[argot element]),0)</f>
        <v>1</v>
      </c>
      <c r="AC229" s="3" t="s">
        <v>28</v>
      </c>
      <c r="AD229" s="3" t="s">
        <v>68</v>
      </c>
      <c r="AE229" s="3" t="s">
        <v>68</v>
      </c>
      <c r="AF229"/>
      <c r="AM229"/>
    </row>
    <row r="230" spans="1:39" x14ac:dyDescent="0.25">
      <c r="A230" s="3" t="s">
        <v>755</v>
      </c>
      <c r="B230" s="3" t="s">
        <v>25</v>
      </c>
      <c r="C230" t="s">
        <v>757</v>
      </c>
      <c r="D230" t="s">
        <v>28</v>
      </c>
      <c r="E230" s="3" t="s">
        <v>738</v>
      </c>
      <c r="F230" t="s">
        <v>29</v>
      </c>
      <c r="G230" t="s">
        <v>66</v>
      </c>
      <c r="H230" t="s">
        <v>40</v>
      </c>
      <c r="I230" t="s">
        <v>32</v>
      </c>
      <c r="J230" t="s">
        <v>68</v>
      </c>
      <c r="K230" t="s">
        <v>25</v>
      </c>
      <c r="L230" t="s">
        <v>25</v>
      </c>
      <c r="M230" t="s">
        <v>756</v>
      </c>
      <c r="N230" t="s">
        <v>25</v>
      </c>
      <c r="O230" t="s">
        <v>25</v>
      </c>
      <c r="P230" s="3" t="s">
        <v>758</v>
      </c>
      <c r="Q230" t="s">
        <v>25</v>
      </c>
      <c r="R230" t="s">
        <v>35</v>
      </c>
      <c r="S230" s="3" t="s">
        <v>759</v>
      </c>
      <c r="T230" s="3" t="s">
        <v>760</v>
      </c>
      <c r="U230" s="3" t="str">
        <f>IF(ISNUMBER(MATCH(fields[argot element],fields[parent element],0)),"y","n")</f>
        <v>y</v>
      </c>
      <c r="V230" s="3" t="s">
        <v>1520</v>
      </c>
      <c r="W230" s="3" t="s">
        <v>27</v>
      </c>
      <c r="X230" s="3" t="str">
        <f>IF(fields[is parent?]="y","parent element",IF(NOT(fields[parent element]="x"),"subelement","simple element"))</f>
        <v>parent element</v>
      </c>
      <c r="Y230" s="3" t="s">
        <v>755</v>
      </c>
      <c r="Z230" s="3" t="s">
        <v>755</v>
      </c>
      <c r="AA230" s="3">
        <f>IF(ISNUMBER(MATCH(fields[argot element],issuesfield[field],0)),COUNTIF(issuesfield[field],fields[argot element]),0)</f>
        <v>0</v>
      </c>
      <c r="AB230" s="3">
        <f>IF(ISNUMBER(MATCH(fields[argot element],mappings[element],0)),COUNTIF(mappings[element],fields[argot element]),0)</f>
        <v>0</v>
      </c>
      <c r="AC230" s="3" t="s">
        <v>29</v>
      </c>
      <c r="AD230" s="3" t="s">
        <v>29</v>
      </c>
      <c r="AE230" s="3" t="s">
        <v>28</v>
      </c>
      <c r="AF230"/>
      <c r="AM230"/>
    </row>
    <row r="231" spans="1:39" x14ac:dyDescent="0.25">
      <c r="A231" s="3" t="s">
        <v>761</v>
      </c>
      <c r="B231" s="3" t="s">
        <v>755</v>
      </c>
      <c r="C231" t="s">
        <v>762</v>
      </c>
      <c r="D231" t="s">
        <v>763</v>
      </c>
      <c r="E231" s="3" t="s">
        <v>738</v>
      </c>
      <c r="F231" t="s">
        <v>29</v>
      </c>
      <c r="G231" t="s">
        <v>66</v>
      </c>
      <c r="H231" t="s">
        <v>31</v>
      </c>
      <c r="I231" t="s">
        <v>32</v>
      </c>
      <c r="J231" t="s">
        <v>25</v>
      </c>
      <c r="K231" t="s">
        <v>25</v>
      </c>
      <c r="L231" t="s">
        <v>25</v>
      </c>
      <c r="M231" t="s">
        <v>25</v>
      </c>
      <c r="N231" t="s">
        <v>25</v>
      </c>
      <c r="O231" t="s">
        <v>25</v>
      </c>
      <c r="P231" s="3" t="s">
        <v>25</v>
      </c>
      <c r="Q231" t="s">
        <v>25</v>
      </c>
      <c r="R231" t="s">
        <v>35</v>
      </c>
      <c r="S231" s="3" t="s">
        <v>759</v>
      </c>
      <c r="T231" s="3" t="s">
        <v>760</v>
      </c>
      <c r="U231" s="3" t="str">
        <f>IF(ISNUMBER(MATCH(fields[argot element],fields[parent element],0)),"y","n")</f>
        <v>n</v>
      </c>
      <c r="V231" s="3" t="s">
        <v>26</v>
      </c>
      <c r="W231" s="3" t="s">
        <v>27</v>
      </c>
      <c r="X231" s="3" t="str">
        <f>IF(fields[is parent?]="y","parent element",IF(NOT(fields[parent element]="x"),"subelement","simple element"))</f>
        <v>subelement</v>
      </c>
      <c r="Y231" s="3" t="s">
        <v>755</v>
      </c>
      <c r="Z231" s="3" t="s">
        <v>755</v>
      </c>
      <c r="AA231" s="3">
        <f>IF(ISNUMBER(MATCH(fields[argot element],issuesfield[field],0)),COUNTIF(issuesfield[field],fields[argot element]),0)</f>
        <v>0</v>
      </c>
      <c r="AB231" s="3">
        <f>IF(ISNUMBER(MATCH(fields[argot element],mappings[element],0)),COUNTIF(mappings[element],fields[argot element]),0)</f>
        <v>4</v>
      </c>
      <c r="AC231" s="3" t="s">
        <v>29</v>
      </c>
      <c r="AD231" s="3" t="s">
        <v>29</v>
      </c>
      <c r="AE231" s="3" t="s">
        <v>28</v>
      </c>
      <c r="AF231"/>
      <c r="AM231"/>
    </row>
    <row r="232" spans="1:39" x14ac:dyDescent="0.25">
      <c r="A232" s="3" t="s">
        <v>764</v>
      </c>
      <c r="B232" s="3" t="s">
        <v>755</v>
      </c>
      <c r="C232" t="s">
        <v>765</v>
      </c>
      <c r="D232" t="s">
        <v>28</v>
      </c>
      <c r="E232" s="3" t="s">
        <v>738</v>
      </c>
      <c r="F232" t="s">
        <v>29</v>
      </c>
      <c r="G232" t="s">
        <v>66</v>
      </c>
      <c r="H232" t="s">
        <v>31</v>
      </c>
      <c r="I232" t="s">
        <v>238</v>
      </c>
      <c r="J232" t="s">
        <v>25</v>
      </c>
      <c r="K232" t="s">
        <v>25</v>
      </c>
      <c r="L232" t="s">
        <v>25</v>
      </c>
      <c r="M232" t="s">
        <v>25</v>
      </c>
      <c r="N232" t="s">
        <v>25</v>
      </c>
      <c r="O232" t="s">
        <v>204</v>
      </c>
      <c r="P232" s="14" t="s">
        <v>25</v>
      </c>
      <c r="Q232" t="s">
        <v>25</v>
      </c>
      <c r="R232" t="s">
        <v>35</v>
      </c>
      <c r="S232" s="3" t="s">
        <v>759</v>
      </c>
      <c r="T232" s="3" t="s">
        <v>760</v>
      </c>
      <c r="U232" s="3" t="str">
        <f>IF(ISNUMBER(MATCH(fields[argot element],fields[parent element],0)),"y","n")</f>
        <v>n</v>
      </c>
      <c r="V232" s="3" t="s">
        <v>64</v>
      </c>
      <c r="W232" s="3" t="s">
        <v>1522</v>
      </c>
      <c r="X232" s="3" t="str">
        <f>IF(fields[is parent?]="y","parent element",IF(NOT(fields[parent element]="x"),"subelement","simple element"))</f>
        <v>subelement</v>
      </c>
      <c r="Y232" s="3" t="s">
        <v>755</v>
      </c>
      <c r="Z232" s="3" t="s">
        <v>755</v>
      </c>
      <c r="AA232" s="3">
        <f>IF(ISNUMBER(MATCH(fields[argot element],issuesfield[field],0)),COUNTIF(issuesfield[field],fields[argot element]),0)</f>
        <v>0</v>
      </c>
      <c r="AB232" s="3">
        <f>IF(ISNUMBER(MATCH(fields[argot element],mappings[element],0)),COUNTIF(mappings[element],fields[argot element]),0)</f>
        <v>2</v>
      </c>
      <c r="AC232" s="3" t="s">
        <v>29</v>
      </c>
      <c r="AD232" s="3" t="s">
        <v>29</v>
      </c>
      <c r="AE232" s="3" t="s">
        <v>28</v>
      </c>
      <c r="AF232"/>
      <c r="AM232"/>
    </row>
    <row r="233" spans="1:39" x14ac:dyDescent="0.25">
      <c r="A233" s="3" t="s">
        <v>766</v>
      </c>
      <c r="B233" s="3" t="s">
        <v>755</v>
      </c>
      <c r="C233" t="s">
        <v>768</v>
      </c>
      <c r="D233" t="s">
        <v>28</v>
      </c>
      <c r="E233" s="3" t="s">
        <v>738</v>
      </c>
      <c r="F233" t="s">
        <v>29</v>
      </c>
      <c r="G233" t="s">
        <v>66</v>
      </c>
      <c r="H233" t="s">
        <v>31</v>
      </c>
      <c r="I233" t="s">
        <v>168</v>
      </c>
      <c r="J233" t="s">
        <v>25</v>
      </c>
      <c r="K233" t="s">
        <v>25</v>
      </c>
      <c r="L233" t="s">
        <v>25</v>
      </c>
      <c r="M233" t="s">
        <v>756</v>
      </c>
      <c r="N233" t="s">
        <v>767</v>
      </c>
      <c r="O233" t="s">
        <v>25</v>
      </c>
      <c r="P233" s="3" t="s">
        <v>25</v>
      </c>
      <c r="Q233" t="s">
        <v>25</v>
      </c>
      <c r="R233" t="s">
        <v>35</v>
      </c>
      <c r="S233" s="3" t="s">
        <v>759</v>
      </c>
      <c r="T233" s="3" t="s">
        <v>760</v>
      </c>
      <c r="U233" s="3" t="str">
        <f>IF(ISNUMBER(MATCH(fields[argot element],fields[parent element],0)),"y","n")</f>
        <v>n</v>
      </c>
      <c r="V233" s="3" t="s">
        <v>26</v>
      </c>
      <c r="W233" s="3" t="s">
        <v>27</v>
      </c>
      <c r="X233" s="3" t="str">
        <f>IF(fields[is parent?]="y","parent element",IF(NOT(fields[parent element]="x"),"subelement","simple element"))</f>
        <v>subelement</v>
      </c>
      <c r="Y233" s="3" t="s">
        <v>755</v>
      </c>
      <c r="Z233" s="3" t="s">
        <v>755</v>
      </c>
      <c r="AA233" s="3">
        <f>IF(ISNUMBER(MATCH(fields[argot element],issuesfield[field],0)),COUNTIF(issuesfield[field],fields[argot element]),0)</f>
        <v>0</v>
      </c>
      <c r="AB233" s="3">
        <f>IF(ISNUMBER(MATCH(fields[argot element],mappings[element],0)),COUNTIF(mappings[element],fields[argot element]),0)</f>
        <v>1</v>
      </c>
      <c r="AC233" s="3" t="s">
        <v>29</v>
      </c>
      <c r="AD233" s="3" t="s">
        <v>29</v>
      </c>
      <c r="AE233" s="3" t="s">
        <v>28</v>
      </c>
      <c r="AF233"/>
      <c r="AM233"/>
    </row>
    <row r="234" spans="1:39" x14ac:dyDescent="0.25">
      <c r="A234" s="3" t="s">
        <v>769</v>
      </c>
      <c r="B234" s="3" t="s">
        <v>755</v>
      </c>
      <c r="C234" t="s">
        <v>226</v>
      </c>
      <c r="D234" t="s">
        <v>28</v>
      </c>
      <c r="E234" s="3" t="s">
        <v>738</v>
      </c>
      <c r="F234" t="s">
        <v>29</v>
      </c>
      <c r="G234" t="s">
        <v>66</v>
      </c>
      <c r="H234" t="s">
        <v>31</v>
      </c>
      <c r="I234" t="s">
        <v>32</v>
      </c>
      <c r="J234" t="s">
        <v>25</v>
      </c>
      <c r="K234" t="s">
        <v>25</v>
      </c>
      <c r="L234" t="s">
        <v>25</v>
      </c>
      <c r="M234" t="s">
        <v>756</v>
      </c>
      <c r="N234" t="s">
        <v>770</v>
      </c>
      <c r="O234" t="s">
        <v>25</v>
      </c>
      <c r="P234" s="3" t="s">
        <v>25</v>
      </c>
      <c r="Q234" t="s">
        <v>25</v>
      </c>
      <c r="R234" t="s">
        <v>35</v>
      </c>
      <c r="S234" s="3" t="s">
        <v>759</v>
      </c>
      <c r="T234" s="3" t="s">
        <v>760</v>
      </c>
      <c r="U234" s="3" t="str">
        <f>IF(ISNUMBER(MATCH(fields[argot element],fields[parent element],0)),"y","n")</f>
        <v>n</v>
      </c>
      <c r="V234" s="3" t="s">
        <v>94</v>
      </c>
      <c r="W234" s="3" t="s">
        <v>95</v>
      </c>
      <c r="X234" s="3" t="str">
        <f>IF(fields[is parent?]="y","parent element",IF(NOT(fields[parent element]="x"),"subelement","simple element"))</f>
        <v>subelement</v>
      </c>
      <c r="Y234" s="3" t="s">
        <v>755</v>
      </c>
      <c r="Z234" s="3" t="s">
        <v>755</v>
      </c>
      <c r="AA234" s="3">
        <f>IF(ISNUMBER(MATCH(fields[argot element],issuesfield[field],0)),COUNTIF(issuesfield[field],fields[argot element]),0)</f>
        <v>0</v>
      </c>
      <c r="AB234" s="3">
        <f>IF(ISNUMBER(MATCH(fields[argot element],mappings[element],0)),COUNTIF(mappings[element],fields[argot element]),0)</f>
        <v>4</v>
      </c>
      <c r="AC234" s="3" t="s">
        <v>29</v>
      </c>
      <c r="AD234" s="3" t="s">
        <v>29</v>
      </c>
      <c r="AE234" s="3" t="s">
        <v>28</v>
      </c>
      <c r="AF234"/>
      <c r="AM234"/>
    </row>
    <row r="235" spans="1:39" s="3" customFormat="1" x14ac:dyDescent="0.25">
      <c r="A235" s="23" t="s">
        <v>1494</v>
      </c>
      <c r="B235" s="3" t="s">
        <v>755</v>
      </c>
      <c r="C235" s="3" t="s">
        <v>103</v>
      </c>
      <c r="D235" s="3" t="s">
        <v>386</v>
      </c>
      <c r="E235" s="3" t="s">
        <v>738</v>
      </c>
      <c r="F235" s="3" t="s">
        <v>29</v>
      </c>
      <c r="G235" s="3" t="s">
        <v>66</v>
      </c>
      <c r="H235" s="3" t="s">
        <v>31</v>
      </c>
      <c r="I235" s="3" t="s">
        <v>32</v>
      </c>
      <c r="J235" s="3" t="s">
        <v>25</v>
      </c>
      <c r="K235" s="3" t="s">
        <v>25</v>
      </c>
      <c r="L235" s="3" t="s">
        <v>25</v>
      </c>
      <c r="M235" s="3" t="s">
        <v>25</v>
      </c>
      <c r="N235" s="3" t="s">
        <v>25</v>
      </c>
      <c r="O235" s="3" t="s">
        <v>25</v>
      </c>
      <c r="P235" s="23" t="s">
        <v>25</v>
      </c>
      <c r="Q235" s="3" t="s">
        <v>25</v>
      </c>
      <c r="R235" s="3" t="s">
        <v>35</v>
      </c>
      <c r="S235" s="3" t="s">
        <v>759</v>
      </c>
      <c r="T235" s="3" t="s">
        <v>760</v>
      </c>
      <c r="U235" s="23" t="str">
        <f>IF(ISNUMBER(MATCH(fields[argot element],fields[parent element],0)),"y","n")</f>
        <v>n</v>
      </c>
      <c r="V235" s="23" t="s">
        <v>26</v>
      </c>
      <c r="W235" s="3" t="s">
        <v>27</v>
      </c>
      <c r="X235" s="3" t="str">
        <f>IF(fields[is parent?]="y","parent element",IF(NOT(fields[parent element]="x"),"subelement","simple element"))</f>
        <v>subelement</v>
      </c>
      <c r="Y235" s="3" t="s">
        <v>755</v>
      </c>
      <c r="Z235" s="3" t="s">
        <v>755</v>
      </c>
      <c r="AA235" s="23">
        <f>IF(ISNUMBER(MATCH(fields[argot element],issuesfield[field],0)),COUNTIF(issuesfield[field],fields[argot element]),0)</f>
        <v>0</v>
      </c>
      <c r="AB235" s="23">
        <f>IF(ISNUMBER(MATCH(fields[argot element],mappings[element],0)),COUNTIF(mappings[element],fields[argot element]),0)</f>
        <v>0</v>
      </c>
      <c r="AC235" s="23" t="s">
        <v>29</v>
      </c>
      <c r="AD235" s="23" t="s">
        <v>68</v>
      </c>
      <c r="AE235" s="23" t="s">
        <v>28</v>
      </c>
    </row>
    <row r="236" spans="1:39" x14ac:dyDescent="0.25">
      <c r="A236" s="3" t="s">
        <v>771</v>
      </c>
      <c r="B236" s="3" t="s">
        <v>755</v>
      </c>
      <c r="C236" t="s">
        <v>773</v>
      </c>
      <c r="D236" t="s">
        <v>28</v>
      </c>
      <c r="E236" s="3" t="s">
        <v>738</v>
      </c>
      <c r="F236" t="s">
        <v>29</v>
      </c>
      <c r="G236" t="s">
        <v>66</v>
      </c>
      <c r="H236" t="s">
        <v>31</v>
      </c>
      <c r="I236" t="s">
        <v>32</v>
      </c>
      <c r="J236" t="s">
        <v>25</v>
      </c>
      <c r="K236" t="s">
        <v>25</v>
      </c>
      <c r="L236" t="s">
        <v>25</v>
      </c>
      <c r="M236" t="s">
        <v>25</v>
      </c>
      <c r="N236" t="s">
        <v>772</v>
      </c>
      <c r="O236" t="s">
        <v>25</v>
      </c>
      <c r="P236" s="3" t="s">
        <v>25</v>
      </c>
      <c r="Q236" t="s">
        <v>25</v>
      </c>
      <c r="R236" t="s">
        <v>35</v>
      </c>
      <c r="S236" s="3" t="s">
        <v>759</v>
      </c>
      <c r="T236" s="3" t="s">
        <v>760</v>
      </c>
      <c r="U236" s="3" t="str">
        <f>IF(ISNUMBER(MATCH(fields[argot element],fields[parent element],0)),"y","n")</f>
        <v>n</v>
      </c>
      <c r="V236" s="3" t="s">
        <v>26</v>
      </c>
      <c r="W236" s="3" t="s">
        <v>27</v>
      </c>
      <c r="X236" s="3" t="str">
        <f>IF(fields[is parent?]="y","parent element",IF(NOT(fields[parent element]="x"),"subelement","simple element"))</f>
        <v>subelement</v>
      </c>
      <c r="Y236" t="s">
        <v>755</v>
      </c>
      <c r="Z236" s="3" t="s">
        <v>755</v>
      </c>
      <c r="AA236" s="3">
        <f>IF(ISNUMBER(MATCH(fields[argot element],issuesfield[field],0)),COUNTIF(issuesfield[field],fields[argot element]),0)</f>
        <v>0</v>
      </c>
      <c r="AB236" s="3">
        <f>IF(ISNUMBER(MATCH(fields[argot element],mappings[element],0)),COUNTIF(mappings[element],fields[argot element]),0)</f>
        <v>4</v>
      </c>
      <c r="AC236" s="3" t="s">
        <v>29</v>
      </c>
      <c r="AD236" s="3" t="s">
        <v>29</v>
      </c>
      <c r="AE236" s="3" t="s">
        <v>28</v>
      </c>
      <c r="AF236"/>
      <c r="AM236"/>
    </row>
    <row r="237" spans="1:39" x14ac:dyDescent="0.25">
      <c r="A237" s="3" t="s">
        <v>774</v>
      </c>
      <c r="B237" s="3" t="s">
        <v>755</v>
      </c>
      <c r="C237" t="s">
        <v>775</v>
      </c>
      <c r="D237" t="s">
        <v>28</v>
      </c>
      <c r="E237" s="3" t="s">
        <v>738</v>
      </c>
      <c r="F237" t="s">
        <v>29</v>
      </c>
      <c r="G237" t="s">
        <v>66</v>
      </c>
      <c r="H237" t="s">
        <v>87</v>
      </c>
      <c r="I237" t="s">
        <v>238</v>
      </c>
      <c r="J237" t="s">
        <v>25</v>
      </c>
      <c r="K237" t="s">
        <v>25</v>
      </c>
      <c r="L237" t="s">
        <v>25</v>
      </c>
      <c r="M237" t="s">
        <v>756</v>
      </c>
      <c r="N237" t="s">
        <v>770</v>
      </c>
      <c r="O237" t="s">
        <v>204</v>
      </c>
      <c r="P237" s="3" t="s">
        <v>25</v>
      </c>
      <c r="Q237" t="s">
        <v>25</v>
      </c>
      <c r="R237" t="s">
        <v>35</v>
      </c>
      <c r="S237" s="3" t="s">
        <v>759</v>
      </c>
      <c r="T237" s="3" t="s">
        <v>760</v>
      </c>
      <c r="U237" s="3" t="str">
        <f>IF(ISNUMBER(MATCH(fields[argot element],fields[parent element],0)),"y","n")</f>
        <v>n</v>
      </c>
      <c r="V237" s="3" t="s">
        <v>64</v>
      </c>
      <c r="W237" s="3" t="s">
        <v>1522</v>
      </c>
      <c r="X237" s="3" t="str">
        <f>IF(fields[is parent?]="y","parent element",IF(NOT(fields[parent element]="x"),"subelement","simple element"))</f>
        <v>subelement</v>
      </c>
      <c r="Y237" t="s">
        <v>755</v>
      </c>
      <c r="Z237" s="3" t="s">
        <v>755</v>
      </c>
      <c r="AA237" s="3">
        <f>IF(ISNUMBER(MATCH(fields[argot element],issuesfield[field],0)),COUNTIF(issuesfield[field],fields[argot element]),0)</f>
        <v>0</v>
      </c>
      <c r="AB237" s="3">
        <f>IF(ISNUMBER(MATCH(fields[argot element],mappings[element],0)),COUNTIF(mappings[element],fields[argot element]),0)</f>
        <v>6</v>
      </c>
      <c r="AC237" s="3" t="s">
        <v>29</v>
      </c>
      <c r="AD237" s="3" t="s">
        <v>29</v>
      </c>
      <c r="AE237" s="3" t="s">
        <v>28</v>
      </c>
      <c r="AF237"/>
      <c r="AM237"/>
    </row>
    <row r="238" spans="1:39" x14ac:dyDescent="0.25">
      <c r="A238" s="3" t="s">
        <v>776</v>
      </c>
      <c r="B238" s="3" t="s">
        <v>25</v>
      </c>
      <c r="C238" t="s">
        <v>778</v>
      </c>
      <c r="D238" t="s">
        <v>25</v>
      </c>
      <c r="E238" s="3" t="s">
        <v>167</v>
      </c>
      <c r="F238" t="s">
        <v>29</v>
      </c>
      <c r="G238" t="s">
        <v>66</v>
      </c>
      <c r="H238" t="s">
        <v>40</v>
      </c>
      <c r="I238" t="s">
        <v>168</v>
      </c>
      <c r="J238" t="s">
        <v>68</v>
      </c>
      <c r="K238" t="s">
        <v>25</v>
      </c>
      <c r="L238" t="s">
        <v>25</v>
      </c>
      <c r="M238" t="s">
        <v>777</v>
      </c>
      <c r="N238" t="s">
        <v>25</v>
      </c>
      <c r="O238" t="s">
        <v>25</v>
      </c>
      <c r="P238" s="3" t="s">
        <v>25</v>
      </c>
      <c r="Q238" t="s">
        <v>25</v>
      </c>
      <c r="R238" t="s">
        <v>779</v>
      </c>
      <c r="S238" s="3" t="s">
        <v>365</v>
      </c>
      <c r="T238" s="3" t="s">
        <v>780</v>
      </c>
      <c r="U238" s="3" t="str">
        <f>IF(ISNUMBER(MATCH(fields[argot element],fields[parent element],0)),"y","n")</f>
        <v>y</v>
      </c>
      <c r="V238" s="3" t="s">
        <v>1520</v>
      </c>
      <c r="W238" s="3" t="s">
        <v>27</v>
      </c>
      <c r="X238" s="3" t="str">
        <f>IF(fields[is parent?]="y","parent element",IF(NOT(fields[parent element]="x"),"subelement","simple element"))</f>
        <v>parent element</v>
      </c>
      <c r="Y238" t="s">
        <v>360</v>
      </c>
      <c r="Z238" s="3" t="s">
        <v>360</v>
      </c>
      <c r="AA238" s="3">
        <f>IF(ISNUMBER(MATCH(fields[argot element],issuesfield[field],0)),COUNTIF(issuesfield[field],fields[argot element]),0)</f>
        <v>0</v>
      </c>
      <c r="AB238" s="3">
        <f>IF(ISNUMBER(MATCH(fields[argot element],mappings[element],0)),COUNTIF(mappings[element],fields[argot element]),0)</f>
        <v>0</v>
      </c>
      <c r="AC238" s="3" t="s">
        <v>28</v>
      </c>
      <c r="AD238" s="3" t="s">
        <v>68</v>
      </c>
      <c r="AE238" s="3" t="s">
        <v>28</v>
      </c>
      <c r="AF238"/>
      <c r="AM238"/>
    </row>
    <row r="239" spans="1:39" x14ac:dyDescent="0.25">
      <c r="A239" s="3" t="s">
        <v>781</v>
      </c>
      <c r="B239" s="3" t="s">
        <v>776</v>
      </c>
      <c r="C239" t="s">
        <v>782</v>
      </c>
      <c r="D239" t="s">
        <v>783</v>
      </c>
      <c r="E239" s="3" t="s">
        <v>167</v>
      </c>
      <c r="F239" t="s">
        <v>29</v>
      </c>
      <c r="G239" t="s">
        <v>66</v>
      </c>
      <c r="H239" t="s">
        <v>40</v>
      </c>
      <c r="I239" t="s">
        <v>32</v>
      </c>
      <c r="J239" t="s">
        <v>68</v>
      </c>
      <c r="K239" t="s">
        <v>25</v>
      </c>
      <c r="L239" t="s">
        <v>25</v>
      </c>
      <c r="M239" t="s">
        <v>777</v>
      </c>
      <c r="N239" t="s">
        <v>25</v>
      </c>
      <c r="O239" t="s">
        <v>25</v>
      </c>
      <c r="P239" s="40" t="s">
        <v>25</v>
      </c>
      <c r="Q239" t="s">
        <v>25</v>
      </c>
      <c r="R239" t="s">
        <v>779</v>
      </c>
      <c r="S239" s="3" t="s">
        <v>365</v>
      </c>
      <c r="T239" s="3" t="s">
        <v>780</v>
      </c>
      <c r="U239" s="3" t="str">
        <f>IF(ISNUMBER(MATCH(fields[argot element],fields[parent element],0)),"y","n")</f>
        <v>n</v>
      </c>
      <c r="V239" s="3" t="s">
        <v>94</v>
      </c>
      <c r="W239" s="3" t="s">
        <v>95</v>
      </c>
      <c r="X239" s="3" t="str">
        <f>IF(fields[is parent?]="y","parent element",IF(NOT(fields[parent element]="x"),"subelement","simple element"))</f>
        <v>subelement</v>
      </c>
      <c r="Y239" t="s">
        <v>360</v>
      </c>
      <c r="Z239" s="3" t="s">
        <v>360</v>
      </c>
      <c r="AA239" s="3">
        <f>IF(ISNUMBER(MATCH(fields[argot element],issuesfield[field],0)),COUNTIF(issuesfield[field],fields[argot element]),0)</f>
        <v>0</v>
      </c>
      <c r="AB239" s="3">
        <f>IF(ISNUMBER(MATCH(fields[argot element],mappings[element],0)),COUNTIF(mappings[element],fields[argot element]),0)</f>
        <v>2</v>
      </c>
      <c r="AC239" s="3" t="s">
        <v>28</v>
      </c>
      <c r="AD239" s="3" t="s">
        <v>68</v>
      </c>
      <c r="AE239" s="3" t="s">
        <v>28</v>
      </c>
      <c r="AF239"/>
      <c r="AM239"/>
    </row>
    <row r="240" spans="1:39" x14ac:dyDescent="0.25">
      <c r="A240" s="3" t="s">
        <v>784</v>
      </c>
      <c r="B240" s="3" t="s">
        <v>776</v>
      </c>
      <c r="C240" t="s">
        <v>785</v>
      </c>
      <c r="D240" t="s">
        <v>25</v>
      </c>
      <c r="E240" s="3" t="s">
        <v>167</v>
      </c>
      <c r="F240" t="s">
        <v>29</v>
      </c>
      <c r="G240" t="s">
        <v>66</v>
      </c>
      <c r="H240" t="s">
        <v>87</v>
      </c>
      <c r="I240" t="s">
        <v>32</v>
      </c>
      <c r="J240" t="s">
        <v>25</v>
      </c>
      <c r="K240" t="s">
        <v>25</v>
      </c>
      <c r="L240" t="s">
        <v>25</v>
      </c>
      <c r="M240" t="s">
        <v>777</v>
      </c>
      <c r="N240" t="s">
        <v>25</v>
      </c>
      <c r="O240" t="s">
        <v>25</v>
      </c>
      <c r="P240" s="3" t="s">
        <v>25</v>
      </c>
      <c r="Q240" t="s">
        <v>25</v>
      </c>
      <c r="R240" t="s">
        <v>779</v>
      </c>
      <c r="S240" s="3" t="s">
        <v>365</v>
      </c>
      <c r="T240" s="3" t="s">
        <v>780</v>
      </c>
      <c r="U240" s="3" t="str">
        <f>IF(ISNUMBER(MATCH(fields[argot element],fields[parent element],0)),"y","n")</f>
        <v>n</v>
      </c>
      <c r="V240" s="3" t="s">
        <v>26</v>
      </c>
      <c r="W240" s="3" t="s">
        <v>27</v>
      </c>
      <c r="X240" s="3" t="str">
        <f>IF(fields[is parent?]="y","parent element",IF(NOT(fields[parent element]="x"),"subelement","simple element"))</f>
        <v>subelement</v>
      </c>
      <c r="Y240" s="3" t="s">
        <v>360</v>
      </c>
      <c r="Z240" s="3" t="s">
        <v>360</v>
      </c>
      <c r="AA240" s="3">
        <f>IF(ISNUMBER(MATCH(fields[argot element],issuesfield[field],0)),COUNTIF(issuesfield[field],fields[argot element]),0)</f>
        <v>0</v>
      </c>
      <c r="AB240" s="3">
        <f>IF(ISNUMBER(MATCH(fields[argot element],mappings[element],0)),COUNTIF(mappings[element],fields[argot element]),0)</f>
        <v>2</v>
      </c>
      <c r="AC240" s="3" t="s">
        <v>28</v>
      </c>
      <c r="AD240" s="3" t="s">
        <v>68</v>
      </c>
      <c r="AE240" s="3" t="s">
        <v>28</v>
      </c>
      <c r="AF240"/>
      <c r="AM240"/>
    </row>
    <row r="241" spans="1:39" x14ac:dyDescent="0.25">
      <c r="A241" s="3" t="s">
        <v>786</v>
      </c>
      <c r="B241" s="3" t="s">
        <v>776</v>
      </c>
      <c r="C241" t="s">
        <v>787</v>
      </c>
      <c r="D241" t="s">
        <v>788</v>
      </c>
      <c r="E241" s="3" t="s">
        <v>167</v>
      </c>
      <c r="F241" t="s">
        <v>29</v>
      </c>
      <c r="G241" t="s">
        <v>66</v>
      </c>
      <c r="H241" t="s">
        <v>87</v>
      </c>
      <c r="I241" t="s">
        <v>168</v>
      </c>
      <c r="J241" t="s">
        <v>25</v>
      </c>
      <c r="K241" t="s">
        <v>25</v>
      </c>
      <c r="L241" t="s">
        <v>25</v>
      </c>
      <c r="M241" t="s">
        <v>777</v>
      </c>
      <c r="N241" t="s">
        <v>25</v>
      </c>
      <c r="O241" t="s">
        <v>25</v>
      </c>
      <c r="P241" s="22" t="s">
        <v>789</v>
      </c>
      <c r="Q241" t="s">
        <v>25</v>
      </c>
      <c r="R241" t="s">
        <v>779</v>
      </c>
      <c r="S241" s="3" t="s">
        <v>365</v>
      </c>
      <c r="T241" t="s">
        <v>780</v>
      </c>
      <c r="U241" s="3" t="str">
        <f>IF(ISNUMBER(MATCH(fields[argot element],fields[parent element],0)),"y","n")</f>
        <v>n</v>
      </c>
      <c r="V241" s="3" t="s">
        <v>26</v>
      </c>
      <c r="W241" s="3" t="s">
        <v>27</v>
      </c>
      <c r="X241" s="3" t="str">
        <f>IF(fields[is parent?]="y","parent element",IF(NOT(fields[parent element]="x"),"subelement","simple element"))</f>
        <v>subelement</v>
      </c>
      <c r="Y241" s="3" t="s">
        <v>360</v>
      </c>
      <c r="Z241" s="3" t="s">
        <v>360</v>
      </c>
      <c r="AA241" s="3">
        <f>IF(ISNUMBER(MATCH(fields[argot element],issuesfield[field],0)),COUNTIF(issuesfield[field],fields[argot element]),0)</f>
        <v>0</v>
      </c>
      <c r="AB241" s="3">
        <f>IF(ISNUMBER(MATCH(fields[argot element],mappings[element],0)),COUNTIF(mappings[element],fields[argot element]),0)</f>
        <v>1</v>
      </c>
      <c r="AC241" s="3" t="s">
        <v>28</v>
      </c>
      <c r="AD241" s="3" t="s">
        <v>68</v>
      </c>
      <c r="AE241" s="3" t="s">
        <v>28</v>
      </c>
      <c r="AF241"/>
      <c r="AM241"/>
    </row>
    <row r="242" spans="1:39" x14ac:dyDescent="0.25">
      <c r="A242" s="3" t="s">
        <v>790</v>
      </c>
      <c r="B242" s="3" t="s">
        <v>25</v>
      </c>
      <c r="C242" t="s">
        <v>28</v>
      </c>
      <c r="D242" t="s">
        <v>28</v>
      </c>
      <c r="E242" s="3" t="s">
        <v>790</v>
      </c>
      <c r="F242" t="s">
        <v>29</v>
      </c>
      <c r="G242" t="s">
        <v>30</v>
      </c>
      <c r="H242" t="s">
        <v>40</v>
      </c>
      <c r="I242" t="s">
        <v>32</v>
      </c>
      <c r="J242" t="s">
        <v>68</v>
      </c>
      <c r="K242" t="s">
        <v>25</v>
      </c>
      <c r="L242" t="s">
        <v>77</v>
      </c>
      <c r="M242" t="s">
        <v>791</v>
      </c>
      <c r="N242" t="s">
        <v>25</v>
      </c>
      <c r="O242" t="s">
        <v>25</v>
      </c>
      <c r="P242" s="3" t="s">
        <v>792</v>
      </c>
      <c r="Q242" t="s">
        <v>25</v>
      </c>
      <c r="R242" t="s">
        <v>28</v>
      </c>
      <c r="S242" s="3" t="s">
        <v>1483</v>
      </c>
      <c r="T242" t="s">
        <v>28</v>
      </c>
      <c r="U242" s="3" t="str">
        <f>IF(ISNUMBER(MATCH(fields[argot element],fields[parent element],0)),"y","n")</f>
        <v>y</v>
      </c>
      <c r="V242" s="3" t="s">
        <v>1520</v>
      </c>
      <c r="W242" s="3" t="s">
        <v>27</v>
      </c>
      <c r="X242" s="3" t="str">
        <f>IF(fields[is parent?]="y","parent element",IF(NOT(fields[parent element]="x"),"subelement","simple element"))</f>
        <v>parent element</v>
      </c>
      <c r="Y242" s="3" t="s">
        <v>268</v>
      </c>
      <c r="Z242" s="3" t="s">
        <v>1313</v>
      </c>
      <c r="AA242" s="3">
        <f>IF(ISNUMBER(MATCH(fields[argot element],issuesfield[field],0)),COUNTIF(issuesfield[field],fields[argot element]),0)</f>
        <v>0</v>
      </c>
      <c r="AB242" s="3">
        <f>IF(ISNUMBER(MATCH(fields[argot element],mappings[element],0)),COUNTIF(mappings[element],fields[argot element]),0)</f>
        <v>0</v>
      </c>
      <c r="AC242" s="3" t="s">
        <v>28</v>
      </c>
      <c r="AD242" s="3" t="s">
        <v>28</v>
      </c>
      <c r="AE242" s="3" t="s">
        <v>28</v>
      </c>
      <c r="AF242"/>
      <c r="AM242"/>
    </row>
    <row r="243" spans="1:39" x14ac:dyDescent="0.25">
      <c r="A243" s="3" t="s">
        <v>793</v>
      </c>
      <c r="B243" s="3" t="s">
        <v>790</v>
      </c>
      <c r="C243" t="s">
        <v>794</v>
      </c>
      <c r="D243" t="s">
        <v>795</v>
      </c>
      <c r="E243" s="3" t="s">
        <v>790</v>
      </c>
      <c r="F243" t="s">
        <v>29</v>
      </c>
      <c r="G243" t="s">
        <v>30</v>
      </c>
      <c r="H243" t="s">
        <v>87</v>
      </c>
      <c r="I243" t="s">
        <v>32</v>
      </c>
      <c r="J243" t="s">
        <v>25</v>
      </c>
      <c r="K243" t="s">
        <v>25</v>
      </c>
      <c r="L243" t="s">
        <v>77</v>
      </c>
      <c r="M243" t="s">
        <v>791</v>
      </c>
      <c r="N243" t="s">
        <v>25</v>
      </c>
      <c r="O243" t="s">
        <v>25</v>
      </c>
      <c r="P243" s="3" t="s">
        <v>25</v>
      </c>
      <c r="Q243" t="s">
        <v>25</v>
      </c>
      <c r="R243" t="s">
        <v>28</v>
      </c>
      <c r="S243" s="3" t="s">
        <v>1483</v>
      </c>
      <c r="T243" t="s">
        <v>28</v>
      </c>
      <c r="U243" s="3" t="str">
        <f>IF(ISNUMBER(MATCH(fields[argot element],fields[parent element],0)),"y","n")</f>
        <v>n</v>
      </c>
      <c r="V243" s="3" t="s">
        <v>26</v>
      </c>
      <c r="W243" s="3" t="s">
        <v>27</v>
      </c>
      <c r="X243" s="3" t="str">
        <f>IF(fields[is parent?]="y","parent element",IF(NOT(fields[parent element]="x"),"subelement","simple element"))</f>
        <v>subelement</v>
      </c>
      <c r="Y243" s="3" t="s">
        <v>268</v>
      </c>
      <c r="Z243" s="3" t="s">
        <v>1313</v>
      </c>
      <c r="AA243" s="3">
        <f>IF(ISNUMBER(MATCH(fields[argot element],issuesfield[field],0)),COUNTIF(issuesfield[field],fields[argot element]),0)</f>
        <v>0</v>
      </c>
      <c r="AB243" s="3">
        <f>IF(ISNUMBER(MATCH(fields[argot element],mappings[element],0)),COUNTIF(mappings[element],fields[argot element]),0)</f>
        <v>1</v>
      </c>
      <c r="AC243" s="3" t="s">
        <v>28</v>
      </c>
      <c r="AD243" s="3" t="s">
        <v>28</v>
      </c>
      <c r="AE243" s="3" t="s">
        <v>28</v>
      </c>
      <c r="AF243"/>
      <c r="AM243"/>
    </row>
    <row r="244" spans="1:39" x14ac:dyDescent="0.25">
      <c r="A244" s="3" t="s">
        <v>1514</v>
      </c>
      <c r="B244" s="3" t="s">
        <v>790</v>
      </c>
      <c r="C244" t="s">
        <v>1515</v>
      </c>
      <c r="D244" t="s">
        <v>25</v>
      </c>
      <c r="E244" s="3" t="s">
        <v>790</v>
      </c>
      <c r="F244" t="s">
        <v>29</v>
      </c>
      <c r="G244" t="s">
        <v>30</v>
      </c>
      <c r="H244" t="s">
        <v>31</v>
      </c>
      <c r="I244" t="s">
        <v>32</v>
      </c>
      <c r="J244" t="s">
        <v>25</v>
      </c>
      <c r="K244" t="s">
        <v>25</v>
      </c>
      <c r="L244" t="s">
        <v>77</v>
      </c>
      <c r="M244" t="s">
        <v>791</v>
      </c>
      <c r="N244" t="s">
        <v>25</v>
      </c>
      <c r="O244" t="s">
        <v>25</v>
      </c>
      <c r="P244" s="22" t="s">
        <v>25</v>
      </c>
      <c r="Q244" t="s">
        <v>25</v>
      </c>
      <c r="R244" t="s">
        <v>28</v>
      </c>
      <c r="S244" s="3" t="s">
        <v>1483</v>
      </c>
      <c r="T244" s="3" t="s">
        <v>28</v>
      </c>
      <c r="U244" s="3" t="str">
        <f>IF(ISNUMBER(MATCH(fields[argot element],fields[parent element],0)),"y","n")</f>
        <v>n</v>
      </c>
      <c r="V244" s="3" t="s">
        <v>94</v>
      </c>
      <c r="W244" s="3" t="s">
        <v>27</v>
      </c>
      <c r="X244" s="3" t="str">
        <f>IF(fields[is parent?]="y","parent element",IF(NOT(fields[parent element]="x"),"subelement","simple element"))</f>
        <v>subelement</v>
      </c>
      <c r="Y244" s="3" t="s">
        <v>268</v>
      </c>
      <c r="Z244" s="3" t="s">
        <v>1313</v>
      </c>
      <c r="AA244" s="3">
        <f>IF(ISNUMBER(MATCH(fields[argot element],issuesfield[field],0)),COUNTIF(issuesfield[field],fields[argot element]),0)</f>
        <v>0</v>
      </c>
      <c r="AB244" s="3">
        <f>IF(ISNUMBER(MATCH(fields[argot element],mappings[element],0)),COUNTIF(mappings[element],fields[argot element]),0)</f>
        <v>0</v>
      </c>
      <c r="AC244" s="3" t="s">
        <v>28</v>
      </c>
      <c r="AD244" s="3" t="s">
        <v>28</v>
      </c>
      <c r="AE244" s="3" t="s">
        <v>28</v>
      </c>
      <c r="AF244"/>
      <c r="AM244"/>
    </row>
    <row r="245" spans="1:39" s="3" customFormat="1" x14ac:dyDescent="0.25">
      <c r="A245" s="3" t="s">
        <v>1479</v>
      </c>
      <c r="B245" s="3" t="s">
        <v>790</v>
      </c>
      <c r="C245" s="3" t="s">
        <v>1480</v>
      </c>
      <c r="D245" s="3" t="s">
        <v>1481</v>
      </c>
      <c r="E245" s="3" t="s">
        <v>790</v>
      </c>
      <c r="F245" s="3" t="s">
        <v>29</v>
      </c>
      <c r="G245" s="3" t="s">
        <v>30</v>
      </c>
      <c r="H245" s="3" t="s">
        <v>31</v>
      </c>
      <c r="I245" s="3" t="s">
        <v>32</v>
      </c>
      <c r="J245" s="3" t="s">
        <v>25</v>
      </c>
      <c r="K245" s="3" t="s">
        <v>25</v>
      </c>
      <c r="L245" s="3" t="s">
        <v>25</v>
      </c>
      <c r="M245" s="3" t="s">
        <v>25</v>
      </c>
      <c r="N245" s="3" t="s">
        <v>25</v>
      </c>
      <c r="O245" s="3" t="s">
        <v>25</v>
      </c>
      <c r="P245" s="22" t="s">
        <v>801</v>
      </c>
      <c r="Q245" s="3" t="s">
        <v>25</v>
      </c>
      <c r="R245" s="3" t="s">
        <v>28</v>
      </c>
      <c r="S245" s="3" t="s">
        <v>1483</v>
      </c>
      <c r="T245" s="3" t="s">
        <v>28</v>
      </c>
      <c r="U245" s="3" t="str">
        <f>IF(ISNUMBER(MATCH(fields[argot element],fields[parent element],0)),"y","n")</f>
        <v>n</v>
      </c>
      <c r="V245" s="3" t="s">
        <v>26</v>
      </c>
      <c r="W245" s="3" t="s">
        <v>27</v>
      </c>
      <c r="X245" s="3" t="str">
        <f>IF(fields[is parent?]="y","parent element",IF(NOT(fields[parent element]="x"),"subelement","simple element"))</f>
        <v>subelement</v>
      </c>
      <c r="Y245" s="3" t="s">
        <v>268</v>
      </c>
      <c r="Z245" s="3" t="s">
        <v>1313</v>
      </c>
      <c r="AA245" s="3">
        <f>IF(ISNUMBER(MATCH(fields[argot element],issuesfield[field],0)),COUNTIF(issuesfield[field],fields[argot element]),0)</f>
        <v>0</v>
      </c>
      <c r="AB245" s="3">
        <f>IF(ISNUMBER(MATCH(fields[argot element],mappings[element],0)),COUNTIF(mappings[element],fields[argot element]),0)</f>
        <v>3</v>
      </c>
      <c r="AC245" s="3" t="s">
        <v>29</v>
      </c>
      <c r="AD245" s="3" t="s">
        <v>28</v>
      </c>
      <c r="AE245" s="3" t="s">
        <v>28</v>
      </c>
    </row>
    <row r="246" spans="1:39" x14ac:dyDescent="0.25">
      <c r="A246" s="3" t="s">
        <v>796</v>
      </c>
      <c r="B246" s="3" t="s">
        <v>790</v>
      </c>
      <c r="C246" t="s">
        <v>797</v>
      </c>
      <c r="D246" t="s">
        <v>1516</v>
      </c>
      <c r="E246" s="3" t="s">
        <v>790</v>
      </c>
      <c r="F246" t="s">
        <v>29</v>
      </c>
      <c r="G246" t="s">
        <v>30</v>
      </c>
      <c r="H246" t="s">
        <v>31</v>
      </c>
      <c r="I246" t="s">
        <v>32</v>
      </c>
      <c r="J246" t="s">
        <v>25</v>
      </c>
      <c r="K246" t="s">
        <v>25</v>
      </c>
      <c r="L246" t="s">
        <v>77</v>
      </c>
      <c r="M246" t="s">
        <v>791</v>
      </c>
      <c r="N246" t="s">
        <v>25</v>
      </c>
      <c r="O246" t="s">
        <v>25</v>
      </c>
      <c r="P246" s="22" t="s">
        <v>25</v>
      </c>
      <c r="Q246" t="s">
        <v>25</v>
      </c>
      <c r="R246" t="s">
        <v>28</v>
      </c>
      <c r="S246" s="3" t="s">
        <v>1483</v>
      </c>
      <c r="T246" s="3" t="s">
        <v>28</v>
      </c>
      <c r="U246" s="3" t="str">
        <f>IF(ISNUMBER(MATCH(fields[argot element],fields[parent element],0)),"y","n")</f>
        <v>n</v>
      </c>
      <c r="V246" s="3" t="s">
        <v>94</v>
      </c>
      <c r="W246" s="3" t="s">
        <v>95</v>
      </c>
      <c r="X246" s="3" t="str">
        <f>IF(fields[is parent?]="y","parent element",IF(NOT(fields[parent element]="x"),"subelement","simple element"))</f>
        <v>subelement</v>
      </c>
      <c r="Y246" t="s">
        <v>268</v>
      </c>
      <c r="Z246" s="3" t="s">
        <v>1313</v>
      </c>
      <c r="AA246" s="3">
        <f>IF(ISNUMBER(MATCH(fields[argot element],issuesfield[field],0)),COUNTIF(issuesfield[field],fields[argot element]),0)</f>
        <v>0</v>
      </c>
      <c r="AB246" s="3">
        <f>IF(ISNUMBER(MATCH(fields[argot element],mappings[element],0)),COUNTIF(mappings[element],fields[argot element]),0)</f>
        <v>1</v>
      </c>
      <c r="AC246" s="3" t="s">
        <v>28</v>
      </c>
      <c r="AD246" s="3" t="s">
        <v>28</v>
      </c>
      <c r="AE246" s="3" t="s">
        <v>28</v>
      </c>
      <c r="AF246"/>
      <c r="AM246"/>
    </row>
    <row r="247" spans="1:39" x14ac:dyDescent="0.25">
      <c r="A247" s="3" t="s">
        <v>798</v>
      </c>
      <c r="B247" s="3" t="s">
        <v>790</v>
      </c>
      <c r="C247" t="s">
        <v>799</v>
      </c>
      <c r="D247" t="s">
        <v>800</v>
      </c>
      <c r="E247" s="3" t="s">
        <v>790</v>
      </c>
      <c r="F247" t="s">
        <v>29</v>
      </c>
      <c r="G247" t="s">
        <v>30</v>
      </c>
      <c r="H247" t="s">
        <v>87</v>
      </c>
      <c r="I247" t="s">
        <v>32</v>
      </c>
      <c r="J247" t="s">
        <v>25</v>
      </c>
      <c r="K247" t="s">
        <v>25</v>
      </c>
      <c r="L247" t="s">
        <v>25</v>
      </c>
      <c r="M247" t="s">
        <v>25</v>
      </c>
      <c r="N247" t="s">
        <v>25</v>
      </c>
      <c r="O247" t="s">
        <v>25</v>
      </c>
      <c r="P247" s="22" t="s">
        <v>25</v>
      </c>
      <c r="Q247" t="s">
        <v>25</v>
      </c>
      <c r="R247" t="s">
        <v>28</v>
      </c>
      <c r="S247" s="3" t="s">
        <v>1483</v>
      </c>
      <c r="T247" s="3" t="s">
        <v>28</v>
      </c>
      <c r="U247" s="3" t="str">
        <f>IF(ISNUMBER(MATCH(fields[argot element],fields[parent element],0)),"y","n")</f>
        <v>n</v>
      </c>
      <c r="V247" t="s">
        <v>26</v>
      </c>
      <c r="W247" t="s">
        <v>27</v>
      </c>
      <c r="X247" s="3" t="str">
        <f>IF(fields[is parent?]="y","parent element",IF(NOT(fields[parent element]="x"),"subelement","simple element"))</f>
        <v>subelement</v>
      </c>
      <c r="Y247" s="3" t="s">
        <v>268</v>
      </c>
      <c r="Z247" s="3" t="s">
        <v>1313</v>
      </c>
      <c r="AA247" s="3">
        <f>IF(ISNUMBER(MATCH(fields[argot element],issuesfield[field],0)),COUNTIF(issuesfield[field],fields[argot element]),0)</f>
        <v>0</v>
      </c>
      <c r="AB247" s="3">
        <f>IF(ISNUMBER(MATCH(fields[argot element],mappings[element],0)),COUNTIF(mappings[element],fields[argot element]),0)</f>
        <v>5</v>
      </c>
      <c r="AC247" s="3" t="s">
        <v>28</v>
      </c>
      <c r="AD247" s="3" t="s">
        <v>28</v>
      </c>
      <c r="AE247" s="3" t="s">
        <v>28</v>
      </c>
      <c r="AF247"/>
      <c r="AM247"/>
    </row>
    <row r="248" spans="1:39" x14ac:dyDescent="0.25">
      <c r="A248" s="3" t="s">
        <v>802</v>
      </c>
      <c r="B248" s="3" t="s">
        <v>25</v>
      </c>
      <c r="C248" s="3" t="s">
        <v>804</v>
      </c>
      <c r="D248" s="3" t="s">
        <v>805</v>
      </c>
      <c r="E248" s="3" t="s">
        <v>167</v>
      </c>
      <c r="F248" s="3" t="s">
        <v>29</v>
      </c>
      <c r="G248" s="3" t="s">
        <v>30</v>
      </c>
      <c r="H248" s="3" t="s">
        <v>40</v>
      </c>
      <c r="I248" s="3" t="s">
        <v>168</v>
      </c>
      <c r="J248" s="3" t="s">
        <v>25</v>
      </c>
      <c r="K248" s="3" t="s">
        <v>25</v>
      </c>
      <c r="L248" s="3" t="s">
        <v>25</v>
      </c>
      <c r="M248" s="3" t="s">
        <v>25</v>
      </c>
      <c r="N248" s="3" t="s">
        <v>803</v>
      </c>
      <c r="O248" s="3" t="s">
        <v>77</v>
      </c>
      <c r="P248" s="3" t="s">
        <v>25</v>
      </c>
      <c r="Q248" s="3" t="s">
        <v>25</v>
      </c>
      <c r="R248" s="3" t="s">
        <v>25</v>
      </c>
      <c r="S248" s="3" t="s">
        <v>61</v>
      </c>
      <c r="T248" s="3" t="s">
        <v>28</v>
      </c>
      <c r="U248" s="3" t="str">
        <f>IF(ISNUMBER(MATCH(fields[argot element],fields[parent element],0)),"y","n")</f>
        <v>n</v>
      </c>
      <c r="V248" s="3" t="s">
        <v>26</v>
      </c>
      <c r="W248" s="3" t="s">
        <v>27</v>
      </c>
      <c r="X248" s="3" t="str">
        <f>IF(fields[is parent?]="y","parent element",IF(NOT(fields[parent element]="x"),"subelement","simple element"))</f>
        <v>simple element</v>
      </c>
      <c r="Y248" s="3" t="s">
        <v>268</v>
      </c>
      <c r="Z248" s="3" t="s">
        <v>28</v>
      </c>
      <c r="AA248" s="3">
        <f>IF(ISNUMBER(MATCH(fields[argot element],issuesfield[field],0)),COUNTIF(issuesfield[field],fields[argot element]),0)</f>
        <v>0</v>
      </c>
      <c r="AB248" s="3">
        <f>IF(ISNUMBER(MATCH(fields[argot element],mappings[element],0)),COUNTIF(mappings[element],fields[argot element]),0)</f>
        <v>1</v>
      </c>
      <c r="AC248" s="3" t="s">
        <v>68</v>
      </c>
      <c r="AD248" s="3" t="s">
        <v>28</v>
      </c>
      <c r="AE248" s="3" t="s">
        <v>28</v>
      </c>
    </row>
    <row r="249" spans="1:39" x14ac:dyDescent="0.25">
      <c r="A249" s="3" t="s">
        <v>806</v>
      </c>
      <c r="B249" s="3" t="s">
        <v>25</v>
      </c>
      <c r="C249" s="3" t="s">
        <v>808</v>
      </c>
      <c r="D249" s="3" t="s">
        <v>809</v>
      </c>
      <c r="E249" s="3" t="s">
        <v>247</v>
      </c>
      <c r="F249" s="3" t="s">
        <v>29</v>
      </c>
      <c r="G249" s="3" t="s">
        <v>30</v>
      </c>
      <c r="H249" s="3" t="s">
        <v>40</v>
      </c>
      <c r="I249" s="3" t="s">
        <v>807</v>
      </c>
      <c r="J249" s="3" t="s">
        <v>25</v>
      </c>
      <c r="K249" s="3" t="s">
        <v>249</v>
      </c>
      <c r="L249" s="3" t="s">
        <v>25</v>
      </c>
      <c r="M249" s="3" t="s">
        <v>25</v>
      </c>
      <c r="N249" s="3" t="s">
        <v>25</v>
      </c>
      <c r="O249" s="3" t="s">
        <v>25</v>
      </c>
      <c r="P249" s="3" t="s">
        <v>25</v>
      </c>
      <c r="Q249" s="3" t="s">
        <v>25</v>
      </c>
      <c r="R249" s="3" t="s">
        <v>25</v>
      </c>
      <c r="S249" s="3" t="s">
        <v>61</v>
      </c>
      <c r="T249" s="3" t="s">
        <v>810</v>
      </c>
      <c r="U249" s="3" t="str">
        <f>IF(ISNUMBER(MATCH(fields[argot element],fields[parent element],0)),"y","n")</f>
        <v>n</v>
      </c>
      <c r="V249" s="3" t="s">
        <v>26</v>
      </c>
      <c r="W249" s="3" t="s">
        <v>27</v>
      </c>
      <c r="X249" s="3" t="str">
        <f>IF(fields[is parent?]="y","parent element",IF(NOT(fields[parent element]="x"),"subelement","simple element"))</f>
        <v>simple element</v>
      </c>
      <c r="Y249" s="3" t="s">
        <v>268</v>
      </c>
      <c r="Z249" s="3" t="s">
        <v>28</v>
      </c>
      <c r="AA249" s="3">
        <f>IF(ISNUMBER(MATCH(fields[argot element],issuesfield[field],0)),COUNTIF(issuesfield[field],fields[argot element]),0)</f>
        <v>0</v>
      </c>
      <c r="AB249" s="3">
        <f>IF(ISNUMBER(MATCH(fields[argot element],mappings[element],0)),COUNTIF(mappings[element],fields[argot element]),0)</f>
        <v>1</v>
      </c>
      <c r="AC249" s="3" t="s">
        <v>68</v>
      </c>
      <c r="AD249" s="3" t="s">
        <v>68</v>
      </c>
      <c r="AE249" s="3" t="s">
        <v>28</v>
      </c>
    </row>
  </sheetData>
  <hyperlinks>
    <hyperlink ref="T25" r:id="rId1"/>
    <hyperlink ref="T169" r:id="rId2"/>
    <hyperlink ref="T171"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3"/>
  <sheetViews>
    <sheetView tabSelected="1" zoomScaleNormal="100" workbookViewId="0">
      <pane xSplit="2" ySplit="1" topLeftCell="F242" activePane="bottomRight" state="frozen"/>
      <selection pane="topRight" activeCell="C1" sqref="C1"/>
      <selection pane="bottomLeft" activeCell="A2" sqref="A2"/>
      <selection pane="bottomRight" activeCell="A261" sqref="A261"/>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1518</v>
      </c>
      <c r="B1" s="1" t="s">
        <v>1262</v>
      </c>
      <c r="C1" s="1" t="s">
        <v>1533</v>
      </c>
      <c r="D1" s="1" t="s">
        <v>812</v>
      </c>
      <c r="E1" s="1" t="s">
        <v>246</v>
      </c>
      <c r="F1" s="9" t="s">
        <v>1531</v>
      </c>
      <c r="G1" s="1" t="s">
        <v>1532</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37"/>
    </row>
    <row r="4" spans="1:22" x14ac:dyDescent="0.25">
      <c r="A4" s="3" t="s">
        <v>1542</v>
      </c>
      <c r="B4" s="3" t="s">
        <v>1542</v>
      </c>
      <c r="C4" s="22" t="s">
        <v>836</v>
      </c>
      <c r="D4" s="22" t="s">
        <v>29</v>
      </c>
      <c r="E4" s="22" t="s">
        <v>837</v>
      </c>
      <c r="F4" s="10">
        <v>100</v>
      </c>
      <c r="G4" s="3" t="s">
        <v>1547</v>
      </c>
      <c r="H4" t="s">
        <v>831</v>
      </c>
      <c r="I4" s="22" t="s">
        <v>843</v>
      </c>
      <c r="J4" t="s">
        <v>35</v>
      </c>
      <c r="K4" s="23" t="s">
        <v>1545</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IF(ISNUMBER(MATCH(mappings[element],#REF!,0)),"y","n")</f>
        <v>n</v>
      </c>
      <c r="P4" s="3" t="s">
        <v>29</v>
      </c>
      <c r="Q4" s="3" t="s">
        <v>68</v>
      </c>
      <c r="V4" s="37"/>
    </row>
    <row r="5" spans="1:22" x14ac:dyDescent="0.25">
      <c r="A5" s="3" t="s">
        <v>1542</v>
      </c>
      <c r="B5" s="3" t="s">
        <v>1542</v>
      </c>
      <c r="C5" s="22" t="s">
        <v>836</v>
      </c>
      <c r="D5" s="22" t="s">
        <v>29</v>
      </c>
      <c r="E5" s="22" t="s">
        <v>837</v>
      </c>
      <c r="F5" s="10">
        <v>110</v>
      </c>
      <c r="G5" s="3" t="s">
        <v>1548</v>
      </c>
      <c r="H5" t="s">
        <v>831</v>
      </c>
      <c r="I5" s="22" t="s">
        <v>843</v>
      </c>
      <c r="J5" s="3" t="s">
        <v>35</v>
      </c>
      <c r="K5" s="23" t="s">
        <v>1545</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29</v>
      </c>
      <c r="Q5" s="3" t="s">
        <v>68</v>
      </c>
      <c r="V5" s="37"/>
    </row>
    <row r="6" spans="1:22" x14ac:dyDescent="0.25">
      <c r="A6" s="3" t="s">
        <v>1542</v>
      </c>
      <c r="B6" s="3" t="s">
        <v>1542</v>
      </c>
      <c r="C6" s="22" t="s">
        <v>836</v>
      </c>
      <c r="D6" s="22" t="s">
        <v>29</v>
      </c>
      <c r="E6" s="22" t="s">
        <v>837</v>
      </c>
      <c r="F6" s="10">
        <v>111</v>
      </c>
      <c r="G6" s="3" t="s">
        <v>1549</v>
      </c>
      <c r="H6" t="s">
        <v>831</v>
      </c>
      <c r="I6" s="22" t="s">
        <v>843</v>
      </c>
      <c r="J6" s="3" t="s">
        <v>35</v>
      </c>
      <c r="K6" s="23" t="s">
        <v>1545</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IF(ISNUMBER(MATCH(mappings[element],#REF!,0)),"y","n")</f>
        <v>n</v>
      </c>
      <c r="P6" s="3" t="s">
        <v>29</v>
      </c>
      <c r="Q6" s="3" t="s">
        <v>68</v>
      </c>
      <c r="V6" s="38"/>
    </row>
    <row r="7" spans="1:22" x14ac:dyDescent="0.25">
      <c r="A7" s="14" t="s">
        <v>54</v>
      </c>
      <c r="B7" s="14" t="s">
        <v>54</v>
      </c>
      <c r="C7" s="14" t="s">
        <v>821</v>
      </c>
      <c r="D7" s="14" t="s">
        <v>29</v>
      </c>
      <c r="E7" s="14" t="s">
        <v>833</v>
      </c>
      <c r="F7" s="30">
        <v>946</v>
      </c>
      <c r="G7" s="14" t="s">
        <v>826</v>
      </c>
      <c r="H7" t="s">
        <v>831</v>
      </c>
      <c r="I7" s="3" t="s">
        <v>828</v>
      </c>
      <c r="J7" s="3"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37"/>
    </row>
    <row r="8" spans="1:22" x14ac:dyDescent="0.25">
      <c r="A8" s="14" t="s">
        <v>54</v>
      </c>
      <c r="B8" s="14" t="s">
        <v>54</v>
      </c>
      <c r="C8" s="14" t="s">
        <v>821</v>
      </c>
      <c r="D8" s="14" t="s">
        <v>29</v>
      </c>
      <c r="E8" s="14" t="s">
        <v>835</v>
      </c>
      <c r="F8" s="30">
        <v>909</v>
      </c>
      <c r="G8" s="14" t="s">
        <v>830</v>
      </c>
      <c r="H8" t="s">
        <v>831</v>
      </c>
      <c r="I8" s="14" t="s">
        <v>828</v>
      </c>
      <c r="J8" t="s">
        <v>832</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14" t="str">
        <f>IF(ISNUMBER(MATCH(mappings[element],#REF!,0)),"y","n")</f>
        <v>n</v>
      </c>
      <c r="P8" s="14" t="s">
        <v>28</v>
      </c>
      <c r="Q8" s="14" t="s">
        <v>28</v>
      </c>
      <c r="V8" s="37"/>
    </row>
    <row r="9" spans="1:22" x14ac:dyDescent="0.25">
      <c r="A9" s="3" t="s">
        <v>54</v>
      </c>
      <c r="B9" s="3" t="s">
        <v>54</v>
      </c>
      <c r="C9" s="3" t="s">
        <v>821</v>
      </c>
      <c r="D9" s="3" t="s">
        <v>29</v>
      </c>
      <c r="E9" s="3" t="s">
        <v>829</v>
      </c>
      <c r="F9" s="10">
        <v>909</v>
      </c>
      <c r="G9" s="3" t="s">
        <v>830</v>
      </c>
      <c r="H9" t="s">
        <v>831</v>
      </c>
      <c r="I9" t="s">
        <v>828</v>
      </c>
      <c r="J9" t="s">
        <v>832</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IF(ISNUMBER(MATCH(mappings[element],#REF!,0)),"y","n")</f>
        <v>n</v>
      </c>
      <c r="P9" s="3" t="s">
        <v>28</v>
      </c>
      <c r="Q9" s="3"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14" t="str">
        <f>IF(ISNUMBER(MATCH(mappings[element],#REF!,0)),"y","n")</f>
        <v>n</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IF(ISNUMBER(MATCH(mappings[element],#REF!,0)),"y","n")</f>
        <v>n</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28</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14" t="str">
        <f>IF(ISNUMBER(MATCH(mappings[element],#REF!,0)),"y","n")</f>
        <v>n</v>
      </c>
      <c r="P14" s="14" t="s">
        <v>29</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29</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IF(ISNUMBER(MATCH(mappings[element],#REF!,0)),"y","n")</f>
        <v>n</v>
      </c>
      <c r="P16" s="3" t="s">
        <v>29</v>
      </c>
      <c r="Q16" s="3" t="s">
        <v>68</v>
      </c>
      <c r="V16" s="37"/>
    </row>
    <row r="17" spans="1:22" x14ac:dyDescent="0.25">
      <c r="A17" s="3" t="s">
        <v>105</v>
      </c>
      <c r="B17" s="3" t="s">
        <v>110</v>
      </c>
      <c r="C17" s="3" t="s">
        <v>836</v>
      </c>
      <c r="D17" s="3" t="s">
        <v>29</v>
      </c>
      <c r="E17" s="3" t="s">
        <v>837</v>
      </c>
      <c r="F17" s="10">
        <v>310</v>
      </c>
      <c r="G17" s="3" t="s">
        <v>848</v>
      </c>
      <c r="H17" t="s">
        <v>831</v>
      </c>
      <c r="I17" s="3" t="s">
        <v>843</v>
      </c>
      <c r="J17" s="3" t="s">
        <v>25</v>
      </c>
      <c r="K17" s="3" t="s">
        <v>25</v>
      </c>
      <c r="L17" s="3" t="str">
        <f>mappings[element]&amp;mappings[institution]&amp;mappings[source data element]&amp;mappings[source data subelement]&amp;mappings[constraints]</f>
        <v>frequency[current]GEN310abnone</v>
      </c>
      <c r="M17" s="3">
        <f>IF(ISNUMBER(MATCH(mappings[mapping_id],issuesmap[mappingID],0)),COUNTIF(issuesmap[mappingID],mappings[mapping_id]),0)</f>
        <v>0</v>
      </c>
      <c r="N17" s="3">
        <f>IF(ISNUMBER(MATCH(mappings[element],issuesfield[field],0)),COUNTIF(issuesfield[field],mappings[element]),0)</f>
        <v>0</v>
      </c>
      <c r="O17" s="3" t="str">
        <f>IF(ISNUMBER(MATCH(mappings[element],#REF!,0)),"y","n")</f>
        <v>n</v>
      </c>
      <c r="P17" s="3" t="s">
        <v>68</v>
      </c>
      <c r="Q17" s="3" t="s">
        <v>68</v>
      </c>
      <c r="V17" s="37"/>
    </row>
    <row r="18" spans="1:22" x14ac:dyDescent="0.25">
      <c r="A18" s="3" t="s">
        <v>105</v>
      </c>
      <c r="B18" s="3" t="s">
        <v>111</v>
      </c>
      <c r="C18" s="3" t="s">
        <v>836</v>
      </c>
      <c r="D18" s="3" t="s">
        <v>29</v>
      </c>
      <c r="E18" s="3" t="s">
        <v>837</v>
      </c>
      <c r="F18" s="10">
        <v>321</v>
      </c>
      <c r="G18" s="3" t="s">
        <v>848</v>
      </c>
      <c r="H18" t="s">
        <v>831</v>
      </c>
      <c r="I18" s="3" t="s">
        <v>843</v>
      </c>
      <c r="J18" s="3" t="s">
        <v>25</v>
      </c>
      <c r="K18" s="3" t="s">
        <v>25</v>
      </c>
      <c r="L18" s="3" t="str">
        <f>mappings[element]&amp;mappings[institution]&amp;mappings[source data element]&amp;mappings[source data subelement]&amp;mappings[constraints]</f>
        <v>frequency[former]GEN321abnone</v>
      </c>
      <c r="M18" s="3">
        <f>IF(ISNUMBER(MATCH(mappings[mapping_id],issuesmap[mappingID],0)),COUNTIF(issuesmap[mappingID],mappings[mapping_id]),0)</f>
        <v>0</v>
      </c>
      <c r="N18" s="3">
        <f>IF(ISNUMBER(MATCH(mappings[element],issuesfield[field],0)),COUNTIF(issuesfield[field],mappings[element]),0)</f>
        <v>0</v>
      </c>
      <c r="O18" s="3" t="str">
        <f>IF(ISNUMBER(MATCH(mappings[element],#REF!,0)),"y","n")</f>
        <v>n</v>
      </c>
      <c r="P18" s="3" t="s">
        <v>68</v>
      </c>
      <c r="Q18" s="3" t="s">
        <v>68</v>
      </c>
    </row>
    <row r="19" spans="1:22" x14ac:dyDescent="0.25">
      <c r="A19" s="14" t="s">
        <v>114</v>
      </c>
      <c r="B19" s="14" t="s">
        <v>123</v>
      </c>
      <c r="C19" s="14" t="s">
        <v>836</v>
      </c>
      <c r="D19" s="14" t="s">
        <v>29</v>
      </c>
      <c r="E19" s="14" t="s">
        <v>837</v>
      </c>
      <c r="F19" s="30">
        <v>382</v>
      </c>
      <c r="G19" s="14" t="s">
        <v>849</v>
      </c>
      <c r="H19" s="3" t="s">
        <v>831</v>
      </c>
      <c r="I19" s="14" t="s">
        <v>828</v>
      </c>
      <c r="J19" s="14" t="s">
        <v>25</v>
      </c>
      <c r="K19" s="14" t="s">
        <v>25</v>
      </c>
      <c r="L19" s="14" t="str">
        <f>mappings[element]&amp;mappings[institution]&amp;mappings[source data element]&amp;mappings[source data subelement]&amp;mappings[constraints]</f>
        <v>genre_headings[value]GEN382abdpnone</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14" t="s">
        <v>114</v>
      </c>
      <c r="B20" s="14" t="s">
        <v>123</v>
      </c>
      <c r="C20" s="14" t="s">
        <v>836</v>
      </c>
      <c r="D20" s="14" t="s">
        <v>29</v>
      </c>
      <c r="E20" s="14" t="s">
        <v>837</v>
      </c>
      <c r="F20" s="30">
        <v>384</v>
      </c>
      <c r="G20" s="14" t="s">
        <v>830</v>
      </c>
      <c r="H20" s="3" t="s">
        <v>831</v>
      </c>
      <c r="I20" s="14" t="s">
        <v>828</v>
      </c>
      <c r="J20" s="3" t="s">
        <v>25</v>
      </c>
      <c r="K20" s="14" t="s">
        <v>25</v>
      </c>
      <c r="L20" s="14" t="str">
        <f>mappings[element]&amp;mappings[institution]&amp;mappings[source data element]&amp;mappings[source data subelement]&amp;mappings[constraints]</f>
        <v>genre_headings[value]GEN384anone</v>
      </c>
      <c r="M20" s="14">
        <v>0</v>
      </c>
      <c r="N20" s="14">
        <v>0</v>
      </c>
      <c r="O20" s="14" t="s">
        <v>68</v>
      </c>
      <c r="P20" s="14" t="s">
        <v>68</v>
      </c>
      <c r="Q20" s="14" t="s">
        <v>68</v>
      </c>
    </row>
    <row r="21" spans="1:22" x14ac:dyDescent="0.25">
      <c r="A21" s="14" t="s">
        <v>114</v>
      </c>
      <c r="B21" s="14" t="s">
        <v>123</v>
      </c>
      <c r="C21" s="14" t="s">
        <v>836</v>
      </c>
      <c r="D21" s="14" t="s">
        <v>29</v>
      </c>
      <c r="E21" s="14" t="s">
        <v>837</v>
      </c>
      <c r="F21" s="30">
        <v>567</v>
      </c>
      <c r="G21" s="14" t="s">
        <v>826</v>
      </c>
      <c r="H21" s="3" t="s">
        <v>831</v>
      </c>
      <c r="I21" s="3" t="s">
        <v>828</v>
      </c>
      <c r="J21" s="14" t="s">
        <v>25</v>
      </c>
      <c r="K21" s="14" t="s">
        <v>25</v>
      </c>
      <c r="L21" s="14" t="str">
        <f>mappings[element]&amp;mappings[institution]&amp;mappings[source data element]&amp;mappings[source data subelement]&amp;mappings[constraints]</f>
        <v>genre_headings[value]GEN567bnone</v>
      </c>
      <c r="M21" s="14">
        <f>IF(ISNUMBER(MATCH(mappings[mapping_id],issuesmap[mappingID],0)),COUNTIF(issuesmap[mappingID],mappings[mapping_id]),0)</f>
        <v>0</v>
      </c>
      <c r="N21" s="14">
        <f>IF(ISNUMBER(MATCH(mappings[element],issuesfield[field],0)),COUNTIF(issuesfield[field],mappings[element]),0)</f>
        <v>0</v>
      </c>
      <c r="O21" s="14" t="str">
        <f>IF(ISNUMBER(MATCH(mappings[element],#REF!,0)),"y","n")</f>
        <v>n</v>
      </c>
      <c r="P21" s="14" t="s">
        <v>68</v>
      </c>
      <c r="Q21" s="14" t="s">
        <v>68</v>
      </c>
    </row>
    <row r="22" spans="1:22" x14ac:dyDescent="0.25">
      <c r="A22" s="14" t="s">
        <v>114</v>
      </c>
      <c r="B22" s="14" t="s">
        <v>123</v>
      </c>
      <c r="C22" s="22" t="s">
        <v>836</v>
      </c>
      <c r="D22" s="22" t="s">
        <v>29</v>
      </c>
      <c r="E22" s="22" t="s">
        <v>837</v>
      </c>
      <c r="F22" s="30">
        <v>653</v>
      </c>
      <c r="G22" s="14" t="s">
        <v>830</v>
      </c>
      <c r="H22" s="14" t="s">
        <v>850</v>
      </c>
      <c r="I22" s="14" t="s">
        <v>828</v>
      </c>
      <c r="J22" s="14" t="s">
        <v>851</v>
      </c>
      <c r="K22" s="14" t="s">
        <v>28</v>
      </c>
      <c r="L22" s="14" t="str">
        <f>mappings[element]&amp;mappings[institution]&amp;mappings[source data element]&amp;mappings[source data subelement]&amp;mappings[constraints]</f>
        <v>genre_headings[value]GEN653ai2 = 6</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3" t="s">
        <v>114</v>
      </c>
      <c r="B23" s="3" t="s">
        <v>123</v>
      </c>
      <c r="C23" s="22" t="s">
        <v>836</v>
      </c>
      <c r="D23" s="22" t="s">
        <v>29</v>
      </c>
      <c r="E23" s="22" t="s">
        <v>837</v>
      </c>
      <c r="F23" s="10">
        <v>655</v>
      </c>
      <c r="G23" s="3" t="s">
        <v>852</v>
      </c>
      <c r="H23" s="3" t="s">
        <v>831</v>
      </c>
      <c r="I23" s="3" t="s">
        <v>843</v>
      </c>
      <c r="J23" s="3" t="s">
        <v>853</v>
      </c>
      <c r="K23" s="3" t="s">
        <v>25</v>
      </c>
      <c r="L23" s="3" t="str">
        <f>mappings[element]&amp;mappings[institution]&amp;mappings[source data element]&amp;mappings[source data subelement]&amp;mappings[constraints]</f>
        <v>genre_headings[value]GEN655avxyznone</v>
      </c>
      <c r="M23" s="3">
        <f>IF(ISNUMBER(MATCH(mappings[mapping_id],issuesmap[mappingID],0)),COUNTIF(issuesmap[mappingID],mappings[mapping_id]),0)</f>
        <v>0</v>
      </c>
      <c r="N23" s="3">
        <f>IF(ISNUMBER(MATCH(mappings[element],issuesfield[field],0)),COUNTIF(issuesfield[field],mappings[element]),0)</f>
        <v>0</v>
      </c>
      <c r="O23" s="3" t="str">
        <f>IF(ISNUMBER(MATCH(mappings[element],#REF!,0)),"y","n")</f>
        <v>n</v>
      </c>
      <c r="P23" s="3" t="s">
        <v>68</v>
      </c>
      <c r="Q23" s="3" t="s">
        <v>68</v>
      </c>
    </row>
    <row r="24" spans="1:22" s="3" customFormat="1" x14ac:dyDescent="0.25">
      <c r="A24" s="3" t="s">
        <v>114</v>
      </c>
      <c r="B24" s="3" t="s">
        <v>123</v>
      </c>
      <c r="C24" s="22" t="s">
        <v>836</v>
      </c>
      <c r="D24" s="22" t="s">
        <v>29</v>
      </c>
      <c r="E24" s="22" t="s">
        <v>822</v>
      </c>
      <c r="F24" s="10">
        <v>695</v>
      </c>
      <c r="G24" s="3" t="s">
        <v>852</v>
      </c>
      <c r="H24" s="3" t="s">
        <v>831</v>
      </c>
      <c r="I24" s="3" t="s">
        <v>843</v>
      </c>
      <c r="J24" s="3" t="s">
        <v>853</v>
      </c>
      <c r="K24" s="3" t="s">
        <v>25</v>
      </c>
      <c r="L24" s="3" t="str">
        <f>mappings[element]&amp;mappings[institution]&amp;mappings[source data element]&amp;mappings[source data subelement]&amp;mappings[constraints]</f>
        <v>genre_headings[value]UNC695avxyznone</v>
      </c>
      <c r="M24" s="3">
        <f>IF(ISNUMBER(MATCH(mappings[mapping_id],issuesmap[mappingID],0)),COUNTIF(issuesmap[mappingID],mappings[mapping_id]),0)</f>
        <v>0</v>
      </c>
      <c r="N24" s="3">
        <f>IF(ISNUMBER(MATCH(mappings[element],issuesfield[field],0)),COUNTIF(issuesfield[field],mappings[element]),0)</f>
        <v>0</v>
      </c>
      <c r="O24" s="3" t="str">
        <f>IF(ISNUMBER(MATCH(mappings[element],#REF!,0)),"y","n")</f>
        <v>n</v>
      </c>
      <c r="P24" s="3" t="s">
        <v>68</v>
      </c>
      <c r="Q24" s="3" t="s">
        <v>68</v>
      </c>
    </row>
    <row r="25" spans="1:22" s="3" customFormat="1" x14ac:dyDescent="0.25">
      <c r="A25" s="3" t="s">
        <v>1558</v>
      </c>
      <c r="B25" s="3" t="s">
        <v>1558</v>
      </c>
      <c r="C25" s="22" t="s">
        <v>836</v>
      </c>
      <c r="D25" s="22" t="s">
        <v>29</v>
      </c>
      <c r="E25" s="22" t="s">
        <v>822</v>
      </c>
      <c r="F25" s="10">
        <v>690</v>
      </c>
      <c r="G25" s="3" t="s">
        <v>830</v>
      </c>
      <c r="H25" s="3" t="s">
        <v>1571</v>
      </c>
      <c r="I25" s="3" t="s">
        <v>828</v>
      </c>
      <c r="J25" s="3" t="s">
        <v>25</v>
      </c>
      <c r="K25" s="3" t="s">
        <v>25</v>
      </c>
      <c r="L25" s="3" t="str">
        <f>mappings[element]&amp;mappings[institution]&amp;mappings[source data element]&amp;mappings[source data subelement]&amp;mappings[constraints]</f>
        <v>genre_unc_mrcUNC690aLDR/06 = g AND $2 ^uncmrc AND $a value appears on MRC Filmfinder browse-by-genre list</v>
      </c>
      <c r="M25" s="3">
        <f>IF(ISNUMBER(MATCH(mappings[mapping_id],issuesmap[mappingID],0)),COUNTIF(issuesmap[mappingID],mappings[mapping_id]),0)</f>
        <v>0</v>
      </c>
      <c r="N25" s="3">
        <f>IF(ISNUMBER(MATCH(mappings[element],issuesfield[field],0)),COUNTIF(issuesfield[field],mappings[element]),0)</f>
        <v>0</v>
      </c>
      <c r="O25" s="3" t="str">
        <f>IF(ISNUMBER(MATCH(mappings[element],#REF!,0)),"y","n")</f>
        <v>n</v>
      </c>
      <c r="P25" s="3" t="s">
        <v>28</v>
      </c>
      <c r="Q25" s="3" t="s">
        <v>28</v>
      </c>
    </row>
    <row r="26" spans="1:22" x14ac:dyDescent="0.25">
      <c r="A26" s="3" t="s">
        <v>1558</v>
      </c>
      <c r="B26" s="3" t="s">
        <v>1558</v>
      </c>
      <c r="C26" s="22" t="s">
        <v>836</v>
      </c>
      <c r="D26" s="22" t="s">
        <v>29</v>
      </c>
      <c r="E26" s="22" t="s">
        <v>822</v>
      </c>
      <c r="F26" s="10">
        <v>695</v>
      </c>
      <c r="G26" s="3" t="s">
        <v>830</v>
      </c>
      <c r="H26" s="3" t="s">
        <v>1571</v>
      </c>
      <c r="I26" s="3" t="s">
        <v>828</v>
      </c>
      <c r="J26" s="3" t="s">
        <v>25</v>
      </c>
      <c r="K26" s="3" t="s">
        <v>25</v>
      </c>
      <c r="L26" s="3" t="str">
        <f>mappings[element]&amp;mappings[institution]&amp;mappings[source data element]&amp;mappings[source data subelement]&amp;mappings[constraints]</f>
        <v>genre_unc_mrcUNC695aLDR/06 = g AND $2 ^uncmrc AND $a value appears on MRC Filmfinder browse-by-genre list</v>
      </c>
      <c r="M26" s="3">
        <f>IF(ISNUMBER(MATCH(mappings[mapping_id],issuesmap[mappingID],0)),COUNTIF(issuesmap[mappingID],mappings[mapping_id]),0)</f>
        <v>0</v>
      </c>
      <c r="N26" s="3">
        <f>IF(ISNUMBER(MATCH(mappings[element],issuesfield[field],0)),COUNTIF(issuesfield[field],mappings[element]),0)</f>
        <v>0</v>
      </c>
      <c r="O26" s="3" t="str">
        <f>IF(ISNUMBER(MATCH(mappings[element],#REF!,0)),"y","n")</f>
        <v>n</v>
      </c>
      <c r="P26" s="3" t="s">
        <v>28</v>
      </c>
      <c r="Q26" s="3" t="s">
        <v>28</v>
      </c>
    </row>
    <row r="27" spans="1:22" x14ac:dyDescent="0.25">
      <c r="A27" s="3" t="s">
        <v>127</v>
      </c>
      <c r="B27" s="3" t="s">
        <v>132</v>
      </c>
      <c r="C27" s="3" t="s">
        <v>821</v>
      </c>
      <c r="D27" s="3" t="s">
        <v>29</v>
      </c>
      <c r="E27" s="3" t="s">
        <v>822</v>
      </c>
      <c r="F27" s="10">
        <v>999</v>
      </c>
      <c r="G27" s="3" t="s">
        <v>856</v>
      </c>
      <c r="H27" s="3" t="s">
        <v>857</v>
      </c>
      <c r="I27" s="3" t="s">
        <v>843</v>
      </c>
      <c r="J27" s="3" t="s">
        <v>25</v>
      </c>
      <c r="K27" s="3" t="s">
        <v>25</v>
      </c>
      <c r="L27" s="3" t="str">
        <f>mappings[element]&amp;mappings[institution]&amp;mappings[source data element]&amp;mappings[source data subelement]&amp;mappings[constraints]</f>
        <v>holdings[call_no]UNC999hijkmi1=9 AND i2=3 AND $0=#{holdings_record_id} AND $2='852'</v>
      </c>
      <c r="M27" s="3">
        <f>IF(ISNUMBER(MATCH(mappings[mapping_id],issuesmap[mappingID],0)),COUNTIF(issuesmap[mappingID],mappings[mapping_id]),0)</f>
        <v>0</v>
      </c>
      <c r="N27" s="3">
        <f>IF(ISNUMBER(MATCH(mappings[element],issuesfield[field],0)),COUNTIF(issuesfield[field],mappings[element]),0)</f>
        <v>0</v>
      </c>
      <c r="O27" s="3" t="str">
        <f>IF(ISNUMBER(MATCH(mappings[element],#REF!,0)),"y","n")</f>
        <v>n</v>
      </c>
      <c r="P27" s="3" t="s">
        <v>68</v>
      </c>
      <c r="Q27" s="3" t="s">
        <v>68</v>
      </c>
    </row>
    <row r="28" spans="1:22" x14ac:dyDescent="0.25">
      <c r="A28" s="14" t="s">
        <v>127</v>
      </c>
      <c r="B28" s="14" t="s">
        <v>137</v>
      </c>
      <c r="C28" s="14" t="s">
        <v>821</v>
      </c>
      <c r="D28" s="14" t="s">
        <v>29</v>
      </c>
      <c r="E28" s="14" t="s">
        <v>822</v>
      </c>
      <c r="F28" s="30">
        <v>999</v>
      </c>
      <c r="G28" s="14" t="s">
        <v>830</v>
      </c>
      <c r="H28" s="14" t="s">
        <v>858</v>
      </c>
      <c r="I28" s="14" t="s">
        <v>828</v>
      </c>
      <c r="J28" s="3" t="s">
        <v>25</v>
      </c>
      <c r="K28" s="14" t="s">
        <v>25</v>
      </c>
      <c r="L28" s="14" t="str">
        <f>mappings[element]&amp;mappings[institution]&amp;mappings[source data element]&amp;mappings[source data subelement]&amp;mappings[constraints]</f>
        <v>holdings[holdings_id]UNC999a(i1=9 AND i2=2) AND $c &gt; 0</v>
      </c>
      <c r="M28" s="14">
        <f>IF(ISNUMBER(MATCH(mappings[mapping_id],issuesmap[mappingID],0)),COUNTIF(issuesmap[mappingID],mappings[mapping_id]),0)</f>
        <v>0</v>
      </c>
      <c r="N28" s="14">
        <f>IF(ISNUMBER(MATCH(mappings[element],issuesfield[field],0)),COUNTIF(issuesfield[field],mappings[element]),0)</f>
        <v>0</v>
      </c>
      <c r="O28" s="14" t="str">
        <f>IF(ISNUMBER(MATCH(mappings[element],#REF!,0)),"y","n")</f>
        <v>n</v>
      </c>
      <c r="P28" s="14" t="s">
        <v>68</v>
      </c>
      <c r="Q28" s="14" t="s">
        <v>68</v>
      </c>
    </row>
    <row r="29" spans="1:22" x14ac:dyDescent="0.25">
      <c r="A29" s="14" t="s">
        <v>127</v>
      </c>
      <c r="B29" s="14" t="s">
        <v>140</v>
      </c>
      <c r="C29" s="14" t="s">
        <v>821</v>
      </c>
      <c r="D29" s="14" t="s">
        <v>29</v>
      </c>
      <c r="E29" s="14" t="s">
        <v>822</v>
      </c>
      <c r="F29" s="30">
        <v>999</v>
      </c>
      <c r="G29" s="14" t="s">
        <v>826</v>
      </c>
      <c r="H29" s="14" t="s">
        <v>859</v>
      </c>
      <c r="I29" s="3" t="s">
        <v>828</v>
      </c>
      <c r="J29" s="14" t="s">
        <v>860</v>
      </c>
      <c r="K29" s="14" t="s">
        <v>25</v>
      </c>
      <c r="L29" s="14" t="str">
        <f>mappings[element]&amp;mappings[institution]&amp;mappings[source data element]&amp;mappings[source data subelement]&amp;mappings[constraints]</f>
        <v>holdings[loc_b]UNC999bi1=9 and i2=2</v>
      </c>
      <c r="M29" s="14">
        <f>IF(ISNUMBER(MATCH(mappings[mapping_id],issuesmap[mappingID],0)),COUNTIF(issuesmap[mappingID],mappings[mapping_id]),0)</f>
        <v>0</v>
      </c>
      <c r="N29" s="14">
        <f>IF(ISNUMBER(MATCH(mappings[element],issuesfield[field],0)),COUNTIF(issuesfield[field],mappings[element]),0)</f>
        <v>0</v>
      </c>
      <c r="O29" s="14" t="str">
        <f>IF(ISNUMBER(MATCH(mappings[element],#REF!,0)),"y","n")</f>
        <v>n</v>
      </c>
      <c r="P29" s="14" t="s">
        <v>68</v>
      </c>
      <c r="Q29" s="14" t="s">
        <v>68</v>
      </c>
    </row>
    <row r="30" spans="1:22" x14ac:dyDescent="0.25">
      <c r="A30" s="14" t="s">
        <v>127</v>
      </c>
      <c r="B30" s="14" t="s">
        <v>146</v>
      </c>
      <c r="C30" s="14" t="s">
        <v>821</v>
      </c>
      <c r="D30" s="14" t="s">
        <v>29</v>
      </c>
      <c r="E30" s="14" t="s">
        <v>822</v>
      </c>
      <c r="F30" s="30">
        <v>999</v>
      </c>
      <c r="G30" s="14" t="s">
        <v>826</v>
      </c>
      <c r="H30" s="14" t="s">
        <v>859</v>
      </c>
      <c r="I30" s="14" t="s">
        <v>828</v>
      </c>
      <c r="J30" s="14" t="s">
        <v>861</v>
      </c>
      <c r="K30" s="14"/>
      <c r="L30" s="14" t="str">
        <f>mappings[element]&amp;mappings[institution]&amp;mappings[source data element]&amp;mappings[source data subelement]&amp;mappings[constraints]</f>
        <v>holdings[loc_n]UNC999bi1=9 and i2=2</v>
      </c>
      <c r="M30" s="14">
        <f>IF(ISNUMBER(MATCH(mappings[mapping_id],issuesmap[mappingID],0)),COUNTIF(issuesmap[mappingID],mappings[mapping_id]),0)</f>
        <v>0</v>
      </c>
      <c r="N30" s="14">
        <f>IF(ISNUMBER(MATCH(mappings[element],issuesfield[field],0)),COUNTIF(issuesfield[field],mappings[element]),0)</f>
        <v>0</v>
      </c>
      <c r="O30" s="14" t="str">
        <f>IF(ISNUMBER(MATCH(mappings[element],#REF!,0)),"y","n")</f>
        <v>n</v>
      </c>
      <c r="P30" s="14" t="s">
        <v>68</v>
      </c>
      <c r="Q30" s="14" t="s">
        <v>68</v>
      </c>
    </row>
    <row r="31" spans="1:22" x14ac:dyDescent="0.25">
      <c r="A31" s="14" t="s">
        <v>127</v>
      </c>
      <c r="B31" s="14" t="s">
        <v>151</v>
      </c>
      <c r="C31" s="14" t="s">
        <v>821</v>
      </c>
      <c r="D31" s="14" t="s">
        <v>29</v>
      </c>
      <c r="E31" s="14" t="s">
        <v>822</v>
      </c>
      <c r="F31" s="30">
        <v>999</v>
      </c>
      <c r="G31" s="14" t="s">
        <v>862</v>
      </c>
      <c r="H31" s="14" t="s">
        <v>857</v>
      </c>
      <c r="I31" s="14" t="s">
        <v>828</v>
      </c>
      <c r="J31" s="14" t="s">
        <v>25</v>
      </c>
      <c r="K31" s="14" t="s">
        <v>25</v>
      </c>
      <c r="L31" s="14" t="str">
        <f>mappings[element]&amp;mappings[institution]&amp;mappings[source data element]&amp;mappings[source data subelement]&amp;mappings[constraints]</f>
        <v>holdings[notes]UNC999lzi1=9 AND i2=3 AND $0=#{holdings_record_id} AND $2='852'</v>
      </c>
      <c r="M31" s="14">
        <f>IF(ISNUMBER(MATCH(mappings[mapping_id],issuesmap[mappingID],0)),COUNTIF(issuesmap[mappingID],mappings[mapping_id]),0)</f>
        <v>0</v>
      </c>
      <c r="N31" s="14">
        <f>IF(ISNUMBER(MATCH(mappings[element],issuesfield[field],0)),COUNTIF(issuesfield[field],mappings[element]),0)</f>
        <v>0</v>
      </c>
      <c r="O31" s="14" t="str">
        <f>IF(ISNUMBER(MATCH(mappings[element],#REF!,0)),"y","n")</f>
        <v>n</v>
      </c>
      <c r="P31" s="14" t="s">
        <v>68</v>
      </c>
      <c r="Q31" s="14" t="s">
        <v>68</v>
      </c>
    </row>
    <row r="32" spans="1:22" x14ac:dyDescent="0.25">
      <c r="A32" s="14" t="s">
        <v>127</v>
      </c>
      <c r="B32" s="14" t="s">
        <v>155</v>
      </c>
      <c r="C32" s="14" t="s">
        <v>821</v>
      </c>
      <c r="D32" s="14" t="s">
        <v>29</v>
      </c>
      <c r="E32" s="14" t="s">
        <v>822</v>
      </c>
      <c r="F32" s="30">
        <v>999</v>
      </c>
      <c r="G32" s="14" t="s">
        <v>830</v>
      </c>
      <c r="H32" s="14" t="s">
        <v>863</v>
      </c>
      <c r="I32" s="14" t="s">
        <v>828</v>
      </c>
      <c r="J32" s="3" t="s">
        <v>25</v>
      </c>
      <c r="K32" s="14" t="s">
        <v>25</v>
      </c>
      <c r="L32" s="14" t="str">
        <f>mappings[element]&amp;mappings[institution]&amp;mappings[source data element]&amp;mappings[source data subelement]&amp;mappings[constraints]</f>
        <v>holdings[summary]UNC999ai1=9 AND i2=3 AND $0=#{holdings_record_id} AND $2='866'</v>
      </c>
      <c r="M32" s="14">
        <f>IF(ISNUMBER(MATCH(mappings[mapping_id],issuesmap[mappingID],0)),COUNTIF(issuesmap[mappingID],mappings[mapping_id]),0)</f>
        <v>0</v>
      </c>
      <c r="N32" s="14">
        <f>IF(ISNUMBER(MATCH(mappings[element],issuesfield[field],0)),COUNTIF(issuesfield[field],mappings[element]),0)</f>
        <v>0</v>
      </c>
      <c r="O32" s="14" t="str">
        <f>IF(ISNUMBER(MATCH(mappings[element],#REF!,0)),"y","n")</f>
        <v>n</v>
      </c>
      <c r="P32" s="14" t="s">
        <v>68</v>
      </c>
      <c r="Q32" s="14" t="s">
        <v>68</v>
      </c>
    </row>
    <row r="33" spans="1:17" x14ac:dyDescent="0.25">
      <c r="A33" s="3" t="s">
        <v>166</v>
      </c>
      <c r="B33" s="3" t="s">
        <v>166</v>
      </c>
      <c r="C33" s="3" t="s">
        <v>821</v>
      </c>
      <c r="D33" s="3" t="s">
        <v>29</v>
      </c>
      <c r="E33" s="3" t="s">
        <v>866</v>
      </c>
      <c r="F33" s="10">
        <v>1</v>
      </c>
      <c r="G33" s="3" t="s">
        <v>28</v>
      </c>
      <c r="H33" s="3" t="s">
        <v>28</v>
      </c>
      <c r="I33" s="3" t="s">
        <v>28</v>
      </c>
      <c r="J33" s="3" t="s">
        <v>28</v>
      </c>
      <c r="K33" s="3" t="s">
        <v>28</v>
      </c>
      <c r="L33" s="3" t="str">
        <f>mappings[element]&amp;mappings[institution]&amp;mappings[source data element]&amp;mappings[source data subelement]&amp;mappings[constraints]</f>
        <v>idDuke1..</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c r="Q33" s="3"/>
    </row>
    <row r="34" spans="1:17" x14ac:dyDescent="0.25">
      <c r="A34" s="3" t="s">
        <v>166</v>
      </c>
      <c r="B34" s="3" t="s">
        <v>166</v>
      </c>
      <c r="C34" s="14" t="s">
        <v>821</v>
      </c>
      <c r="D34" s="14" t="s">
        <v>29</v>
      </c>
      <c r="E34" s="14" t="s">
        <v>835</v>
      </c>
      <c r="F34" s="10">
        <v>1</v>
      </c>
      <c r="G34" s="3" t="s">
        <v>27</v>
      </c>
      <c r="H34" s="3" t="s">
        <v>831</v>
      </c>
      <c r="I34" s="3" t="s">
        <v>828</v>
      </c>
      <c r="J34" s="3" t="s">
        <v>867</v>
      </c>
      <c r="K34" s="3" t="s">
        <v>28</v>
      </c>
      <c r="L34" s="3" t="str">
        <f>mappings[element]&amp;mappings[institution]&amp;mappings[source data element]&amp;mappings[source data subelement]&amp;mappings[constraints]</f>
        <v>idNCCU1{na}none</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c r="Q34" s="3"/>
    </row>
    <row r="35" spans="1:17" x14ac:dyDescent="0.25">
      <c r="A35" s="3" t="s">
        <v>166</v>
      </c>
      <c r="B35" s="3" t="s">
        <v>166</v>
      </c>
      <c r="C35" s="14" t="s">
        <v>821</v>
      </c>
      <c r="D35" s="14" t="s">
        <v>29</v>
      </c>
      <c r="E35" s="14" t="s">
        <v>829</v>
      </c>
      <c r="F35" s="10">
        <v>918</v>
      </c>
      <c r="G35" t="s">
        <v>830</v>
      </c>
      <c r="H35" t="s">
        <v>831</v>
      </c>
      <c r="I35" s="3" t="s">
        <v>828</v>
      </c>
      <c r="J35" t="s">
        <v>868</v>
      </c>
      <c r="K35" t="s">
        <v>28</v>
      </c>
      <c r="L35" s="3" t="str">
        <f>mappings[element]&amp;mappings[institution]&amp;mappings[source data element]&amp;mappings[source data subelement]&amp;mappings[constraints]</f>
        <v>idNCSU918anone</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c r="Q35" s="3"/>
    </row>
    <row r="36" spans="1:17" x14ac:dyDescent="0.25">
      <c r="A36" s="3" t="s">
        <v>166</v>
      </c>
      <c r="B36" s="3" t="s">
        <v>166</v>
      </c>
      <c r="C36" s="14" t="s">
        <v>821</v>
      </c>
      <c r="D36" s="14" t="s">
        <v>29</v>
      </c>
      <c r="E36" s="14" t="s">
        <v>822</v>
      </c>
      <c r="F36" s="10">
        <v>907</v>
      </c>
      <c r="G36" t="s">
        <v>830</v>
      </c>
      <c r="H36" t="s">
        <v>831</v>
      </c>
      <c r="I36" s="14" t="s">
        <v>828</v>
      </c>
      <c r="J36" t="s">
        <v>865</v>
      </c>
      <c r="K36" t="s">
        <v>25</v>
      </c>
      <c r="L36" s="3" t="str">
        <f>mappings[element]&amp;mappings[institution]&amp;mappings[source data element]&amp;mappings[source data subelement]&amp;mappings[constraints]</f>
        <v>idUNC907anone</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c r="Q36" s="3"/>
    </row>
    <row r="37" spans="1:17" x14ac:dyDescent="0.25">
      <c r="A37" s="3" t="s">
        <v>173</v>
      </c>
      <c r="B37" s="3" t="s">
        <v>180</v>
      </c>
      <c r="C37" s="14" t="s">
        <v>836</v>
      </c>
      <c r="D37" s="14" t="s">
        <v>29</v>
      </c>
      <c r="E37" s="14" t="s">
        <v>837</v>
      </c>
      <c r="F37" s="10">
        <v>260</v>
      </c>
      <c r="G37" s="3">
        <v>3</v>
      </c>
      <c r="H37" s="3" t="s">
        <v>1320</v>
      </c>
      <c r="I37" s="14" t="s">
        <v>828</v>
      </c>
      <c r="J37" s="3" t="s">
        <v>869</v>
      </c>
      <c r="K37" s="3" t="s">
        <v>25</v>
      </c>
      <c r="L37" s="3" t="str">
        <f>mappings[element]&amp;mappings[institution]&amp;mappings[source data element]&amp;mappings[source data subelement]&amp;mappings[constraints]</f>
        <v>imprint_main[label]GEN2603If &gt;1 260/264, chosen from latest (i1 = 3) or last</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870</v>
      </c>
    </row>
    <row r="38" spans="1:17" x14ac:dyDescent="0.25">
      <c r="A38" s="3" t="s">
        <v>173</v>
      </c>
      <c r="B38" s="3" t="s">
        <v>180</v>
      </c>
      <c r="C38" s="14" t="s">
        <v>836</v>
      </c>
      <c r="D38" s="14" t="s">
        <v>29</v>
      </c>
      <c r="E38" s="14" t="s">
        <v>837</v>
      </c>
      <c r="F38" s="10">
        <v>264</v>
      </c>
      <c r="G38" s="3">
        <v>3</v>
      </c>
      <c r="H38" s="3" t="s">
        <v>1320</v>
      </c>
      <c r="I38" s="3" t="s">
        <v>828</v>
      </c>
      <c r="J38" s="3" t="s">
        <v>869</v>
      </c>
      <c r="K38" s="3" t="s">
        <v>25</v>
      </c>
      <c r="L38" s="3" t="str">
        <f>mappings[element]&amp;mappings[institution]&amp;mappings[source data element]&amp;mappings[source data subelement]&amp;mappings[constraints]</f>
        <v>imprint_main[label]GEN2643If &gt;1 260/264, chosen from latest (i1 = 3) or last</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870</v>
      </c>
    </row>
    <row r="39" spans="1:17" x14ac:dyDescent="0.25">
      <c r="A39" s="3" t="s">
        <v>173</v>
      </c>
      <c r="B39" s="3" t="s">
        <v>183</v>
      </c>
      <c r="C39" s="3" t="s">
        <v>836</v>
      </c>
      <c r="D39" s="3" t="s">
        <v>29</v>
      </c>
      <c r="E39" s="3" t="s">
        <v>837</v>
      </c>
      <c r="F39" s="10">
        <v>260</v>
      </c>
      <c r="G39" s="3" t="s">
        <v>27</v>
      </c>
      <c r="H39" s="3" t="s">
        <v>1320</v>
      </c>
      <c r="I39" s="3" t="s">
        <v>864</v>
      </c>
      <c r="J39" s="3" t="s">
        <v>1338</v>
      </c>
      <c r="K39" s="3" t="s">
        <v>25</v>
      </c>
      <c r="L39" s="3" t="str">
        <f>mappings[element]&amp;mappings[institution]&amp;mappings[source data element]&amp;mappings[source data subelement]&amp;mappings[constraints]</f>
        <v>imprint_main[type]GEN260{na}If &gt;1 260/264, chosen from latest (i1 = 3) or last</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870</v>
      </c>
    </row>
    <row r="40" spans="1:17" x14ac:dyDescent="0.25">
      <c r="A40" s="3" t="s">
        <v>173</v>
      </c>
      <c r="B40" s="3" t="s">
        <v>183</v>
      </c>
      <c r="C40" s="3" t="s">
        <v>836</v>
      </c>
      <c r="D40" s="3" t="s">
        <v>29</v>
      </c>
      <c r="E40" s="3" t="s">
        <v>837</v>
      </c>
      <c r="F40" s="10">
        <v>264</v>
      </c>
      <c r="G40" s="3" t="s">
        <v>27</v>
      </c>
      <c r="H40" t="s">
        <v>875</v>
      </c>
      <c r="I40" s="3" t="s">
        <v>864</v>
      </c>
      <c r="J40" t="s">
        <v>1477</v>
      </c>
      <c r="K40" s="3" t="s">
        <v>25</v>
      </c>
      <c r="L40" s="3" t="str">
        <f>mappings[element]&amp;mappings[institution]&amp;mappings[source data element]&amp;mappings[source data subelement]&amp;mappings[constraints]</f>
        <v>imprint_main[type]GEN264{na}i2=2</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870</v>
      </c>
    </row>
    <row r="41" spans="1:17" x14ac:dyDescent="0.25">
      <c r="A41" t="s">
        <v>173</v>
      </c>
      <c r="B41" t="s">
        <v>183</v>
      </c>
      <c r="C41" s="3" t="s">
        <v>836</v>
      </c>
      <c r="D41" s="3" t="s">
        <v>29</v>
      </c>
      <c r="E41" s="3" t="s">
        <v>837</v>
      </c>
      <c r="F41" s="10">
        <v>264</v>
      </c>
      <c r="G41" t="s">
        <v>27</v>
      </c>
      <c r="H41" t="s">
        <v>876</v>
      </c>
      <c r="I41" t="s">
        <v>864</v>
      </c>
      <c r="J41" t="s">
        <v>1350</v>
      </c>
      <c r="K41" t="s">
        <v>25</v>
      </c>
      <c r="L41" s="3" t="str">
        <f>mappings[element]&amp;mappings[institution]&amp;mappings[source data element]&amp;mappings[source data subelement]&amp;mappings[constraints]</f>
        <v>imprint_main[type]GEN264{na}i2=3</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29</v>
      </c>
    </row>
    <row r="42" spans="1:17" x14ac:dyDescent="0.25">
      <c r="A42" t="s">
        <v>173</v>
      </c>
      <c r="B42" t="s">
        <v>183</v>
      </c>
      <c r="C42" s="3" t="s">
        <v>836</v>
      </c>
      <c r="D42" s="3" t="s">
        <v>29</v>
      </c>
      <c r="E42" s="3" t="s">
        <v>837</v>
      </c>
      <c r="F42" s="10">
        <v>264</v>
      </c>
      <c r="G42" t="s">
        <v>27</v>
      </c>
      <c r="H42" t="s">
        <v>873</v>
      </c>
      <c r="I42" t="s">
        <v>864</v>
      </c>
      <c r="J42" t="s">
        <v>1355</v>
      </c>
      <c r="K42" t="s">
        <v>25</v>
      </c>
      <c r="L42" s="3" t="str">
        <f>mappings[element]&amp;mappings[institution]&amp;mappings[source data element]&amp;mappings[source data subelement]&amp;mappings[constraints]</f>
        <v>imprint_main[type]GEN264{na}i2=0</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870</v>
      </c>
    </row>
    <row r="43" spans="1:17" x14ac:dyDescent="0.25">
      <c r="A43" t="s">
        <v>173</v>
      </c>
      <c r="B43" t="s">
        <v>183</v>
      </c>
      <c r="C43" s="3" t="s">
        <v>836</v>
      </c>
      <c r="D43" s="3" t="s">
        <v>29</v>
      </c>
      <c r="E43" s="3" t="s">
        <v>837</v>
      </c>
      <c r="F43" s="10">
        <v>264</v>
      </c>
      <c r="G43" t="s">
        <v>27</v>
      </c>
      <c r="H43" t="s">
        <v>874</v>
      </c>
      <c r="I43" s="3" t="s">
        <v>864</v>
      </c>
      <c r="J43" t="s">
        <v>1356</v>
      </c>
      <c r="K43" t="s">
        <v>25</v>
      </c>
      <c r="L43" s="3" t="str">
        <f>mappings[element]&amp;mappings[institution]&amp;mappings[source data element]&amp;mappings[source data subelement]&amp;mappings[constraints]</f>
        <v>imprint_main[type]GEN264{na}i2=1</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870</v>
      </c>
    </row>
    <row r="44" spans="1:17" x14ac:dyDescent="0.25">
      <c r="A44" t="s">
        <v>173</v>
      </c>
      <c r="B44" t="s">
        <v>187</v>
      </c>
      <c r="C44" t="s">
        <v>836</v>
      </c>
      <c r="D44" t="s">
        <v>29</v>
      </c>
      <c r="E44" t="s">
        <v>837</v>
      </c>
      <c r="F44" s="10">
        <v>260</v>
      </c>
      <c r="G44" t="s">
        <v>871</v>
      </c>
      <c r="H44" t="s">
        <v>1320</v>
      </c>
      <c r="I44" t="s">
        <v>843</v>
      </c>
      <c r="J44" t="s">
        <v>872</v>
      </c>
      <c r="K44" t="s">
        <v>25</v>
      </c>
      <c r="L44" s="3" t="str">
        <f>mappings[element]&amp;mappings[institution]&amp;mappings[source data element]&amp;mappings[source data subelement]&amp;mappings[constraints]</f>
        <v>imprint_main[value]GEN260abcefgIf &gt;1 260/264, chosen from latest (i1 = 3) or last</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870</v>
      </c>
    </row>
    <row r="45" spans="1:17" x14ac:dyDescent="0.25">
      <c r="A45" t="s">
        <v>173</v>
      </c>
      <c r="B45" t="s">
        <v>187</v>
      </c>
      <c r="C45" s="3" t="s">
        <v>836</v>
      </c>
      <c r="D45" s="3" t="s">
        <v>29</v>
      </c>
      <c r="E45" s="3" t="s">
        <v>837</v>
      </c>
      <c r="F45" s="10">
        <v>264</v>
      </c>
      <c r="G45" t="s">
        <v>877</v>
      </c>
      <c r="H45" t="s">
        <v>878</v>
      </c>
      <c r="I45" t="s">
        <v>843</v>
      </c>
      <c r="J45" t="s">
        <v>872</v>
      </c>
      <c r="K45" t="s">
        <v>25</v>
      </c>
      <c r="L45" s="3" t="str">
        <f>mappings[element]&amp;mappings[institution]&amp;mappings[source data element]&amp;mappings[source data subelement]&amp;mappings[constraints]</f>
        <v>imprint_main[value]GEN264abci2 =~/[0-3]/</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870</v>
      </c>
    </row>
    <row r="46" spans="1:17" x14ac:dyDescent="0.25">
      <c r="A46" t="s">
        <v>190</v>
      </c>
      <c r="B46" t="s">
        <v>196</v>
      </c>
      <c r="C46" s="14" t="s">
        <v>836</v>
      </c>
      <c r="D46" s="14" t="s">
        <v>29</v>
      </c>
      <c r="E46" s="14" t="s">
        <v>837</v>
      </c>
      <c r="F46" s="10">
        <v>260</v>
      </c>
      <c r="G46">
        <v>3</v>
      </c>
      <c r="H46" t="s">
        <v>1319</v>
      </c>
      <c r="I46" s="3" t="s">
        <v>828</v>
      </c>
      <c r="J46" t="s">
        <v>869</v>
      </c>
      <c r="K46" t="s">
        <v>25</v>
      </c>
      <c r="L46" s="3" t="str">
        <f>mappings[element]&amp;mappings[institution]&amp;mappings[source data element]&amp;mappings[source data subelement]&amp;mappings[constraints]</f>
        <v>imprint_multiple[label]GEN2603&gt;1 260 or 264 fields present</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870</v>
      </c>
    </row>
    <row r="47" spans="1:17" x14ac:dyDescent="0.25">
      <c r="A47" t="s">
        <v>190</v>
      </c>
      <c r="B47" t="s">
        <v>196</v>
      </c>
      <c r="C47" s="14" t="s">
        <v>836</v>
      </c>
      <c r="D47" s="14" t="s">
        <v>29</v>
      </c>
      <c r="E47" s="14" t="s">
        <v>837</v>
      </c>
      <c r="F47" s="10">
        <v>264</v>
      </c>
      <c r="G47">
        <v>3</v>
      </c>
      <c r="H47" s="3" t="s">
        <v>1319</v>
      </c>
      <c r="I47" s="14" t="s">
        <v>828</v>
      </c>
      <c r="J47" t="s">
        <v>869</v>
      </c>
      <c r="K47" t="s">
        <v>25</v>
      </c>
      <c r="L47" s="3" t="str">
        <f>mappings[element]&amp;mappings[institution]&amp;mappings[source data element]&amp;mappings[source data subelement]&amp;mappings[constraints]</f>
        <v>imprint_multiple[label]GEN2643&gt;1 260 or 264 fields present</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870</v>
      </c>
    </row>
    <row r="48" spans="1:17" x14ac:dyDescent="0.25">
      <c r="A48" t="s">
        <v>190</v>
      </c>
      <c r="B48" t="s">
        <v>197</v>
      </c>
      <c r="C48" s="3" t="s">
        <v>836</v>
      </c>
      <c r="D48" s="3" t="s">
        <v>29</v>
      </c>
      <c r="E48" s="3" t="s">
        <v>837</v>
      </c>
      <c r="F48" s="10">
        <v>260</v>
      </c>
      <c r="G48" t="s">
        <v>27</v>
      </c>
      <c r="H48" t="s">
        <v>1319</v>
      </c>
      <c r="I48" s="3" t="s">
        <v>864</v>
      </c>
      <c r="J48" t="s">
        <v>1338</v>
      </c>
      <c r="K48" t="s">
        <v>25</v>
      </c>
      <c r="L48" s="3" t="str">
        <f>mappings[element]&amp;mappings[institution]&amp;mappings[source data element]&amp;mappings[source data subelement]&amp;mappings[constraints]</f>
        <v>imprint_multiple[type]GEN260{na}&gt;1 260 or 264 fields present</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870</v>
      </c>
    </row>
    <row r="49" spans="1:17" x14ac:dyDescent="0.25">
      <c r="A49" t="s">
        <v>190</v>
      </c>
      <c r="B49" t="s">
        <v>197</v>
      </c>
      <c r="C49" s="3" t="s">
        <v>836</v>
      </c>
      <c r="D49" s="3" t="s">
        <v>29</v>
      </c>
      <c r="E49" s="3" t="s">
        <v>837</v>
      </c>
      <c r="F49" s="10">
        <v>264</v>
      </c>
      <c r="G49" t="s">
        <v>27</v>
      </c>
      <c r="H49" s="3" t="s">
        <v>880</v>
      </c>
      <c r="I49" t="s">
        <v>864</v>
      </c>
      <c r="J49" t="s">
        <v>1475</v>
      </c>
      <c r="K49" t="s">
        <v>25</v>
      </c>
      <c r="L49" s="3" t="str">
        <f>mappings[element]&amp;mappings[institution]&amp;mappings[source data element]&amp;mappings[source data subelement]&amp;mappings[constraints]</f>
        <v>imprint_multiple[type]GEN264{na}i2=4</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870</v>
      </c>
    </row>
    <row r="50" spans="1:17" x14ac:dyDescent="0.25">
      <c r="A50" t="s">
        <v>190</v>
      </c>
      <c r="B50" t="s">
        <v>197</v>
      </c>
      <c r="C50" s="3" t="s">
        <v>836</v>
      </c>
      <c r="D50" s="3" t="s">
        <v>29</v>
      </c>
      <c r="E50" s="3" t="s">
        <v>837</v>
      </c>
      <c r="F50" s="10">
        <v>264</v>
      </c>
      <c r="G50" t="s">
        <v>27</v>
      </c>
      <c r="H50" s="3" t="s">
        <v>875</v>
      </c>
      <c r="I50" t="s">
        <v>864</v>
      </c>
      <c r="J50" t="s">
        <v>1477</v>
      </c>
      <c r="K50" t="s">
        <v>25</v>
      </c>
      <c r="L50" s="3" t="str">
        <f>mappings[element]&amp;mappings[institution]&amp;mappings[source data element]&amp;mappings[source data subelement]&amp;mappings[constraints]</f>
        <v>imprint_multiple[type]GEN264{na}i2=2</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77</v>
      </c>
      <c r="Q50" s="3" t="s">
        <v>870</v>
      </c>
    </row>
    <row r="51" spans="1:17" x14ac:dyDescent="0.25">
      <c r="A51" t="s">
        <v>190</v>
      </c>
      <c r="B51" t="s">
        <v>197</v>
      </c>
      <c r="C51" s="3" t="s">
        <v>836</v>
      </c>
      <c r="D51" s="3" t="s">
        <v>29</v>
      </c>
      <c r="E51" s="3" t="s">
        <v>837</v>
      </c>
      <c r="F51" s="10">
        <v>264</v>
      </c>
      <c r="G51" t="s">
        <v>27</v>
      </c>
      <c r="H51" s="3" t="s">
        <v>876</v>
      </c>
      <c r="I51" s="3" t="s">
        <v>864</v>
      </c>
      <c r="J51" t="s">
        <v>1350</v>
      </c>
      <c r="K51" t="s">
        <v>25</v>
      </c>
      <c r="L51" s="3" t="str">
        <f>mappings[element]&amp;mappings[institution]&amp;mappings[source data element]&amp;mappings[source data subelement]&amp;mappings[constraints]</f>
        <v>imprint_multiple[type]GEN264{na}i2=3</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77</v>
      </c>
      <c r="Q51" s="3" t="s">
        <v>29</v>
      </c>
    </row>
    <row r="52" spans="1:17" x14ac:dyDescent="0.25">
      <c r="A52" s="3" t="s">
        <v>190</v>
      </c>
      <c r="B52" s="3" t="s">
        <v>197</v>
      </c>
      <c r="C52" s="3" t="s">
        <v>836</v>
      </c>
      <c r="D52" s="3" t="s">
        <v>29</v>
      </c>
      <c r="E52" s="3" t="s">
        <v>837</v>
      </c>
      <c r="F52" s="10">
        <v>264</v>
      </c>
      <c r="G52" t="s">
        <v>27</v>
      </c>
      <c r="H52" s="3" t="s">
        <v>873</v>
      </c>
      <c r="I52" t="s">
        <v>864</v>
      </c>
      <c r="J52" t="s">
        <v>1355</v>
      </c>
      <c r="K52" t="s">
        <v>25</v>
      </c>
      <c r="L52" s="3" t="str">
        <f>mappings[element]&amp;mappings[institution]&amp;mappings[source data element]&amp;mappings[source data subelement]&amp;mappings[constraints]</f>
        <v>imprint_multiple[type]GEN264{na}i2=0</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77</v>
      </c>
      <c r="Q52" s="3" t="s">
        <v>870</v>
      </c>
    </row>
    <row r="53" spans="1:17" x14ac:dyDescent="0.25">
      <c r="A53" s="3" t="s">
        <v>190</v>
      </c>
      <c r="B53" s="3" t="s">
        <v>197</v>
      </c>
      <c r="C53" s="3" t="s">
        <v>836</v>
      </c>
      <c r="D53" s="3" t="s">
        <v>29</v>
      </c>
      <c r="E53" s="3" t="s">
        <v>837</v>
      </c>
      <c r="F53" s="10">
        <v>264</v>
      </c>
      <c r="G53" t="s">
        <v>27</v>
      </c>
      <c r="H53" s="3" t="s">
        <v>874</v>
      </c>
      <c r="I53" t="s">
        <v>864</v>
      </c>
      <c r="J53" t="s">
        <v>1356</v>
      </c>
      <c r="K53" t="s">
        <v>25</v>
      </c>
      <c r="L53" s="3" t="str">
        <f>mappings[element]&amp;mappings[institution]&amp;mappings[source data element]&amp;mappings[source data subelement]&amp;mappings[constraints]</f>
        <v>imprint_multiple[type]GEN264{na}i2=1</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77</v>
      </c>
      <c r="Q53" s="3" t="s">
        <v>870</v>
      </c>
    </row>
    <row r="54" spans="1:17" x14ac:dyDescent="0.25">
      <c r="A54" s="3" t="s">
        <v>190</v>
      </c>
      <c r="B54" s="3" t="s">
        <v>198</v>
      </c>
      <c r="C54" s="3" t="s">
        <v>836</v>
      </c>
      <c r="D54" s="3" t="s">
        <v>29</v>
      </c>
      <c r="E54" s="3" t="s">
        <v>837</v>
      </c>
      <c r="F54" s="10">
        <v>260</v>
      </c>
      <c r="G54" t="s">
        <v>871</v>
      </c>
      <c r="H54" s="3" t="s">
        <v>1319</v>
      </c>
      <c r="I54" t="s">
        <v>843</v>
      </c>
      <c r="J54" t="s">
        <v>879</v>
      </c>
      <c r="K54" t="s">
        <v>25</v>
      </c>
      <c r="L54" s="3" t="str">
        <f>mappings[element]&amp;mappings[institution]&amp;mappings[source data element]&amp;mappings[source data subelement]&amp;mappings[constraints]</f>
        <v>imprint_multiple[value]GEN260abcefg&gt;1 260 or 264 fields present</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77</v>
      </c>
      <c r="Q54" s="3" t="s">
        <v>870</v>
      </c>
    </row>
    <row r="55" spans="1:17" x14ac:dyDescent="0.25">
      <c r="A55" s="3" t="s">
        <v>190</v>
      </c>
      <c r="B55" s="3" t="s">
        <v>198</v>
      </c>
      <c r="C55" s="3" t="s">
        <v>836</v>
      </c>
      <c r="D55" s="3" t="s">
        <v>29</v>
      </c>
      <c r="E55" s="3" t="s">
        <v>837</v>
      </c>
      <c r="F55" s="10">
        <v>264</v>
      </c>
      <c r="G55" t="s">
        <v>877</v>
      </c>
      <c r="H55" t="s">
        <v>1319</v>
      </c>
      <c r="I55" s="3" t="s">
        <v>843</v>
      </c>
      <c r="J55" t="s">
        <v>879</v>
      </c>
      <c r="K55" t="s">
        <v>25</v>
      </c>
      <c r="L55" s="3" t="str">
        <f>mappings[element]&amp;mappings[institution]&amp;mappings[source data element]&amp;mappings[source data subelement]&amp;mappings[constraints]</f>
        <v>imprint_multiple[value]GEN264abc&gt;1 260 or 264 fields present</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77</v>
      </c>
      <c r="Q55" s="3" t="s">
        <v>870</v>
      </c>
    </row>
    <row r="56" spans="1:17" x14ac:dyDescent="0.25">
      <c r="A56" s="23" t="s">
        <v>199</v>
      </c>
      <c r="B56" s="23" t="s">
        <v>208</v>
      </c>
      <c r="C56" s="3" t="s">
        <v>836</v>
      </c>
      <c r="D56" s="3" t="s">
        <v>29</v>
      </c>
      <c r="E56" s="3" t="s">
        <v>837</v>
      </c>
      <c r="F56" s="10">
        <v>700</v>
      </c>
      <c r="G56" t="s">
        <v>881</v>
      </c>
      <c r="H56" s="3" t="s">
        <v>882</v>
      </c>
      <c r="I56" t="s">
        <v>843</v>
      </c>
      <c r="J56" t="s">
        <v>883</v>
      </c>
      <c r="K56" t="s">
        <v>206</v>
      </c>
      <c r="L56" s="3" t="str">
        <f>mappings[element]&amp;mappings[institution]&amp;mappings[source data element]&amp;mappings[source data subelement]&amp;mappings[constraints]</f>
        <v>included_work[author]GEN700abcd(g)jqui2=2 AND ($t OR $k)</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3" t="s">
        <v>199</v>
      </c>
      <c r="B57" s="23" t="s">
        <v>208</v>
      </c>
      <c r="C57" s="3" t="s">
        <v>836</v>
      </c>
      <c r="D57" s="3" t="s">
        <v>29</v>
      </c>
      <c r="E57" s="3" t="s">
        <v>837</v>
      </c>
      <c r="F57" s="10">
        <v>710</v>
      </c>
      <c r="G57" t="s">
        <v>887</v>
      </c>
      <c r="H57" s="3" t="s">
        <v>882</v>
      </c>
      <c r="I57" t="s">
        <v>843</v>
      </c>
      <c r="J57" t="s">
        <v>888</v>
      </c>
      <c r="K57" t="s">
        <v>206</v>
      </c>
      <c r="L57" s="3" t="str">
        <f>mappings[element]&amp;mappings[institution]&amp;mappings[source data element]&amp;mappings[source data subelement]&amp;mappings[constraints]</f>
        <v>included_work[author]GEN710abc(d)(g)(n)ui2=2 AND ($t OR $k)</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3" t="s">
        <v>199</v>
      </c>
      <c r="B58" s="23" t="s">
        <v>208</v>
      </c>
      <c r="C58" s="3" t="s">
        <v>836</v>
      </c>
      <c r="D58" s="3" t="s">
        <v>29</v>
      </c>
      <c r="E58" s="3" t="s">
        <v>837</v>
      </c>
      <c r="F58" s="10">
        <v>711</v>
      </c>
      <c r="G58" t="s">
        <v>891</v>
      </c>
      <c r="H58" s="3" t="s">
        <v>882</v>
      </c>
      <c r="I58" s="3" t="s">
        <v>843</v>
      </c>
      <c r="J58" t="s">
        <v>888</v>
      </c>
      <c r="K58" t="s">
        <v>206</v>
      </c>
      <c r="L58" s="3" t="str">
        <f>mappings[element]&amp;mappings[institution]&amp;mappings[source data element]&amp;mappings[source data subelement]&amp;mappings[constraints]</f>
        <v>included_work[author]GEN711ac(d)e(g)(n)ui2=2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3" t="s">
        <v>199</v>
      </c>
      <c r="B59" s="23" t="s">
        <v>208</v>
      </c>
      <c r="C59" s="14" t="s">
        <v>836</v>
      </c>
      <c r="D59" s="14" t="s">
        <v>29</v>
      </c>
      <c r="E59" s="14" t="s">
        <v>837</v>
      </c>
      <c r="F59" s="10">
        <v>774</v>
      </c>
      <c r="G59" t="s">
        <v>830</v>
      </c>
      <c r="H59" s="3" t="s">
        <v>901</v>
      </c>
      <c r="I59" s="14" t="s">
        <v>843</v>
      </c>
      <c r="J59" t="s">
        <v>25</v>
      </c>
      <c r="K59" t="s">
        <v>206</v>
      </c>
      <c r="L59" s="3" t="str">
        <f>mappings[element]&amp;mappings[institution]&amp;mappings[source data element]&amp;mappings[source data subelement]&amp;mappings[constraints]</f>
        <v>included_work[author]GEN774a$t OR $s</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3" t="s">
        <v>199</v>
      </c>
      <c r="B60" s="23" t="s">
        <v>215</v>
      </c>
      <c r="C60" s="3" t="s">
        <v>836</v>
      </c>
      <c r="D60" s="3" t="s">
        <v>29</v>
      </c>
      <c r="E60" s="3" t="s">
        <v>837</v>
      </c>
      <c r="F60" s="10">
        <v>774</v>
      </c>
      <c r="G60" t="s">
        <v>902</v>
      </c>
      <c r="H60" s="3" t="s">
        <v>903</v>
      </c>
      <c r="I60" t="s">
        <v>843</v>
      </c>
      <c r="J60" t="s">
        <v>904</v>
      </c>
      <c r="K60" t="s">
        <v>206</v>
      </c>
      <c r="L60" s="3" t="str">
        <f>mappings[element]&amp;mappings[institution]&amp;mappings[source data element]&amp;mappings[source data subelement]&amp;mappings[constraints]</f>
        <v>included_work[details]GEN774bcdghkmno(r)(u)(y)($t OR $s) AND i1=0</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3" t="s">
        <v>199</v>
      </c>
      <c r="B61" s="23" t="s">
        <v>217</v>
      </c>
      <c r="C61" s="3" t="s">
        <v>836</v>
      </c>
      <c r="D61" s="3" t="s">
        <v>29</v>
      </c>
      <c r="E61" s="3" t="s">
        <v>837</v>
      </c>
      <c r="F61" s="10">
        <v>774</v>
      </c>
      <c r="G61" t="s">
        <v>27</v>
      </c>
      <c r="H61" t="s">
        <v>905</v>
      </c>
      <c r="I61" t="s">
        <v>864</v>
      </c>
      <c r="J61" t="s">
        <v>1380</v>
      </c>
      <c r="K61" t="s">
        <v>206</v>
      </c>
      <c r="L61" s="3" t="str">
        <f>mappings[element]&amp;mappings[institution]&amp;mappings[source data element]&amp;mappings[source data subelement]&amp;mappings[constraints]</f>
        <v>included_work[display]GEN774{na}($t OR $s) AND i1=1</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3" t="s">
        <v>199</v>
      </c>
      <c r="B62" s="23" t="s">
        <v>219</v>
      </c>
      <c r="C62" s="3" t="s">
        <v>836</v>
      </c>
      <c r="D62" s="3" t="s">
        <v>29</v>
      </c>
      <c r="E62" s="3" t="s">
        <v>837</v>
      </c>
      <c r="F62" s="10">
        <v>774</v>
      </c>
      <c r="G62" t="s">
        <v>906</v>
      </c>
      <c r="H62" s="3" t="s">
        <v>901</v>
      </c>
      <c r="I62" t="s">
        <v>843</v>
      </c>
      <c r="J62" t="s">
        <v>25</v>
      </c>
      <c r="K62" t="s">
        <v>206</v>
      </c>
      <c r="L62" s="3" t="str">
        <f>mappings[element]&amp;mappings[institution]&amp;mappings[source data element]&amp;mappings[source data subelement]&amp;mappings[constraints]</f>
        <v>included_work[isbn]GEN774z$t OR $s</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3" t="s">
        <v>199</v>
      </c>
      <c r="B63" s="23" t="s">
        <v>222</v>
      </c>
      <c r="C63" s="3" t="s">
        <v>836</v>
      </c>
      <c r="D63" s="3" t="s">
        <v>29</v>
      </c>
      <c r="E63" s="3" t="s">
        <v>837</v>
      </c>
      <c r="F63" s="10">
        <v>700</v>
      </c>
      <c r="G63" t="s">
        <v>25</v>
      </c>
      <c r="H63" s="3" t="s">
        <v>882</v>
      </c>
      <c r="I63" t="s">
        <v>843</v>
      </c>
      <c r="J63" t="s">
        <v>25</v>
      </c>
      <c r="K63" t="s">
        <v>206</v>
      </c>
      <c r="L63" s="3" t="str">
        <f>mappings[element]&amp;mappings[institution]&amp;mappings[source data element]&amp;mappings[source data subelement]&amp;mappings[constraints]</f>
        <v>included_work[issn]GEN700xi2=2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3" t="s">
        <v>199</v>
      </c>
      <c r="B64" s="23" t="s">
        <v>222</v>
      </c>
      <c r="C64" s="3" t="s">
        <v>836</v>
      </c>
      <c r="D64" s="3" t="s">
        <v>29</v>
      </c>
      <c r="E64" s="3" t="s">
        <v>837</v>
      </c>
      <c r="F64" s="10">
        <v>710</v>
      </c>
      <c r="G64" t="s">
        <v>25</v>
      </c>
      <c r="H64" s="3" t="s">
        <v>882</v>
      </c>
      <c r="I64" t="s">
        <v>843</v>
      </c>
      <c r="J64" t="s">
        <v>25</v>
      </c>
      <c r="K64" t="s">
        <v>206</v>
      </c>
      <c r="L64" s="3" t="str">
        <f>mappings[element]&amp;mappings[institution]&amp;mappings[source data element]&amp;mappings[source data subelement]&amp;mappings[constraints]</f>
        <v>included_work[issn]GEN710xi2=2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3" t="s">
        <v>199</v>
      </c>
      <c r="B65" s="23" t="s">
        <v>222</v>
      </c>
      <c r="C65" s="3" t="s">
        <v>836</v>
      </c>
      <c r="D65" s="3" t="s">
        <v>29</v>
      </c>
      <c r="E65" s="3" t="s">
        <v>837</v>
      </c>
      <c r="F65" s="10">
        <v>711</v>
      </c>
      <c r="G65" t="s">
        <v>25</v>
      </c>
      <c r="H65" s="3" t="s">
        <v>882</v>
      </c>
      <c r="I65" t="s">
        <v>843</v>
      </c>
      <c r="J65" t="s">
        <v>25</v>
      </c>
      <c r="K65" t="s">
        <v>206</v>
      </c>
      <c r="L65" s="3" t="str">
        <f>mappings[element]&amp;mappings[institution]&amp;mappings[source data element]&amp;mappings[source data subelement]&amp;mappings[constraints]</f>
        <v>included_work[issn]GEN711xi2=2 AND ($t OR $k)</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3" t="s">
        <v>199</v>
      </c>
      <c r="B66" s="23" t="s">
        <v>222</v>
      </c>
      <c r="C66" s="3" t="s">
        <v>836</v>
      </c>
      <c r="D66" s="3" t="s">
        <v>29</v>
      </c>
      <c r="E66" s="3" t="s">
        <v>837</v>
      </c>
      <c r="F66" s="10">
        <v>730</v>
      </c>
      <c r="G66" t="s">
        <v>25</v>
      </c>
      <c r="H66" s="3" t="s">
        <v>875</v>
      </c>
      <c r="I66" t="s">
        <v>843</v>
      </c>
      <c r="J66" t="s">
        <v>25</v>
      </c>
      <c r="K66" t="s">
        <v>206</v>
      </c>
      <c r="L66" s="3" t="str">
        <f>mappings[element]&amp;mappings[institution]&amp;mappings[source data element]&amp;mappings[source data subelement]&amp;mappings[constraints]</f>
        <v>included_work[issn]GEN730xi2=2</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3" t="s">
        <v>199</v>
      </c>
      <c r="B67" s="23" t="s">
        <v>222</v>
      </c>
      <c r="C67" s="3" t="s">
        <v>836</v>
      </c>
      <c r="D67" s="3" t="s">
        <v>29</v>
      </c>
      <c r="E67" s="3" t="s">
        <v>837</v>
      </c>
      <c r="F67" s="10">
        <v>774</v>
      </c>
      <c r="G67" t="s">
        <v>25</v>
      </c>
      <c r="H67" s="3" t="s">
        <v>901</v>
      </c>
      <c r="I67" t="s">
        <v>843</v>
      </c>
      <c r="J67" t="s">
        <v>25</v>
      </c>
      <c r="K67" t="s">
        <v>206</v>
      </c>
      <c r="L67" s="3" t="str">
        <f>mappings[element]&amp;mappings[institution]&amp;mappings[source data element]&amp;mappings[source data subelement]&amp;mappings[constraints]</f>
        <v>included_work[issn]GEN774x$t OR $s</v>
      </c>
      <c r="M67" s="3">
        <f>IF(ISNUMBER(MATCH(mappings[mapping_id],issuesmap[mappingID],0)),COUNTIF(issuesmap[mappingID],mappings[mapping_id]),0)</f>
        <v>0</v>
      </c>
      <c r="N67" s="3">
        <f>IF(ISNUMBER(MATCH(mappings[element],issuesfield[field],0)),COUNTIF(issuesfield[field],mappings[element]),0)</f>
        <v>0</v>
      </c>
      <c r="O67" s="3" t="str">
        <f>IF(ISNUMBER(MATCH(mappings[element],#REF!,0)),"y","n")</f>
        <v>n</v>
      </c>
      <c r="P67" s="3" t="s">
        <v>29</v>
      </c>
      <c r="Q67" s="3" t="s">
        <v>68</v>
      </c>
    </row>
    <row r="68" spans="1:17" x14ac:dyDescent="0.25">
      <c r="A68" s="23" t="s">
        <v>199</v>
      </c>
      <c r="B68" s="23" t="s">
        <v>225</v>
      </c>
      <c r="C68" s="3" t="s">
        <v>836</v>
      </c>
      <c r="D68" s="3" t="s">
        <v>29</v>
      </c>
      <c r="E68" s="3" t="s">
        <v>837</v>
      </c>
      <c r="F68" s="10">
        <v>700</v>
      </c>
      <c r="G68" t="s">
        <v>884</v>
      </c>
      <c r="H68" s="3" t="s">
        <v>882</v>
      </c>
      <c r="I68" t="s">
        <v>843</v>
      </c>
      <c r="J68" t="s">
        <v>35</v>
      </c>
      <c r="K68" t="s">
        <v>206</v>
      </c>
      <c r="L68" s="3" t="str">
        <f>mappings[element]&amp;mappings[institution]&amp;mappings[source data element]&amp;mappings[source data subelement]&amp;mappings[constraints]</f>
        <v>included_work[label]GEN700i3i2=2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IF(ISNUMBER(MATCH(mappings[element],#REF!,0)),"y","n")</f>
        <v>n</v>
      </c>
      <c r="P68" s="3" t="s">
        <v>29</v>
      </c>
      <c r="Q68" s="3" t="s">
        <v>68</v>
      </c>
    </row>
    <row r="69" spans="1:17" x14ac:dyDescent="0.25">
      <c r="A69" s="23" t="s">
        <v>199</v>
      </c>
      <c r="B69" s="23" t="s">
        <v>225</v>
      </c>
      <c r="C69" s="3" t="s">
        <v>836</v>
      </c>
      <c r="D69" s="3" t="s">
        <v>29</v>
      </c>
      <c r="E69" s="3" t="s">
        <v>837</v>
      </c>
      <c r="F69" s="10">
        <v>710</v>
      </c>
      <c r="G69" s="3" t="s">
        <v>884</v>
      </c>
      <c r="H69" s="3" t="s">
        <v>882</v>
      </c>
      <c r="I69" s="3" t="s">
        <v>843</v>
      </c>
      <c r="J69" t="s">
        <v>35</v>
      </c>
      <c r="K69" s="3" t="s">
        <v>206</v>
      </c>
      <c r="L69" s="3" t="str">
        <f>mappings[element]&amp;mappings[institution]&amp;mappings[source data element]&amp;mappings[source data subelement]&amp;mappings[constraints]</f>
        <v>included_work[label]GEN710i3i2=2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3" t="s">
        <v>199</v>
      </c>
      <c r="B70" s="22" t="s">
        <v>225</v>
      </c>
      <c r="C70" s="3" t="s">
        <v>836</v>
      </c>
      <c r="D70" s="3" t="s">
        <v>29</v>
      </c>
      <c r="E70" s="3" t="s">
        <v>837</v>
      </c>
      <c r="F70" s="10">
        <v>711</v>
      </c>
      <c r="G70" t="s">
        <v>884</v>
      </c>
      <c r="H70" t="s">
        <v>882</v>
      </c>
      <c r="I70" t="s">
        <v>843</v>
      </c>
      <c r="J70" t="s">
        <v>35</v>
      </c>
      <c r="K70" t="s">
        <v>206</v>
      </c>
      <c r="L70" s="3" t="str">
        <f>mappings[element]&amp;mappings[institution]&amp;mappings[source data element]&amp;mappings[source data subelement]&amp;mappings[constraints]</f>
        <v>included_work[label]GEN711i3i2=2 AND ($t OR $k)</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3" t="s">
        <v>199</v>
      </c>
      <c r="B71" s="23" t="s">
        <v>225</v>
      </c>
      <c r="C71" s="3" t="s">
        <v>836</v>
      </c>
      <c r="D71" s="3" t="s">
        <v>29</v>
      </c>
      <c r="E71" s="3" t="s">
        <v>837</v>
      </c>
      <c r="F71" s="10">
        <v>730</v>
      </c>
      <c r="G71" t="s">
        <v>884</v>
      </c>
      <c r="H71" s="3" t="s">
        <v>875</v>
      </c>
      <c r="I71" t="s">
        <v>843</v>
      </c>
      <c r="J71" t="s">
        <v>35</v>
      </c>
      <c r="K71" t="s">
        <v>206</v>
      </c>
      <c r="L71" s="3" t="str">
        <f>mappings[element]&amp;mappings[institution]&amp;mappings[source data element]&amp;mappings[source data subelement]&amp;mappings[constraints]</f>
        <v>included_work[label]GEN730i3i2=2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3" t="s">
        <v>199</v>
      </c>
      <c r="B72" s="23" t="s">
        <v>225</v>
      </c>
      <c r="C72" s="3" t="s">
        <v>836</v>
      </c>
      <c r="D72" s="3" t="s">
        <v>29</v>
      </c>
      <c r="E72" s="3" t="s">
        <v>837</v>
      </c>
      <c r="F72" s="10">
        <v>774</v>
      </c>
      <c r="G72" s="3" t="s">
        <v>907</v>
      </c>
      <c r="H72" s="3" t="s">
        <v>903</v>
      </c>
      <c r="I72" s="3" t="s">
        <v>843</v>
      </c>
      <c r="J72" t="s">
        <v>908</v>
      </c>
      <c r="K72" s="3" t="s">
        <v>206</v>
      </c>
      <c r="L72" s="3" t="str">
        <f>mappings[element]&amp;mappings[institution]&amp;mappings[source data element]&amp;mappings[source data subelement]&amp;mappings[constraints]</f>
        <v>included_work[label]GEN774i($t OR $s) AND i1=0</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2" t="s">
        <v>199</v>
      </c>
      <c r="B73" s="22" t="s">
        <v>230</v>
      </c>
      <c r="C73" s="14" t="s">
        <v>836</v>
      </c>
      <c r="D73" s="14" t="s">
        <v>29</v>
      </c>
      <c r="E73" s="14" t="s">
        <v>837</v>
      </c>
      <c r="F73" s="30">
        <v>774</v>
      </c>
      <c r="G73" s="14" t="s">
        <v>909</v>
      </c>
      <c r="H73" s="14" t="s">
        <v>901</v>
      </c>
      <c r="I73" s="14" t="s">
        <v>828</v>
      </c>
      <c r="J73" t="s">
        <v>910</v>
      </c>
      <c r="K73" s="14" t="s">
        <v>206</v>
      </c>
      <c r="L73" s="14" t="str">
        <f>mappings[element]&amp;mappings[institution]&amp;mappings[source data element]&amp;mappings[source data subelement]&amp;mappings[constraints]</f>
        <v>included_work[other_ids]GEN774oru(w)y$t OR $s</v>
      </c>
      <c r="M73" s="14">
        <f>IF(ISNUMBER(MATCH(mappings[mapping_id],issuesmap[mappingID],0)),COUNTIF(issuesmap[mappingID],mappings[mapping_id]),0)</f>
        <v>0</v>
      </c>
      <c r="N73" s="14">
        <f>IF(ISNUMBER(MATCH(mappings[element],issuesfield[field],0)),COUNTIF(issuesfield[field],mappings[element]),0)</f>
        <v>0</v>
      </c>
      <c r="O73" s="14" t="str">
        <f>IF(ISNUMBER(MATCH(mappings[element],#REF!,0)),"y","n")</f>
        <v>n</v>
      </c>
      <c r="P73" s="14" t="s">
        <v>29</v>
      </c>
      <c r="Q73" s="14" t="s">
        <v>68</v>
      </c>
    </row>
    <row r="74" spans="1:17" x14ac:dyDescent="0.25">
      <c r="A74" s="23" t="s">
        <v>199</v>
      </c>
      <c r="B74" s="23" t="s">
        <v>232</v>
      </c>
      <c r="C74" s="3" t="s">
        <v>836</v>
      </c>
      <c r="D74" s="3" t="s">
        <v>29</v>
      </c>
      <c r="E74" s="3" t="s">
        <v>837</v>
      </c>
      <c r="F74" s="10">
        <v>700</v>
      </c>
      <c r="G74" t="s">
        <v>885</v>
      </c>
      <c r="H74" s="3" t="s">
        <v>882</v>
      </c>
      <c r="I74" t="s">
        <v>886</v>
      </c>
      <c r="J74" t="s">
        <v>25</v>
      </c>
      <c r="K74" s="3" t="s">
        <v>206</v>
      </c>
      <c r="L74" s="3" t="str">
        <f>mappings[element]&amp;mappings[institution]&amp;mappings[source data element]&amp;mappings[source data subelement]&amp;mappings[constraints]</f>
        <v>included_work[title]GEN700f(g)hklmnoprsti2=2 AND ($t OR $k)</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3" t="s">
        <v>199</v>
      </c>
      <c r="B75" s="23" t="s">
        <v>232</v>
      </c>
      <c r="C75" s="3" t="s">
        <v>836</v>
      </c>
      <c r="D75" s="3" t="s">
        <v>29</v>
      </c>
      <c r="E75" s="3" t="s">
        <v>837</v>
      </c>
      <c r="F75" s="10">
        <v>710</v>
      </c>
      <c r="G75" t="s">
        <v>889</v>
      </c>
      <c r="H75" s="3" t="s">
        <v>882</v>
      </c>
      <c r="I75" s="3" t="s">
        <v>886</v>
      </c>
      <c r="J75" t="s">
        <v>890</v>
      </c>
      <c r="K75" s="3" t="s">
        <v>206</v>
      </c>
      <c r="L75" s="3" t="str">
        <f>mappings[element]&amp;mappings[institution]&amp;mappings[source data element]&amp;mappings[source data subelement]&amp;mappings[constraints]</f>
        <v>included_work[title]GEN710(d)f(g)hklm(n)oprsti2=2 AND ($t OR $k)</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3" t="s">
        <v>199</v>
      </c>
      <c r="B76" s="23" t="s">
        <v>232</v>
      </c>
      <c r="C76" s="3" t="s">
        <v>836</v>
      </c>
      <c r="D76" s="3" t="s">
        <v>29</v>
      </c>
      <c r="E76" s="3" t="s">
        <v>837</v>
      </c>
      <c r="F76" s="10">
        <v>711</v>
      </c>
      <c r="G76" t="s">
        <v>892</v>
      </c>
      <c r="H76" s="3" t="s">
        <v>882</v>
      </c>
      <c r="I76" s="3" t="s">
        <v>886</v>
      </c>
      <c r="J76" t="s">
        <v>893</v>
      </c>
      <c r="K76" s="3" t="s">
        <v>206</v>
      </c>
      <c r="L76" s="3" t="str">
        <f>mappings[element]&amp;mappings[institution]&amp;mappings[source data element]&amp;mappings[source data subelement]&amp;mappings[constraints]</f>
        <v>included_work[title]GEN711(d)f(g)hklm(n)psti2=2 AND ($t OR $k)</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3" t="s">
        <v>199</v>
      </c>
      <c r="B77" s="23" t="s">
        <v>232</v>
      </c>
      <c r="C77" s="3" t="s">
        <v>836</v>
      </c>
      <c r="D77" s="3" t="s">
        <v>29</v>
      </c>
      <c r="E77" s="3" t="s">
        <v>837</v>
      </c>
      <c r="F77" s="10">
        <v>730</v>
      </c>
      <c r="G77" t="s">
        <v>894</v>
      </c>
      <c r="H77" s="3" t="s">
        <v>875</v>
      </c>
      <c r="I77" t="s">
        <v>886</v>
      </c>
      <c r="J77" t="s">
        <v>895</v>
      </c>
      <c r="K77" s="3" t="s">
        <v>206</v>
      </c>
      <c r="L77" s="3" t="str">
        <f>mappings[element]&amp;mappings[institution]&amp;mappings[source data element]&amp;mappings[source data subelement]&amp;mappings[constraints]</f>
        <v>included_work[title]GEN730adfghklmnoprsi2=2</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3" t="s">
        <v>199</v>
      </c>
      <c r="B78" s="23" t="s">
        <v>232</v>
      </c>
      <c r="C78" s="3" t="s">
        <v>836</v>
      </c>
      <c r="D78" s="3" t="s">
        <v>29</v>
      </c>
      <c r="E78" s="3" t="s">
        <v>837</v>
      </c>
      <c r="F78" s="10">
        <v>740</v>
      </c>
      <c r="G78" t="s">
        <v>900</v>
      </c>
      <c r="H78" s="3" t="s">
        <v>875</v>
      </c>
      <c r="I78" t="s">
        <v>886</v>
      </c>
      <c r="J78" t="s">
        <v>895</v>
      </c>
      <c r="K78" s="3" t="s">
        <v>206</v>
      </c>
      <c r="L78" s="3" t="str">
        <f>mappings[element]&amp;mappings[institution]&amp;mappings[source data element]&amp;mappings[source data subelement]&amp;mappings[constraints]</f>
        <v>included_work[title]GEN740ahnpi2=2</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3" t="s">
        <v>199</v>
      </c>
      <c r="B79" s="23" t="s">
        <v>232</v>
      </c>
      <c r="C79" s="14" t="s">
        <v>836</v>
      </c>
      <c r="D79" s="14" t="s">
        <v>29</v>
      </c>
      <c r="E79" s="14" t="s">
        <v>837</v>
      </c>
      <c r="F79" s="10">
        <v>774</v>
      </c>
      <c r="G79" t="s">
        <v>823</v>
      </c>
      <c r="H79" t="s">
        <v>911</v>
      </c>
      <c r="I79" s="3" t="s">
        <v>828</v>
      </c>
      <c r="J79" t="s">
        <v>912</v>
      </c>
      <c r="K79" s="3" t="s">
        <v>206</v>
      </c>
      <c r="L79" s="3" t="str">
        <f>mappings[element]&amp;mappings[institution]&amp;mappings[source data element]&amp;mappings[source data subelement]&amp;mappings[constraints]</f>
        <v>included_work[title]GEN774s$t AND $s</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3" t="s">
        <v>199</v>
      </c>
      <c r="B80" s="23" t="s">
        <v>232</v>
      </c>
      <c r="C80" s="14" t="s">
        <v>836</v>
      </c>
      <c r="D80" s="14" t="s">
        <v>29</v>
      </c>
      <c r="E80" s="14" t="s">
        <v>837</v>
      </c>
      <c r="F80" s="10">
        <v>774</v>
      </c>
      <c r="G80" t="s">
        <v>898</v>
      </c>
      <c r="H80" t="s">
        <v>913</v>
      </c>
      <c r="I80" s="14" t="s">
        <v>828</v>
      </c>
      <c r="J80" t="s">
        <v>912</v>
      </c>
      <c r="K80" s="3" t="s">
        <v>206</v>
      </c>
      <c r="L80" s="3" t="str">
        <f>mappings[element]&amp;mappings[institution]&amp;mappings[source data element]&amp;mappings[source data subelement]&amp;mappings[constraints]</f>
        <v>included_work[title]GEN774t$t NOT $s</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3" t="s">
        <v>199</v>
      </c>
      <c r="B81" s="23" t="s">
        <v>237</v>
      </c>
      <c r="C81" s="3" t="s">
        <v>836</v>
      </c>
      <c r="D81" s="3" t="s">
        <v>29</v>
      </c>
      <c r="E81" s="3" t="s">
        <v>837</v>
      </c>
      <c r="F81" s="10">
        <v>730</v>
      </c>
      <c r="G81" t="s">
        <v>894</v>
      </c>
      <c r="H81" t="s">
        <v>896</v>
      </c>
      <c r="I81" s="3" t="s">
        <v>843</v>
      </c>
      <c r="J81" t="s">
        <v>897</v>
      </c>
      <c r="K81" s="3" t="s">
        <v>206</v>
      </c>
      <c r="L81" s="3" t="str">
        <f>mappings[element]&amp;mappings[institution]&amp;mappings[source data element]&amp;mappings[source data subelement]&amp;mappings[constraints]</f>
        <v>included_work[title_nonfiling]GEN730adfghklmnoprsi2=2 AND i1=~/[1-9]/</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3" t="s">
        <v>199</v>
      </c>
      <c r="B82" s="23" t="s">
        <v>237</v>
      </c>
      <c r="C82" s="3" t="s">
        <v>836</v>
      </c>
      <c r="D82" s="3" t="s">
        <v>29</v>
      </c>
      <c r="E82" s="3" t="s">
        <v>837</v>
      </c>
      <c r="F82" s="10">
        <v>740</v>
      </c>
      <c r="G82" t="s">
        <v>900</v>
      </c>
      <c r="H82" t="s">
        <v>896</v>
      </c>
      <c r="I82" s="3" t="s">
        <v>843</v>
      </c>
      <c r="J82" t="s">
        <v>897</v>
      </c>
      <c r="K82" s="3" t="s">
        <v>206</v>
      </c>
      <c r="L82" s="3" t="str">
        <f>mappings[element]&amp;mappings[institution]&amp;mappings[source data element]&amp;mappings[source data subelement]&amp;mappings[constraints]</f>
        <v>included_work[title_nonfiling]GEN740ahnpi2=2 AND i1=~/[1-9]/</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3" t="s">
        <v>199</v>
      </c>
      <c r="B83" s="23" t="s">
        <v>240</v>
      </c>
      <c r="C83" s="3" t="s">
        <v>836</v>
      </c>
      <c r="D83" s="3" t="s">
        <v>29</v>
      </c>
      <c r="E83" s="3" t="s">
        <v>837</v>
      </c>
      <c r="F83" s="10">
        <v>730</v>
      </c>
      <c r="G83" t="s">
        <v>898</v>
      </c>
      <c r="H83" t="s">
        <v>899</v>
      </c>
      <c r="I83" s="3" t="s">
        <v>843</v>
      </c>
      <c r="J83" t="s">
        <v>25</v>
      </c>
      <c r="K83" s="3" t="s">
        <v>206</v>
      </c>
      <c r="L83" s="3" t="str">
        <f>mappings[element]&amp;mappings[institution]&amp;mappings[source data element]&amp;mappings[source data subelement]&amp;mappings[constraints]</f>
        <v>included_work[title_variation]GEN730ti2=2 AND $a AND $t</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3" t="s">
        <v>199</v>
      </c>
      <c r="B84" s="23" t="s">
        <v>240</v>
      </c>
      <c r="C84" s="3" t="s">
        <v>836</v>
      </c>
      <c r="D84" s="3" t="s">
        <v>29</v>
      </c>
      <c r="E84" s="3" t="s">
        <v>837</v>
      </c>
      <c r="F84" s="10">
        <v>774</v>
      </c>
      <c r="G84" t="s">
        <v>898</v>
      </c>
      <c r="H84" s="3" t="s">
        <v>911</v>
      </c>
      <c r="I84" s="3" t="s">
        <v>843</v>
      </c>
      <c r="J84" t="s">
        <v>25</v>
      </c>
      <c r="K84" s="3" t="s">
        <v>206</v>
      </c>
      <c r="L84" s="3" t="str">
        <f>mappings[element]&amp;mappings[institution]&amp;mappings[source data element]&amp;mappings[source data subelement]&amp;mappings[constraints]</f>
        <v>included_work[title_variation]GEN774t$t AND $s</v>
      </c>
      <c r="M84" s="3">
        <f>IF(ISNUMBER(MATCH(mappings[mapping_id],issuesmap[mappingID],0)),COUNTIF(issuesmap[mappingID],mappings[mapping_id]),0)</f>
        <v>0</v>
      </c>
      <c r="N84" s="3">
        <f>IF(ISNUMBER(MATCH(mappings[element],issuesfield[field],0)),COUNTIF(issuesfield[field],mappings[element]),0)</f>
        <v>0</v>
      </c>
      <c r="O84" s="3" t="str">
        <f>IF(ISNUMBER(MATCH(mappings[element],#REF!,0)),"y","n")</f>
        <v>n</v>
      </c>
      <c r="P84" s="3" t="s">
        <v>29</v>
      </c>
      <c r="Q84" s="3" t="s">
        <v>68</v>
      </c>
    </row>
    <row r="85" spans="1:17" x14ac:dyDescent="0.25">
      <c r="A85" s="23" t="s">
        <v>199</v>
      </c>
      <c r="B85" s="23" t="s">
        <v>243</v>
      </c>
      <c r="C85" s="3" t="s">
        <v>836</v>
      </c>
      <c r="D85" s="3" t="s">
        <v>29</v>
      </c>
      <c r="E85" s="3" t="s">
        <v>837</v>
      </c>
      <c r="F85" s="10">
        <v>700</v>
      </c>
      <c r="G85" s="3" t="s">
        <v>27</v>
      </c>
      <c r="H85" s="3" t="s">
        <v>882</v>
      </c>
      <c r="I85" s="3" t="s">
        <v>864</v>
      </c>
      <c r="J85" t="s">
        <v>1339</v>
      </c>
      <c r="K85" s="3" t="s">
        <v>206</v>
      </c>
      <c r="L85" s="3" t="str">
        <f>mappings[element]&amp;mappings[institution]&amp;mappings[source data element]&amp;mappings[source data subelement]&amp;mappings[constraints]</f>
        <v>included_work[type]GEN700{na}i2=2 AND ($t OR $k)</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t="s">
        <v>29</v>
      </c>
      <c r="Q85" s="3" t="s">
        <v>68</v>
      </c>
    </row>
    <row r="86" spans="1:17" x14ac:dyDescent="0.25">
      <c r="A86" s="23" t="s">
        <v>199</v>
      </c>
      <c r="B86" s="23" t="s">
        <v>243</v>
      </c>
      <c r="C86" s="3" t="s">
        <v>836</v>
      </c>
      <c r="D86" s="3" t="s">
        <v>29</v>
      </c>
      <c r="E86" s="3" t="s">
        <v>837</v>
      </c>
      <c r="F86" s="10">
        <v>710</v>
      </c>
      <c r="G86" t="s">
        <v>27</v>
      </c>
      <c r="H86" t="s">
        <v>882</v>
      </c>
      <c r="I86" s="3" t="s">
        <v>864</v>
      </c>
      <c r="J86" t="s">
        <v>1339</v>
      </c>
      <c r="K86" s="3" t="s">
        <v>206</v>
      </c>
      <c r="L86" s="3" t="str">
        <f>mappings[element]&amp;mappings[institution]&amp;mappings[source data element]&amp;mappings[source data subelement]&amp;mappings[constraints]</f>
        <v>included_work[type]GEN710{na}i2=2 AND ($t OR $k)</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t="s">
        <v>29</v>
      </c>
      <c r="Q86" s="3" t="s">
        <v>68</v>
      </c>
    </row>
    <row r="87" spans="1:17" x14ac:dyDescent="0.25">
      <c r="A87" s="23" t="s">
        <v>199</v>
      </c>
      <c r="B87" s="23" t="s">
        <v>243</v>
      </c>
      <c r="C87" s="3" t="s">
        <v>836</v>
      </c>
      <c r="D87" s="3" t="s">
        <v>29</v>
      </c>
      <c r="E87" s="3" t="s">
        <v>837</v>
      </c>
      <c r="F87" s="10">
        <v>711</v>
      </c>
      <c r="G87" t="s">
        <v>27</v>
      </c>
      <c r="H87" t="s">
        <v>882</v>
      </c>
      <c r="I87" s="3" t="s">
        <v>864</v>
      </c>
      <c r="J87" t="s">
        <v>1339</v>
      </c>
      <c r="K87" s="3" t="s">
        <v>206</v>
      </c>
      <c r="L87" s="3" t="str">
        <f>mappings[element]&amp;mappings[institution]&amp;mappings[source data element]&amp;mappings[source data subelement]&amp;mappings[constraints]</f>
        <v>included_work[type]GEN711{na}i2=2 AND ($t OR $k)</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t="s">
        <v>29</v>
      </c>
      <c r="Q87" s="3" t="s">
        <v>68</v>
      </c>
    </row>
    <row r="88" spans="1:17" x14ac:dyDescent="0.25">
      <c r="A88" s="23" t="s">
        <v>199</v>
      </c>
      <c r="B88" s="23" t="s">
        <v>243</v>
      </c>
      <c r="C88" s="3" t="s">
        <v>836</v>
      </c>
      <c r="D88" s="3" t="s">
        <v>29</v>
      </c>
      <c r="E88" s="3" t="s">
        <v>837</v>
      </c>
      <c r="F88" s="10">
        <v>730</v>
      </c>
      <c r="G88" t="s">
        <v>27</v>
      </c>
      <c r="H88" t="s">
        <v>875</v>
      </c>
      <c r="I88" t="s">
        <v>864</v>
      </c>
      <c r="J88" t="s">
        <v>1339</v>
      </c>
      <c r="K88" s="3" t="s">
        <v>206</v>
      </c>
      <c r="L88" s="3" t="str">
        <f>mappings[element]&amp;mappings[institution]&amp;mappings[source data element]&amp;mappings[source data subelement]&amp;mappings[constraints]</f>
        <v>included_work[type]GEN730{na}i2=2</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t="s">
        <v>29</v>
      </c>
      <c r="Q88" s="3" t="s">
        <v>68</v>
      </c>
    </row>
    <row r="89" spans="1:17" x14ac:dyDescent="0.25">
      <c r="A89" s="23" t="s">
        <v>199</v>
      </c>
      <c r="B89" s="23" t="s">
        <v>243</v>
      </c>
      <c r="C89" s="3" t="s">
        <v>836</v>
      </c>
      <c r="D89" s="3" t="s">
        <v>29</v>
      </c>
      <c r="E89" s="3" t="s">
        <v>837</v>
      </c>
      <c r="F89" s="10">
        <v>740</v>
      </c>
      <c r="G89" t="s">
        <v>27</v>
      </c>
      <c r="H89" t="s">
        <v>875</v>
      </c>
      <c r="I89" t="s">
        <v>864</v>
      </c>
      <c r="J89" t="s">
        <v>1339</v>
      </c>
      <c r="K89" s="3" t="s">
        <v>206</v>
      </c>
      <c r="L89" s="3" t="str">
        <f>mappings[element]&amp;mappings[institution]&amp;mappings[source data element]&amp;mappings[source data subelement]&amp;mappings[constraints]</f>
        <v>included_work[type]GEN740{na}i2=2</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t="s">
        <v>29</v>
      </c>
      <c r="Q89" s="3" t="s">
        <v>68</v>
      </c>
    </row>
    <row r="90" spans="1:17" x14ac:dyDescent="0.25">
      <c r="A90" s="23" t="s">
        <v>199</v>
      </c>
      <c r="B90" s="23" t="s">
        <v>243</v>
      </c>
      <c r="C90" t="s">
        <v>836</v>
      </c>
      <c r="D90" t="s">
        <v>29</v>
      </c>
      <c r="E90" t="s">
        <v>837</v>
      </c>
      <c r="F90" s="10">
        <v>774</v>
      </c>
      <c r="G90" t="s">
        <v>27</v>
      </c>
      <c r="H90" t="s">
        <v>901</v>
      </c>
      <c r="I90" t="s">
        <v>864</v>
      </c>
      <c r="J90" t="s">
        <v>1339</v>
      </c>
      <c r="K90" s="3" t="s">
        <v>206</v>
      </c>
      <c r="L90" s="3" t="str">
        <f>mappings[element]&amp;mappings[institution]&amp;mappings[source data element]&amp;mappings[source data subelement]&amp;mappings[constraints]</f>
        <v>included_work[type]GEN774{na}$t OR $s</v>
      </c>
      <c r="M90" s="3">
        <f>IF(ISNUMBER(MATCH(mappings[mapping_id],issuesmap[mappingID],0)),COUNTIF(issuesmap[mappingID],mappings[mapping_id]),0)</f>
        <v>0</v>
      </c>
      <c r="N90" s="3">
        <f>IF(ISNUMBER(MATCH(mappings[element],issuesfield[field],0)),COUNTIF(issuesfield[field],mappings[element]),0)</f>
        <v>0</v>
      </c>
      <c r="O90" s="3" t="str">
        <f>IF(ISNUMBER(MATCH(mappings[element],#REF!,0)),"y","n")</f>
        <v>n</v>
      </c>
      <c r="P90" s="3" t="s">
        <v>29</v>
      </c>
      <c r="Q90" s="3" t="s">
        <v>68</v>
      </c>
    </row>
    <row r="91" spans="1:17" x14ac:dyDescent="0.25">
      <c r="A91" s="23" t="s">
        <v>246</v>
      </c>
      <c r="B91" s="23" t="s">
        <v>246</v>
      </c>
      <c r="C91" s="3" t="s">
        <v>914</v>
      </c>
      <c r="D91" s="3" t="s">
        <v>29</v>
      </c>
      <c r="E91" s="3" t="s">
        <v>822</v>
      </c>
      <c r="F91" s="10">
        <v>919</v>
      </c>
      <c r="G91" t="s">
        <v>27</v>
      </c>
      <c r="H91" t="s">
        <v>915</v>
      </c>
      <c r="I91" t="s">
        <v>864</v>
      </c>
      <c r="J91" t="s">
        <v>1381</v>
      </c>
      <c r="K91" s="3" t="s">
        <v>25</v>
      </c>
      <c r="L91" s="3" t="str">
        <f>mappings[element]&amp;mappings[institution]&amp;mappings[source data element]&amp;mappings[source data subelement]&amp;mappings[constraints]</f>
        <v>institutionUNC919{na}$a.value.lowercase == 'troup'</v>
      </c>
      <c r="M91" s="3">
        <f>IF(ISNUMBER(MATCH(mappings[mapping_id],issuesmap[mappingID],0)),COUNTIF(issuesmap[mappingID],mappings[mapping_id]),0)</f>
        <v>0</v>
      </c>
      <c r="N91" s="3">
        <f>IF(ISNUMBER(MATCH(mappings[element],issuesfield[field],0)),COUNTIF(issuesfield[field],mappings[element]),0)</f>
        <v>0</v>
      </c>
      <c r="O91" s="3" t="str">
        <f>IF(ISNUMBER(MATCH(mappings[element],#REF!,0)),"y","n")</f>
        <v>n</v>
      </c>
      <c r="P91" s="3"/>
      <c r="Q91" s="3"/>
    </row>
    <row r="92" spans="1:17" x14ac:dyDescent="0.25">
      <c r="A92" s="23" t="s">
        <v>246</v>
      </c>
      <c r="B92" s="23" t="s">
        <v>246</v>
      </c>
      <c r="C92" s="3" t="s">
        <v>914</v>
      </c>
      <c r="D92" s="3" t="s">
        <v>29</v>
      </c>
      <c r="E92" s="3" t="s">
        <v>822</v>
      </c>
      <c r="F92" s="10">
        <v>919</v>
      </c>
      <c r="G92" t="s">
        <v>27</v>
      </c>
      <c r="H92" s="3" t="s">
        <v>916</v>
      </c>
      <c r="I92" t="s">
        <v>864</v>
      </c>
      <c r="J92" t="s">
        <v>1381</v>
      </c>
      <c r="K92" s="3" t="s">
        <v>25</v>
      </c>
      <c r="L92" s="3" t="str">
        <f>mappings[element]&amp;mappings[institution]&amp;mappings[source data element]&amp;mappings[source data subelement]&amp;mappings[constraints]</f>
        <v>institutionUNC919{na}$a.value.lowercase == 'dwsgpo'</v>
      </c>
      <c r="M92" s="3">
        <f>IF(ISNUMBER(MATCH(mappings[mapping_id],issuesmap[mappingID],0)),COUNTIF(issuesmap[mappingID],mappings[mapping_id]),0)</f>
        <v>0</v>
      </c>
      <c r="N92" s="3">
        <f>IF(ISNUMBER(MATCH(mappings[element],issuesfield[field],0)),COUNTIF(issuesfield[field],mappings[element]),0)</f>
        <v>0</v>
      </c>
      <c r="O92" s="3" t="str">
        <f>IF(ISNUMBER(MATCH(mappings[element],#REF!,0)),"y","n")</f>
        <v>n</v>
      </c>
      <c r="P92" s="3"/>
      <c r="Q92" s="3"/>
    </row>
    <row r="93" spans="1:17" x14ac:dyDescent="0.25">
      <c r="A93" s="23" t="s">
        <v>246</v>
      </c>
      <c r="B93" s="23" t="s">
        <v>246</v>
      </c>
      <c r="C93" s="3" t="s">
        <v>914</v>
      </c>
      <c r="D93" s="3" t="s">
        <v>29</v>
      </c>
      <c r="E93" s="3" t="s">
        <v>822</v>
      </c>
      <c r="F93" s="10">
        <v>919</v>
      </c>
      <c r="G93" t="s">
        <v>27</v>
      </c>
      <c r="H93" t="s">
        <v>917</v>
      </c>
      <c r="I93" s="3" t="s">
        <v>864</v>
      </c>
      <c r="J93" t="s">
        <v>1382</v>
      </c>
      <c r="K93" s="3" t="s">
        <v>25</v>
      </c>
      <c r="L93" s="3" t="str">
        <f>mappings[element]&amp;mappings[institution]&amp;mappings[source data element]&amp;mappings[source data subelement]&amp;mappings[constraints]</f>
        <v>institutionUNC919{na}$a.value.lowercase == 'aspsvanth' OR 'aspsvflon'</v>
      </c>
      <c r="M93" s="3">
        <f>IF(ISNUMBER(MATCH(mappings[mapping_id],issuesmap[mappingID],0)),COUNTIF(issuesmap[mappingID],mappings[mapping_id]),0)</f>
        <v>0</v>
      </c>
      <c r="N93" s="3">
        <f>IF(ISNUMBER(MATCH(mappings[element],issuesfield[field],0)),COUNTIF(issuesfield[field],mappings[element]),0)</f>
        <v>0</v>
      </c>
      <c r="O93" s="3" t="str">
        <f>IF(ISNUMBER(MATCH(mappings[element],#REF!,0)),"y","n")</f>
        <v>n</v>
      </c>
      <c r="P93" s="3"/>
      <c r="Q93" s="3"/>
    </row>
    <row r="94" spans="1:17" x14ac:dyDescent="0.25">
      <c r="A94" s="23" t="s">
        <v>246</v>
      </c>
      <c r="B94" s="23" t="s">
        <v>246</v>
      </c>
      <c r="C94" s="3" t="s">
        <v>914</v>
      </c>
      <c r="D94" s="3" t="s">
        <v>29</v>
      </c>
      <c r="E94" s="3" t="s">
        <v>822</v>
      </c>
      <c r="F94" s="10" t="s">
        <v>27</v>
      </c>
      <c r="G94" t="s">
        <v>27</v>
      </c>
      <c r="H94" s="3" t="s">
        <v>918</v>
      </c>
      <c r="I94" t="s">
        <v>864</v>
      </c>
      <c r="J94" t="s">
        <v>1383</v>
      </c>
      <c r="K94" s="3" t="s">
        <v>25</v>
      </c>
      <c r="L94" s="3" t="str">
        <f>mappings[element]&amp;mappings[institution]&amp;mappings[source data element]&amp;mappings[source data subelement]&amp;mappings[constraints]</f>
        <v>institutionUNC{na}{na}919 not present OR 919 does NOT contain values mapped to shared record sets</v>
      </c>
      <c r="M94" s="3">
        <f>IF(ISNUMBER(MATCH(mappings[mapping_id],issuesmap[mappingID],0)),COUNTIF(issuesmap[mappingID],mappings[mapping_id]),0)</f>
        <v>0</v>
      </c>
      <c r="N94" s="3">
        <f>IF(ISNUMBER(MATCH(mappings[element],issuesfield[field],0)),COUNTIF(issuesfield[field],mappings[element]),0)</f>
        <v>0</v>
      </c>
      <c r="O94" s="3" t="str">
        <f>IF(ISNUMBER(MATCH(mappings[element],#REF!,0)),"y","n")</f>
        <v>n</v>
      </c>
      <c r="P94" s="3"/>
      <c r="Q94" s="3"/>
    </row>
    <row r="95" spans="1:17" x14ac:dyDescent="0.25">
      <c r="A95" s="3" t="s">
        <v>254</v>
      </c>
      <c r="B95" s="3" t="s">
        <v>260</v>
      </c>
      <c r="C95" s="14" t="s">
        <v>836</v>
      </c>
      <c r="D95" s="14" t="s">
        <v>29</v>
      </c>
      <c r="E95" s="14" t="s">
        <v>837</v>
      </c>
      <c r="F95" s="10">
        <v>20</v>
      </c>
      <c r="G95" s="3" t="s">
        <v>919</v>
      </c>
      <c r="H95" t="s">
        <v>831</v>
      </c>
      <c r="I95" t="s">
        <v>828</v>
      </c>
      <c r="J95" t="s">
        <v>920</v>
      </c>
      <c r="K95" s="3"/>
      <c r="L95" s="3" t="str">
        <f>mappings[element]&amp;mappings[institution]&amp;mappings[source data element]&amp;mappings[source data subelement]&amp;mappings[constraints]</f>
        <v>isbn[number]GEN20aznone</v>
      </c>
      <c r="M95" s="3">
        <f>IF(ISNUMBER(MATCH(mappings[mapping_id],issuesmap[mappingID],0)),COUNTIF(issuesmap[mappingID],mappings[mapping_id]),0)</f>
        <v>0</v>
      </c>
      <c r="N95" s="3">
        <f>IF(ISNUMBER(MATCH(mappings[element],issuesfield[field],0)),COUNTIF(issuesfield[field],mappings[element]),0)</f>
        <v>0</v>
      </c>
      <c r="O95" s="3" t="str">
        <f>IF(ISNUMBER(MATCH(mappings[element],#REF!,0)),"y","n")</f>
        <v>n</v>
      </c>
      <c r="P95" s="3"/>
      <c r="Q95" s="3"/>
    </row>
    <row r="96" spans="1:17" x14ac:dyDescent="0.25">
      <c r="A96" t="s">
        <v>254</v>
      </c>
      <c r="B96" t="s">
        <v>264</v>
      </c>
      <c r="C96" s="3" t="s">
        <v>836</v>
      </c>
      <c r="D96" s="3" t="s">
        <v>29</v>
      </c>
      <c r="E96" s="3" t="s">
        <v>837</v>
      </c>
      <c r="F96" s="10">
        <v>20</v>
      </c>
      <c r="G96" t="s">
        <v>919</v>
      </c>
      <c r="H96" t="s">
        <v>921</v>
      </c>
      <c r="I96" s="3" t="s">
        <v>839</v>
      </c>
      <c r="J96" t="s">
        <v>922</v>
      </c>
      <c r="K96" s="3" t="s">
        <v>25</v>
      </c>
      <c r="L96" s="3" t="str">
        <f>mappings[element]&amp;mappings[institution]&amp;mappings[source data element]&amp;mappings[source data subelement]&amp;mappings[constraints]</f>
        <v>isbn[qualifying_info]GEN20azif there is data in parentheses</v>
      </c>
      <c r="M96" s="3">
        <f>IF(ISNUMBER(MATCH(mappings[mapping_id],issuesmap[mappingID],0)),COUNTIF(issuesmap[mappingID],mappings[mapping_id]),0)</f>
        <v>0</v>
      </c>
      <c r="N96" s="3">
        <f>IF(ISNUMBER(MATCH(mappings[element],issuesfield[field],0)),COUNTIF(issuesfield[field],mappings[element]),0)</f>
        <v>1</v>
      </c>
      <c r="O96" s="3" t="str">
        <f>IF(ISNUMBER(MATCH(mappings[element],#REF!,0)),"y","n")</f>
        <v>n</v>
      </c>
      <c r="P96" s="3"/>
      <c r="Q96" s="3"/>
    </row>
    <row r="97" spans="1:17" x14ac:dyDescent="0.25">
      <c r="A97" t="s">
        <v>254</v>
      </c>
      <c r="B97" t="s">
        <v>264</v>
      </c>
      <c r="C97" s="14" t="s">
        <v>836</v>
      </c>
      <c r="D97" s="14" t="s">
        <v>29</v>
      </c>
      <c r="E97" s="14" t="s">
        <v>837</v>
      </c>
      <c r="F97" s="10">
        <v>20</v>
      </c>
      <c r="G97" t="s">
        <v>923</v>
      </c>
      <c r="H97" t="s">
        <v>831</v>
      </c>
      <c r="I97" s="14" t="s">
        <v>843</v>
      </c>
      <c r="J97" t="s">
        <v>924</v>
      </c>
      <c r="K97" s="3" t="s">
        <v>25</v>
      </c>
      <c r="L97" s="3" t="str">
        <f>mappings[element]&amp;mappings[institution]&amp;mappings[source data element]&amp;mappings[source data subelement]&amp;mappings[constraints]</f>
        <v>isbn[qualifying_info]GEN20qnone</v>
      </c>
      <c r="M97" s="3">
        <f>IF(ISNUMBER(MATCH(mappings[mapping_id],issuesmap[mappingID],0)),COUNTIF(issuesmap[mappingID],mappings[mapping_id]),0)</f>
        <v>0</v>
      </c>
      <c r="N97" s="3">
        <f>IF(ISNUMBER(MATCH(mappings[element],issuesfield[field],0)),COUNTIF(issuesfield[field],mappings[element]),0)</f>
        <v>1</v>
      </c>
      <c r="O97" s="3" t="str">
        <f>IF(ISNUMBER(MATCH(mappings[element],#REF!,0)),"y","n")</f>
        <v>n</v>
      </c>
      <c r="P97" s="3"/>
      <c r="Q97" s="3"/>
    </row>
    <row r="98" spans="1:17" x14ac:dyDescent="0.25">
      <c r="A98" s="3" t="s">
        <v>267</v>
      </c>
      <c r="B98" s="3" t="s">
        <v>267</v>
      </c>
      <c r="C98" s="14" t="s">
        <v>836</v>
      </c>
      <c r="D98" s="14" t="s">
        <v>29</v>
      </c>
      <c r="E98" s="14" t="s">
        <v>837</v>
      </c>
      <c r="F98" s="10">
        <v>534</v>
      </c>
      <c r="G98" s="3" t="s">
        <v>906</v>
      </c>
      <c r="H98" t="s">
        <v>831</v>
      </c>
      <c r="I98" s="3" t="s">
        <v>828</v>
      </c>
      <c r="J98" t="s">
        <v>25</v>
      </c>
      <c r="K98" s="3" t="s">
        <v>25</v>
      </c>
      <c r="L98" s="3" t="str">
        <f>mappings[element]&amp;mappings[institution]&amp;mappings[source data element]&amp;mappings[source data subelement]&amp;mappings[constraints]</f>
        <v>isbn_relatedGEN534znone</v>
      </c>
      <c r="M98" s="3">
        <f>IF(ISNUMBER(MATCH(mappings[mapping_id],issuesmap[mappingID],0)),COUNTIF(issuesmap[mappingID],mappings[mapping_id]),0)</f>
        <v>0</v>
      </c>
      <c r="N98" s="3">
        <f>IF(ISNUMBER(MATCH(mappings[element],issuesfield[field],0)),COUNTIF(issuesfield[field],mappings[element]),0)</f>
        <v>0</v>
      </c>
      <c r="O98" s="3" t="str">
        <f>IF(ISNUMBER(MATCH(mappings[element],#REF!,0)),"y","n")</f>
        <v>n</v>
      </c>
      <c r="P98" s="3"/>
      <c r="Q98" s="3"/>
    </row>
    <row r="99" spans="1:17" x14ac:dyDescent="0.25">
      <c r="A99" s="14" t="s">
        <v>272</v>
      </c>
      <c r="B99" s="14" t="s">
        <v>277</v>
      </c>
      <c r="C99" s="14" t="s">
        <v>836</v>
      </c>
      <c r="D99" s="14" t="s">
        <v>29</v>
      </c>
      <c r="E99" s="14" t="s">
        <v>837</v>
      </c>
      <c r="F99" s="30">
        <v>22</v>
      </c>
      <c r="G99" s="14" t="s">
        <v>925</v>
      </c>
      <c r="H99" t="s">
        <v>831</v>
      </c>
      <c r="I99" s="3" t="s">
        <v>828</v>
      </c>
      <c r="J99" t="s">
        <v>926</v>
      </c>
      <c r="K99" s="14" t="s">
        <v>25</v>
      </c>
      <c r="L99" s="14" t="str">
        <f>mappings[element]&amp;mappings[institution]&amp;mappings[source data element]&amp;mappings[source data subelement]&amp;mappings[constraints]</f>
        <v>issn[linking]GEN22lnone</v>
      </c>
      <c r="M99" s="14">
        <f>IF(ISNUMBER(MATCH(mappings[mapping_id],issuesmap[mappingID],0)),COUNTIF(issuesmap[mappingID],mappings[mapping_id]),0)</f>
        <v>0</v>
      </c>
      <c r="N99" s="14">
        <f>IF(ISNUMBER(MATCH(mappings[element],issuesfield[field],0)),COUNTIF(issuesfield[field],mappings[element]),0)</f>
        <v>0</v>
      </c>
      <c r="O99" s="14" t="str">
        <f>IF(ISNUMBER(MATCH(mappings[element],#REF!,0)),"y","n")</f>
        <v>n</v>
      </c>
      <c r="P99" s="14" t="s">
        <v>68</v>
      </c>
      <c r="Q99" s="14" t="s">
        <v>68</v>
      </c>
    </row>
    <row r="100" spans="1:17" x14ac:dyDescent="0.25">
      <c r="A100" t="s">
        <v>272</v>
      </c>
      <c r="B100" s="3" t="s">
        <v>281</v>
      </c>
      <c r="C100" s="14" t="s">
        <v>836</v>
      </c>
      <c r="D100" s="14" t="s">
        <v>29</v>
      </c>
      <c r="E100" s="14" t="s">
        <v>837</v>
      </c>
      <c r="F100" s="10">
        <v>22</v>
      </c>
      <c r="G100" t="s">
        <v>830</v>
      </c>
      <c r="H100" t="s">
        <v>831</v>
      </c>
      <c r="I100" s="3" t="s">
        <v>828</v>
      </c>
      <c r="J100" t="s">
        <v>927</v>
      </c>
      <c r="K100" s="3" t="s">
        <v>25</v>
      </c>
      <c r="L100" s="3" t="str">
        <f>mappings[element]&amp;mappings[institution]&amp;mappings[source data element]&amp;mappings[source data subelement]&amp;mappings[constraints]</f>
        <v>issn[primary]GEN22anone</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t="s">
        <v>68</v>
      </c>
      <c r="Q100" s="3" t="s">
        <v>68</v>
      </c>
    </row>
    <row r="101" spans="1:17" x14ac:dyDescent="0.25">
      <c r="A101" t="s">
        <v>285</v>
      </c>
      <c r="B101" s="3" t="s">
        <v>285</v>
      </c>
      <c r="C101" s="14" t="s">
        <v>836</v>
      </c>
      <c r="D101" s="14" t="s">
        <v>29</v>
      </c>
      <c r="E101" s="14" t="s">
        <v>837</v>
      </c>
      <c r="F101" s="10">
        <v>534</v>
      </c>
      <c r="G101" t="s">
        <v>25</v>
      </c>
      <c r="H101" t="s">
        <v>831</v>
      </c>
      <c r="I101" s="3" t="s">
        <v>828</v>
      </c>
      <c r="J101" t="s">
        <v>25</v>
      </c>
      <c r="K101" s="3" t="s">
        <v>25</v>
      </c>
      <c r="L101" s="3" t="str">
        <f>mappings[element]&amp;mappings[institution]&amp;mappings[source data element]&amp;mappings[source data subelement]&amp;mappings[constraints]</f>
        <v>issn_relatedGEN534xnone</v>
      </c>
      <c r="M101" s="3">
        <f>IF(ISNUMBER(MATCH(mappings[mapping_id],issuesmap[mappingID],0)),COUNTIF(issuesmap[mappingID],mappings[mapping_id]),0)</f>
        <v>0</v>
      </c>
      <c r="N101" s="3">
        <f>IF(ISNUMBER(MATCH(mappings[element],issuesfield[field],0)),COUNTIF(issuesfield[field],mappings[element]),0)</f>
        <v>0</v>
      </c>
      <c r="O101" s="3" t="str">
        <f>IF(ISNUMBER(MATCH(mappings[element],#REF!,0)),"y","n")</f>
        <v>n</v>
      </c>
      <c r="P101" s="3"/>
      <c r="Q101" s="3"/>
    </row>
    <row r="102" spans="1:17" s="3" customFormat="1" x14ac:dyDescent="0.25">
      <c r="A102" s="3" t="s">
        <v>288</v>
      </c>
      <c r="B102" s="3" t="s">
        <v>1579</v>
      </c>
      <c r="C102" s="14" t="s">
        <v>821</v>
      </c>
      <c r="D102" s="14" t="s">
        <v>29</v>
      </c>
      <c r="E102" s="14" t="s">
        <v>822</v>
      </c>
      <c r="F102" s="10">
        <v>999</v>
      </c>
      <c r="G102" s="3" t="s">
        <v>826</v>
      </c>
      <c r="H102" s="3" t="s">
        <v>827</v>
      </c>
      <c r="I102" s="3" t="s">
        <v>828</v>
      </c>
      <c r="J102" s="3" t="s">
        <v>25</v>
      </c>
      <c r="K102" s="3" t="s">
        <v>25</v>
      </c>
      <c r="L102" s="3" t="str">
        <f>mappings[element]&amp;mappings[institution]&amp;mappings[source data element]&amp;mappings[source data subelement]&amp;mappings[constraints]</f>
        <v>items[barcode]UNC999bi1=9 AND i2=1</v>
      </c>
      <c r="M102" s="3">
        <f>IF(ISNUMBER(MATCH(mappings[mapping_id],issuesmap[mappingID],0)),COUNTIF(issuesmap[mappingID],mappings[mapping_id]),0)</f>
        <v>0</v>
      </c>
      <c r="N102" s="3">
        <f>IF(ISNUMBER(MATCH(mappings[element],issuesfield[field],0)),COUNTIF(issuesfield[field],mappings[element]),0)</f>
        <v>0</v>
      </c>
      <c r="O102" s="3" t="str">
        <f>IF(ISNUMBER(MATCH(mappings[element],#REF!,0)),"y","n")</f>
        <v>n</v>
      </c>
    </row>
    <row r="103" spans="1:17" x14ac:dyDescent="0.25">
      <c r="A103" t="s">
        <v>288</v>
      </c>
      <c r="B103" s="3" t="s">
        <v>292</v>
      </c>
      <c r="C103" s="14" t="s">
        <v>821</v>
      </c>
      <c r="D103" s="14" t="s">
        <v>29</v>
      </c>
      <c r="E103" s="14" t="s">
        <v>822</v>
      </c>
      <c r="F103" s="10">
        <v>999</v>
      </c>
      <c r="G103" t="s">
        <v>923</v>
      </c>
      <c r="H103" t="s">
        <v>827</v>
      </c>
      <c r="I103" s="14" t="s">
        <v>843</v>
      </c>
      <c r="J103" t="s">
        <v>930</v>
      </c>
      <c r="K103" s="3" t="s">
        <v>28</v>
      </c>
      <c r="L103" s="3" t="str">
        <f>mappings[element]&amp;mappings[institution]&amp;mappings[source data element]&amp;mappings[source data subelement]&amp;mappings[constraints]</f>
        <v>items[call_no]UNC999qi1=9 AND i2=1</v>
      </c>
      <c r="M103" s="3">
        <f>IF(ISNUMBER(MATCH(mappings[mapping_id],issuesmap[mappingID],0)),COUNTIF(issuesmap[mappingID],mappings[mapping_id]),0)</f>
        <v>0</v>
      </c>
      <c r="N103" s="3">
        <f>IF(ISNUMBER(MATCH(mappings[element],issuesfield[field],0)),COUNTIF(issuesfield[field],mappings[element]),0)</f>
        <v>0</v>
      </c>
      <c r="O103" s="3" t="str">
        <f>IF(ISNUMBER(MATCH(mappings[element],#REF!,0)),"y","n")</f>
        <v>n</v>
      </c>
      <c r="P103" s="3" t="s">
        <v>68</v>
      </c>
      <c r="Q103" s="3" t="s">
        <v>68</v>
      </c>
    </row>
    <row r="104" spans="1:17" s="3" customFormat="1" x14ac:dyDescent="0.25">
      <c r="A104" s="3" t="s">
        <v>288</v>
      </c>
      <c r="B104" s="3" t="s">
        <v>298</v>
      </c>
      <c r="C104" s="14" t="s">
        <v>821</v>
      </c>
      <c r="D104" s="14" t="s">
        <v>29</v>
      </c>
      <c r="E104" s="14" t="s">
        <v>822</v>
      </c>
      <c r="F104" s="10">
        <v>999</v>
      </c>
      <c r="G104" s="3" t="s">
        <v>1061</v>
      </c>
      <c r="H104" s="3" t="s">
        <v>1582</v>
      </c>
      <c r="I104" s="14" t="s">
        <v>839</v>
      </c>
      <c r="J104" s="3" t="s">
        <v>1584</v>
      </c>
      <c r="K104" s="3" t="s">
        <v>1583</v>
      </c>
    </row>
    <row r="105" spans="1:17" x14ac:dyDescent="0.25">
      <c r="A105" s="3" t="s">
        <v>288</v>
      </c>
      <c r="B105" s="3" t="s">
        <v>302</v>
      </c>
      <c r="C105" s="14" t="s">
        <v>821</v>
      </c>
      <c r="D105" s="14" t="s">
        <v>29</v>
      </c>
      <c r="E105" s="14" t="s">
        <v>822</v>
      </c>
      <c r="F105" s="10">
        <v>999</v>
      </c>
      <c r="G105" s="3" t="s">
        <v>931</v>
      </c>
      <c r="H105" t="s">
        <v>932</v>
      </c>
      <c r="I105" s="14" t="s">
        <v>828</v>
      </c>
      <c r="J105" s="3" t="s">
        <v>28</v>
      </c>
      <c r="K105" s="3" t="s">
        <v>28</v>
      </c>
      <c r="L105" s="3" t="str">
        <f>mappings[element]&amp;mappings[institution]&amp;mappings[source data element]&amp;mappings[source data subelement]&amp;mappings[constraints]</f>
        <v>items[copy_no]UNC999ci1=9 AND i2=1 AND value != '1'</v>
      </c>
      <c r="M105" s="3">
        <f>IF(ISNUMBER(MATCH(mappings[mapping_id],issuesmap[mappingID],0)),COUNTIF(issuesmap[mappingID],mappings[mapping_id]),0)</f>
        <v>0</v>
      </c>
      <c r="N105" s="3">
        <f>IF(ISNUMBER(MATCH(mappings[element],issuesfield[field],0)),COUNTIF(issuesfield[field],mappings[element]),0)</f>
        <v>0</v>
      </c>
      <c r="O105" s="3" t="str">
        <f>IF(ISNUMBER(MATCH(mappings[element],#REF!,0)),"y","n")</f>
        <v>n</v>
      </c>
      <c r="P105" s="3" t="s">
        <v>68</v>
      </c>
      <c r="Q105" s="3" t="s">
        <v>68</v>
      </c>
    </row>
    <row r="106" spans="1:17" x14ac:dyDescent="0.25">
      <c r="A106" t="s">
        <v>288</v>
      </c>
      <c r="B106" s="3" t="s">
        <v>305</v>
      </c>
      <c r="C106" s="14" t="s">
        <v>821</v>
      </c>
      <c r="D106" s="14" t="s">
        <v>29</v>
      </c>
      <c r="E106" s="14" t="s">
        <v>822</v>
      </c>
      <c r="F106" s="10">
        <v>999</v>
      </c>
      <c r="G106" t="s">
        <v>933</v>
      </c>
      <c r="H106" t="s">
        <v>827</v>
      </c>
      <c r="I106" s="14" t="s">
        <v>828</v>
      </c>
      <c r="J106" t="s">
        <v>28</v>
      </c>
      <c r="K106" s="3" t="s">
        <v>934</v>
      </c>
      <c r="L106" s="3" t="str">
        <f>mappings[element]&amp;mappings[institution]&amp;mappings[source data element]&amp;mappings[source data subelement]&amp;mappings[constraints]</f>
        <v>items[due_date]UNC999di1=9 AND i2=1</v>
      </c>
      <c r="M106" s="3">
        <f>IF(ISNUMBER(MATCH(mappings[mapping_id],issuesmap[mappingID],0)),COUNTIF(issuesmap[mappingID],mappings[mapping_id]),0)</f>
        <v>0</v>
      </c>
      <c r="N106" s="3">
        <f>IF(ISNUMBER(MATCH(mappings[element],issuesfield[field],0)),COUNTIF(issuesfield[field],mappings[element]),0)</f>
        <v>1</v>
      </c>
      <c r="O106" s="3" t="str">
        <f>IF(ISNUMBER(MATCH(mappings[element],#REF!,0)),"y","n")</f>
        <v>n</v>
      </c>
      <c r="P106" s="3" t="s">
        <v>68</v>
      </c>
      <c r="Q106" s="3" t="s">
        <v>68</v>
      </c>
    </row>
    <row r="107" spans="1:17" x14ac:dyDescent="0.25">
      <c r="A107" s="3" t="s">
        <v>288</v>
      </c>
      <c r="B107" s="3" t="s">
        <v>312</v>
      </c>
      <c r="C107" s="14" t="s">
        <v>821</v>
      </c>
      <c r="D107" s="14" t="s">
        <v>29</v>
      </c>
      <c r="E107" s="14" t="s">
        <v>822</v>
      </c>
      <c r="F107" s="10">
        <v>999</v>
      </c>
      <c r="G107" s="3" t="s">
        <v>907</v>
      </c>
      <c r="H107" s="3" t="s">
        <v>827</v>
      </c>
      <c r="I107" s="14" t="s">
        <v>828</v>
      </c>
      <c r="J107" s="3" t="s">
        <v>28</v>
      </c>
      <c r="K107" s="3" t="s">
        <v>28</v>
      </c>
      <c r="L107" s="3" t="str">
        <f>mappings[element]&amp;mappings[institution]&amp;mappings[source data element]&amp;mappings[source data subelement]&amp;mappings[constraints]</f>
        <v>items[item_id]UNC999ii1=9 AND i2=1</v>
      </c>
      <c r="M107" s="3">
        <f>IF(ISNUMBER(MATCH(mappings[mapping_id],issuesmap[mappingID],0)),COUNTIF(issuesmap[mappingID],mappings[mapping_id]),0)</f>
        <v>0</v>
      </c>
      <c r="N107" s="3">
        <f>IF(ISNUMBER(MATCH(mappings[element],issuesfield[field],0)),COUNTIF(issuesfield[field],mappings[element]),0)</f>
        <v>0</v>
      </c>
      <c r="O107" s="3" t="str">
        <f>IF(ISNUMBER(MATCH(mappings[element],#REF!,0)),"y","n")</f>
        <v>n</v>
      </c>
      <c r="P107" s="3" t="s">
        <v>68</v>
      </c>
      <c r="Q107" s="3" t="s">
        <v>68</v>
      </c>
    </row>
    <row r="108" spans="1:17" x14ac:dyDescent="0.25">
      <c r="A108" s="3" t="s">
        <v>288</v>
      </c>
      <c r="B108" s="3" t="s">
        <v>316</v>
      </c>
      <c r="C108" s="14" t="s">
        <v>821</v>
      </c>
      <c r="D108" s="14" t="s">
        <v>29</v>
      </c>
      <c r="E108" s="22" t="s">
        <v>822</v>
      </c>
      <c r="F108" s="10">
        <v>999</v>
      </c>
      <c r="G108" s="3" t="s">
        <v>935</v>
      </c>
      <c r="H108" s="3" t="s">
        <v>936</v>
      </c>
      <c r="I108" s="14" t="s">
        <v>828</v>
      </c>
      <c r="J108" s="3" t="s">
        <v>861</v>
      </c>
      <c r="K108" s="3" t="s">
        <v>28</v>
      </c>
      <c r="L108" s="3" t="str">
        <f>mappings[element]&amp;mappings[institution]&amp;mappings[source data element]&amp;mappings[source data subelement]&amp;mappings[constraints]</f>
        <v>items[loc_b]UNC999fi1=9 AND i2=4 AND NOT EXIST (tag=999 AND i1=9 and i2=1)</v>
      </c>
      <c r="M108" s="3">
        <f>IF(ISNUMBER(MATCH(mappings[mapping_id],issuesmap[mappingID],0)),COUNTIF(issuesmap[mappingID],mappings[mapping_id]),0)</f>
        <v>0</v>
      </c>
      <c r="N108" s="3">
        <f>IF(ISNUMBER(MATCH(mappings[element],issuesfield[field],0)),COUNTIF(issuesfield[field],mappings[element]),0)</f>
        <v>0</v>
      </c>
      <c r="O108" s="3" t="str">
        <f>IF(ISNUMBER(MATCH(mappings[element],#REF!,0)),"y","n")</f>
        <v>n</v>
      </c>
      <c r="P108" s="3" t="s">
        <v>28</v>
      </c>
      <c r="Q108" s="3" t="s">
        <v>28</v>
      </c>
    </row>
    <row r="109" spans="1:17" x14ac:dyDescent="0.25">
      <c r="A109" s="14" t="s">
        <v>288</v>
      </c>
      <c r="B109" s="14" t="s">
        <v>316</v>
      </c>
      <c r="C109" s="14" t="s">
        <v>821</v>
      </c>
      <c r="D109" s="14" t="s">
        <v>29</v>
      </c>
      <c r="E109" s="22" t="s">
        <v>822</v>
      </c>
      <c r="F109" s="30">
        <v>999</v>
      </c>
      <c r="G109" s="14" t="s">
        <v>925</v>
      </c>
      <c r="H109" t="s">
        <v>827</v>
      </c>
      <c r="I109" s="3" t="s">
        <v>828</v>
      </c>
      <c r="J109" s="14" t="s">
        <v>861</v>
      </c>
      <c r="K109" s="14" t="s">
        <v>28</v>
      </c>
      <c r="L109" s="14" t="str">
        <f>mappings[element]&amp;mappings[institution]&amp;mappings[source data element]&amp;mappings[source data subelement]&amp;mappings[constraints]</f>
        <v>items[loc_b]UNC999li1=9 AND i2=1</v>
      </c>
      <c r="M109" s="14">
        <f>IF(ISNUMBER(MATCH(mappings[mapping_id],issuesmap[mappingID],0)),COUNTIF(issuesmap[mappingID],mappings[mapping_id]),0)</f>
        <v>0</v>
      </c>
      <c r="N109" s="14">
        <f>IF(ISNUMBER(MATCH(mappings[element],issuesfield[field],0)),COUNTIF(issuesfield[field],mappings[element]),0)</f>
        <v>0</v>
      </c>
      <c r="O109" s="14" t="str">
        <f>IF(ISNUMBER(MATCH(mappings[element],#REF!,0)),"y","n")</f>
        <v>n</v>
      </c>
      <c r="P109" s="14" t="s">
        <v>68</v>
      </c>
      <c r="Q109" s="14" t="s">
        <v>68</v>
      </c>
    </row>
    <row r="110" spans="1:17" x14ac:dyDescent="0.25">
      <c r="A110" s="3" t="s">
        <v>288</v>
      </c>
      <c r="B110" s="3" t="s">
        <v>320</v>
      </c>
      <c r="C110" s="14" t="s">
        <v>821</v>
      </c>
      <c r="D110" s="14" t="s">
        <v>29</v>
      </c>
      <c r="E110" s="22" t="s">
        <v>822</v>
      </c>
      <c r="F110" s="10">
        <v>999</v>
      </c>
      <c r="G110" s="3" t="s">
        <v>935</v>
      </c>
      <c r="H110" s="3" t="s">
        <v>936</v>
      </c>
      <c r="I110" s="3" t="s">
        <v>828</v>
      </c>
      <c r="J110" s="3" t="s">
        <v>861</v>
      </c>
      <c r="K110" s="3" t="s">
        <v>28</v>
      </c>
      <c r="L110" s="3" t="str">
        <f>mappings[element]&amp;mappings[institution]&amp;mappings[source data element]&amp;mappings[source data subelement]&amp;mappings[constraints]</f>
        <v>items[loc_n]UNC999fi1=9 AND i2=4 AND NOT EXIST (tag=999 AND 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IF(ISNUMBER(MATCH(mappings[element],#REF!,0)),"y","n")</f>
        <v>n</v>
      </c>
      <c r="P110" s="3" t="s">
        <v>28</v>
      </c>
      <c r="Q110" s="3" t="s">
        <v>28</v>
      </c>
    </row>
    <row r="111" spans="1:17" x14ac:dyDescent="0.25">
      <c r="A111" s="14" t="s">
        <v>288</v>
      </c>
      <c r="B111" s="14" t="s">
        <v>320</v>
      </c>
      <c r="C111" s="14" t="s">
        <v>821</v>
      </c>
      <c r="D111" s="14" t="s">
        <v>29</v>
      </c>
      <c r="E111" s="22" t="s">
        <v>822</v>
      </c>
      <c r="F111" s="30">
        <v>999</v>
      </c>
      <c r="G111" s="14" t="s">
        <v>925</v>
      </c>
      <c r="H111" s="14" t="s">
        <v>827</v>
      </c>
      <c r="I111" s="14" t="s">
        <v>828</v>
      </c>
      <c r="J111" s="14" t="s">
        <v>861</v>
      </c>
      <c r="K111" s="14" t="s">
        <v>28</v>
      </c>
      <c r="L111" s="14" t="str">
        <f>mappings[element]&amp;mappings[institution]&amp;mappings[source data element]&amp;mappings[source data subelement]&amp;mappings[constraints]</f>
        <v>items[loc_n]UNC999li1=9 AND i2=1</v>
      </c>
      <c r="M111" s="14">
        <f>IF(ISNUMBER(MATCH(mappings[mapping_id],issuesmap[mappingID],0)),COUNTIF(issuesmap[mappingID],mappings[mapping_id]),0)</f>
        <v>0</v>
      </c>
      <c r="N111" s="14">
        <f>IF(ISNUMBER(MATCH(mappings[element],issuesfield[field],0)),COUNTIF(issuesfield[field],mappings[element]),0)</f>
        <v>0</v>
      </c>
      <c r="O111" s="14" t="str">
        <f>IF(ISNUMBER(MATCH(mappings[element],#REF!,0)),"y","n")</f>
        <v>n</v>
      </c>
      <c r="P111" s="14" t="s">
        <v>68</v>
      </c>
      <c r="Q111" s="14" t="s">
        <v>68</v>
      </c>
    </row>
    <row r="112" spans="1:17" x14ac:dyDescent="0.25">
      <c r="A112" s="14" t="s">
        <v>288</v>
      </c>
      <c r="B112" s="14" t="s">
        <v>325</v>
      </c>
      <c r="C112" s="14" t="s">
        <v>821</v>
      </c>
      <c r="D112" s="14" t="s">
        <v>29</v>
      </c>
      <c r="E112" s="22" t="s">
        <v>822</v>
      </c>
      <c r="F112" s="30">
        <v>999</v>
      </c>
      <c r="G112" s="14" t="s">
        <v>29</v>
      </c>
      <c r="H112" s="14" t="s">
        <v>827</v>
      </c>
      <c r="I112" s="14" t="s">
        <v>828</v>
      </c>
      <c r="J112" s="14" t="s">
        <v>28</v>
      </c>
      <c r="K112" s="14" t="s">
        <v>28</v>
      </c>
      <c r="L112" s="14" t="str">
        <f>mappings[element]&amp;mappings[institution]&amp;mappings[source data element]&amp;mappings[source data subelement]&amp;mappings[constraints]</f>
        <v>items[notes]UNC999ni1=9 AND i2=1</v>
      </c>
      <c r="M112" s="14">
        <f>IF(ISNUMBER(MATCH(mappings[mapping_id],issuesmap[mappingID],0)),COUNTIF(issuesmap[mappingID],mappings[mapping_id]),0)</f>
        <v>0</v>
      </c>
      <c r="N112" s="14">
        <f>IF(ISNUMBER(MATCH(mappings[element],issuesfield[field],0)),COUNTIF(issuesfield[field],mappings[element]),0)</f>
        <v>0</v>
      </c>
      <c r="O112" s="14" t="str">
        <f>IF(ISNUMBER(MATCH(mappings[element],#REF!,0)),"y","n")</f>
        <v>n</v>
      </c>
      <c r="P112" s="14" t="s">
        <v>68</v>
      </c>
      <c r="Q112" s="14" t="s">
        <v>68</v>
      </c>
    </row>
    <row r="113" spans="1:17" x14ac:dyDescent="0.25">
      <c r="A113" t="s">
        <v>288</v>
      </c>
      <c r="B113" t="s">
        <v>331</v>
      </c>
      <c r="C113" s="3" t="s">
        <v>821</v>
      </c>
      <c r="D113" s="3" t="s">
        <v>29</v>
      </c>
      <c r="E113" s="3" t="s">
        <v>822</v>
      </c>
      <c r="F113" s="10">
        <v>999</v>
      </c>
      <c r="G113" t="s">
        <v>27</v>
      </c>
      <c r="H113" t="s">
        <v>938</v>
      </c>
      <c r="I113" t="s">
        <v>864</v>
      </c>
      <c r="J113" t="s">
        <v>1377</v>
      </c>
      <c r="K113" t="s">
        <v>28</v>
      </c>
      <c r="L113" s="3" t="str">
        <f>mappings[element]&amp;mappings[institution]&amp;mappings[source data element]&amp;mappings[source data subelement]&amp;mappings[constraints]</f>
        <v>items[status]UNC999{na}i1=9 AND i2=1 and $d IS NOT blank</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t="s">
        <v>68</v>
      </c>
      <c r="Q113" s="3" t="s">
        <v>68</v>
      </c>
    </row>
    <row r="114" spans="1:17" x14ac:dyDescent="0.25">
      <c r="A114" t="s">
        <v>288</v>
      </c>
      <c r="B114" t="s">
        <v>331</v>
      </c>
      <c r="C114" s="3" t="s">
        <v>821</v>
      </c>
      <c r="D114" s="3" t="s">
        <v>29</v>
      </c>
      <c r="E114" s="3" t="s">
        <v>822</v>
      </c>
      <c r="F114" s="10">
        <v>999</v>
      </c>
      <c r="G114" t="s">
        <v>27</v>
      </c>
      <c r="H114" s="3" t="s">
        <v>936</v>
      </c>
      <c r="I114" s="3" t="s">
        <v>864</v>
      </c>
      <c r="J114" t="s">
        <v>1378</v>
      </c>
      <c r="K114" t="s">
        <v>937</v>
      </c>
      <c r="L114" s="3" t="str">
        <f>mappings[element]&amp;mappings[institution]&amp;mappings[source data element]&amp;mappings[source data subelement]&amp;mappings[constraints]</f>
        <v>items[status]UNC999{na}i1=9 AND i2=4 AND NOT EXIST (tag=999 AND i1=9 and i2=1)</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t="s">
        <v>28</v>
      </c>
      <c r="Q114" s="3" t="s">
        <v>28</v>
      </c>
    </row>
    <row r="115" spans="1:17" x14ac:dyDescent="0.25">
      <c r="A115" t="s">
        <v>288</v>
      </c>
      <c r="B115" t="s">
        <v>331</v>
      </c>
      <c r="C115" s="3" t="s">
        <v>821</v>
      </c>
      <c r="D115" s="3" t="s">
        <v>29</v>
      </c>
      <c r="E115" s="3" t="s">
        <v>822</v>
      </c>
      <c r="F115" s="10">
        <v>999</v>
      </c>
      <c r="G115" t="s">
        <v>823</v>
      </c>
      <c r="H115" t="s">
        <v>824</v>
      </c>
      <c r="I115" s="3" t="s">
        <v>825</v>
      </c>
      <c r="J115" t="s">
        <v>939</v>
      </c>
      <c r="K115" t="s">
        <v>28</v>
      </c>
      <c r="L115" s="3" t="str">
        <f>mappings[element]&amp;mappings[institution]&amp;mappings[source data element]&amp;mappings[source data subelement]&amp;mappings[constraints]</f>
        <v>items[status]UNC999si1=9 AND i2=1 and $d IS blank</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t="s">
        <v>68</v>
      </c>
      <c r="Q115" s="3" t="s">
        <v>68</v>
      </c>
    </row>
    <row r="116" spans="1:17" x14ac:dyDescent="0.25">
      <c r="A116" t="s">
        <v>288</v>
      </c>
      <c r="B116" t="s">
        <v>337</v>
      </c>
      <c r="C116" s="14" t="s">
        <v>821</v>
      </c>
      <c r="D116" s="14" t="s">
        <v>29</v>
      </c>
      <c r="E116" s="14" t="s">
        <v>866</v>
      </c>
      <c r="F116" s="10">
        <v>940</v>
      </c>
      <c r="G116" t="s">
        <v>928</v>
      </c>
      <c r="H116" t="s">
        <v>28</v>
      </c>
      <c r="I116" s="14" t="s">
        <v>28</v>
      </c>
      <c r="J116" t="s">
        <v>28</v>
      </c>
      <c r="K116" t="s">
        <v>929</v>
      </c>
      <c r="L116" s="3" t="str">
        <f>mappings[element]&amp;mappings[institution]&amp;mappings[source data element]&amp;mappings[source data subelement]&amp;mappings[constraints]</f>
        <v>items[type]Duke940r.</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288</v>
      </c>
      <c r="B117" t="s">
        <v>337</v>
      </c>
      <c r="C117" s="3" t="s">
        <v>821</v>
      </c>
      <c r="D117" s="3" t="s">
        <v>29</v>
      </c>
      <c r="E117" s="3" t="s">
        <v>835</v>
      </c>
      <c r="F117" s="10">
        <v>999</v>
      </c>
      <c r="G117" t="s">
        <v>898</v>
      </c>
      <c r="H117" t="s">
        <v>28</v>
      </c>
      <c r="I117" t="s">
        <v>28</v>
      </c>
      <c r="J117" t="s">
        <v>28</v>
      </c>
      <c r="K117" t="s">
        <v>28</v>
      </c>
      <c r="L117" s="3" t="str">
        <f>mappings[element]&amp;mappings[institution]&amp;mappings[source data element]&amp;mappings[source data subelement]&amp;mappings[constraints]</f>
        <v>items[type]NCCU999t.</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288</v>
      </c>
      <c r="B118" t="s">
        <v>337</v>
      </c>
      <c r="C118" s="3" t="s">
        <v>821</v>
      </c>
      <c r="D118" s="3" t="s">
        <v>29</v>
      </c>
      <c r="E118" s="3" t="s">
        <v>829</v>
      </c>
      <c r="F118" s="10">
        <v>999</v>
      </c>
      <c r="G118" t="s">
        <v>898</v>
      </c>
      <c r="H118" t="s">
        <v>28</v>
      </c>
      <c r="I118" t="s">
        <v>28</v>
      </c>
      <c r="J118" t="s">
        <v>28</v>
      </c>
      <c r="K118" t="s">
        <v>940</v>
      </c>
      <c r="L118" s="3" t="str">
        <f>mappings[element]&amp;mappings[institution]&amp;mappings[source data element]&amp;mappings[source data subelement]&amp;mappings[constraints]</f>
        <v>items[type]NCSU999t.</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c r="Q118" s="3"/>
    </row>
    <row r="119" spans="1:17" x14ac:dyDescent="0.25">
      <c r="A119" t="s">
        <v>288</v>
      </c>
      <c r="B119" t="s">
        <v>337</v>
      </c>
      <c r="C119" s="3" t="s">
        <v>821</v>
      </c>
      <c r="D119" s="3" t="s">
        <v>29</v>
      </c>
      <c r="E119" s="3" t="s">
        <v>822</v>
      </c>
      <c r="F119" s="10" t="s">
        <v>27</v>
      </c>
      <c r="G119" t="s">
        <v>27</v>
      </c>
      <c r="H119" t="s">
        <v>831</v>
      </c>
      <c r="I119" t="s">
        <v>27</v>
      </c>
      <c r="J119" t="s">
        <v>27</v>
      </c>
      <c r="K119" t="s">
        <v>942</v>
      </c>
      <c r="L119" s="3" t="str">
        <f>mappings[element]&amp;mappings[institution]&amp;mappings[source data element]&amp;mappings[source data subelement]&amp;mappings[constraints]</f>
        <v>items[type]UNC{na}{na}none</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c r="Q119" s="3"/>
    </row>
    <row r="120" spans="1:17" x14ac:dyDescent="0.25">
      <c r="A120" t="s">
        <v>288</v>
      </c>
      <c r="B120" t="s">
        <v>340</v>
      </c>
      <c r="C120" s="14" t="s">
        <v>821</v>
      </c>
      <c r="D120" s="14" t="s">
        <v>29</v>
      </c>
      <c r="E120" s="14" t="s">
        <v>822</v>
      </c>
      <c r="F120" s="10">
        <v>999</v>
      </c>
      <c r="G120" t="s">
        <v>941</v>
      </c>
      <c r="H120" t="s">
        <v>827</v>
      </c>
      <c r="I120" t="s">
        <v>828</v>
      </c>
      <c r="J120" t="s">
        <v>28</v>
      </c>
      <c r="K120" t="s">
        <v>28</v>
      </c>
      <c r="L120" s="3" t="str">
        <f>mappings[element]&amp;mappings[institution]&amp;mappings[source data element]&amp;mappings[source data subelement]&amp;mappings[constraints]</f>
        <v>items[vol]UNC999vi1=9 AND i2=1</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t="s">
        <v>68</v>
      </c>
      <c r="Q120" s="3" t="s">
        <v>68</v>
      </c>
    </row>
    <row r="121" spans="1:17" x14ac:dyDescent="0.25">
      <c r="A121" t="s">
        <v>343</v>
      </c>
      <c r="B121" t="s">
        <v>343</v>
      </c>
      <c r="C121" s="14" t="s">
        <v>836</v>
      </c>
      <c r="D121" s="14" t="s">
        <v>29</v>
      </c>
      <c r="E121" s="14" t="s">
        <v>837</v>
      </c>
      <c r="F121" s="10">
        <v>8</v>
      </c>
      <c r="G121" t="s">
        <v>943</v>
      </c>
      <c r="H121" t="s">
        <v>831</v>
      </c>
      <c r="I121" t="s">
        <v>825</v>
      </c>
      <c r="J121" t="s">
        <v>25</v>
      </c>
      <c r="K121" t="s">
        <v>944</v>
      </c>
      <c r="L121" s="3" t="str">
        <f>mappings[element]&amp;mappings[institution]&amp;mappings[source data element]&amp;mappings[source data subelement]&amp;mappings[constraints]</f>
        <v>languageGEN835-37none</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c r="Q121" s="3"/>
    </row>
    <row r="122" spans="1:17" x14ac:dyDescent="0.25">
      <c r="A122" t="s">
        <v>343</v>
      </c>
      <c r="B122" t="s">
        <v>343</v>
      </c>
      <c r="C122" s="3" t="s">
        <v>836</v>
      </c>
      <c r="D122" s="3" t="s">
        <v>29</v>
      </c>
      <c r="E122" s="3" t="s">
        <v>837</v>
      </c>
      <c r="F122" s="10">
        <v>41</v>
      </c>
      <c r="G122" t="s">
        <v>945</v>
      </c>
      <c r="H122" t="s">
        <v>946</v>
      </c>
      <c r="I122" t="s">
        <v>825</v>
      </c>
      <c r="J122" t="s">
        <v>25</v>
      </c>
      <c r="K122" t="s">
        <v>944</v>
      </c>
      <c r="L122" s="3" t="str">
        <f>mappings[element]&amp;mappings[institution]&amp;mappings[source data element]&amp;mappings[source data subelement]&amp;mappings[constraints]</f>
        <v>languageGEN41adegi1=1 and $a contains only one code</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c r="Q122" s="3"/>
    </row>
    <row r="123" spans="1:17" x14ac:dyDescent="0.25">
      <c r="A123" t="s">
        <v>350</v>
      </c>
      <c r="B123" t="s">
        <v>353</v>
      </c>
      <c r="C123" s="3" t="s">
        <v>821</v>
      </c>
      <c r="D123" s="3" t="s">
        <v>29</v>
      </c>
      <c r="E123" s="3" t="s">
        <v>866</v>
      </c>
      <c r="F123" s="10">
        <v>1</v>
      </c>
      <c r="G123" t="s">
        <v>28</v>
      </c>
      <c r="H123" t="s">
        <v>28</v>
      </c>
      <c r="I123" t="s">
        <v>28</v>
      </c>
      <c r="J123" t="s">
        <v>28</v>
      </c>
      <c r="K123" t="s">
        <v>28</v>
      </c>
      <c r="L123" s="3" t="str">
        <f>mappings[element]&amp;mappings[institution]&amp;mappings[source data element]&amp;mappings[source data subelement]&amp;mappings[constraints]</f>
        <v>local_id[value]Duke1..</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c r="Q123" s="3"/>
    </row>
    <row r="124" spans="1:17" x14ac:dyDescent="0.25">
      <c r="A124" t="s">
        <v>350</v>
      </c>
      <c r="B124" t="s">
        <v>353</v>
      </c>
      <c r="C124" s="3" t="s">
        <v>821</v>
      </c>
      <c r="D124" s="3" t="s">
        <v>29</v>
      </c>
      <c r="E124" s="3" t="s">
        <v>835</v>
      </c>
      <c r="F124" s="10">
        <v>1</v>
      </c>
      <c r="G124" t="s">
        <v>27</v>
      </c>
      <c r="H124" t="s">
        <v>831</v>
      </c>
      <c r="I124" t="s">
        <v>828</v>
      </c>
      <c r="J124" t="s">
        <v>949</v>
      </c>
      <c r="K124" s="3" t="s">
        <v>25</v>
      </c>
      <c r="L124" s="3" t="str">
        <f>mappings[element]&amp;mappings[institution]&amp;mappings[source data element]&amp;mappings[source data subelement]&amp;mappings[constraints]</f>
        <v>local_id[value]NCCU1{na}none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c r="Q124" s="3"/>
    </row>
    <row r="125" spans="1:17" x14ac:dyDescent="0.25">
      <c r="A125" t="s">
        <v>350</v>
      </c>
      <c r="B125" t="s">
        <v>353</v>
      </c>
      <c r="C125" s="3" t="s">
        <v>821</v>
      </c>
      <c r="D125" s="3" t="s">
        <v>29</v>
      </c>
      <c r="E125" s="3" t="s">
        <v>829</v>
      </c>
      <c r="F125" s="10">
        <v>918</v>
      </c>
      <c r="G125" t="s">
        <v>830</v>
      </c>
      <c r="H125" t="s">
        <v>831</v>
      </c>
      <c r="I125" t="s">
        <v>828</v>
      </c>
      <c r="J125" t="s">
        <v>949</v>
      </c>
      <c r="K125" s="3" t="s">
        <v>25</v>
      </c>
      <c r="L125" s="3" t="str">
        <f>mappings[element]&amp;mappings[institution]&amp;mappings[source data element]&amp;mappings[source data subelement]&amp;mappings[constraints]</f>
        <v>local_id[value]NCSU918anone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c r="Q125" s="3"/>
    </row>
    <row r="126" spans="1:17" x14ac:dyDescent="0.25">
      <c r="A126" t="s">
        <v>350</v>
      </c>
      <c r="B126" t="s">
        <v>353</v>
      </c>
      <c r="C126" s="14" t="s">
        <v>821</v>
      </c>
      <c r="D126" s="14" t="s">
        <v>29</v>
      </c>
      <c r="E126" s="14" t="s">
        <v>822</v>
      </c>
      <c r="F126" s="10">
        <v>907</v>
      </c>
      <c r="G126" t="s">
        <v>830</v>
      </c>
      <c r="H126" t="s">
        <v>831</v>
      </c>
      <c r="I126" t="s">
        <v>828</v>
      </c>
      <c r="J126" t="s">
        <v>25</v>
      </c>
      <c r="K126" s="3" t="s">
        <v>25</v>
      </c>
      <c r="L126" s="3" t="str">
        <f>mappings[element]&amp;mappings[institution]&amp;mappings[source data element]&amp;mappings[source data subelement]&amp;mappings[constraints]</f>
        <v>local_id[value]UNC907anone</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c r="Q126" s="3"/>
    </row>
    <row r="127" spans="1:17" x14ac:dyDescent="0.25">
      <c r="A127" t="s">
        <v>354</v>
      </c>
      <c r="B127" t="s">
        <v>354</v>
      </c>
      <c r="C127" s="3" t="s">
        <v>914</v>
      </c>
      <c r="D127" s="3" t="s">
        <v>29</v>
      </c>
      <c r="E127" s="23" t="s">
        <v>822</v>
      </c>
      <c r="F127" s="10" t="s">
        <v>947</v>
      </c>
      <c r="G127" t="s">
        <v>28</v>
      </c>
      <c r="H127" t="s">
        <v>831</v>
      </c>
      <c r="I127" s="3" t="s">
        <v>825</v>
      </c>
      <c r="J127" t="s">
        <v>948</v>
      </c>
      <c r="K127" s="3"/>
      <c r="L127" s="3" t="str">
        <f>mappings[element]&amp;mappings[institution]&amp;mappings[source data element]&amp;mappings[source data subelement]&amp;mappings[constraints]</f>
        <v>location_hierarchyUNCloc_b (items, holdings).none</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68</v>
      </c>
      <c r="Q127" s="3" t="s">
        <v>68</v>
      </c>
    </row>
    <row r="128" spans="1:17" x14ac:dyDescent="0.25">
      <c r="A128" t="s">
        <v>360</v>
      </c>
      <c r="B128" t="s">
        <v>367</v>
      </c>
      <c r="C128" s="3" t="s">
        <v>836</v>
      </c>
      <c r="D128" s="3" t="s">
        <v>29</v>
      </c>
      <c r="E128" s="3" t="s">
        <v>837</v>
      </c>
      <c r="F128" s="10">
        <v>28</v>
      </c>
      <c r="G128" t="s">
        <v>27</v>
      </c>
      <c r="H128" t="s">
        <v>979</v>
      </c>
      <c r="I128" s="3" t="s">
        <v>864</v>
      </c>
      <c r="J128" t="s">
        <v>1380</v>
      </c>
      <c r="K128" s="8" t="s">
        <v>365</v>
      </c>
      <c r="L128" s="3" t="str">
        <f>mappings[element]&amp;mappings[institution]&amp;mappings[source data element]&amp;mappings[source data subelement]&amp;mappings[constraints]</f>
        <v>misc_id[display]GEN28{na}i2 =~ /[03]/</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29</v>
      </c>
      <c r="Q128" s="3" t="s">
        <v>29</v>
      </c>
    </row>
    <row r="129" spans="1:17" x14ac:dyDescent="0.25">
      <c r="A129" t="s">
        <v>360</v>
      </c>
      <c r="B129" t="s">
        <v>369</v>
      </c>
      <c r="C129" s="14" t="s">
        <v>836</v>
      </c>
      <c r="D129" s="14" t="s">
        <v>29</v>
      </c>
      <c r="E129" s="14" t="s">
        <v>837</v>
      </c>
      <c r="F129" s="10">
        <v>15</v>
      </c>
      <c r="G129" t="s">
        <v>923</v>
      </c>
      <c r="H129" s="3" t="s">
        <v>831</v>
      </c>
      <c r="I129" s="3" t="s">
        <v>828</v>
      </c>
      <c r="J129" t="s">
        <v>953</v>
      </c>
      <c r="K129" s="3" t="s">
        <v>25</v>
      </c>
      <c r="L129" s="3" t="str">
        <f>mappings[element]&amp;mappings[institution]&amp;mappings[source data element]&amp;mappings[source data subelement]&amp;mappings[constraints]</f>
        <v>misc_id[qual]GEN15qnone</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68</v>
      </c>
      <c r="Q129" s="3" t="s">
        <v>68</v>
      </c>
    </row>
    <row r="130" spans="1:17" x14ac:dyDescent="0.25">
      <c r="A130" s="3" t="s">
        <v>360</v>
      </c>
      <c r="B130" s="3" t="s">
        <v>369</v>
      </c>
      <c r="C130" s="3" t="s">
        <v>836</v>
      </c>
      <c r="D130" s="3" t="s">
        <v>29</v>
      </c>
      <c r="E130" s="3" t="s">
        <v>837</v>
      </c>
      <c r="F130" s="10">
        <v>24</v>
      </c>
      <c r="G130" s="3" t="s">
        <v>830</v>
      </c>
      <c r="H130" s="3" t="s">
        <v>957</v>
      </c>
      <c r="I130" s="3" t="s">
        <v>855</v>
      </c>
      <c r="J130" s="3" t="s">
        <v>958</v>
      </c>
      <c r="K130" s="8" t="s">
        <v>365</v>
      </c>
      <c r="L130" s="3" t="str">
        <f>mappings[element]&amp;mappings[institution]&amp;mappings[source data element]&amp;mappings[source data subelement]&amp;mappings[constraints]</f>
        <v>misc_id[qual]GEN24a!$q and $a=~/\(.+\) *$/</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s="3" t="s">
        <v>360</v>
      </c>
      <c r="B131" s="3" t="s">
        <v>369</v>
      </c>
      <c r="C131" s="14" t="s">
        <v>836</v>
      </c>
      <c r="D131" s="14" t="s">
        <v>29</v>
      </c>
      <c r="E131" s="14" t="s">
        <v>837</v>
      </c>
      <c r="F131" s="10">
        <v>24</v>
      </c>
      <c r="G131" t="s">
        <v>923</v>
      </c>
      <c r="H131" t="s">
        <v>831</v>
      </c>
      <c r="I131" s="14" t="s">
        <v>843</v>
      </c>
      <c r="J131" t="s">
        <v>959</v>
      </c>
      <c r="K131" s="8" t="s">
        <v>365</v>
      </c>
      <c r="L131" s="3" t="str">
        <f>mappings[element]&amp;mappings[institution]&amp;mappings[source data element]&amp;mappings[source data subelement]&amp;mappings[constraints]</f>
        <v>misc_id[qual]GEN24qnone</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t="s">
        <v>360</v>
      </c>
      <c r="B132" t="s">
        <v>369</v>
      </c>
      <c r="C132" s="14" t="s">
        <v>836</v>
      </c>
      <c r="D132" s="14" t="s">
        <v>29</v>
      </c>
      <c r="E132" s="14" t="s">
        <v>837</v>
      </c>
      <c r="F132" s="10">
        <v>27</v>
      </c>
      <c r="G132" t="s">
        <v>923</v>
      </c>
      <c r="H132" t="s">
        <v>831</v>
      </c>
      <c r="I132" s="14" t="s">
        <v>843</v>
      </c>
      <c r="J132" t="s">
        <v>959</v>
      </c>
      <c r="K132" s="8" t="s">
        <v>365</v>
      </c>
      <c r="L132" s="3" t="str">
        <f>mappings[element]&amp;mappings[institution]&amp;mappings[source data element]&amp;mappings[source data subelement]&amp;mappings[constraints]</f>
        <v>misc_id[qual]GEN27qnone</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t="s">
        <v>360</v>
      </c>
      <c r="B133" t="s">
        <v>369</v>
      </c>
      <c r="C133" t="s">
        <v>836</v>
      </c>
      <c r="D133" t="s">
        <v>29</v>
      </c>
      <c r="E133" t="s">
        <v>837</v>
      </c>
      <c r="F133" s="10">
        <v>28</v>
      </c>
      <c r="G133" t="s">
        <v>980</v>
      </c>
      <c r="H133" t="s">
        <v>981</v>
      </c>
      <c r="I133" t="s">
        <v>843</v>
      </c>
      <c r="J133" t="s">
        <v>982</v>
      </c>
      <c r="K133" s="3" t="s">
        <v>983</v>
      </c>
      <c r="L133" s="3" t="str">
        <f>mappings[element]&amp;mappings[institution]&amp;mappings[source data element]&amp;mappings[source data subelement]&amp;mappings[constraints]</f>
        <v>misc_id[qual]GEN28bq[display] != false</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29</v>
      </c>
      <c r="Q133" s="3" t="s">
        <v>29</v>
      </c>
    </row>
    <row r="134" spans="1:17" x14ac:dyDescent="0.25">
      <c r="A134" t="s">
        <v>360</v>
      </c>
      <c r="B134" t="s">
        <v>369</v>
      </c>
      <c r="C134" s="3" t="s">
        <v>836</v>
      </c>
      <c r="D134" s="3" t="s">
        <v>29</v>
      </c>
      <c r="E134" s="3" t="s">
        <v>837</v>
      </c>
      <c r="F134" s="10">
        <v>74</v>
      </c>
      <c r="G134" t="s">
        <v>919</v>
      </c>
      <c r="H134" t="s">
        <v>991</v>
      </c>
      <c r="I134" s="3" t="s">
        <v>843</v>
      </c>
      <c r="J134" t="s">
        <v>992</v>
      </c>
      <c r="K134" s="8" t="s">
        <v>365</v>
      </c>
      <c r="L134" s="3" t="str">
        <f>mappings[element]&amp;mappings[institution]&amp;mappings[source data element]&amp;mappings[source data subelement]&amp;mappings[constraints]</f>
        <v>misc_id[qual]GEN74az $a or $z =~ /\(.+\) *$/</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s="3" t="s">
        <v>360</v>
      </c>
      <c r="B135" s="3" t="s">
        <v>373</v>
      </c>
      <c r="C135" t="s">
        <v>836</v>
      </c>
      <c r="D135" t="s">
        <v>29</v>
      </c>
      <c r="E135" t="s">
        <v>837</v>
      </c>
      <c r="F135" s="10">
        <v>15</v>
      </c>
      <c r="G135">
        <v>2</v>
      </c>
      <c r="H135" t="s">
        <v>831</v>
      </c>
      <c r="I135" t="s">
        <v>825</v>
      </c>
      <c r="J135" t="s">
        <v>954</v>
      </c>
      <c r="K135" s="3" t="s">
        <v>955</v>
      </c>
      <c r="L135" s="3" t="str">
        <f>mappings[element]&amp;mappings[institution]&amp;mappings[source data element]&amp;mappings[source data subelement]&amp;mappings[constraints]</f>
        <v>misc_id[type]GEN152none</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68</v>
      </c>
      <c r="Q135" s="3" t="s">
        <v>68</v>
      </c>
    </row>
    <row r="136" spans="1:17" x14ac:dyDescent="0.25">
      <c r="A136" t="s">
        <v>360</v>
      </c>
      <c r="B136" t="s">
        <v>373</v>
      </c>
      <c r="C136" t="s">
        <v>836</v>
      </c>
      <c r="D136" t="s">
        <v>29</v>
      </c>
      <c r="E136" t="s">
        <v>837</v>
      </c>
      <c r="F136" s="10">
        <v>24</v>
      </c>
      <c r="G136" t="s">
        <v>27</v>
      </c>
      <c r="H136" t="s">
        <v>969</v>
      </c>
      <c r="I136" t="s">
        <v>864</v>
      </c>
      <c r="J136" t="s">
        <v>1340</v>
      </c>
      <c r="K136" s="8" t="s">
        <v>365</v>
      </c>
      <c r="L136" s="3" t="str">
        <f>mappings[element]&amp;mappings[institution]&amp;mappings[source data element]&amp;mappings[source data subelement]&amp;mappings[constraints]</f>
        <v>misc_id[type]GEN24{na}i1=3 AND value is from $z</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t="s">
        <v>360</v>
      </c>
      <c r="B137" t="s">
        <v>373</v>
      </c>
      <c r="C137" t="s">
        <v>836</v>
      </c>
      <c r="D137" t="s">
        <v>29</v>
      </c>
      <c r="E137" t="s">
        <v>837</v>
      </c>
      <c r="F137" s="10">
        <v>24</v>
      </c>
      <c r="G137" t="s">
        <v>27</v>
      </c>
      <c r="H137" t="s">
        <v>962</v>
      </c>
      <c r="I137" t="s">
        <v>864</v>
      </c>
      <c r="J137" t="s">
        <v>1341</v>
      </c>
      <c r="K137" s="8" t="s">
        <v>365</v>
      </c>
      <c r="L137" s="3" t="str">
        <f>mappings[element]&amp;mappings[institution]&amp;mappings[source data element]&amp;mappings[source data subelement]&amp;mappings[constraints]</f>
        <v>misc_id[type]GEN24{na}i1=3 AND value is from $a</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t="s">
        <v>360</v>
      </c>
      <c r="B138" t="s">
        <v>373</v>
      </c>
      <c r="C138" s="3" t="s">
        <v>836</v>
      </c>
      <c r="D138" s="3" t="s">
        <v>29</v>
      </c>
      <c r="E138" s="3" t="s">
        <v>837</v>
      </c>
      <c r="F138" s="10">
        <v>24</v>
      </c>
      <c r="G138" t="s">
        <v>27</v>
      </c>
      <c r="H138" t="s">
        <v>968</v>
      </c>
      <c r="I138" t="s">
        <v>864</v>
      </c>
      <c r="J138" t="s">
        <v>1342</v>
      </c>
      <c r="K138" s="8" t="s">
        <v>365</v>
      </c>
      <c r="L138" s="3" t="str">
        <f>mappings[element]&amp;mappings[institution]&amp;mappings[source data element]&amp;mappings[source data subelement]&amp;mappings[constraints]</f>
        <v>misc_id[type]GEN24{na}i1=2 AND value is from $z</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s="3" t="s">
        <v>360</v>
      </c>
      <c r="B139" s="3" t="s">
        <v>373</v>
      </c>
      <c r="C139" s="3" t="s">
        <v>836</v>
      </c>
      <c r="D139" s="3" t="s">
        <v>29</v>
      </c>
      <c r="E139" s="3" t="s">
        <v>837</v>
      </c>
      <c r="F139" s="10">
        <v>24</v>
      </c>
      <c r="G139" t="s">
        <v>27</v>
      </c>
      <c r="H139" t="s">
        <v>961</v>
      </c>
      <c r="I139" t="s">
        <v>864</v>
      </c>
      <c r="J139" t="s">
        <v>1343</v>
      </c>
      <c r="K139" s="8" t="s">
        <v>365</v>
      </c>
      <c r="L139" s="3" t="str">
        <f>mappings[element]&amp;mappings[institution]&amp;mappings[source data element]&amp;mappings[source data subelement]&amp;mappings[constraints]</f>
        <v>misc_id[type]GEN24{na}i1=2 AND value is from $a</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24</v>
      </c>
      <c r="G140" t="s">
        <v>27</v>
      </c>
      <c r="H140" t="s">
        <v>967</v>
      </c>
      <c r="I140" t="s">
        <v>864</v>
      </c>
      <c r="J140" t="s">
        <v>1344</v>
      </c>
      <c r="K140" s="8" t="s">
        <v>365</v>
      </c>
      <c r="L140" s="3" t="str">
        <f>mappings[element]&amp;mappings[institution]&amp;mappings[source data element]&amp;mappings[source data subelement]&amp;mappings[constraints]</f>
        <v>misc_id[type]GEN24{na}i1=0 AND value is from $z</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s="3" t="s">
        <v>360</v>
      </c>
      <c r="B141" s="3" t="s">
        <v>373</v>
      </c>
      <c r="C141" s="3" t="s">
        <v>836</v>
      </c>
      <c r="D141" s="3" t="s">
        <v>29</v>
      </c>
      <c r="E141" s="3" t="s">
        <v>837</v>
      </c>
      <c r="F141" s="10">
        <v>24</v>
      </c>
      <c r="G141" s="3" t="s">
        <v>27</v>
      </c>
      <c r="H141" s="3" t="s">
        <v>960</v>
      </c>
      <c r="I141" s="3" t="s">
        <v>864</v>
      </c>
      <c r="J141" s="3" t="s">
        <v>1345</v>
      </c>
      <c r="K141" s="8" t="s">
        <v>365</v>
      </c>
      <c r="L141" s="3" t="str">
        <f>mappings[element]&amp;mappings[institution]&amp;mappings[source data element]&amp;mappings[source data subelement]&amp;mappings[constraints]</f>
        <v>misc_id[type]GEN24{na}i1=0 AND value is from $a</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t="s">
        <v>360</v>
      </c>
      <c r="B142" t="s">
        <v>373</v>
      </c>
      <c r="C142" s="3" t="s">
        <v>836</v>
      </c>
      <c r="D142" s="3" t="s">
        <v>29</v>
      </c>
      <c r="E142" s="3" t="s">
        <v>837</v>
      </c>
      <c r="F142" s="10">
        <v>24</v>
      </c>
      <c r="G142" t="s">
        <v>27</v>
      </c>
      <c r="H142" t="s">
        <v>970</v>
      </c>
      <c r="I142" t="s">
        <v>864</v>
      </c>
      <c r="J142" t="s">
        <v>1361</v>
      </c>
      <c r="K142" s="8" t="s">
        <v>365</v>
      </c>
      <c r="L142" s="3" t="str">
        <f>mappings[element]&amp;mappings[institution]&amp;mappings[source data element]&amp;mappings[source data subelement]&amp;mappings[constraints]</f>
        <v>misc_id[type]GEN24{na}i1=4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t="s">
        <v>360</v>
      </c>
      <c r="B143" t="s">
        <v>373</v>
      </c>
      <c r="C143" s="3" t="s">
        <v>836</v>
      </c>
      <c r="D143" s="3" t="s">
        <v>29</v>
      </c>
      <c r="E143" s="3" t="s">
        <v>837</v>
      </c>
      <c r="F143" s="10">
        <v>24</v>
      </c>
      <c r="G143" t="s">
        <v>27</v>
      </c>
      <c r="H143" t="s">
        <v>963</v>
      </c>
      <c r="I143" t="s">
        <v>864</v>
      </c>
      <c r="J143" t="s">
        <v>1362</v>
      </c>
      <c r="K143" s="8" t="s">
        <v>365</v>
      </c>
      <c r="L143" s="3" t="str">
        <f>mappings[element]&amp;mappings[institution]&amp;mappings[source data element]&amp;mappings[source data subelement]&amp;mappings[constraints]</f>
        <v>misc_id[type]GEN24{na}i1=4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t="s">
        <v>360</v>
      </c>
      <c r="B144" t="s">
        <v>373</v>
      </c>
      <c r="C144" s="3" t="s">
        <v>836</v>
      </c>
      <c r="D144" s="3" t="s">
        <v>29</v>
      </c>
      <c r="E144" s="3" t="s">
        <v>837</v>
      </c>
      <c r="F144" s="10">
        <v>24</v>
      </c>
      <c r="G144" t="s">
        <v>27</v>
      </c>
      <c r="H144" t="s">
        <v>973</v>
      </c>
      <c r="I144" t="s">
        <v>864</v>
      </c>
      <c r="J144" t="s">
        <v>1372</v>
      </c>
      <c r="K144" s="8" t="s">
        <v>365</v>
      </c>
      <c r="L144" s="3" t="str">
        <f>mappings[element]&amp;mappings[institution]&amp;mappings[source data element]&amp;mappings[source data subelement]&amp;mappings[constraints]</f>
        <v>misc_id[type]GEN24{na}i1=8 AND 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s="3" t="s">
        <v>360</v>
      </c>
      <c r="B145" s="3" t="s">
        <v>373</v>
      </c>
      <c r="C145" s="3" t="s">
        <v>836</v>
      </c>
      <c r="D145" s="3" t="s">
        <v>29</v>
      </c>
      <c r="E145" s="3" t="s">
        <v>837</v>
      </c>
      <c r="F145" s="10">
        <v>24</v>
      </c>
      <c r="G145" t="s">
        <v>27</v>
      </c>
      <c r="H145" t="s">
        <v>966</v>
      </c>
      <c r="I145" t="s">
        <v>864</v>
      </c>
      <c r="J145" t="s">
        <v>1373</v>
      </c>
      <c r="K145" s="8" t="s">
        <v>365</v>
      </c>
      <c r="L145" s="3" t="str">
        <f>mappings[element]&amp;mappings[institution]&amp;mappings[source data element]&amp;mappings[source data subelement]&amp;mappings[constraints]</f>
        <v>misc_id[type]GEN24{na}i1=8 AND 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s="3" t="s">
        <v>360</v>
      </c>
      <c r="B146" s="3" t="s">
        <v>373</v>
      </c>
      <c r="C146" s="3" t="s">
        <v>836</v>
      </c>
      <c r="D146" s="3" t="s">
        <v>29</v>
      </c>
      <c r="E146" s="3" t="s">
        <v>837</v>
      </c>
      <c r="F146" s="10">
        <v>24</v>
      </c>
      <c r="G146" t="s">
        <v>27</v>
      </c>
      <c r="H146" t="s">
        <v>971</v>
      </c>
      <c r="I146" t="s">
        <v>825</v>
      </c>
      <c r="J146" t="s">
        <v>972</v>
      </c>
      <c r="K146" s="8" t="s">
        <v>365</v>
      </c>
      <c r="L146" s="3" t="str">
        <f>mappings[element]&amp;mappings[institution]&amp;mappings[source data element]&amp;mappings[source data subelement]&amp;mappings[constraints]</f>
        <v>misc_id[type]GEN24{na}i1=7 AND 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t="s">
        <v>360</v>
      </c>
      <c r="B147" t="s">
        <v>373</v>
      </c>
      <c r="C147" s="3" t="s">
        <v>836</v>
      </c>
      <c r="D147" s="3" t="s">
        <v>29</v>
      </c>
      <c r="E147" s="3" t="s">
        <v>837</v>
      </c>
      <c r="F147" s="10">
        <v>24</v>
      </c>
      <c r="G147" t="s">
        <v>27</v>
      </c>
      <c r="H147" t="s">
        <v>964</v>
      </c>
      <c r="I147" t="s">
        <v>825</v>
      </c>
      <c r="J147" t="s">
        <v>965</v>
      </c>
      <c r="K147" s="8" t="s">
        <v>365</v>
      </c>
      <c r="L147" s="3" t="str">
        <f>mappings[element]&amp;mappings[institution]&amp;mappings[source data element]&amp;mappings[source data subelement]&amp;mappings[constraints]</f>
        <v>misc_id[type]GEN24{na}i1=7 AND 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t="s">
        <v>360</v>
      </c>
      <c r="B148" t="s">
        <v>373</v>
      </c>
      <c r="C148" s="3" t="s">
        <v>836</v>
      </c>
      <c r="D148" s="3" t="s">
        <v>29</v>
      </c>
      <c r="E148" s="3" t="s">
        <v>837</v>
      </c>
      <c r="F148" s="10">
        <v>27</v>
      </c>
      <c r="G148" t="s">
        <v>27</v>
      </c>
      <c r="H148" t="s">
        <v>978</v>
      </c>
      <c r="I148" t="s">
        <v>864</v>
      </c>
      <c r="J148" t="s">
        <v>1366</v>
      </c>
      <c r="K148" s="8" t="s">
        <v>365</v>
      </c>
      <c r="L148" s="3" t="str">
        <f>mappings[element]&amp;mappings[institution]&amp;mappings[source data element]&amp;mappings[source data subelement]&amp;mappings[constraints]</f>
        <v>misc_id[type]GEN27{na}value is from $z</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373</v>
      </c>
      <c r="C149" s="3" t="s">
        <v>836</v>
      </c>
      <c r="D149" s="3" t="s">
        <v>29</v>
      </c>
      <c r="E149" s="3" t="s">
        <v>837</v>
      </c>
      <c r="F149" s="10">
        <v>27</v>
      </c>
      <c r="G149" t="s">
        <v>27</v>
      </c>
      <c r="H149" t="s">
        <v>977</v>
      </c>
      <c r="I149" s="3" t="s">
        <v>864</v>
      </c>
      <c r="J149" t="s">
        <v>1367</v>
      </c>
      <c r="K149" s="8" t="s">
        <v>365</v>
      </c>
      <c r="L149" s="3" t="str">
        <f>mappings[element]&amp;mappings[institution]&amp;mappings[source data element]&amp;mappings[source data subelement]&amp;mappings[constraints]</f>
        <v>misc_id[type]GEN27{na}value is from $a</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373</v>
      </c>
      <c r="C150" s="3" t="s">
        <v>836</v>
      </c>
      <c r="D150" s="3" t="s">
        <v>29</v>
      </c>
      <c r="E150" s="3" t="s">
        <v>837</v>
      </c>
      <c r="F150" s="10">
        <v>28</v>
      </c>
      <c r="G150" t="s">
        <v>27</v>
      </c>
      <c r="H150" t="s">
        <v>990</v>
      </c>
      <c r="I150" t="s">
        <v>864</v>
      </c>
      <c r="J150" t="s">
        <v>1478</v>
      </c>
      <c r="K150" s="8" t="s">
        <v>365</v>
      </c>
      <c r="L150" s="3" t="str">
        <f>mappings[element]&amp;mappings[institution]&amp;mappings[source data element]&amp;mappings[source data subelement]&amp;mappings[constraints]</f>
        <v>misc_id[type]GEN28{na}i1=6</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373</v>
      </c>
      <c r="C151" s="3" t="s">
        <v>836</v>
      </c>
      <c r="D151" s="3" t="s">
        <v>29</v>
      </c>
      <c r="E151" s="3" t="s">
        <v>837</v>
      </c>
      <c r="F151" s="10">
        <v>28</v>
      </c>
      <c r="G151" t="s">
        <v>27</v>
      </c>
      <c r="H151" t="s">
        <v>984</v>
      </c>
      <c r="I151" t="s">
        <v>864</v>
      </c>
      <c r="J151" t="s">
        <v>1346</v>
      </c>
      <c r="K151" s="8" t="s">
        <v>365</v>
      </c>
      <c r="L151" s="3" t="str">
        <f>mappings[element]&amp;mappings[institution]&amp;mappings[source data element]&amp;mappings[source data subelement]&amp;mappings[constraints]</f>
        <v>misc_id[type]GEN28{na}i1=0</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373</v>
      </c>
      <c r="C152" s="3" t="s">
        <v>836</v>
      </c>
      <c r="D152" s="3" t="s">
        <v>29</v>
      </c>
      <c r="E152" s="3" t="s">
        <v>837</v>
      </c>
      <c r="F152" s="10">
        <v>28</v>
      </c>
      <c r="G152" t="s">
        <v>27</v>
      </c>
      <c r="H152" t="s">
        <v>985</v>
      </c>
      <c r="I152" t="s">
        <v>864</v>
      </c>
      <c r="J152" t="s">
        <v>1351</v>
      </c>
      <c r="K152" s="8" t="s">
        <v>365</v>
      </c>
      <c r="L152" s="3" t="str">
        <f>mappings[element]&amp;mappings[institution]&amp;mappings[source data element]&amp;mappings[source data subelement]&amp;mappings[constraints]</f>
        <v>misc_id[type]GEN28{na}i1=1</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28</v>
      </c>
      <c r="G153" t="s">
        <v>27</v>
      </c>
      <c r="H153" t="s">
        <v>987</v>
      </c>
      <c r="I153" s="3" t="s">
        <v>864</v>
      </c>
      <c r="J153" t="s">
        <v>1352</v>
      </c>
      <c r="K153" s="8" t="s">
        <v>365</v>
      </c>
      <c r="L153" s="3" t="str">
        <f>mappings[element]&amp;mappings[institution]&amp;mappings[source data element]&amp;mappings[source data subelement]&amp;mappings[constraints]</f>
        <v>misc_id[type]GEN28{na}i1=3</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29</v>
      </c>
      <c r="Q153" s="3" t="s">
        <v>29</v>
      </c>
    </row>
    <row r="154" spans="1:17" x14ac:dyDescent="0.25">
      <c r="A154" s="3" t="s">
        <v>360</v>
      </c>
      <c r="B154" s="3" t="s">
        <v>373</v>
      </c>
      <c r="C154" s="3" t="s">
        <v>836</v>
      </c>
      <c r="D154" s="3" t="s">
        <v>29</v>
      </c>
      <c r="E154" s="3" t="s">
        <v>837</v>
      </c>
      <c r="F154" s="10">
        <v>28</v>
      </c>
      <c r="G154" t="s">
        <v>27</v>
      </c>
      <c r="H154" t="s">
        <v>986</v>
      </c>
      <c r="I154" s="3" t="s">
        <v>864</v>
      </c>
      <c r="J154" t="s">
        <v>1354</v>
      </c>
      <c r="K154" s="8" t="s">
        <v>365</v>
      </c>
      <c r="L154" s="3" t="str">
        <f>mappings[element]&amp;mappings[institution]&amp;mappings[source data element]&amp;mappings[source data subelement]&amp;mappings[constraints]</f>
        <v>misc_id[type]GEN28{na}i1=2</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373</v>
      </c>
      <c r="C155" s="3" t="s">
        <v>836</v>
      </c>
      <c r="D155" s="3" t="s">
        <v>29</v>
      </c>
      <c r="E155" s="3" t="s">
        <v>837</v>
      </c>
      <c r="F155" s="10">
        <v>28</v>
      </c>
      <c r="G155" t="s">
        <v>27</v>
      </c>
      <c r="H155" t="s">
        <v>989</v>
      </c>
      <c r="I155" t="s">
        <v>864</v>
      </c>
      <c r="J155" t="s">
        <v>1357</v>
      </c>
      <c r="K155" s="8" t="s">
        <v>365</v>
      </c>
      <c r="L155" s="3" t="str">
        <f>mappings[element]&amp;mappings[institution]&amp;mappings[source data element]&amp;mappings[source data subelement]&amp;mappings[constraints]</f>
        <v>misc_id[type]GEN28{na}i1=5</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29</v>
      </c>
      <c r="Q155" s="3" t="s">
        <v>29</v>
      </c>
    </row>
    <row r="156" spans="1:17" x14ac:dyDescent="0.25">
      <c r="A156" s="3" t="s">
        <v>360</v>
      </c>
      <c r="B156" s="3" t="s">
        <v>373</v>
      </c>
      <c r="C156" s="3" t="s">
        <v>836</v>
      </c>
      <c r="D156" s="3" t="s">
        <v>29</v>
      </c>
      <c r="E156" s="3" t="s">
        <v>837</v>
      </c>
      <c r="F156" s="10">
        <v>28</v>
      </c>
      <c r="G156" t="s">
        <v>27</v>
      </c>
      <c r="H156" t="s">
        <v>988</v>
      </c>
      <c r="I156" t="s">
        <v>864</v>
      </c>
      <c r="J156" t="s">
        <v>1376</v>
      </c>
      <c r="K156" s="8" t="s">
        <v>365</v>
      </c>
      <c r="L156" s="3" t="str">
        <f>mappings[element]&amp;mappings[institution]&amp;mappings[source data element]&amp;mappings[source data subelement]&amp;mappings[constraints]</f>
        <v>misc_id[type]GEN28{na}i1=4</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t="s">
        <v>29</v>
      </c>
      <c r="Q156" s="3" t="s">
        <v>29</v>
      </c>
    </row>
    <row r="157" spans="1:17" x14ac:dyDescent="0.25">
      <c r="A157" s="3" t="s">
        <v>360</v>
      </c>
      <c r="B157" s="3" t="s">
        <v>373</v>
      </c>
      <c r="C157" s="3" t="s">
        <v>836</v>
      </c>
      <c r="D157" s="3" t="s">
        <v>29</v>
      </c>
      <c r="E157" s="3" t="s">
        <v>837</v>
      </c>
      <c r="F157" s="10">
        <v>30</v>
      </c>
      <c r="G157" t="s">
        <v>27</v>
      </c>
      <c r="H157" t="s">
        <v>978</v>
      </c>
      <c r="I157" t="s">
        <v>864</v>
      </c>
      <c r="J157" t="s">
        <v>1473</v>
      </c>
      <c r="K157" s="8" t="s">
        <v>365</v>
      </c>
      <c r="L157" s="3" t="str">
        <f>mappings[element]&amp;mappings[institution]&amp;mappings[source data element]&amp;mappings[source data subelement]&amp;mappings[constraints]</f>
        <v>misc_id[type]GEN30{na}value is from $z</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29</v>
      </c>
      <c r="Q157" s="3" t="s">
        <v>29</v>
      </c>
    </row>
    <row r="158" spans="1:17" x14ac:dyDescent="0.25">
      <c r="A158" s="3" t="s">
        <v>360</v>
      </c>
      <c r="B158" s="3" t="s">
        <v>373</v>
      </c>
      <c r="C158" s="3" t="s">
        <v>836</v>
      </c>
      <c r="D158" s="3" t="s">
        <v>29</v>
      </c>
      <c r="E158" s="3" t="s">
        <v>837</v>
      </c>
      <c r="F158" s="10">
        <v>30</v>
      </c>
      <c r="G158" t="s">
        <v>27</v>
      </c>
      <c r="H158" t="s">
        <v>977</v>
      </c>
      <c r="I158" t="s">
        <v>864</v>
      </c>
      <c r="J158" t="s">
        <v>1474</v>
      </c>
      <c r="K158" s="8" t="s">
        <v>365</v>
      </c>
      <c r="L158" s="3" t="str">
        <f>mappings[element]&amp;mappings[institution]&amp;mappings[source data element]&amp;mappings[source data subelement]&amp;mappings[constraints]</f>
        <v>misc_id[type]GEN30{na}value is from $a</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29</v>
      </c>
      <c r="Q158" s="3" t="s">
        <v>29</v>
      </c>
    </row>
    <row r="159" spans="1:17" x14ac:dyDescent="0.25">
      <c r="A159" s="3" t="s">
        <v>360</v>
      </c>
      <c r="B159" s="3" t="s">
        <v>373</v>
      </c>
      <c r="C159" s="3" t="s">
        <v>836</v>
      </c>
      <c r="D159" s="3" t="s">
        <v>29</v>
      </c>
      <c r="E159" s="3" t="s">
        <v>837</v>
      </c>
      <c r="F159" s="10">
        <v>74</v>
      </c>
      <c r="G159" t="s">
        <v>27</v>
      </c>
      <c r="H159" t="s">
        <v>978</v>
      </c>
      <c r="I159" t="s">
        <v>864</v>
      </c>
      <c r="J159" t="s">
        <v>1334</v>
      </c>
      <c r="K159" s="8" t="s">
        <v>365</v>
      </c>
      <c r="L159" s="3" t="str">
        <f>mappings[element]&amp;mappings[institution]&amp;mappings[source data element]&amp;mappings[source data subelement]&amp;mappings[constraints]</f>
        <v>misc_id[type]GEN74{na}value is from $z</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373</v>
      </c>
      <c r="C160" s="3" t="s">
        <v>836</v>
      </c>
      <c r="D160" s="3" t="s">
        <v>29</v>
      </c>
      <c r="E160" s="3" t="s">
        <v>837</v>
      </c>
      <c r="F160" s="10">
        <v>74</v>
      </c>
      <c r="G160" t="s">
        <v>27</v>
      </c>
      <c r="H160" s="3" t="s">
        <v>977</v>
      </c>
      <c r="I160" t="s">
        <v>864</v>
      </c>
      <c r="J160" t="s">
        <v>1335</v>
      </c>
      <c r="K160" s="8" t="s">
        <v>365</v>
      </c>
      <c r="L160" s="3" t="str">
        <f>mappings[element]&amp;mappings[institution]&amp;mappings[source data element]&amp;mappings[source data subelement]&amp;mappings[constraints]</f>
        <v>misc_id[type]GEN74{na}value is from $a</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29</v>
      </c>
      <c r="Q160" s="3" t="s">
        <v>29</v>
      </c>
    </row>
    <row r="161" spans="1:17" x14ac:dyDescent="0.25">
      <c r="A161" s="3" t="s">
        <v>360</v>
      </c>
      <c r="B161" s="3" t="s">
        <v>373</v>
      </c>
      <c r="C161" s="3" t="s">
        <v>836</v>
      </c>
      <c r="D161" s="3" t="s">
        <v>29</v>
      </c>
      <c r="E161" s="3" t="s">
        <v>837</v>
      </c>
      <c r="F161" s="10">
        <v>88</v>
      </c>
      <c r="G161" t="s">
        <v>27</v>
      </c>
      <c r="H161" s="3" t="s">
        <v>978</v>
      </c>
      <c r="I161" t="s">
        <v>864</v>
      </c>
      <c r="J161" t="s">
        <v>1359</v>
      </c>
      <c r="K161" s="8" t="s">
        <v>365</v>
      </c>
      <c r="L161" s="3" t="str">
        <f>mappings[element]&amp;mappings[institution]&amp;mappings[source data element]&amp;mappings[source data subelement]&amp;mappings[constraints]</f>
        <v>misc_id[type]GEN88{na}value is from $z</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t="s">
        <v>29</v>
      </c>
      <c r="Q161" s="3" t="s">
        <v>29</v>
      </c>
    </row>
    <row r="162" spans="1:17" x14ac:dyDescent="0.25">
      <c r="A162" s="3" t="s">
        <v>360</v>
      </c>
      <c r="B162" s="3" t="s">
        <v>373</v>
      </c>
      <c r="C162" s="3" t="s">
        <v>836</v>
      </c>
      <c r="D162" s="3" t="s">
        <v>29</v>
      </c>
      <c r="E162" s="3" t="s">
        <v>837</v>
      </c>
      <c r="F162" s="10">
        <v>88</v>
      </c>
      <c r="G162" t="s">
        <v>27</v>
      </c>
      <c r="H162" s="3" t="s">
        <v>977</v>
      </c>
      <c r="I162" t="s">
        <v>864</v>
      </c>
      <c r="J162" t="s">
        <v>1360</v>
      </c>
      <c r="K162" s="8" t="s">
        <v>365</v>
      </c>
      <c r="L162" s="3" t="str">
        <f>mappings[element]&amp;mappings[institution]&amp;mappings[source data element]&amp;mappings[source data subelement]&amp;mappings[constraints]</f>
        <v>misc_id[type]GEN88{na}value is from $a</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t="s">
        <v>29</v>
      </c>
      <c r="Q162" s="3" t="s">
        <v>29</v>
      </c>
    </row>
    <row r="163" spans="1:17" x14ac:dyDescent="0.25">
      <c r="A163" s="3" t="s">
        <v>360</v>
      </c>
      <c r="B163" s="3" t="s">
        <v>377</v>
      </c>
      <c r="C163" s="3" t="s">
        <v>836</v>
      </c>
      <c r="D163" s="3" t="s">
        <v>29</v>
      </c>
      <c r="E163" s="3" t="s">
        <v>837</v>
      </c>
      <c r="F163" s="10">
        <v>10</v>
      </c>
      <c r="G163" t="s">
        <v>830</v>
      </c>
      <c r="H163" s="3" t="s">
        <v>831</v>
      </c>
      <c r="I163" s="3" t="s">
        <v>828</v>
      </c>
      <c r="J163" t="s">
        <v>950</v>
      </c>
      <c r="K163" s="3" t="s">
        <v>25</v>
      </c>
      <c r="L163" s="3" t="str">
        <f>mappings[element]&amp;mappings[institution]&amp;mappings[source data element]&amp;mappings[source data subelement]&amp;mappings[constraints]</f>
        <v>misc_id[value]GEN10anone</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68</v>
      </c>
      <c r="Q163" s="3" t="s">
        <v>68</v>
      </c>
    </row>
    <row r="164" spans="1:17" x14ac:dyDescent="0.25">
      <c r="A164" s="3" t="s">
        <v>360</v>
      </c>
      <c r="B164" s="3" t="s">
        <v>377</v>
      </c>
      <c r="C164" s="3" t="s">
        <v>836</v>
      </c>
      <c r="D164" s="3" t="s">
        <v>29</v>
      </c>
      <c r="E164" s="3" t="s">
        <v>837</v>
      </c>
      <c r="F164" s="10">
        <v>10</v>
      </c>
      <c r="G164" t="s">
        <v>906</v>
      </c>
      <c r="H164" s="3" t="s">
        <v>831</v>
      </c>
      <c r="I164" t="s">
        <v>828</v>
      </c>
      <c r="J164" t="s">
        <v>952</v>
      </c>
      <c r="K164" s="3" t="s">
        <v>25</v>
      </c>
      <c r="L164" s="3" t="str">
        <f>mappings[element]&amp;mappings[institution]&amp;mappings[source data element]&amp;mappings[source data subelement]&amp;mappings[constraints]</f>
        <v>misc_id[value]GEN10znone</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c r="Q164" s="3"/>
    </row>
    <row r="165" spans="1:17" x14ac:dyDescent="0.25">
      <c r="A165" s="3" t="s">
        <v>360</v>
      </c>
      <c r="B165" s="3" t="s">
        <v>377</v>
      </c>
      <c r="C165" s="3" t="s">
        <v>836</v>
      </c>
      <c r="D165" s="3" t="s">
        <v>29</v>
      </c>
      <c r="E165" s="3" t="s">
        <v>837</v>
      </c>
      <c r="F165" s="10">
        <v>10</v>
      </c>
      <c r="G165" t="s">
        <v>826</v>
      </c>
      <c r="H165" s="3" t="s">
        <v>831</v>
      </c>
      <c r="I165" t="s">
        <v>828</v>
      </c>
      <c r="J165" t="s">
        <v>951</v>
      </c>
      <c r="K165" s="3" t="s">
        <v>25</v>
      </c>
      <c r="L165" s="3" t="str">
        <f>mappings[element]&amp;mappings[institution]&amp;mappings[source data element]&amp;mappings[source data subelement]&amp;mappings[constraints]</f>
        <v>misc_id[value]GEN10bnone</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68</v>
      </c>
      <c r="Q165" s="3" t="s">
        <v>68</v>
      </c>
    </row>
    <row r="166" spans="1:17" x14ac:dyDescent="0.25">
      <c r="A166" s="3" t="s">
        <v>360</v>
      </c>
      <c r="B166" s="3" t="s">
        <v>377</v>
      </c>
      <c r="C166" s="3" t="s">
        <v>836</v>
      </c>
      <c r="D166" s="3" t="s">
        <v>29</v>
      </c>
      <c r="E166" s="3" t="s">
        <v>837</v>
      </c>
      <c r="F166" s="10">
        <v>15</v>
      </c>
      <c r="G166" t="s">
        <v>830</v>
      </c>
      <c r="H166" s="3" t="s">
        <v>831</v>
      </c>
      <c r="I166" t="s">
        <v>828</v>
      </c>
      <c r="J166" t="s">
        <v>956</v>
      </c>
      <c r="K166" s="3" t="s">
        <v>25</v>
      </c>
      <c r="L166" s="3" t="str">
        <f>mappings[element]&amp;mappings[institution]&amp;mappings[source data element]&amp;mappings[source data subelement]&amp;mappings[constraints]</f>
        <v>misc_id[value]GEN15anone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68</v>
      </c>
      <c r="Q166" s="3" t="s">
        <v>68</v>
      </c>
    </row>
    <row r="167" spans="1:17" x14ac:dyDescent="0.25">
      <c r="A167" s="3" t="s">
        <v>360</v>
      </c>
      <c r="B167" s="3" t="s">
        <v>377</v>
      </c>
      <c r="C167" s="3" t="s">
        <v>836</v>
      </c>
      <c r="D167" s="3" t="s">
        <v>29</v>
      </c>
      <c r="E167" s="3" t="s">
        <v>837</v>
      </c>
      <c r="F167" s="10">
        <v>24</v>
      </c>
      <c r="G167" t="s">
        <v>974</v>
      </c>
      <c r="H167" s="3" t="s">
        <v>831</v>
      </c>
      <c r="I167" t="s">
        <v>843</v>
      </c>
      <c r="J167" t="s">
        <v>975</v>
      </c>
      <c r="K167" s="8" t="s">
        <v>365</v>
      </c>
      <c r="L167" s="3" t="str">
        <f>mappings[element]&amp;mappings[institution]&amp;mappings[source data element]&amp;mappings[source data subelement]&amp;mappings[constraints]</f>
        <v>misc_id[value]GEN24adnone</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29</v>
      </c>
    </row>
    <row r="168" spans="1:17" x14ac:dyDescent="0.25">
      <c r="A168" s="3" t="s">
        <v>360</v>
      </c>
      <c r="B168" s="3" t="s">
        <v>377</v>
      </c>
      <c r="C168" s="3" t="s">
        <v>836</v>
      </c>
      <c r="D168" s="3" t="s">
        <v>29</v>
      </c>
      <c r="E168" s="3" t="s">
        <v>837</v>
      </c>
      <c r="F168" s="10">
        <v>24</v>
      </c>
      <c r="G168" t="s">
        <v>919</v>
      </c>
      <c r="H168" s="3" t="s">
        <v>831</v>
      </c>
      <c r="I168" t="s">
        <v>828</v>
      </c>
      <c r="J168" t="s">
        <v>976</v>
      </c>
      <c r="K168" s="8" t="s">
        <v>365</v>
      </c>
      <c r="L168" s="3" t="str">
        <f>mappings[element]&amp;mappings[institution]&amp;mappings[source data element]&amp;mappings[source data subelement]&amp;mappings[constraints]</f>
        <v>misc_id[value]GEN24aznone</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29</v>
      </c>
    </row>
    <row r="169" spans="1:17" x14ac:dyDescent="0.25">
      <c r="A169" s="3" t="s">
        <v>360</v>
      </c>
      <c r="B169" s="3" t="s">
        <v>377</v>
      </c>
      <c r="C169" s="14" t="s">
        <v>836</v>
      </c>
      <c r="D169" s="14" t="s">
        <v>29</v>
      </c>
      <c r="E169" s="14" t="s">
        <v>837</v>
      </c>
      <c r="F169" s="10">
        <v>27</v>
      </c>
      <c r="G169" t="s">
        <v>830</v>
      </c>
      <c r="H169" s="3" t="s">
        <v>831</v>
      </c>
      <c r="I169" t="s">
        <v>828</v>
      </c>
      <c r="J169" t="s">
        <v>25</v>
      </c>
      <c r="K169" s="8" t="s">
        <v>365</v>
      </c>
      <c r="L169" s="3" t="str">
        <f>mappings[element]&amp;mappings[institution]&amp;mappings[source data element]&amp;mappings[source data subelement]&amp;mappings[constraints]</f>
        <v>misc_id[value]GEN27anone</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29</v>
      </c>
    </row>
    <row r="170" spans="1:17" x14ac:dyDescent="0.25">
      <c r="A170" s="3" t="s">
        <v>360</v>
      </c>
      <c r="B170" s="3" t="s">
        <v>377</v>
      </c>
      <c r="C170" s="3" t="s">
        <v>836</v>
      </c>
      <c r="D170" s="3" t="s">
        <v>29</v>
      </c>
      <c r="E170" s="3" t="s">
        <v>837</v>
      </c>
      <c r="F170" s="10">
        <v>27</v>
      </c>
      <c r="G170" s="3" t="s">
        <v>919</v>
      </c>
      <c r="H170" s="3" t="s">
        <v>831</v>
      </c>
      <c r="I170" s="3" t="s">
        <v>828</v>
      </c>
      <c r="J170" s="3" t="s">
        <v>25</v>
      </c>
      <c r="K170" s="8" t="s">
        <v>365</v>
      </c>
      <c r="L170" s="3" t="str">
        <f>mappings[element]&amp;mappings[institution]&amp;mappings[source data element]&amp;mappings[source data subelement]&amp;mappings[constraints]</f>
        <v>misc_id[value]GEN27aznone</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29</v>
      </c>
    </row>
    <row r="171" spans="1:17" x14ac:dyDescent="0.25">
      <c r="A171" s="3" t="s">
        <v>360</v>
      </c>
      <c r="B171" s="3" t="s">
        <v>377</v>
      </c>
      <c r="C171" s="3" t="s">
        <v>836</v>
      </c>
      <c r="D171" s="3" t="s">
        <v>29</v>
      </c>
      <c r="E171" s="3" t="s">
        <v>837</v>
      </c>
      <c r="F171" s="10">
        <v>30</v>
      </c>
      <c r="G171" t="s">
        <v>919</v>
      </c>
      <c r="H171" s="3" t="s">
        <v>831</v>
      </c>
      <c r="I171" s="3" t="s">
        <v>828</v>
      </c>
      <c r="J171" t="s">
        <v>25</v>
      </c>
      <c r="K171" s="8" t="s">
        <v>365</v>
      </c>
      <c r="L171" s="3" t="str">
        <f>mappings[element]&amp;mappings[institution]&amp;mappings[source data element]&amp;mappings[source data subelement]&amp;mappings[constraints]</f>
        <v>misc_id[value]GEN30aznone</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29</v>
      </c>
    </row>
    <row r="172" spans="1:17" x14ac:dyDescent="0.25">
      <c r="A172" s="3" t="s">
        <v>360</v>
      </c>
      <c r="B172" s="3" t="s">
        <v>377</v>
      </c>
      <c r="C172" s="3" t="s">
        <v>836</v>
      </c>
      <c r="D172" s="3" t="s">
        <v>29</v>
      </c>
      <c r="E172" s="3" t="s">
        <v>837</v>
      </c>
      <c r="F172" s="10">
        <v>74</v>
      </c>
      <c r="G172" t="s">
        <v>919</v>
      </c>
      <c r="H172" s="3" t="s">
        <v>831</v>
      </c>
      <c r="I172" s="3" t="s">
        <v>828</v>
      </c>
      <c r="J172" t="s">
        <v>993</v>
      </c>
      <c r="K172" s="8" t="s">
        <v>365</v>
      </c>
      <c r="L172" s="3" t="str">
        <f>mappings[element]&amp;mappings[institution]&amp;mappings[source data element]&amp;mappings[source data subelement]&amp;mappings[constraints]</f>
        <v>misc_id[value]GEN74aznone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29</v>
      </c>
    </row>
    <row r="173" spans="1:17" x14ac:dyDescent="0.25">
      <c r="A173" s="3" t="s">
        <v>360</v>
      </c>
      <c r="B173" s="3" t="s">
        <v>377</v>
      </c>
      <c r="C173" s="3" t="s">
        <v>836</v>
      </c>
      <c r="D173" s="3" t="s">
        <v>29</v>
      </c>
      <c r="E173" s="3" t="s">
        <v>837</v>
      </c>
      <c r="F173" s="10">
        <v>88</v>
      </c>
      <c r="G173" t="s">
        <v>919</v>
      </c>
      <c r="H173" s="3" t="s">
        <v>831</v>
      </c>
      <c r="I173" s="3" t="s">
        <v>828</v>
      </c>
      <c r="J173" t="s">
        <v>25</v>
      </c>
      <c r="K173" s="8" t="s">
        <v>365</v>
      </c>
      <c r="L173" s="3" t="str">
        <f>mappings[element]&amp;mappings[institution]&amp;mappings[source data element]&amp;mappings[source data subelement]&amp;mappings[constraints]</f>
        <v>misc_id[value]GEN88aznone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29</v>
      </c>
    </row>
    <row r="174" spans="1:17" x14ac:dyDescent="0.25">
      <c r="A174" s="3" t="s">
        <v>379</v>
      </c>
      <c r="B174" s="3" t="s">
        <v>388</v>
      </c>
      <c r="C174" s="22" t="s">
        <v>836</v>
      </c>
      <c r="D174" s="22" t="s">
        <v>29</v>
      </c>
      <c r="E174" s="22" t="s">
        <v>837</v>
      </c>
      <c r="F174" s="10">
        <v>100</v>
      </c>
      <c r="G174" t="s">
        <v>994</v>
      </c>
      <c r="H174" s="3" t="s">
        <v>831</v>
      </c>
      <c r="I174" s="22" t="s">
        <v>843</v>
      </c>
      <c r="J174" t="s">
        <v>25</v>
      </c>
      <c r="K174" s="23" t="s">
        <v>383</v>
      </c>
      <c r="L174" s="3" t="str">
        <f>mappings[element]&amp;mappings[institution]&amp;mappings[source data element]&amp;mappings[source data subelement]&amp;mappings[constraints]</f>
        <v>names[name]GEN100abcdgjqunone</v>
      </c>
      <c r="M174" s="3">
        <f>IF(ISNUMBER(MATCH(mappings[mapping_id],issuesmap[mappingID],0)),COUNTIF(issuesmap[mappingID],mappings[mapping_id]),0)</f>
        <v>0</v>
      </c>
      <c r="N174" s="3">
        <f>IF(ISNUMBER(MATCH(mappings[element],issuesfield[field],0)),COUNTIF(issuesfield[field],mappings[element]),0)</f>
        <v>0</v>
      </c>
      <c r="O174" s="3" t="str">
        <f>IF(ISNUMBER(MATCH(mappings[element],#REF!,0)),"y","n")</f>
        <v>n</v>
      </c>
      <c r="P174" s="3" t="s">
        <v>29</v>
      </c>
      <c r="Q174" s="3" t="s">
        <v>68</v>
      </c>
    </row>
    <row r="175" spans="1:17" x14ac:dyDescent="0.25">
      <c r="A175" s="3" t="s">
        <v>379</v>
      </c>
      <c r="B175" s="3" t="s">
        <v>388</v>
      </c>
      <c r="C175" s="22" t="s">
        <v>836</v>
      </c>
      <c r="D175" s="22" t="s">
        <v>29</v>
      </c>
      <c r="E175" s="22" t="s">
        <v>837</v>
      </c>
      <c r="F175" s="10">
        <v>110</v>
      </c>
      <c r="G175" t="s">
        <v>996</v>
      </c>
      <c r="H175" s="3" t="s">
        <v>831</v>
      </c>
      <c r="I175" s="22" t="s">
        <v>843</v>
      </c>
      <c r="J175" t="s">
        <v>25</v>
      </c>
      <c r="K175" s="23" t="s">
        <v>383</v>
      </c>
      <c r="L175" s="3" t="str">
        <f>mappings[element]&amp;mappings[institution]&amp;mappings[source data element]&amp;mappings[source data subelement]&amp;mappings[constraints]</f>
        <v>names[name]GEN110abcdgnunone</v>
      </c>
      <c r="M175" s="3">
        <f>IF(ISNUMBER(MATCH(mappings[mapping_id],issuesmap[mappingID],0)),COUNTIF(issuesmap[mappingID],mappings[mapping_id]),0)</f>
        <v>0</v>
      </c>
      <c r="N175" s="3">
        <f>IF(ISNUMBER(MATCH(mappings[element],issuesfield[field],0)),COUNTIF(issuesfield[field],mappings[element]),0)</f>
        <v>0</v>
      </c>
      <c r="O175" s="3" t="str">
        <f>IF(ISNUMBER(MATCH(mappings[element],#REF!,0)),"y","n")</f>
        <v>n</v>
      </c>
      <c r="P175" s="3" t="s">
        <v>29</v>
      </c>
      <c r="Q175" s="3" t="s">
        <v>68</v>
      </c>
    </row>
    <row r="176" spans="1:17" x14ac:dyDescent="0.25">
      <c r="A176" s="3" t="s">
        <v>379</v>
      </c>
      <c r="B176" s="3" t="s">
        <v>388</v>
      </c>
      <c r="C176" s="22" t="s">
        <v>836</v>
      </c>
      <c r="D176" s="22" t="s">
        <v>29</v>
      </c>
      <c r="E176" s="22" t="s">
        <v>837</v>
      </c>
      <c r="F176" s="10">
        <v>111</v>
      </c>
      <c r="G176" t="s">
        <v>997</v>
      </c>
      <c r="H176" s="3" t="s">
        <v>831</v>
      </c>
      <c r="I176" s="22" t="s">
        <v>843</v>
      </c>
      <c r="J176" t="s">
        <v>25</v>
      </c>
      <c r="K176" s="23" t="s">
        <v>383</v>
      </c>
      <c r="L176" s="3" t="str">
        <f>mappings[element]&amp;mappings[institution]&amp;mappings[source data element]&amp;mappings[source data subelement]&amp;mappings[constraints]</f>
        <v>names[name]GEN111acdegnqunone</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3" t="s">
        <v>379</v>
      </c>
      <c r="B177" s="3" t="s">
        <v>388</v>
      </c>
      <c r="C177" s="22" t="s">
        <v>836</v>
      </c>
      <c r="D177" s="22" t="s">
        <v>29</v>
      </c>
      <c r="E177" s="22" t="s">
        <v>837</v>
      </c>
      <c r="F177" s="10">
        <v>700</v>
      </c>
      <c r="G177" s="3" t="s">
        <v>994</v>
      </c>
      <c r="H177" s="3" t="s">
        <v>999</v>
      </c>
      <c r="I177" s="22" t="s">
        <v>843</v>
      </c>
      <c r="J177" s="3" t="s">
        <v>25</v>
      </c>
      <c r="K177" s="23" t="s">
        <v>383</v>
      </c>
      <c r="L177" s="3" t="str">
        <f>mappings[element]&amp;mappings[institution]&amp;mappings[source data element]&amp;mappings[source data subelement]&amp;mappings[constraints]</f>
        <v>names[name]GEN700abcdgjqu!($t OR $k)</v>
      </c>
      <c r="M177" s="3">
        <f>IF(ISNUMBER(MATCH(mappings[mapping_id],issuesmap[mappingID],0)),COUNTIF(issuesmap[mappingID],mappings[mapping_id]),0)</f>
        <v>0</v>
      </c>
      <c r="N177" s="3">
        <f>IF(ISNUMBER(MATCH(mappings[element],issuesfield[field],0)),COUNTIF(issuesfield[field],mappings[element]),0)</f>
        <v>0</v>
      </c>
      <c r="O177" s="3" t="str">
        <f>IF(ISNUMBER(MATCH(mappings[element],#REF!,0)),"y","n")</f>
        <v>n</v>
      </c>
      <c r="P177" s="3" t="s">
        <v>29</v>
      </c>
      <c r="Q177" s="3" t="s">
        <v>68</v>
      </c>
    </row>
    <row r="178" spans="1:17" x14ac:dyDescent="0.25">
      <c r="A178" s="3" t="s">
        <v>379</v>
      </c>
      <c r="B178" s="3" t="s">
        <v>388</v>
      </c>
      <c r="C178" s="22" t="s">
        <v>836</v>
      </c>
      <c r="D178" s="22" t="s">
        <v>29</v>
      </c>
      <c r="E178" s="22" t="s">
        <v>837</v>
      </c>
      <c r="F178" s="10">
        <v>710</v>
      </c>
      <c r="G178" t="s">
        <v>996</v>
      </c>
      <c r="H178" t="s">
        <v>999</v>
      </c>
      <c r="I178" s="22" t="s">
        <v>843</v>
      </c>
      <c r="J178" t="s">
        <v>25</v>
      </c>
      <c r="K178" s="23" t="s">
        <v>383</v>
      </c>
      <c r="L178" s="3" t="str">
        <f>mappings[element]&amp;mappings[institution]&amp;mappings[source data element]&amp;mappings[source data subelement]&amp;mappings[constraints]</f>
        <v>names[name]GEN710abcdgnu!($t OR $k)</v>
      </c>
      <c r="M178" s="3">
        <f>IF(ISNUMBER(MATCH(mappings[mapping_id],issuesmap[mappingID],0)),COUNTIF(issuesmap[mappingID],mappings[mapping_id]),0)</f>
        <v>0</v>
      </c>
      <c r="N178" s="3">
        <f>IF(ISNUMBER(MATCH(mappings[element],issuesfield[field],0)),COUNTIF(issuesfield[field],mappings[element]),0)</f>
        <v>0</v>
      </c>
      <c r="O178" s="3" t="str">
        <f>IF(ISNUMBER(MATCH(mappings[element],#REF!,0)),"y","n")</f>
        <v>n</v>
      </c>
      <c r="P178" s="3" t="s">
        <v>29</v>
      </c>
      <c r="Q178" s="3" t="s">
        <v>68</v>
      </c>
    </row>
    <row r="179" spans="1:17" x14ac:dyDescent="0.25">
      <c r="A179" s="3" t="s">
        <v>379</v>
      </c>
      <c r="B179" s="3" t="s">
        <v>388</v>
      </c>
      <c r="C179" s="22" t="s">
        <v>836</v>
      </c>
      <c r="D179" s="22" t="s">
        <v>29</v>
      </c>
      <c r="E179" s="22" t="s">
        <v>837</v>
      </c>
      <c r="F179" s="10">
        <v>711</v>
      </c>
      <c r="G179" s="3" t="s">
        <v>997</v>
      </c>
      <c r="H179" t="s">
        <v>999</v>
      </c>
      <c r="I179" s="22" t="s">
        <v>843</v>
      </c>
      <c r="J179" s="3" t="s">
        <v>25</v>
      </c>
      <c r="K179" s="23" t="s">
        <v>383</v>
      </c>
      <c r="L179" s="3" t="str">
        <f>mappings[element]&amp;mappings[institution]&amp;mappings[source data element]&amp;mappings[source data subelement]&amp;mappings[constraints]</f>
        <v>names[name]GEN711acdegnqu!($t OR $k)</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3" t="s">
        <v>388</v>
      </c>
      <c r="C180" s="22" t="s">
        <v>836</v>
      </c>
      <c r="D180" s="22" t="s">
        <v>29</v>
      </c>
      <c r="E180" s="22" t="s">
        <v>837</v>
      </c>
      <c r="F180" s="10">
        <v>720</v>
      </c>
      <c r="G180" s="3" t="s">
        <v>830</v>
      </c>
      <c r="H180" t="s">
        <v>831</v>
      </c>
      <c r="I180" s="22" t="s">
        <v>843</v>
      </c>
      <c r="J180" s="3" t="s">
        <v>25</v>
      </c>
      <c r="K180" s="23" t="s">
        <v>383</v>
      </c>
      <c r="L180" s="3" t="str">
        <f>mappings[element]&amp;mappings[institution]&amp;mappings[source data element]&amp;mappings[source data subelement]&amp;mappings[constraints]</f>
        <v>names[name]GEN720anone</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3" t="s">
        <v>379</v>
      </c>
      <c r="B181" s="3" t="s">
        <v>393</v>
      </c>
      <c r="C181" s="22" t="s">
        <v>836</v>
      </c>
      <c r="D181" s="22" t="s">
        <v>29</v>
      </c>
      <c r="E181" s="22" t="s">
        <v>837</v>
      </c>
      <c r="F181" s="10">
        <v>100</v>
      </c>
      <c r="G181" t="s">
        <v>995</v>
      </c>
      <c r="H181" t="s">
        <v>831</v>
      </c>
      <c r="I181" s="3" t="s">
        <v>855</v>
      </c>
      <c r="J181" t="s">
        <v>25</v>
      </c>
      <c r="K181" s="23" t="s">
        <v>383</v>
      </c>
      <c r="L181" s="3" t="str">
        <f>mappings[element]&amp;mappings[institution]&amp;mappings[source data element]&amp;mappings[source data subelement]&amp;mappings[constraints]</f>
        <v>names[rel]GEN100e4none</v>
      </c>
      <c r="M181" s="3">
        <f>IF(ISNUMBER(MATCH(mappings[mapping_id],issuesmap[mappingID],0)),COUNTIF(issuesmap[mappingID],mappings[mapping_id]),0)</f>
        <v>0</v>
      </c>
      <c r="N181" s="3">
        <f>IF(ISNUMBER(MATCH(mappings[element],issuesfield[field],0)),COUNTIF(issuesfield[field],mappings[element]),0)</f>
        <v>0</v>
      </c>
      <c r="O181" s="3" t="str">
        <f>IF(ISNUMBER(MATCH(mappings[element],#REF!,0)),"y","n")</f>
        <v>n</v>
      </c>
      <c r="P181" s="3" t="s">
        <v>29</v>
      </c>
      <c r="Q181" s="3" t="s">
        <v>68</v>
      </c>
    </row>
    <row r="182" spans="1:17" x14ac:dyDescent="0.25">
      <c r="A182" s="3" t="s">
        <v>379</v>
      </c>
      <c r="B182" s="3" t="s">
        <v>393</v>
      </c>
      <c r="C182" s="22" t="s">
        <v>836</v>
      </c>
      <c r="D182" s="22" t="s">
        <v>29</v>
      </c>
      <c r="E182" s="22" t="s">
        <v>837</v>
      </c>
      <c r="F182" s="10">
        <v>110</v>
      </c>
      <c r="G182" s="3" t="s">
        <v>995</v>
      </c>
      <c r="H182" s="3" t="s">
        <v>831</v>
      </c>
      <c r="I182" s="3" t="s">
        <v>855</v>
      </c>
      <c r="J182" s="3" t="s">
        <v>25</v>
      </c>
      <c r="K182" s="23" t="s">
        <v>383</v>
      </c>
      <c r="L182" s="3" t="str">
        <f>mappings[element]&amp;mappings[institution]&amp;mappings[source data element]&amp;mappings[source data subelement]&amp;mappings[constraints]</f>
        <v>names[rel]GEN110e4none</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14" t="s">
        <v>379</v>
      </c>
      <c r="B183" s="14" t="s">
        <v>393</v>
      </c>
      <c r="C183" s="22" t="s">
        <v>836</v>
      </c>
      <c r="D183" s="22" t="s">
        <v>29</v>
      </c>
      <c r="E183" s="22" t="s">
        <v>837</v>
      </c>
      <c r="F183" s="30">
        <v>111</v>
      </c>
      <c r="G183" s="14" t="s">
        <v>998</v>
      </c>
      <c r="H183" s="3" t="s">
        <v>831</v>
      </c>
      <c r="I183" s="3" t="s">
        <v>855</v>
      </c>
      <c r="J183" s="14" t="s">
        <v>25</v>
      </c>
      <c r="K183" s="22" t="s">
        <v>383</v>
      </c>
      <c r="L183" s="14" t="str">
        <f>mappings[element]&amp;mappings[institution]&amp;mappings[source data element]&amp;mappings[source data subelement]&amp;mappings[constraints]</f>
        <v>names[rel]GEN111j4none</v>
      </c>
      <c r="M183" s="14">
        <f>IF(ISNUMBER(MATCH(mappings[mapping_id],issuesmap[mappingID],0)),COUNTIF(issuesmap[mappingID],mappings[mapping_id]),0)</f>
        <v>0</v>
      </c>
      <c r="N183" s="14">
        <f>IF(ISNUMBER(MATCH(mappings[element],issuesfield[field],0)),COUNTIF(issuesfield[field],mappings[element]),0)</f>
        <v>0</v>
      </c>
      <c r="O183" s="14" t="str">
        <f>IF(ISNUMBER(MATCH(mappings[element],#REF!,0)),"y","n")</f>
        <v>n</v>
      </c>
      <c r="P183" s="14" t="s">
        <v>29</v>
      </c>
      <c r="Q183" s="14" t="s">
        <v>68</v>
      </c>
    </row>
    <row r="184" spans="1:17" x14ac:dyDescent="0.25">
      <c r="A184" s="3" t="s">
        <v>379</v>
      </c>
      <c r="B184" s="3" t="s">
        <v>393</v>
      </c>
      <c r="C184" s="22" t="s">
        <v>836</v>
      </c>
      <c r="D184" s="22" t="s">
        <v>29</v>
      </c>
      <c r="E184" s="22" t="s">
        <v>837</v>
      </c>
      <c r="F184" s="10">
        <v>700</v>
      </c>
      <c r="G184" t="s">
        <v>995</v>
      </c>
      <c r="H184" t="s">
        <v>999</v>
      </c>
      <c r="I184" s="14" t="s">
        <v>1322</v>
      </c>
      <c r="J184" t="s">
        <v>35</v>
      </c>
      <c r="K184" s="23" t="s">
        <v>383</v>
      </c>
      <c r="L184" s="3" t="str">
        <f>mappings[element]&amp;mappings[institution]&amp;mappings[source data element]&amp;mappings[source data subelement]&amp;mappings[constraints]</f>
        <v>names[rel]GEN700e4!($t OR $k)</v>
      </c>
      <c r="M184" s="3">
        <f>IF(ISNUMBER(MATCH(mappings[mapping_id],issuesmap[mappingID],0)),COUNTIF(issuesmap[mappingID],mappings[mapping_id]),0)</f>
        <v>0</v>
      </c>
      <c r="N184" s="3">
        <f>IF(ISNUMBER(MATCH(mappings[element],issuesfield[field],0)),COUNTIF(issuesfield[field],mappings[element]),0)</f>
        <v>0</v>
      </c>
      <c r="O184" s="3" t="str">
        <f>IF(ISNUMBER(MATCH(mappings[element],#REF!,0)),"y","n")</f>
        <v>n</v>
      </c>
      <c r="P184" s="3" t="s">
        <v>29</v>
      </c>
      <c r="Q184" s="3" t="s">
        <v>68</v>
      </c>
    </row>
    <row r="185" spans="1:17" x14ac:dyDescent="0.25">
      <c r="A185" s="3" t="s">
        <v>379</v>
      </c>
      <c r="B185" s="3" t="s">
        <v>393</v>
      </c>
      <c r="C185" s="22" t="s">
        <v>836</v>
      </c>
      <c r="D185" s="22" t="s">
        <v>29</v>
      </c>
      <c r="E185" s="22" t="s">
        <v>837</v>
      </c>
      <c r="F185" s="10">
        <v>710</v>
      </c>
      <c r="G185" s="3" t="s">
        <v>995</v>
      </c>
      <c r="H185" t="s">
        <v>999</v>
      </c>
      <c r="I185" s="3" t="s">
        <v>855</v>
      </c>
      <c r="J185" t="s">
        <v>25</v>
      </c>
      <c r="K185" s="23" t="s">
        <v>383</v>
      </c>
      <c r="L185" s="3" t="str">
        <f>mappings[element]&amp;mappings[institution]&amp;mappings[source data element]&amp;mappings[source data subelement]&amp;mappings[constraints]</f>
        <v>names[rel]GEN710e4!($t OR $k)</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14" t="s">
        <v>379</v>
      </c>
      <c r="B186" s="14" t="s">
        <v>393</v>
      </c>
      <c r="C186" s="22" t="s">
        <v>836</v>
      </c>
      <c r="D186" s="22" t="s">
        <v>29</v>
      </c>
      <c r="E186" s="22" t="s">
        <v>837</v>
      </c>
      <c r="F186" s="30">
        <v>711</v>
      </c>
      <c r="G186" s="14" t="s">
        <v>998</v>
      </c>
      <c r="H186" t="s">
        <v>999</v>
      </c>
      <c r="I186" s="14" t="s">
        <v>855</v>
      </c>
      <c r="J186" t="s">
        <v>25</v>
      </c>
      <c r="K186" s="22" t="s">
        <v>383</v>
      </c>
      <c r="L186" s="14" t="str">
        <f>mappings[element]&amp;mappings[institution]&amp;mappings[source data element]&amp;mappings[source data subelement]&amp;mappings[constraints]</f>
        <v>names[rel]GEN711j4!($t OR $k)</v>
      </c>
      <c r="M186" s="14">
        <f>IF(ISNUMBER(MATCH(mappings[mapping_id],issuesmap[mappingID],0)),COUNTIF(issuesmap[mappingID],mappings[mapping_id]),0)</f>
        <v>0</v>
      </c>
      <c r="N186" s="14">
        <f>IF(ISNUMBER(MATCH(mappings[element],issuesfield[field],0)),COUNTIF(issuesfield[field],mappings[element]),0)</f>
        <v>0</v>
      </c>
      <c r="O186" s="14" t="str">
        <f>IF(ISNUMBER(MATCH(mappings[element],#REF!,0)),"y","n")</f>
        <v>n</v>
      </c>
      <c r="P186" s="14" t="s">
        <v>29</v>
      </c>
      <c r="Q186" s="14" t="s">
        <v>68</v>
      </c>
    </row>
    <row r="187" spans="1:17" x14ac:dyDescent="0.25">
      <c r="A187" s="3" t="s">
        <v>379</v>
      </c>
      <c r="B187" s="3" t="s">
        <v>393</v>
      </c>
      <c r="C187" s="22" t="s">
        <v>836</v>
      </c>
      <c r="D187" s="22" t="s">
        <v>29</v>
      </c>
      <c r="E187" s="22" t="s">
        <v>837</v>
      </c>
      <c r="F187" s="10">
        <v>720</v>
      </c>
      <c r="G187" s="3" t="s">
        <v>995</v>
      </c>
      <c r="H187" s="3" t="s">
        <v>831</v>
      </c>
      <c r="I187" s="3" t="s">
        <v>855</v>
      </c>
      <c r="J187" s="3" t="s">
        <v>25</v>
      </c>
      <c r="K187" s="23" t="s">
        <v>383</v>
      </c>
      <c r="L187" s="3" t="str">
        <f>mappings[element]&amp;mappings[institution]&amp;mappings[source data element]&amp;mappings[source data subelement]&amp;mappings[constraints]</f>
        <v>names[rel]GEN720e4none</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68</v>
      </c>
    </row>
    <row r="188" spans="1:17" x14ac:dyDescent="0.25">
      <c r="A188" s="3" t="s">
        <v>379</v>
      </c>
      <c r="B188" s="23" t="s">
        <v>395</v>
      </c>
      <c r="C188" s="22" t="s">
        <v>836</v>
      </c>
      <c r="D188" s="22" t="s">
        <v>29</v>
      </c>
      <c r="E188" s="22" t="s">
        <v>837</v>
      </c>
      <c r="F188" s="10">
        <v>100</v>
      </c>
      <c r="G188" s="3" t="s">
        <v>27</v>
      </c>
      <c r="H188" t="s">
        <v>831</v>
      </c>
      <c r="I188" s="14" t="s">
        <v>1322</v>
      </c>
      <c r="J188" s="3" t="s">
        <v>25</v>
      </c>
      <c r="K188" s="23" t="s">
        <v>383</v>
      </c>
      <c r="L188" s="3" t="str">
        <f>mappings[element]&amp;mappings[institution]&amp;mappings[source data element]&amp;mappings[source data subelement]&amp;mappings[constraints]</f>
        <v>names[type]GEN100{na}none</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t="s">
        <v>29</v>
      </c>
      <c r="Q188" s="3" t="s">
        <v>68</v>
      </c>
    </row>
    <row r="189" spans="1:17" x14ac:dyDescent="0.25">
      <c r="A189" s="3" t="s">
        <v>379</v>
      </c>
      <c r="B189" s="23" t="s">
        <v>395</v>
      </c>
      <c r="C189" s="22" t="s">
        <v>836</v>
      </c>
      <c r="D189" s="22" t="s">
        <v>29</v>
      </c>
      <c r="E189" s="22" t="s">
        <v>837</v>
      </c>
      <c r="F189" s="10">
        <v>110</v>
      </c>
      <c r="G189" s="3" t="s">
        <v>27</v>
      </c>
      <c r="H189" s="3" t="s">
        <v>831</v>
      </c>
      <c r="I189" s="3" t="s">
        <v>1322</v>
      </c>
      <c r="J189" s="3" t="s">
        <v>25</v>
      </c>
      <c r="K189" s="23" t="s">
        <v>383</v>
      </c>
      <c r="L189" s="3" t="str">
        <f>mappings[element]&amp;mappings[institution]&amp;mappings[source data element]&amp;mappings[source data subelement]&amp;mappings[constraints]</f>
        <v>names[type]GEN110{na}none</v>
      </c>
      <c r="M189" s="3">
        <f>IF(ISNUMBER(MATCH(mappings[mapping_id],issuesmap[mappingID],0)),COUNTIF(issuesmap[mappingID],mappings[mapping_id]),0)</f>
        <v>0</v>
      </c>
      <c r="N189" s="3">
        <f>IF(ISNUMBER(MATCH(mappings[element],issuesfield[field],0)),COUNTIF(issuesfield[field],mappings[element]),0)</f>
        <v>0</v>
      </c>
      <c r="O189" s="3" t="str">
        <f>IF(ISNUMBER(MATCH(mappings[element],#REF!,0)),"y","n")</f>
        <v>n</v>
      </c>
      <c r="P189" s="3" t="s">
        <v>29</v>
      </c>
      <c r="Q189" s="3" t="s">
        <v>68</v>
      </c>
    </row>
    <row r="190" spans="1:17" x14ac:dyDescent="0.25">
      <c r="A190" s="3" t="s">
        <v>379</v>
      </c>
      <c r="B190" s="23" t="s">
        <v>395</v>
      </c>
      <c r="C190" s="22" t="s">
        <v>836</v>
      </c>
      <c r="D190" s="22" t="s">
        <v>29</v>
      </c>
      <c r="E190" s="22" t="s">
        <v>837</v>
      </c>
      <c r="F190" s="10">
        <v>111</v>
      </c>
      <c r="G190" s="3" t="s">
        <v>27</v>
      </c>
      <c r="H190" s="3" t="s">
        <v>831</v>
      </c>
      <c r="I190" s="3" t="s">
        <v>1322</v>
      </c>
      <c r="J190" s="3" t="s">
        <v>25</v>
      </c>
      <c r="K190" s="23" t="s">
        <v>383</v>
      </c>
      <c r="L190" s="3" t="str">
        <f>mappings[element]&amp;mappings[institution]&amp;mappings[source data element]&amp;mappings[source data subelement]&amp;mappings[constraints]</f>
        <v>names[type]GEN111{na}none</v>
      </c>
      <c r="M190" s="3">
        <f>IF(ISNUMBER(MATCH(mappings[mapping_id],issuesmap[mappingID],0)),COUNTIF(issuesmap[mappingID],mappings[mapping_id]),0)</f>
        <v>0</v>
      </c>
      <c r="N190" s="3">
        <f>IF(ISNUMBER(MATCH(mappings[element],issuesfield[field],0)),COUNTIF(issuesfield[field],mappings[element]),0)</f>
        <v>0</v>
      </c>
      <c r="O190" s="3" t="str">
        <f>IF(ISNUMBER(MATCH(mappings[element],#REF!,0)),"y","n")</f>
        <v>n</v>
      </c>
      <c r="P190" s="3" t="s">
        <v>29</v>
      </c>
      <c r="Q190" s="3" t="s">
        <v>68</v>
      </c>
    </row>
    <row r="191" spans="1:17" x14ac:dyDescent="0.25">
      <c r="A191" s="3" t="s">
        <v>379</v>
      </c>
      <c r="B191" s="23" t="s">
        <v>395</v>
      </c>
      <c r="C191" s="22" t="s">
        <v>836</v>
      </c>
      <c r="D191" s="22" t="s">
        <v>29</v>
      </c>
      <c r="E191" s="22" t="s">
        <v>837</v>
      </c>
      <c r="F191" s="10">
        <v>700</v>
      </c>
      <c r="G191" s="3" t="s">
        <v>27</v>
      </c>
      <c r="H191" s="3" t="s">
        <v>999</v>
      </c>
      <c r="I191" s="14" t="s">
        <v>1322</v>
      </c>
      <c r="J191" s="3" t="s">
        <v>35</v>
      </c>
      <c r="K191" s="23" t="s">
        <v>383</v>
      </c>
      <c r="L191" s="3" t="str">
        <f>mappings[element]&amp;mappings[institution]&amp;mappings[source data element]&amp;mappings[source data subelement]&amp;mappings[constraints]</f>
        <v>names[type]GEN700{na}!($t OR $k)</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t="s">
        <v>29</v>
      </c>
      <c r="Q191" s="3" t="s">
        <v>68</v>
      </c>
    </row>
    <row r="192" spans="1:17" x14ac:dyDescent="0.25">
      <c r="A192" s="3" t="s">
        <v>379</v>
      </c>
      <c r="B192" s="23" t="s">
        <v>395</v>
      </c>
      <c r="C192" s="22" t="s">
        <v>836</v>
      </c>
      <c r="D192" s="22" t="s">
        <v>29</v>
      </c>
      <c r="E192" s="22" t="s">
        <v>837</v>
      </c>
      <c r="F192" s="10">
        <v>710</v>
      </c>
      <c r="G192" s="3" t="s">
        <v>27</v>
      </c>
      <c r="H192" s="3" t="s">
        <v>999</v>
      </c>
      <c r="I192" s="3" t="s">
        <v>1322</v>
      </c>
      <c r="J192" s="3" t="s">
        <v>25</v>
      </c>
      <c r="K192" s="23" t="s">
        <v>383</v>
      </c>
      <c r="L192" s="3" t="str">
        <f>mappings[element]&amp;mappings[institution]&amp;mappings[source data element]&amp;mappings[source data subelement]&amp;mappings[constraints]</f>
        <v>names[type]GEN710{na}!($t OR $k)</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t="s">
        <v>29</v>
      </c>
      <c r="Q192" s="3" t="s">
        <v>68</v>
      </c>
    </row>
    <row r="193" spans="1:17" x14ac:dyDescent="0.25">
      <c r="A193" s="3" t="s">
        <v>379</v>
      </c>
      <c r="B193" s="23" t="s">
        <v>395</v>
      </c>
      <c r="C193" s="22" t="s">
        <v>836</v>
      </c>
      <c r="D193" s="22" t="s">
        <v>29</v>
      </c>
      <c r="E193" s="22" t="s">
        <v>837</v>
      </c>
      <c r="F193" s="10">
        <v>711</v>
      </c>
      <c r="G193" s="3" t="s">
        <v>27</v>
      </c>
      <c r="H193" s="3" t="s">
        <v>999</v>
      </c>
      <c r="I193" s="3" t="s">
        <v>1322</v>
      </c>
      <c r="J193" s="3" t="s">
        <v>25</v>
      </c>
      <c r="K193" s="23" t="s">
        <v>383</v>
      </c>
      <c r="L193" s="3" t="str">
        <f>mappings[element]&amp;mappings[institution]&amp;mappings[source data element]&amp;mappings[source data subelement]&amp;mappings[constraints]</f>
        <v>names[type]GEN711{na}!($t OR $k)</v>
      </c>
      <c r="M193" s="3">
        <f>IF(ISNUMBER(MATCH(mappings[mapping_id],issuesmap[mappingID],0)),COUNTIF(issuesmap[mappingID],mappings[mapping_id]),0)</f>
        <v>0</v>
      </c>
      <c r="N193" s="3">
        <f>IF(ISNUMBER(MATCH(mappings[element],issuesfield[field],0)),COUNTIF(issuesfield[field],mappings[element]),0)</f>
        <v>0</v>
      </c>
      <c r="O193" s="3" t="str">
        <f>IF(ISNUMBER(MATCH(mappings[element],#REF!,0)),"y","n")</f>
        <v>n</v>
      </c>
      <c r="P193" s="3" t="s">
        <v>29</v>
      </c>
      <c r="Q193" s="3" t="s">
        <v>68</v>
      </c>
    </row>
    <row r="194" spans="1:17" x14ac:dyDescent="0.25">
      <c r="A194" s="3" t="s">
        <v>379</v>
      </c>
      <c r="B194" s="23" t="s">
        <v>395</v>
      </c>
      <c r="C194" s="22" t="s">
        <v>836</v>
      </c>
      <c r="D194" s="22" t="s">
        <v>29</v>
      </c>
      <c r="E194" s="22" t="s">
        <v>837</v>
      </c>
      <c r="F194" s="10">
        <v>720</v>
      </c>
      <c r="G194" t="s">
        <v>27</v>
      </c>
      <c r="H194" s="3" t="s">
        <v>831</v>
      </c>
      <c r="I194" s="14" t="s">
        <v>1322</v>
      </c>
      <c r="J194" t="s">
        <v>25</v>
      </c>
      <c r="K194" s="23" t="s">
        <v>383</v>
      </c>
      <c r="L194" s="3" t="str">
        <f>mappings[element]&amp;mappings[institution]&amp;mappings[source data element]&amp;mappings[source data subelement]&amp;mappings[constraints]</f>
        <v>names[type]GEN720{na}none</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t="s">
        <v>29</v>
      </c>
      <c r="Q194" s="3" t="s">
        <v>68</v>
      </c>
    </row>
    <row r="195" spans="1:17" x14ac:dyDescent="0.25">
      <c r="A195" s="3" t="s">
        <v>1493</v>
      </c>
      <c r="B195" s="3" t="s">
        <v>1493</v>
      </c>
      <c r="C195" s="3" t="s">
        <v>836</v>
      </c>
      <c r="D195" s="3" t="s">
        <v>29</v>
      </c>
      <c r="E195" s="3" t="s">
        <v>837</v>
      </c>
      <c r="F195" s="10">
        <v>506</v>
      </c>
      <c r="G195" t="s">
        <v>1000</v>
      </c>
      <c r="H195" s="3" t="s">
        <v>831</v>
      </c>
      <c r="I195" t="s">
        <v>843</v>
      </c>
      <c r="J195" t="s">
        <v>1001</v>
      </c>
      <c r="K195" s="3" t="s">
        <v>25</v>
      </c>
      <c r="L195" s="3" t="str">
        <f>mappings[element]&amp;mappings[institution]&amp;mappings[source data element]&amp;mappings[source data subelement]&amp;mappings[constraints]</f>
        <v>note_access_restrictionsGEN506abcdefu3none</v>
      </c>
      <c r="M195" s="3">
        <f>IF(ISNUMBER(MATCH(mappings[mapping_id],issuesmap[mappingID],0)),COUNTIF(issuesmap[mappingID],mappings[mapping_id]),0)</f>
        <v>0</v>
      </c>
      <c r="N195" s="3">
        <f>IF(ISNUMBER(MATCH(mappings[element],issuesfield[field],0)),COUNTIF(issuesfield[field],mappings[element]),0)</f>
        <v>0</v>
      </c>
      <c r="O195" s="3" t="str">
        <f>IF(ISNUMBER(MATCH(mappings[element],#REF!,0)),"y","n")</f>
        <v>n</v>
      </c>
      <c r="P195" s="3" t="s">
        <v>29</v>
      </c>
      <c r="Q195" s="3" t="s">
        <v>29</v>
      </c>
    </row>
    <row r="196" spans="1:17" x14ac:dyDescent="0.25">
      <c r="A196" s="3" t="s">
        <v>403</v>
      </c>
      <c r="B196" s="3" t="s">
        <v>1500</v>
      </c>
      <c r="C196" s="3" t="s">
        <v>836</v>
      </c>
      <c r="D196" s="3" t="s">
        <v>29</v>
      </c>
      <c r="E196" s="3" t="s">
        <v>837</v>
      </c>
      <c r="F196" s="10">
        <v>545</v>
      </c>
      <c r="G196" s="3" t="s">
        <v>1002</v>
      </c>
      <c r="H196" s="3" t="s">
        <v>985</v>
      </c>
      <c r="I196" s="3" t="s">
        <v>843</v>
      </c>
      <c r="J196" s="3" t="s">
        <v>25</v>
      </c>
      <c r="K196" s="3" t="s">
        <v>25</v>
      </c>
      <c r="L196" s="3" t="str">
        <f>mappings[element]&amp;mappings[institution]&amp;mappings[source data element]&amp;mappings[source data subelement]&amp;mappings[constraints]</f>
        <v>note_admin_history[value]GEN545abui1=1</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c r="Q196" s="3"/>
    </row>
    <row r="197" spans="1:17" x14ac:dyDescent="0.25">
      <c r="A197" s="14" t="s">
        <v>406</v>
      </c>
      <c r="B197" s="14" t="s">
        <v>409</v>
      </c>
      <c r="C197" s="14" t="s">
        <v>836</v>
      </c>
      <c r="D197" s="14" t="s">
        <v>29</v>
      </c>
      <c r="E197" s="14" t="s">
        <v>837</v>
      </c>
      <c r="F197" s="30">
        <v>563</v>
      </c>
      <c r="G197" s="14">
        <v>3</v>
      </c>
      <c r="H197" s="3" t="s">
        <v>831</v>
      </c>
      <c r="I197" s="3" t="s">
        <v>828</v>
      </c>
      <c r="J197" s="14" t="s">
        <v>25</v>
      </c>
      <c r="K197" s="14" t="s">
        <v>25</v>
      </c>
      <c r="L197" s="14" t="str">
        <f>mappings[element]&amp;mappings[institution]&amp;mappings[source data element]&amp;mappings[source data subelement]&amp;mappings[constraints]</f>
        <v>note_binding[label]GEN5633none</v>
      </c>
      <c r="M197" s="14">
        <f>IF(ISNUMBER(MATCH(mappings[mapping_id],issuesmap[mappingID],0)),COUNTIF(issuesmap[mappingID],mappings[mapping_id]),0)</f>
        <v>0</v>
      </c>
      <c r="N197" s="14">
        <f>IF(ISNUMBER(MATCH(mappings[element],issuesfield[field],0)),COUNTIF(issuesfield[field],mappings[element]),0)</f>
        <v>0</v>
      </c>
      <c r="O197" s="14" t="str">
        <f>IF(ISNUMBER(MATCH(mappings[element],#REF!,0)),"y","n")</f>
        <v>n</v>
      </c>
      <c r="P197" s="14"/>
      <c r="Q197" s="14"/>
    </row>
    <row r="198" spans="1:17" x14ac:dyDescent="0.25">
      <c r="A198" s="3" t="s">
        <v>406</v>
      </c>
      <c r="B198" s="3" t="s">
        <v>411</v>
      </c>
      <c r="C198" s="3" t="s">
        <v>836</v>
      </c>
      <c r="D198" s="3" t="s">
        <v>29</v>
      </c>
      <c r="E198" s="3" t="s">
        <v>837</v>
      </c>
      <c r="F198" s="10">
        <v>563</v>
      </c>
      <c r="G198" s="3" t="s">
        <v>1003</v>
      </c>
      <c r="H198" s="3" t="s">
        <v>831</v>
      </c>
      <c r="I198" s="3" t="s">
        <v>843</v>
      </c>
      <c r="J198" s="3" t="s">
        <v>25</v>
      </c>
      <c r="K198" s="3" t="s">
        <v>25</v>
      </c>
      <c r="L198" s="3" t="str">
        <f>mappings[element]&amp;mappings[institution]&amp;mappings[source data element]&amp;mappings[source data subelement]&amp;mappings[constraints]</f>
        <v>note_binding[value]GEN563aunone</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c r="Q198" s="3"/>
    </row>
    <row r="199" spans="1:17" x14ac:dyDescent="0.25">
      <c r="A199" s="3" t="s">
        <v>413</v>
      </c>
      <c r="B199" s="3" t="s">
        <v>1505</v>
      </c>
      <c r="C199" s="3" t="s">
        <v>836</v>
      </c>
      <c r="D199" s="3" t="s">
        <v>29</v>
      </c>
      <c r="E199" s="3" t="s">
        <v>837</v>
      </c>
      <c r="F199" s="10">
        <v>545</v>
      </c>
      <c r="G199" s="3" t="s">
        <v>1002</v>
      </c>
      <c r="H199" s="3" t="s">
        <v>1004</v>
      </c>
      <c r="I199" s="3" t="s">
        <v>843</v>
      </c>
      <c r="J199" s="3" t="s">
        <v>25</v>
      </c>
      <c r="K199" s="3" t="s">
        <v>25</v>
      </c>
      <c r="L199" s="3" t="str">
        <f>mappings[element]&amp;mappings[institution]&amp;mappings[source data element]&amp;mappings[source data subelement]&amp;mappings[constraints]</f>
        <v>note_biographical[value]GEN545abui1=~/[ 0]/</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c r="Q199" s="3"/>
    </row>
    <row r="200" spans="1:17" x14ac:dyDescent="0.25">
      <c r="A200" s="3" t="s">
        <v>416</v>
      </c>
      <c r="B200" s="3" t="s">
        <v>1486</v>
      </c>
      <c r="C200" s="3" t="s">
        <v>836</v>
      </c>
      <c r="D200" s="3" t="s">
        <v>29</v>
      </c>
      <c r="E200" s="3" t="s">
        <v>837</v>
      </c>
      <c r="F200" s="10">
        <v>510</v>
      </c>
      <c r="G200" s="3" t="s">
        <v>877</v>
      </c>
      <c r="H200" s="3" t="s">
        <v>1492</v>
      </c>
      <c r="I200" s="3" t="s">
        <v>843</v>
      </c>
      <c r="J200" s="3" t="s">
        <v>25</v>
      </c>
      <c r="K200" s="3" t="s">
        <v>25</v>
      </c>
      <c r="L200" s="3" t="str">
        <f>mappings[element]&amp;mappings[institution]&amp;mappings[source data element]&amp;mappings[source data subelement]&amp;mappings[constraints]</f>
        <v>note_cited_in[indexed_value]GEN510abc$u OR $x present</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68</v>
      </c>
    </row>
    <row r="201" spans="1:17" x14ac:dyDescent="0.25">
      <c r="A201" s="3" t="s">
        <v>416</v>
      </c>
      <c r="B201" s="3" t="s">
        <v>1484</v>
      </c>
      <c r="C201" s="3" t="s">
        <v>836</v>
      </c>
      <c r="D201" s="3" t="s">
        <v>29</v>
      </c>
      <c r="E201" s="3" t="s">
        <v>837</v>
      </c>
      <c r="F201" s="10">
        <v>510</v>
      </c>
      <c r="G201">
        <v>3</v>
      </c>
      <c r="H201" s="3" t="s">
        <v>831</v>
      </c>
      <c r="I201" t="s">
        <v>843</v>
      </c>
      <c r="J201" t="s">
        <v>25</v>
      </c>
      <c r="K201" t="s">
        <v>402</v>
      </c>
      <c r="L201" s="3" t="str">
        <f>mappings[element]&amp;mappings[institution]&amp;mappings[source data element]&amp;mappings[source data subelement]&amp;mappings[constraints]</f>
        <v>note_cited_in[label]GEN5103none</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t="s">
        <v>29</v>
      </c>
      <c r="Q201" s="3" t="s">
        <v>68</v>
      </c>
    </row>
    <row r="202" spans="1:17" x14ac:dyDescent="0.25">
      <c r="A202" s="3" t="s">
        <v>416</v>
      </c>
      <c r="B202" s="3" t="s">
        <v>1485</v>
      </c>
      <c r="C202" s="3" t="s">
        <v>836</v>
      </c>
      <c r="D202" s="3" t="s">
        <v>29</v>
      </c>
      <c r="E202" s="3" t="s">
        <v>837</v>
      </c>
      <c r="F202" s="10">
        <v>510</v>
      </c>
      <c r="G202" t="s">
        <v>1490</v>
      </c>
      <c r="H202" s="3" t="s">
        <v>831</v>
      </c>
      <c r="I202" t="s">
        <v>843</v>
      </c>
      <c r="J202" t="s">
        <v>1491</v>
      </c>
      <c r="K202" t="s">
        <v>25</v>
      </c>
      <c r="L202" s="3" t="str">
        <f>mappings[element]&amp;mappings[institution]&amp;mappings[source data element]&amp;mappings[source data subelement]&amp;mappings[constraints]</f>
        <v>note_cited_in[value]GEN510abcuxnone</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t="s">
        <v>29</v>
      </c>
      <c r="Q202" s="3" t="s">
        <v>68</v>
      </c>
    </row>
    <row r="203" spans="1:17" x14ac:dyDescent="0.25">
      <c r="A203" s="3" t="s">
        <v>422</v>
      </c>
      <c r="B203" s="3" t="s">
        <v>422</v>
      </c>
      <c r="C203" s="3" t="s">
        <v>836</v>
      </c>
      <c r="D203" s="3" t="s">
        <v>29</v>
      </c>
      <c r="E203" s="3" t="s">
        <v>837</v>
      </c>
      <c r="F203" s="10">
        <v>562</v>
      </c>
      <c r="G203" t="s">
        <v>1006</v>
      </c>
      <c r="H203" t="s">
        <v>831</v>
      </c>
      <c r="I203" t="s">
        <v>843</v>
      </c>
      <c r="J203" t="s">
        <v>1005</v>
      </c>
      <c r="K203" t="s">
        <v>25</v>
      </c>
      <c r="L203" s="3" t="str">
        <f>mappings[element]&amp;mappings[institution]&amp;mappings[source data element]&amp;mappings[source data subelement]&amp;mappings[constraints]</f>
        <v>note_copy_versionGEN562abcde3none</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c r="Q203" s="3"/>
    </row>
    <row r="204" spans="1:17" x14ac:dyDescent="0.25">
      <c r="A204" s="3" t="s">
        <v>426</v>
      </c>
      <c r="B204" s="3" t="s">
        <v>426</v>
      </c>
      <c r="C204" s="3" t="s">
        <v>836</v>
      </c>
      <c r="D204" s="3" t="s">
        <v>29</v>
      </c>
      <c r="E204" s="3" t="s">
        <v>837</v>
      </c>
      <c r="F204" s="10">
        <v>514</v>
      </c>
      <c r="G204" t="s">
        <v>1007</v>
      </c>
      <c r="H204" t="s">
        <v>831</v>
      </c>
      <c r="I204" t="s">
        <v>843</v>
      </c>
      <c r="J204" t="s">
        <v>1008</v>
      </c>
      <c r="K204" s="3" t="s">
        <v>402</v>
      </c>
      <c r="L204" s="3" t="str">
        <f>mappings[element]&amp;mappings[institution]&amp;mappings[source data element]&amp;mappings[source data subelement]&amp;mappings[constraints]</f>
        <v>note_data_qualityGEN514abcdefghijkmuznone</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t="s">
        <v>29</v>
      </c>
      <c r="Q204" s="3" t="s">
        <v>29</v>
      </c>
    </row>
    <row r="205" spans="1:17" x14ac:dyDescent="0.25">
      <c r="A205" s="3" t="s">
        <v>429</v>
      </c>
      <c r="B205" s="3" t="s">
        <v>429</v>
      </c>
      <c r="C205" s="3" t="s">
        <v>836</v>
      </c>
      <c r="D205" s="3" t="s">
        <v>29</v>
      </c>
      <c r="E205" s="3" t="s">
        <v>837</v>
      </c>
      <c r="F205" s="10">
        <v>555</v>
      </c>
      <c r="G205" t="s">
        <v>1009</v>
      </c>
      <c r="H205" t="s">
        <v>984</v>
      </c>
      <c r="I205" t="s">
        <v>843</v>
      </c>
      <c r="J205" t="s">
        <v>1012</v>
      </c>
      <c r="K205" s="3" t="s">
        <v>402</v>
      </c>
      <c r="L205" s="3" t="str">
        <f>mappings[element]&amp;mappings[institution]&amp;mappings[source data element]&amp;mappings[source data subelement]&amp;mappings[constraints]</f>
        <v>note_described_byGEN555abcdu3i1=0</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t="s">
        <v>29</v>
      </c>
      <c r="Q205" s="3" t="s">
        <v>68</v>
      </c>
    </row>
    <row r="206" spans="1:17" x14ac:dyDescent="0.25">
      <c r="A206" s="3" t="s">
        <v>429</v>
      </c>
      <c r="B206" s="3" t="s">
        <v>429</v>
      </c>
      <c r="C206" s="3" t="s">
        <v>836</v>
      </c>
      <c r="D206" s="3" t="s">
        <v>29</v>
      </c>
      <c r="E206" s="3" t="s">
        <v>837</v>
      </c>
      <c r="F206" s="10">
        <v>555</v>
      </c>
      <c r="G206" s="3" t="s">
        <v>1009</v>
      </c>
      <c r="H206" s="3" t="s">
        <v>1010</v>
      </c>
      <c r="I206" s="3" t="s">
        <v>843</v>
      </c>
      <c r="J206" s="3" t="s">
        <v>1011</v>
      </c>
      <c r="K206" s="3" t="s">
        <v>402</v>
      </c>
      <c r="L206" s="3" t="str">
        <f>mappings[element]&amp;mappings[institution]&amp;mappings[source data element]&amp;mappings[source data subelement]&amp;mappings[constraints]</f>
        <v>note_described_byGEN555abcdu3i1=blank</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t="s">
        <v>29</v>
      </c>
      <c r="Q206" s="3" t="s">
        <v>68</v>
      </c>
    </row>
    <row r="207" spans="1:17" x14ac:dyDescent="0.25">
      <c r="A207" s="3" t="s">
        <v>429</v>
      </c>
      <c r="B207" s="3" t="s">
        <v>429</v>
      </c>
      <c r="C207" s="3" t="s">
        <v>836</v>
      </c>
      <c r="D207" s="3" t="s">
        <v>29</v>
      </c>
      <c r="E207" s="3" t="s">
        <v>837</v>
      </c>
      <c r="F207" s="10">
        <v>555</v>
      </c>
      <c r="G207" s="3" t="s">
        <v>1009</v>
      </c>
      <c r="H207" s="3" t="s">
        <v>1013</v>
      </c>
      <c r="I207" s="3" t="s">
        <v>843</v>
      </c>
      <c r="J207" s="3" t="s">
        <v>25</v>
      </c>
      <c r="K207" s="3" t="s">
        <v>402</v>
      </c>
      <c r="L207" s="3" t="str">
        <f>mappings[element]&amp;mappings[institution]&amp;mappings[source data element]&amp;mappings[source data subelement]&amp;mappings[constraints]</f>
        <v>note_described_byGEN555abcdu3i1!=~/[ 0]/</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t="s">
        <v>29</v>
      </c>
      <c r="Q207" s="3" t="s">
        <v>68</v>
      </c>
    </row>
    <row r="208" spans="1:17" x14ac:dyDescent="0.25">
      <c r="A208" s="3" t="s">
        <v>433</v>
      </c>
      <c r="B208" s="3" t="s">
        <v>1507</v>
      </c>
      <c r="C208" s="3" t="s">
        <v>836</v>
      </c>
      <c r="D208" s="3" t="s">
        <v>29</v>
      </c>
      <c r="E208" s="3" t="s">
        <v>837</v>
      </c>
      <c r="F208" s="10">
        <v>502</v>
      </c>
      <c r="G208" t="s">
        <v>1014</v>
      </c>
      <c r="H208" t="s">
        <v>831</v>
      </c>
      <c r="I208" t="s">
        <v>843</v>
      </c>
      <c r="J208" t="s">
        <v>1008</v>
      </c>
      <c r="K208" s="3" t="s">
        <v>402</v>
      </c>
      <c r="L208" s="3" t="str">
        <f>mappings[element]&amp;mappings[institution]&amp;mappings[source data element]&amp;mappings[source data subelement]&amp;mappings[constraints]</f>
        <v>note_dissertation[value]GEN502abcdgnone</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t="s">
        <v>29</v>
      </c>
      <c r="Q208" s="3" t="s">
        <v>29</v>
      </c>
    </row>
    <row r="209" spans="1:17" x14ac:dyDescent="0.25">
      <c r="A209" s="3" t="s">
        <v>435</v>
      </c>
      <c r="B209" s="3" t="s">
        <v>435</v>
      </c>
      <c r="C209" s="14" t="s">
        <v>836</v>
      </c>
      <c r="D209" s="14" t="s">
        <v>29</v>
      </c>
      <c r="E209" s="14" t="s">
        <v>837</v>
      </c>
      <c r="F209" s="10">
        <v>516</v>
      </c>
      <c r="G209" t="s">
        <v>830</v>
      </c>
      <c r="H209" t="s">
        <v>831</v>
      </c>
      <c r="I209" t="s">
        <v>843</v>
      </c>
      <c r="J209" t="s">
        <v>25</v>
      </c>
      <c r="K209" t="s">
        <v>402</v>
      </c>
      <c r="L209" s="3" t="str">
        <f>mappings[element]&amp;mappings[institution]&amp;mappings[source data element]&amp;mappings[source data subelement]&amp;mappings[constraints]</f>
        <v>note_file_typeGEN516anone</v>
      </c>
      <c r="M209" s="3">
        <f>IF(ISNUMBER(MATCH(mappings[mapping_id],issuesmap[mappingID],0)),COUNTIF(issuesmap[mappingID],mappings[mapping_id]),0)</f>
        <v>0</v>
      </c>
      <c r="N209" s="3">
        <f>IF(ISNUMBER(MATCH(mappings[element],issuesfield[field],0)),COUNTIF(issuesfield[field],mappings[element]),0)</f>
        <v>0</v>
      </c>
      <c r="O209" s="3" t="str">
        <f>IF(ISNUMBER(MATCH(mappings[element],#REF!,0)),"y","n")</f>
        <v>n</v>
      </c>
      <c r="P209" s="3"/>
      <c r="Q209" s="3"/>
    </row>
    <row r="210" spans="1:17" x14ac:dyDescent="0.25">
      <c r="A210" s="3" t="s">
        <v>439</v>
      </c>
      <c r="B210" s="3" t="s">
        <v>439</v>
      </c>
      <c r="C210" s="14" t="s">
        <v>836</v>
      </c>
      <c r="D210" s="14" t="s">
        <v>29</v>
      </c>
      <c r="E210" s="14" t="s">
        <v>837</v>
      </c>
      <c r="F210" s="10">
        <v>547</v>
      </c>
      <c r="G210" t="s">
        <v>830</v>
      </c>
      <c r="H210" t="s">
        <v>831</v>
      </c>
      <c r="I210" t="s">
        <v>828</v>
      </c>
      <c r="J210" t="s">
        <v>25</v>
      </c>
      <c r="K210" t="s">
        <v>25</v>
      </c>
      <c r="L210" s="3" t="str">
        <f>mappings[element]&amp;mappings[institution]&amp;mappings[source data element]&amp;mappings[source data subelement]&amp;mappings[constraints]</f>
        <v>note_former_titleGEN547anone</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c r="Q210" s="3"/>
    </row>
    <row r="211" spans="1:17" x14ac:dyDescent="0.25">
      <c r="A211" s="3" t="s">
        <v>445</v>
      </c>
      <c r="B211" s="3" t="s">
        <v>448</v>
      </c>
      <c r="C211" t="s">
        <v>836</v>
      </c>
      <c r="D211" t="s">
        <v>29</v>
      </c>
      <c r="E211" t="s">
        <v>837</v>
      </c>
      <c r="F211" s="10">
        <v>504</v>
      </c>
      <c r="G211" t="s">
        <v>27</v>
      </c>
      <c r="H211" t="s">
        <v>831</v>
      </c>
      <c r="I211" t="s">
        <v>864</v>
      </c>
      <c r="J211" t="s">
        <v>1380</v>
      </c>
      <c r="K211" t="s">
        <v>28</v>
      </c>
      <c r="L211" s="3" t="str">
        <f>mappings[element]&amp;mappings[institution]&amp;mappings[source data element]&amp;mappings[source data subelement]&amp;mappings[constraints]</f>
        <v>note_general[indexed]GEN504{na}none</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t="s">
        <v>29</v>
      </c>
      <c r="Q211" s="3" t="s">
        <v>29</v>
      </c>
    </row>
    <row r="212" spans="1:17" x14ac:dyDescent="0.25">
      <c r="A212" s="3" t="s">
        <v>445</v>
      </c>
      <c r="B212" s="3" t="s">
        <v>448</v>
      </c>
      <c r="C212" t="s">
        <v>836</v>
      </c>
      <c r="D212" t="s">
        <v>29</v>
      </c>
      <c r="E212" t="s">
        <v>837</v>
      </c>
      <c r="F212" s="10">
        <v>518</v>
      </c>
      <c r="G212" t="s">
        <v>27</v>
      </c>
      <c r="H212" t="s">
        <v>831</v>
      </c>
      <c r="I212" t="s">
        <v>864</v>
      </c>
      <c r="J212" t="s">
        <v>1380</v>
      </c>
      <c r="K212" t="s">
        <v>402</v>
      </c>
      <c r="L212" s="3" t="str">
        <f>mappings[element]&amp;mappings[institution]&amp;mappings[source data element]&amp;mappings[source data subelement]&amp;mappings[constraints]</f>
        <v>note_general[indexed]GEN518{na}none</v>
      </c>
      <c r="M212" s="3">
        <f>IF(ISNUMBER(MATCH(mappings[mapping_id],issuesmap[mappingID],0)),COUNTIF(issuesmap[mappingID],mappings[mapping_id]),0)</f>
        <v>0</v>
      </c>
      <c r="N212" s="3">
        <f>IF(ISNUMBER(MATCH(mappings[element],issuesfield[field],0)),COUNTIF(issuesfield[field],mappings[element]),0)</f>
        <v>0</v>
      </c>
      <c r="O212" s="3" t="str">
        <f>IF(ISNUMBER(MATCH(mappings[element],#REF!,0)),"y","n")</f>
        <v>n</v>
      </c>
      <c r="P212" s="3"/>
      <c r="Q212" s="3"/>
    </row>
    <row r="213" spans="1:17" x14ac:dyDescent="0.25">
      <c r="A213" s="3" t="s">
        <v>445</v>
      </c>
      <c r="B213" s="3" t="s">
        <v>448</v>
      </c>
      <c r="C213" s="3" t="s">
        <v>836</v>
      </c>
      <c r="D213" s="3" t="s">
        <v>29</v>
      </c>
      <c r="E213" s="3" t="s">
        <v>837</v>
      </c>
      <c r="F213" s="10">
        <v>521</v>
      </c>
      <c r="G213" s="3" t="s">
        <v>27</v>
      </c>
      <c r="H213" s="3" t="s">
        <v>831</v>
      </c>
      <c r="I213" s="3" t="s">
        <v>864</v>
      </c>
      <c r="J213" s="3" t="s">
        <v>1380</v>
      </c>
      <c r="K213" s="3" t="s">
        <v>25</v>
      </c>
      <c r="L213" s="3" t="str">
        <f>mappings[element]&amp;mappings[institution]&amp;mappings[source data element]&amp;mappings[source data subelement]&amp;mappings[constraints]</f>
        <v>note_general[indexed]GEN521{na}none</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448</v>
      </c>
      <c r="C214" t="s">
        <v>836</v>
      </c>
      <c r="D214" t="s">
        <v>29</v>
      </c>
      <c r="E214" t="s">
        <v>837</v>
      </c>
      <c r="F214" s="10">
        <v>556</v>
      </c>
      <c r="G214" t="s">
        <v>27</v>
      </c>
      <c r="H214" t="s">
        <v>831</v>
      </c>
      <c r="I214" t="s">
        <v>864</v>
      </c>
      <c r="J214" t="s">
        <v>1380</v>
      </c>
      <c r="K214" t="s">
        <v>402</v>
      </c>
      <c r="L214" s="3" t="str">
        <f>mappings[element]&amp;mappings[institution]&amp;mappings[source data element]&amp;mappings[source data subelement]&amp;mappings[constraints]</f>
        <v>note_general[indexed]GEN556{na}none</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c r="Q214" s="3"/>
    </row>
    <row r="215" spans="1:17" x14ac:dyDescent="0.25">
      <c r="A215" s="3" t="s">
        <v>445</v>
      </c>
      <c r="B215" s="3" t="s">
        <v>450</v>
      </c>
      <c r="C215" s="3" t="s">
        <v>836</v>
      </c>
      <c r="D215" s="3" t="s">
        <v>29</v>
      </c>
      <c r="E215" s="3" t="s">
        <v>837</v>
      </c>
      <c r="F215" s="10">
        <v>526</v>
      </c>
      <c r="G215" s="3" t="s">
        <v>830</v>
      </c>
      <c r="H215" s="3" t="s">
        <v>831</v>
      </c>
      <c r="I215" s="3" t="s">
        <v>843</v>
      </c>
      <c r="J215" s="3" t="s">
        <v>25</v>
      </c>
      <c r="K215" s="3" t="s">
        <v>402</v>
      </c>
      <c r="L215" s="3" t="str">
        <f>mappings[element]&amp;mappings[institution]&amp;mappings[source data element]&amp;mappings[source data subelement]&amp;mappings[constraints]</f>
        <v>note_general[indexed_value]GEN526anone</v>
      </c>
      <c r="M215" s="3">
        <f>IF(ISNUMBER(MATCH(mappings[mapping_id],issuesmap[mappingID],0)),COUNTIF(issuesmap[mappingID],mappings[mapping_id]),0)</f>
        <v>0</v>
      </c>
      <c r="N215" s="3">
        <f>IF(ISNUMBER(MATCH(mappings[element],issuesfield[field],0)),COUNTIF(issuesfield[field],mappings[element]),0)</f>
        <v>0</v>
      </c>
      <c r="O215" s="3" t="str">
        <f>IF(ISNUMBER(MATCH(mappings[element],#REF!,0)),"y","n")</f>
        <v>n</v>
      </c>
      <c r="P215" s="3"/>
      <c r="Q215" s="3"/>
    </row>
    <row r="216" spans="1:17" x14ac:dyDescent="0.25">
      <c r="A216" s="3" t="s">
        <v>445</v>
      </c>
      <c r="B216" s="3" t="s">
        <v>452</v>
      </c>
      <c r="C216" s="3" t="s">
        <v>836</v>
      </c>
      <c r="D216" s="3" t="s">
        <v>29</v>
      </c>
      <c r="E216" s="3" t="s">
        <v>837</v>
      </c>
      <c r="F216" s="10">
        <v>500</v>
      </c>
      <c r="G216" s="3">
        <v>3</v>
      </c>
      <c r="H216" s="3" t="s">
        <v>1015</v>
      </c>
      <c r="I216" s="3" t="s">
        <v>843</v>
      </c>
      <c r="J216" s="3" t="s">
        <v>28</v>
      </c>
      <c r="K216" s="3" t="s">
        <v>28</v>
      </c>
      <c r="L216" s="3" t="str">
        <f>mappings[element]&amp;mappings[institution]&amp;mappings[source data element]&amp;mappings[source data subelement]&amp;mappings[constraints]</f>
        <v>note_general[label]GEN5003field does NOT contain $5</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t="s">
        <v>29</v>
      </c>
      <c r="Q216" s="3" t="s">
        <v>29</v>
      </c>
    </row>
    <row r="217" spans="1:17" x14ac:dyDescent="0.25">
      <c r="A217" s="14" t="s">
        <v>445</v>
      </c>
      <c r="B217" s="14" t="s">
        <v>452</v>
      </c>
      <c r="C217" s="14" t="s">
        <v>836</v>
      </c>
      <c r="D217" s="14" t="s">
        <v>29</v>
      </c>
      <c r="E217" s="14" t="s">
        <v>837</v>
      </c>
      <c r="F217" s="30">
        <v>518</v>
      </c>
      <c r="G217" s="14">
        <v>3</v>
      </c>
      <c r="H217" s="14" t="s">
        <v>831</v>
      </c>
      <c r="I217" s="14" t="s">
        <v>843</v>
      </c>
      <c r="J217" s="14" t="s">
        <v>25</v>
      </c>
      <c r="K217" s="14" t="s">
        <v>25</v>
      </c>
      <c r="L217" s="14" t="str">
        <f>mappings[element]&amp;mappings[institution]&amp;mappings[source data element]&amp;mappings[source data subelement]&amp;mappings[constraints]</f>
        <v>note_general[label]GEN5183none</v>
      </c>
      <c r="M217" s="14">
        <f>IF(ISNUMBER(MATCH(mappings[mapping_id],issuesmap[mappingID],0)),COUNTIF(issuesmap[mappingID],mappings[mapping_id]),0)</f>
        <v>0</v>
      </c>
      <c r="N217" s="14">
        <f>IF(ISNUMBER(MATCH(mappings[element],issuesfield[field],0)),COUNTIF(issuesfield[field],mappings[element]),0)</f>
        <v>0</v>
      </c>
      <c r="O217" s="14" t="str">
        <f>IF(ISNUMBER(MATCH(mappings[element],#REF!,0)),"y","n")</f>
        <v>n</v>
      </c>
      <c r="P217" s="14"/>
      <c r="Q217" s="14"/>
    </row>
    <row r="218" spans="1:17" x14ac:dyDescent="0.25">
      <c r="A218" s="3" t="s">
        <v>445</v>
      </c>
      <c r="B218" s="3" t="s">
        <v>452</v>
      </c>
      <c r="C218" s="3" t="s">
        <v>836</v>
      </c>
      <c r="D218" s="3" t="s">
        <v>29</v>
      </c>
      <c r="E218" s="3" t="s">
        <v>837</v>
      </c>
      <c r="F218" s="10">
        <v>521</v>
      </c>
      <c r="G218" s="3">
        <v>3</v>
      </c>
      <c r="H218" s="3" t="s">
        <v>831</v>
      </c>
      <c r="I218" s="3" t="s">
        <v>839</v>
      </c>
      <c r="J218" s="3" t="s">
        <v>1328</v>
      </c>
      <c r="K218" s="3" t="s">
        <v>402</v>
      </c>
      <c r="L218" s="3" t="str">
        <f>mappings[element]&amp;mappings[institution]&amp;mappings[source data element]&amp;mappings[source data subelement]&amp;mappings[constraints]</f>
        <v>note_general[label]GEN5213none</v>
      </c>
      <c r="M218" s="3">
        <f>IF(ISNUMBER(MATCH(mappings[mapping_id],issuesmap[mappingID],0)),COUNTIF(issuesmap[mappingID],mappings[mapping_id]),0)</f>
        <v>0</v>
      </c>
      <c r="N218" s="3">
        <f>IF(ISNUMBER(MATCH(mappings[element],issuesfield[field],0)),COUNTIF(issuesfield[field],mappings[element]),0)</f>
        <v>0</v>
      </c>
      <c r="O218" s="3" t="str">
        <f>IF(ISNUMBER(MATCH(mappings[element],#REF!,0)),"y","n")</f>
        <v>n</v>
      </c>
      <c r="P218" s="3"/>
      <c r="Q218" s="3"/>
    </row>
    <row r="219" spans="1:17" x14ac:dyDescent="0.25">
      <c r="A219" s="3" t="s">
        <v>445</v>
      </c>
      <c r="B219" s="3" t="s">
        <v>452</v>
      </c>
      <c r="C219" s="3" t="s">
        <v>836</v>
      </c>
      <c r="D219" s="3" t="s">
        <v>29</v>
      </c>
      <c r="E219" s="3" t="s">
        <v>837</v>
      </c>
      <c r="F219" s="10">
        <v>521</v>
      </c>
      <c r="G219" s="3" t="s">
        <v>27</v>
      </c>
      <c r="H219" s="3" t="s">
        <v>1018</v>
      </c>
      <c r="I219" s="3" t="s">
        <v>839</v>
      </c>
      <c r="J219" s="3" t="s">
        <v>1019</v>
      </c>
      <c r="K219" s="3" t="s">
        <v>402</v>
      </c>
      <c r="L219" s="3" t="str">
        <f>mappings[element]&amp;mappings[institution]&amp;mappings[source data element]&amp;mappings[source data subelement]&amp;mappings[constraints]</f>
        <v>note_general[label]GEN521{na}$3 NOT present</v>
      </c>
      <c r="M219" s="3">
        <f>IF(ISNUMBER(MATCH(mappings[mapping_id],issuesmap[mappingID],0)),COUNTIF(issuesmap[mappingID],mappings[mapping_id]),0)</f>
        <v>0</v>
      </c>
      <c r="N219" s="3">
        <f>IF(ISNUMBER(MATCH(mappings[element],issuesfield[field],0)),COUNTIF(issuesfield[field],mappings[element]),0)</f>
        <v>0</v>
      </c>
      <c r="O219" s="3" t="str">
        <f>IF(ISNUMBER(MATCH(mappings[element],#REF!,0)),"y","n")</f>
        <v>n</v>
      </c>
      <c r="P219" s="3"/>
      <c r="Q219" s="3"/>
    </row>
    <row r="220" spans="1:17" x14ac:dyDescent="0.25">
      <c r="A220" s="3" t="s">
        <v>445</v>
      </c>
      <c r="B220" s="3" t="s">
        <v>452</v>
      </c>
      <c r="C220" s="3" t="s">
        <v>836</v>
      </c>
      <c r="D220" s="3" t="s">
        <v>29</v>
      </c>
      <c r="E220" s="3" t="s">
        <v>837</v>
      </c>
      <c r="F220" s="10">
        <v>522</v>
      </c>
      <c r="G220" s="3" t="s">
        <v>27</v>
      </c>
      <c r="H220" s="3" t="s">
        <v>1010</v>
      </c>
      <c r="I220" t="s">
        <v>864</v>
      </c>
      <c r="J220" t="s">
        <v>1442</v>
      </c>
      <c r="K220" s="3" t="s">
        <v>25</v>
      </c>
      <c r="L220" s="3" t="str">
        <f>mappings[element]&amp;mappings[institution]&amp;mappings[source data element]&amp;mappings[source data subelement]&amp;mappings[constraints]</f>
        <v>note_general[label]GEN522{na}i1=blank</v>
      </c>
      <c r="M220" s="3">
        <f>IF(ISNUMBER(MATCH(mappings[mapping_id],issuesmap[mappingID],0)),COUNTIF(issuesmap[mappingID],mappings[mapping_id]),0)</f>
        <v>0</v>
      </c>
      <c r="N220" s="3">
        <f>IF(ISNUMBER(MATCH(mappings[element],issuesfield[field],0)),COUNTIF(issuesfield[field],mappings[element]),0)</f>
        <v>0</v>
      </c>
      <c r="O220" s="3" t="str">
        <f>IF(ISNUMBER(MATCH(mappings[element],#REF!,0)),"y","n")</f>
        <v>n</v>
      </c>
      <c r="P220" s="3"/>
      <c r="Q220" s="3"/>
    </row>
    <row r="221" spans="1:17" x14ac:dyDescent="0.25">
      <c r="A221" s="3" t="s">
        <v>445</v>
      </c>
      <c r="B221" s="3" t="s">
        <v>452</v>
      </c>
      <c r="C221" s="14" t="s">
        <v>836</v>
      </c>
      <c r="D221" s="14" t="s">
        <v>29</v>
      </c>
      <c r="E221" s="14" t="s">
        <v>837</v>
      </c>
      <c r="F221" s="10">
        <v>522</v>
      </c>
      <c r="G221" s="3" t="s">
        <v>27</v>
      </c>
      <c r="H221" s="3" t="s">
        <v>1021</v>
      </c>
      <c r="I221" s="3" t="s">
        <v>1022</v>
      </c>
      <c r="J221" s="3" t="s">
        <v>25</v>
      </c>
      <c r="K221" s="3" t="s">
        <v>25</v>
      </c>
      <c r="L221" s="3" t="str">
        <f>mappings[element]&amp;mappings[institution]&amp;mappings[source data element]&amp;mappings[source data subelement]&amp;mappings[constraints]</f>
        <v>note_general[label]GEN522{na}i1=8</v>
      </c>
      <c r="M221" s="3">
        <f>IF(ISNUMBER(MATCH(mappings[mapping_id],issuesmap[mappingID],0)),COUNTIF(issuesmap[mappingID],mappings[mapping_id]),0)</f>
        <v>0</v>
      </c>
      <c r="N221" s="3">
        <f>IF(ISNUMBER(MATCH(mappings[element],issuesfield[field],0)),COUNTIF(issuesfield[field],mappings[element]),0)</f>
        <v>0</v>
      </c>
      <c r="O221" s="3" t="str">
        <f>IF(ISNUMBER(MATCH(mappings[element],#REF!,0)),"y","n")</f>
        <v>n</v>
      </c>
      <c r="P221" s="3"/>
      <c r="Q221" s="3"/>
    </row>
    <row r="222" spans="1:17" x14ac:dyDescent="0.25">
      <c r="A222" s="3" t="s">
        <v>445</v>
      </c>
      <c r="B222" s="3" t="s">
        <v>452</v>
      </c>
      <c r="C222" s="3" t="s">
        <v>836</v>
      </c>
      <c r="D222" s="3" t="s">
        <v>29</v>
      </c>
      <c r="E222" s="3" t="s">
        <v>837</v>
      </c>
      <c r="F222" s="10">
        <v>526</v>
      </c>
      <c r="G222" s="3" t="s">
        <v>27</v>
      </c>
      <c r="H222" s="3" t="s">
        <v>1025</v>
      </c>
      <c r="I222" s="3" t="s">
        <v>864</v>
      </c>
      <c r="J222" s="3" t="s">
        <v>1422</v>
      </c>
      <c r="K222" s="3" t="s">
        <v>402</v>
      </c>
      <c r="L222" s="3" t="str">
        <f>mappings[element]&amp;mappings[institution]&amp;mappings[source data element]&amp;mappings[source data subelement]&amp;mappings[constraints]</f>
        <v>note_general[label]GEN526{na}i1!=0 AND $i</v>
      </c>
      <c r="M222" s="3">
        <f>IF(ISNUMBER(MATCH(mappings[mapping_id],issuesmap[mappingID],0)),COUNTIF(issuesmap[mappingID],mappings[mapping_id]),0)</f>
        <v>0</v>
      </c>
      <c r="N222" s="3">
        <f>IF(ISNUMBER(MATCH(mappings[element],issuesfield[field],0)),COUNTIF(issuesfield[field],mappings[element]),0)</f>
        <v>0</v>
      </c>
      <c r="O222" s="3" t="str">
        <f>IF(ISNUMBER(MATCH(mappings[element],#REF!,0)),"y","n")</f>
        <v>n</v>
      </c>
      <c r="P222" s="3"/>
      <c r="Q222" s="3"/>
    </row>
    <row r="223" spans="1:17" x14ac:dyDescent="0.25">
      <c r="A223" s="3" t="s">
        <v>445</v>
      </c>
      <c r="B223" s="3" t="s">
        <v>452</v>
      </c>
      <c r="C223" s="3" t="s">
        <v>836</v>
      </c>
      <c r="D223" s="3" t="s">
        <v>29</v>
      </c>
      <c r="E223" s="3" t="s">
        <v>837</v>
      </c>
      <c r="F223" s="10">
        <v>526</v>
      </c>
      <c r="G223" s="3" t="s">
        <v>27</v>
      </c>
      <c r="H223" s="3" t="s">
        <v>1026</v>
      </c>
      <c r="I223" t="s">
        <v>864</v>
      </c>
      <c r="J223" s="3" t="s">
        <v>1456</v>
      </c>
      <c r="K223" s="3" t="s">
        <v>402</v>
      </c>
      <c r="L223" s="3" t="str">
        <f>mappings[element]&amp;mappings[institution]&amp;mappings[source data element]&amp;mappings[source data subelement]&amp;mappings[constraints]</f>
        <v>note_general[label]GEN526{na}i1=0 AND $i</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c r="Q223" s="3"/>
    </row>
    <row r="224" spans="1:17" x14ac:dyDescent="0.25">
      <c r="A224" s="3" t="s">
        <v>445</v>
      </c>
      <c r="B224" s="3" t="s">
        <v>452</v>
      </c>
      <c r="C224" s="3" t="s">
        <v>836</v>
      </c>
      <c r="D224" s="3" t="s">
        <v>29</v>
      </c>
      <c r="E224" s="3" t="s">
        <v>837</v>
      </c>
      <c r="F224" s="10">
        <v>526</v>
      </c>
      <c r="G224" s="3" t="s">
        <v>27</v>
      </c>
      <c r="H224" s="3" t="s">
        <v>1023</v>
      </c>
      <c r="I224" s="3" t="s">
        <v>864</v>
      </c>
      <c r="J224" s="3" t="s">
        <v>1457</v>
      </c>
      <c r="K224" s="3" t="s">
        <v>402</v>
      </c>
      <c r="L224" s="3" t="str">
        <f>mappings[element]&amp;mappings[institution]&amp;mappings[source data element]&amp;mappings[source data subelement]&amp;mappings[constraints]</f>
        <v>note_general[label]GEN526{na}i1=0 AND !$i</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c r="Q224" s="3"/>
    </row>
    <row r="225" spans="1:17" x14ac:dyDescent="0.25">
      <c r="A225" s="3" t="s">
        <v>445</v>
      </c>
      <c r="B225" s="3" t="s">
        <v>452</v>
      </c>
      <c r="C225" s="14" t="s">
        <v>836</v>
      </c>
      <c r="D225" s="14" t="s">
        <v>29</v>
      </c>
      <c r="E225" s="14" t="s">
        <v>837</v>
      </c>
      <c r="F225" s="10">
        <v>526</v>
      </c>
      <c r="G225" s="3" t="s">
        <v>27</v>
      </c>
      <c r="H225" s="3" t="s">
        <v>1024</v>
      </c>
      <c r="I225" s="3" t="s">
        <v>1022</v>
      </c>
      <c r="J225" s="3" t="s">
        <v>25</v>
      </c>
      <c r="K225" s="3" t="s">
        <v>402</v>
      </c>
      <c r="L225" s="3" t="str">
        <f>mappings[element]&amp;mappings[institution]&amp;mappings[source data element]&amp;mappings[source data subelement]&amp;mappings[constraints]</f>
        <v>note_general[label]GEN526{na}i1!=0 AND !$i</v>
      </c>
      <c r="M225" s="3">
        <f>IF(ISNUMBER(MATCH(mappings[mapping_id],issuesmap[mappingID],0)),COUNTIF(issuesmap[mappingID],mappings[mapping_id]),0)</f>
        <v>0</v>
      </c>
      <c r="N225" s="3">
        <f>IF(ISNUMBER(MATCH(mappings[element],issuesfield[field],0)),COUNTIF(issuesfield[field],mappings[element]),0)</f>
        <v>0</v>
      </c>
      <c r="O225" s="3" t="str">
        <f>IF(ISNUMBER(MATCH(mappings[element],#REF!,0)),"y","n")</f>
        <v>n</v>
      </c>
      <c r="P225" s="3"/>
      <c r="Q225" s="3"/>
    </row>
    <row r="226" spans="1:17" x14ac:dyDescent="0.25">
      <c r="A226" s="3" t="s">
        <v>445</v>
      </c>
      <c r="B226" s="3" t="s">
        <v>452</v>
      </c>
      <c r="C226" s="3" t="s">
        <v>836</v>
      </c>
      <c r="D226" s="3" t="s">
        <v>29</v>
      </c>
      <c r="E226" s="3" t="s">
        <v>837</v>
      </c>
      <c r="F226" s="10">
        <v>536</v>
      </c>
      <c r="G226" s="3" t="s">
        <v>27</v>
      </c>
      <c r="H226" s="3" t="s">
        <v>831</v>
      </c>
      <c r="I226" s="3" t="s">
        <v>864</v>
      </c>
      <c r="J226" s="3" t="s">
        <v>1440</v>
      </c>
      <c r="K226" s="3" t="s">
        <v>402</v>
      </c>
      <c r="L226" s="3" t="str">
        <f>mappings[element]&amp;mappings[institution]&amp;mappings[source data element]&amp;mappings[source data subelement]&amp;mappings[constraints]</f>
        <v>note_general[label]GEN536{na}none</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14" t="s">
        <v>445</v>
      </c>
      <c r="B227" s="14" t="s">
        <v>452</v>
      </c>
      <c r="C227" s="14" t="s">
        <v>836</v>
      </c>
      <c r="D227" s="14" t="s">
        <v>29</v>
      </c>
      <c r="E227" s="14" t="s">
        <v>837</v>
      </c>
      <c r="F227" s="30">
        <v>546</v>
      </c>
      <c r="G227" s="14">
        <v>3</v>
      </c>
      <c r="H227" s="14" t="s">
        <v>831</v>
      </c>
      <c r="I227" s="3" t="s">
        <v>843</v>
      </c>
      <c r="J227" s="3" t="s">
        <v>25</v>
      </c>
      <c r="K227" s="14" t="s">
        <v>25</v>
      </c>
      <c r="L227" s="14" t="str">
        <f>mappings[element]&amp;mappings[institution]&amp;mappings[source data element]&amp;mappings[source data subelement]&amp;mappings[constraints]</f>
        <v>note_general[label]GEN5463none</v>
      </c>
      <c r="M227" s="14">
        <f>IF(ISNUMBER(MATCH(mappings[mapping_id],issuesmap[mappingID],0)),COUNTIF(issuesmap[mappingID],mappings[mapping_id]),0)</f>
        <v>0</v>
      </c>
      <c r="N227" s="14">
        <f>IF(ISNUMBER(MATCH(mappings[element],issuesfield[field],0)),COUNTIF(issuesfield[field],mappings[element]),0)</f>
        <v>0</v>
      </c>
      <c r="O227" s="14" t="str">
        <f>IF(ISNUMBER(MATCH(mappings[element],#REF!,0)),"y","n")</f>
        <v>n</v>
      </c>
      <c r="P227" s="14"/>
      <c r="Q227" s="14"/>
    </row>
    <row r="228" spans="1:17" x14ac:dyDescent="0.25">
      <c r="A228" s="3" t="s">
        <v>445</v>
      </c>
      <c r="B228" s="3" t="s">
        <v>452</v>
      </c>
      <c r="C228" s="3" t="s">
        <v>836</v>
      </c>
      <c r="D228" s="3" t="s">
        <v>29</v>
      </c>
      <c r="E228" s="3" t="s">
        <v>837</v>
      </c>
      <c r="F228" s="10">
        <v>556</v>
      </c>
      <c r="G228" s="3" t="s">
        <v>27</v>
      </c>
      <c r="H228" s="3" t="s">
        <v>1010</v>
      </c>
      <c r="I228" t="s">
        <v>864</v>
      </c>
      <c r="J228" s="3" t="s">
        <v>1433</v>
      </c>
      <c r="K228" s="3" t="s">
        <v>402</v>
      </c>
      <c r="L228" s="3" t="str">
        <f>mappings[element]&amp;mappings[institution]&amp;mappings[source data element]&amp;mappings[source data subelement]&amp;mappings[constraints]</f>
        <v>note_general[label]GEN556{na}i1=blank</v>
      </c>
      <c r="M228" s="3">
        <f>IF(ISNUMBER(MATCH(mappings[mapping_id],issuesmap[mappingID],0)),COUNTIF(issuesmap[mappingID],mappings[mapping_id]),0)</f>
        <v>0</v>
      </c>
      <c r="N228" s="3">
        <f>IF(ISNUMBER(MATCH(mappings[element],issuesfield[field],0)),COUNTIF(issuesfield[field],mappings[element]),0)</f>
        <v>0</v>
      </c>
      <c r="O228" s="3" t="str">
        <f>IF(ISNUMBER(MATCH(mappings[element],#REF!,0)),"y","n")</f>
        <v>n</v>
      </c>
      <c r="P228" s="3"/>
      <c r="Q228" s="3"/>
    </row>
    <row r="229" spans="1:17" x14ac:dyDescent="0.25">
      <c r="A229" s="14" t="s">
        <v>445</v>
      </c>
      <c r="B229" s="14" t="s">
        <v>452</v>
      </c>
      <c r="C229" s="14" t="s">
        <v>836</v>
      </c>
      <c r="D229" s="14" t="s">
        <v>29</v>
      </c>
      <c r="E229" s="14" t="s">
        <v>837</v>
      </c>
      <c r="F229" s="30">
        <v>585</v>
      </c>
      <c r="G229" s="14">
        <v>3</v>
      </c>
      <c r="H229" s="14" t="s">
        <v>831</v>
      </c>
      <c r="I229" s="3" t="s">
        <v>843</v>
      </c>
      <c r="J229" s="14" t="s">
        <v>25</v>
      </c>
      <c r="K229" s="14" t="s">
        <v>25</v>
      </c>
      <c r="L229" s="14" t="str">
        <f>mappings[element]&amp;mappings[institution]&amp;mappings[source data element]&amp;mappings[source data subelement]&amp;mappings[constraints]</f>
        <v>note_general[label]GEN5853none</v>
      </c>
      <c r="M229" s="14">
        <f>IF(ISNUMBER(MATCH(mappings[mapping_id],issuesmap[mappingID],0)),COUNTIF(issuesmap[mappingID],mappings[mapping_id]),0)</f>
        <v>0</v>
      </c>
      <c r="N229" s="14">
        <f>IF(ISNUMBER(MATCH(mappings[element],issuesfield[field],0)),COUNTIF(issuesfield[field],mappings[element]),0)</f>
        <v>0</v>
      </c>
      <c r="O229" s="14" t="str">
        <f>IF(ISNUMBER(MATCH(mappings[element],#REF!,0)),"y","n")</f>
        <v>n</v>
      </c>
      <c r="P229" s="14"/>
      <c r="Q229" s="14"/>
    </row>
    <row r="230" spans="1:17" x14ac:dyDescent="0.25">
      <c r="A230" s="14" t="s">
        <v>445</v>
      </c>
      <c r="B230" s="14" t="s">
        <v>452</v>
      </c>
      <c r="C230" s="14" t="s">
        <v>836</v>
      </c>
      <c r="D230" s="14" t="s">
        <v>29</v>
      </c>
      <c r="E230" s="14" t="s">
        <v>837</v>
      </c>
      <c r="F230" s="30">
        <v>586</v>
      </c>
      <c r="G230" s="14">
        <v>3</v>
      </c>
      <c r="H230" s="14" t="s">
        <v>831</v>
      </c>
      <c r="I230" s="14" t="s">
        <v>843</v>
      </c>
      <c r="J230" s="14" t="s">
        <v>25</v>
      </c>
      <c r="K230" s="14" t="s">
        <v>25</v>
      </c>
      <c r="L230" s="14" t="str">
        <f>mappings[element]&amp;mappings[institution]&amp;mappings[source data element]&amp;mappings[source data subelement]&amp;mappings[constraints]</f>
        <v>note_general[label]GEN5863none</v>
      </c>
      <c r="M230" s="14">
        <f>IF(ISNUMBER(MATCH(mappings[mapping_id],issuesmap[mappingID],0)),COUNTIF(issuesmap[mappingID],mappings[mapping_id]),0)</f>
        <v>0</v>
      </c>
      <c r="N230" s="14">
        <f>IF(ISNUMBER(MATCH(mappings[element],issuesfield[field],0)),COUNTIF(issuesfield[field],mappings[element]),0)</f>
        <v>0</v>
      </c>
      <c r="O230" s="14" t="str">
        <f>IF(ISNUMBER(MATCH(mappings[element],#REF!,0)),"y","n")</f>
        <v>n</v>
      </c>
      <c r="P230" s="14"/>
      <c r="Q230" s="14"/>
    </row>
    <row r="231" spans="1:17" x14ac:dyDescent="0.25">
      <c r="A231" s="3" t="s">
        <v>445</v>
      </c>
      <c r="B231" s="3" t="s">
        <v>454</v>
      </c>
      <c r="C231" t="s">
        <v>836</v>
      </c>
      <c r="D231" t="s">
        <v>29</v>
      </c>
      <c r="E231" t="s">
        <v>837</v>
      </c>
      <c r="F231" s="10">
        <v>500</v>
      </c>
      <c r="G231" t="s">
        <v>830</v>
      </c>
      <c r="H231" t="s">
        <v>1015</v>
      </c>
      <c r="I231" t="s">
        <v>843</v>
      </c>
      <c r="J231" t="s">
        <v>28</v>
      </c>
      <c r="K231" t="s">
        <v>28</v>
      </c>
      <c r="L231" s="3" t="str">
        <f>mappings[element]&amp;mappings[institution]&amp;mappings[source data element]&amp;mappings[source data subelement]&amp;mappings[constraints]</f>
        <v>note_general[value]GEN500afield does NOT contain $5</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t="s">
        <v>29</v>
      </c>
      <c r="Q231" s="3" t="s">
        <v>29</v>
      </c>
    </row>
    <row r="232" spans="1:17" x14ac:dyDescent="0.25">
      <c r="A232" s="3" t="s">
        <v>445</v>
      </c>
      <c r="B232" s="3" t="s">
        <v>454</v>
      </c>
      <c r="C232" s="3" t="s">
        <v>836</v>
      </c>
      <c r="D232" s="3" t="s">
        <v>29</v>
      </c>
      <c r="E232" s="3" t="s">
        <v>837</v>
      </c>
      <c r="F232" s="10">
        <v>504</v>
      </c>
      <c r="G232" s="3" t="s">
        <v>848</v>
      </c>
      <c r="H232" s="3" t="s">
        <v>831</v>
      </c>
      <c r="I232" t="s">
        <v>843</v>
      </c>
      <c r="J232" t="s">
        <v>1016</v>
      </c>
      <c r="K232" s="3" t="s">
        <v>28</v>
      </c>
      <c r="L232" s="3" t="str">
        <f>mappings[element]&amp;mappings[institution]&amp;mappings[source data element]&amp;mappings[source data subelement]&amp;mappings[constraints]</f>
        <v>note_general[value]GEN504abnone</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t="s">
        <v>29</v>
      </c>
      <c r="Q232" s="3" t="s">
        <v>29</v>
      </c>
    </row>
    <row r="233" spans="1:17" x14ac:dyDescent="0.25">
      <c r="A233" s="3" t="s">
        <v>445</v>
      </c>
      <c r="B233" s="3" t="s">
        <v>454</v>
      </c>
      <c r="C233" t="s">
        <v>836</v>
      </c>
      <c r="D233" t="s">
        <v>29</v>
      </c>
      <c r="E233" t="s">
        <v>837</v>
      </c>
      <c r="F233" s="10">
        <v>518</v>
      </c>
      <c r="G233" t="s">
        <v>1017</v>
      </c>
      <c r="H233" t="s">
        <v>831</v>
      </c>
      <c r="I233" t="s">
        <v>843</v>
      </c>
      <c r="J233" t="s">
        <v>25</v>
      </c>
      <c r="K233" t="s">
        <v>25</v>
      </c>
      <c r="L233" s="3" t="str">
        <f>mappings[element]&amp;mappings[institution]&amp;mappings[source data element]&amp;mappings[source data subelement]&amp;mappings[constraints]</f>
        <v>note_general[value]GEN518adopnone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3" t="s">
        <v>445</v>
      </c>
      <c r="B234" s="3" t="s">
        <v>454</v>
      </c>
      <c r="C234" s="3" t="s">
        <v>836</v>
      </c>
      <c r="D234" s="3" t="s">
        <v>29</v>
      </c>
      <c r="E234" s="3" t="s">
        <v>837</v>
      </c>
      <c r="F234" s="10">
        <v>521</v>
      </c>
      <c r="G234" s="3" t="s">
        <v>848</v>
      </c>
      <c r="H234" t="s">
        <v>831</v>
      </c>
      <c r="I234" s="3" t="s">
        <v>839</v>
      </c>
      <c r="J234" t="s">
        <v>1020</v>
      </c>
      <c r="K234" s="3" t="s">
        <v>402</v>
      </c>
      <c r="L234" s="3" t="str">
        <f>mappings[element]&amp;mappings[institution]&amp;mappings[source data element]&amp;mappings[source data subelement]&amp;mappings[constraints]</f>
        <v>note_general[value]GEN521abnone</v>
      </c>
      <c r="M234" s="3">
        <f>IF(ISNUMBER(MATCH(mappings[mapping_id],issuesmap[mappingID],0)),COUNTIF(issuesmap[mappingID],mappings[mapping_id]),0)</f>
        <v>0</v>
      </c>
      <c r="N234" s="3">
        <f>IF(ISNUMBER(MATCH(mappings[element],issuesfield[field],0)),COUNTIF(issuesfield[field],mappings[element]),0)</f>
        <v>0</v>
      </c>
      <c r="O234" s="3" t="str">
        <f>IF(ISNUMBER(MATCH(mappings[element],#REF!,0)),"y","n")</f>
        <v>n</v>
      </c>
      <c r="P234" s="3"/>
      <c r="Q234" s="3"/>
    </row>
    <row r="235" spans="1:17" x14ac:dyDescent="0.25">
      <c r="A235" s="3" t="s">
        <v>445</v>
      </c>
      <c r="B235" s="3" t="s">
        <v>454</v>
      </c>
      <c r="C235" s="3" t="s">
        <v>836</v>
      </c>
      <c r="D235" s="3" t="s">
        <v>29</v>
      </c>
      <c r="E235" s="3" t="s">
        <v>837</v>
      </c>
      <c r="F235" s="10">
        <v>522</v>
      </c>
      <c r="G235" s="3" t="s">
        <v>830</v>
      </c>
      <c r="H235" s="3" t="s">
        <v>831</v>
      </c>
      <c r="I235" s="3" t="s">
        <v>843</v>
      </c>
      <c r="J235" t="s">
        <v>25</v>
      </c>
      <c r="K235" s="3" t="s">
        <v>25</v>
      </c>
      <c r="L235" s="3" t="str">
        <f>mappings[element]&amp;mappings[institution]&amp;mappings[source data element]&amp;mappings[source data subelement]&amp;mappings[constraints]</f>
        <v>note_general[value]GEN522anone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3" t="s">
        <v>445</v>
      </c>
      <c r="B236" s="3" t="s">
        <v>454</v>
      </c>
      <c r="C236" s="3" t="s">
        <v>836</v>
      </c>
      <c r="D236" s="3" t="s">
        <v>29</v>
      </c>
      <c r="E236" s="3" t="s">
        <v>837</v>
      </c>
      <c r="F236" s="10">
        <v>526</v>
      </c>
      <c r="G236" s="3" t="s">
        <v>1027</v>
      </c>
      <c r="H236" t="s">
        <v>831</v>
      </c>
      <c r="I236" s="3" t="s">
        <v>839</v>
      </c>
      <c r="J236" s="3" t="s">
        <v>1008</v>
      </c>
      <c r="K236" s="3" t="s">
        <v>402</v>
      </c>
      <c r="L236" s="3" t="str">
        <f>mappings[element]&amp;mappings[institution]&amp;mappings[source data element]&amp;mappings[source data subelement]&amp;mappings[constraints]</f>
        <v>note_general[value]GEN526abcdznone</v>
      </c>
      <c r="M236" s="3">
        <f>IF(ISNUMBER(MATCH(mappings[mapping_id],issuesmap[mappingID],0)),COUNTIF(issuesmap[mappingID],mappings[mapping_id]),0)</f>
        <v>0</v>
      </c>
      <c r="N236" s="3">
        <f>IF(ISNUMBER(MATCH(mappings[element],issuesfield[field],0)),COUNTIF(issuesfield[field],mappings[element]),0)</f>
        <v>0</v>
      </c>
      <c r="O236" s="3" t="str">
        <f>IF(ISNUMBER(MATCH(mappings[element],#REF!,0)),"y","n")</f>
        <v>n</v>
      </c>
      <c r="P236" s="3"/>
      <c r="Q236" s="3"/>
    </row>
    <row r="237" spans="1:17" x14ac:dyDescent="0.25">
      <c r="A237" s="3" t="s">
        <v>445</v>
      </c>
      <c r="B237" s="3" t="s">
        <v>454</v>
      </c>
      <c r="C237" s="3" t="s">
        <v>836</v>
      </c>
      <c r="D237" s="3" t="s">
        <v>29</v>
      </c>
      <c r="E237" s="3" t="s">
        <v>837</v>
      </c>
      <c r="F237" s="10">
        <v>536</v>
      </c>
      <c r="G237" s="3" t="s">
        <v>1028</v>
      </c>
      <c r="H237" s="3" t="s">
        <v>831</v>
      </c>
      <c r="I237" s="3" t="s">
        <v>843</v>
      </c>
      <c r="J237" s="3" t="s">
        <v>25</v>
      </c>
      <c r="K237" s="3" t="s">
        <v>402</v>
      </c>
      <c r="L237" s="3" t="str">
        <f>mappings[element]&amp;mappings[institution]&amp;mappings[source data element]&amp;mappings[source data subelement]&amp;mappings[constraints]</f>
        <v>note_general[value]GEN536abcdefghnone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445</v>
      </c>
      <c r="B238" s="3" t="s">
        <v>454</v>
      </c>
      <c r="C238" s="3" t="s">
        <v>836</v>
      </c>
      <c r="D238" s="3" t="s">
        <v>29</v>
      </c>
      <c r="E238" s="3" t="s">
        <v>837</v>
      </c>
      <c r="F238" s="10">
        <v>546</v>
      </c>
      <c r="G238" s="3" t="s">
        <v>848</v>
      </c>
      <c r="H238" t="s">
        <v>831</v>
      </c>
      <c r="I238" s="3" t="s">
        <v>843</v>
      </c>
      <c r="J238" s="3" t="s">
        <v>25</v>
      </c>
      <c r="K238" s="3" t="s">
        <v>25</v>
      </c>
      <c r="L238" s="3" t="str">
        <f>mappings[element]&amp;mappings[institution]&amp;mappings[source data element]&amp;mappings[source data subelement]&amp;mappings[constraints]</f>
        <v>note_general[value]GEN546abnone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c r="Q238" s="3"/>
    </row>
    <row r="239" spans="1:17" x14ac:dyDescent="0.25">
      <c r="A239" s="3" t="s">
        <v>445</v>
      </c>
      <c r="B239" s="3" t="s">
        <v>454</v>
      </c>
      <c r="C239" s="3" t="s">
        <v>836</v>
      </c>
      <c r="D239" s="3" t="s">
        <v>29</v>
      </c>
      <c r="E239" s="3" t="s">
        <v>837</v>
      </c>
      <c r="F239" s="10">
        <v>556</v>
      </c>
      <c r="G239" s="3" t="s">
        <v>830</v>
      </c>
      <c r="H239" s="3" t="s">
        <v>831</v>
      </c>
      <c r="I239" s="3" t="s">
        <v>843</v>
      </c>
      <c r="J239" s="3"/>
      <c r="K239" s="3"/>
      <c r="L239" s="3" t="str">
        <f>mappings[element]&amp;mappings[institution]&amp;mappings[source data element]&amp;mappings[source data subelement]&amp;mappings[constraints]</f>
        <v>note_general[value]GEN556anone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c r="Q239" s="3"/>
    </row>
    <row r="240" spans="1:17" x14ac:dyDescent="0.25">
      <c r="A240" s="3" t="s">
        <v>445</v>
      </c>
      <c r="B240" s="3" t="s">
        <v>454</v>
      </c>
      <c r="C240" s="3" t="s">
        <v>836</v>
      </c>
      <c r="D240" s="3" t="s">
        <v>29</v>
      </c>
      <c r="E240" s="3" t="s">
        <v>837</v>
      </c>
      <c r="F240" s="10">
        <v>585</v>
      </c>
      <c r="G240" s="3" t="s">
        <v>830</v>
      </c>
      <c r="H240" s="3" t="s">
        <v>831</v>
      </c>
      <c r="I240" s="3" t="s">
        <v>843</v>
      </c>
      <c r="J240" s="3" t="s">
        <v>25</v>
      </c>
      <c r="K240" s="3" t="s">
        <v>25</v>
      </c>
      <c r="L240" s="3" t="str">
        <f>mappings[element]&amp;mappings[institution]&amp;mappings[source data element]&amp;mappings[source data subelement]&amp;mappings[constraints]</f>
        <v>note_general[value]GEN585anone</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c r="Q240" s="3"/>
    </row>
    <row r="241" spans="1:17" x14ac:dyDescent="0.25">
      <c r="A241" s="3" t="s">
        <v>445</v>
      </c>
      <c r="B241" s="3" t="s">
        <v>454</v>
      </c>
      <c r="C241" s="3" t="s">
        <v>836</v>
      </c>
      <c r="D241" s="3" t="s">
        <v>29</v>
      </c>
      <c r="E241" s="3" t="s">
        <v>837</v>
      </c>
      <c r="F241" s="10">
        <v>586</v>
      </c>
      <c r="G241" s="3" t="s">
        <v>830</v>
      </c>
      <c r="H241" s="3" t="s">
        <v>831</v>
      </c>
      <c r="I241" s="3" t="s">
        <v>843</v>
      </c>
      <c r="J241" s="3" t="s">
        <v>25</v>
      </c>
      <c r="K241" s="3" t="s">
        <v>25</v>
      </c>
      <c r="L241" s="3" t="str">
        <f>mappings[element]&amp;mappings[institution]&amp;mappings[source data element]&amp;mappings[source data subelement]&amp;mappings[constraints]</f>
        <v>note_general[value]GEN586anone</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456</v>
      </c>
      <c r="B242" s="3" t="s">
        <v>1510</v>
      </c>
      <c r="C242" s="3" t="s">
        <v>836</v>
      </c>
      <c r="D242" s="3" t="s">
        <v>29</v>
      </c>
      <c r="E242" s="3" t="s">
        <v>837</v>
      </c>
      <c r="F242" s="10">
        <v>550</v>
      </c>
      <c r="G242" s="3" t="s">
        <v>830</v>
      </c>
      <c r="H242" s="3" t="s">
        <v>831</v>
      </c>
      <c r="I242" s="3" t="s">
        <v>843</v>
      </c>
      <c r="J242" s="3" t="s">
        <v>25</v>
      </c>
      <c r="K242" s="3" t="s">
        <v>25</v>
      </c>
      <c r="L242" s="3" t="str">
        <f>mappings[element]&amp;mappings[institution]&amp;mappings[source data element]&amp;mappings[source data subelement]&amp;mappings[constraints]</f>
        <v>note_issuance[value]GEN550anone</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c r="Q242" s="3"/>
    </row>
    <row r="243" spans="1:17" x14ac:dyDescent="0.25">
      <c r="A243" s="3" t="s">
        <v>461</v>
      </c>
      <c r="B243" s="3" t="s">
        <v>464</v>
      </c>
      <c r="C243" s="3" t="s">
        <v>836</v>
      </c>
      <c r="D243" s="3" t="s">
        <v>29</v>
      </c>
      <c r="E243" s="3" t="s">
        <v>822</v>
      </c>
      <c r="F243" s="10">
        <v>541</v>
      </c>
      <c r="G243" s="3" t="s">
        <v>27</v>
      </c>
      <c r="H243" s="3" t="s">
        <v>831</v>
      </c>
      <c r="I243" s="3" t="s">
        <v>1022</v>
      </c>
      <c r="J243" s="3" t="s">
        <v>25</v>
      </c>
      <c r="K243" s="3" t="s">
        <v>1238</v>
      </c>
      <c r="L243" s="3" t="str">
        <f>mappings[element]&amp;mappings[institution]&amp;mappings[source data element]&amp;mappings[source data subelement]&amp;mappings[constraints]</f>
        <v>note_local[indexed]UNC541{na}none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c r="Q243" s="3"/>
    </row>
    <row r="244" spans="1:17" x14ac:dyDescent="0.25">
      <c r="A244" s="3" t="s">
        <v>461</v>
      </c>
      <c r="B244" s="3" t="s">
        <v>464</v>
      </c>
      <c r="C244" s="3" t="s">
        <v>836</v>
      </c>
      <c r="D244" s="3" t="s">
        <v>29</v>
      </c>
      <c r="E244" s="3" t="s">
        <v>822</v>
      </c>
      <c r="F244" s="10">
        <v>790</v>
      </c>
      <c r="G244" s="3" t="s">
        <v>27</v>
      </c>
      <c r="H244" s="3" t="s">
        <v>831</v>
      </c>
      <c r="I244" s="3" t="s">
        <v>1022</v>
      </c>
      <c r="J244" s="3" t="s">
        <v>25</v>
      </c>
      <c r="K244" s="3" t="s">
        <v>1238</v>
      </c>
      <c r="L244" s="3" t="str">
        <f>mappings[element]&amp;mappings[institution]&amp;mappings[source data element]&amp;mappings[source data subelement]&amp;mappings[constraints]</f>
        <v>note_local[indexed]UNC790{na}none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c r="Q244" s="3"/>
    </row>
    <row r="245" spans="1:17" x14ac:dyDescent="0.25">
      <c r="A245" s="3" t="s">
        <v>461</v>
      </c>
      <c r="B245" s="3" t="s">
        <v>464</v>
      </c>
      <c r="C245" s="3" t="s">
        <v>836</v>
      </c>
      <c r="D245" s="3" t="s">
        <v>29</v>
      </c>
      <c r="E245" s="3" t="s">
        <v>822</v>
      </c>
      <c r="F245" s="10">
        <v>791</v>
      </c>
      <c r="G245" s="3" t="s">
        <v>27</v>
      </c>
      <c r="H245" s="3" t="s">
        <v>831</v>
      </c>
      <c r="I245" s="3" t="s">
        <v>1022</v>
      </c>
      <c r="J245" s="3" t="s">
        <v>25</v>
      </c>
      <c r="K245" s="3" t="s">
        <v>1238</v>
      </c>
      <c r="L245" s="3" t="str">
        <f>mappings[element]&amp;mappings[institution]&amp;mappings[source data element]&amp;mappings[source data subelement]&amp;mappings[constraints]</f>
        <v>note_local[indexed]UNC791{na}none</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c r="Q245" s="3"/>
    </row>
    <row r="246" spans="1:17" x14ac:dyDescent="0.25">
      <c r="A246" s="3" t="s">
        <v>461</v>
      </c>
      <c r="B246" s="3" t="s">
        <v>465</v>
      </c>
      <c r="C246" s="3" t="s">
        <v>836</v>
      </c>
      <c r="D246" s="3" t="s">
        <v>29</v>
      </c>
      <c r="E246" s="3" t="s">
        <v>822</v>
      </c>
      <c r="F246" s="10">
        <v>541</v>
      </c>
      <c r="G246" s="3" t="s">
        <v>830</v>
      </c>
      <c r="H246" s="3" t="s">
        <v>831</v>
      </c>
      <c r="I246" s="3" t="s">
        <v>828</v>
      </c>
      <c r="J246" s="3" t="s">
        <v>28</v>
      </c>
      <c r="K246" s="3" t="s">
        <v>28</v>
      </c>
      <c r="L246" s="3" t="str">
        <f>mappings[element]&amp;mappings[institution]&amp;mappings[source data element]&amp;mappings[source data subelement]&amp;mappings[constraints]</f>
        <v>note_local[indexed_value]UNC541anone</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t="s">
        <v>29</v>
      </c>
      <c r="Q246" s="3" t="s">
        <v>29</v>
      </c>
    </row>
    <row r="247" spans="1:17" x14ac:dyDescent="0.25">
      <c r="A247" s="3" t="s">
        <v>461</v>
      </c>
      <c r="B247" s="3" t="s">
        <v>467</v>
      </c>
      <c r="C247" s="3" t="s">
        <v>836</v>
      </c>
      <c r="D247" s="3" t="s">
        <v>29</v>
      </c>
      <c r="E247" s="3" t="s">
        <v>837</v>
      </c>
      <c r="F247" s="10">
        <v>500</v>
      </c>
      <c r="G247" s="3">
        <v>3</v>
      </c>
      <c r="H247" s="3" t="s">
        <v>1029</v>
      </c>
      <c r="I247" s="3" t="s">
        <v>843</v>
      </c>
      <c r="J247" s="3" t="s">
        <v>28</v>
      </c>
      <c r="K247" s="3" t="s">
        <v>28</v>
      </c>
      <c r="L247" s="3" t="str">
        <f>mappings[element]&amp;mappings[institution]&amp;mappings[source data element]&amp;mappings[source data subelement]&amp;mappings[constraints]</f>
        <v>note_local[label]GEN5003field contains whitelisted $5 value</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t="s">
        <v>29</v>
      </c>
      <c r="Q247" s="3" t="s">
        <v>29</v>
      </c>
    </row>
    <row r="248" spans="1:17" x14ac:dyDescent="0.25">
      <c r="A248" s="3" t="s">
        <v>461</v>
      </c>
      <c r="B248" s="3" t="s">
        <v>467</v>
      </c>
      <c r="C248" s="3" t="s">
        <v>836</v>
      </c>
      <c r="D248" s="3" t="s">
        <v>29</v>
      </c>
      <c r="E248" s="3" t="s">
        <v>837</v>
      </c>
      <c r="F248" s="10">
        <v>561</v>
      </c>
      <c r="G248" s="3" t="s">
        <v>27</v>
      </c>
      <c r="H248" s="3" t="s">
        <v>1033</v>
      </c>
      <c r="I248" s="3" t="s">
        <v>864</v>
      </c>
      <c r="J248" s="3" t="s">
        <v>1449</v>
      </c>
      <c r="K248" s="3"/>
      <c r="L248" s="3" t="str">
        <f>mappings[element]&amp;mappings[institution]&amp;mappings[source data element]&amp;mappings[source data subelement]&amp;mappings[constraints]</f>
        <v>note_local[label]GEN561{na}ind1 != 0 and $3 NOT present</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c r="Q248" s="3"/>
    </row>
    <row r="249" spans="1:17" x14ac:dyDescent="0.25">
      <c r="A249" s="3" t="s">
        <v>461</v>
      </c>
      <c r="B249" s="3" t="s">
        <v>467</v>
      </c>
      <c r="C249" s="3" t="s">
        <v>836</v>
      </c>
      <c r="D249" s="3" t="s">
        <v>29</v>
      </c>
      <c r="E249" s="3" t="s">
        <v>837</v>
      </c>
      <c r="F249" s="10">
        <v>561</v>
      </c>
      <c r="G249" s="3">
        <v>3</v>
      </c>
      <c r="H249" s="3" t="s">
        <v>1032</v>
      </c>
      <c r="I249" s="3" t="s">
        <v>843</v>
      </c>
      <c r="J249" s="3" t="s">
        <v>1450</v>
      </c>
      <c r="K249" s="3" t="s">
        <v>28</v>
      </c>
      <c r="L249" s="3" t="str">
        <f>mappings[element]&amp;mappings[institution]&amp;mappings[source data element]&amp;mappings[source data subelement]&amp;mappings[constraints]</f>
        <v>note_local[label]GEN5613ind1 != 0 and $3 present</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c r="Q249" s="3"/>
    </row>
    <row r="250" spans="1:17" x14ac:dyDescent="0.25">
      <c r="A250" s="3" t="s">
        <v>461</v>
      </c>
      <c r="B250" s="3" t="s">
        <v>467</v>
      </c>
      <c r="C250" s="3" t="s">
        <v>836</v>
      </c>
      <c r="D250" s="3" t="s">
        <v>29</v>
      </c>
      <c r="E250" s="3" t="s">
        <v>822</v>
      </c>
      <c r="F250" s="10">
        <v>541</v>
      </c>
      <c r="G250" s="3" t="s">
        <v>27</v>
      </c>
      <c r="H250" s="3" t="s">
        <v>831</v>
      </c>
      <c r="I250" s="3" t="s">
        <v>864</v>
      </c>
      <c r="J250" t="s">
        <v>1463</v>
      </c>
      <c r="K250" s="3" t="s">
        <v>28</v>
      </c>
      <c r="L250" s="3" t="str">
        <f>mappings[element]&amp;mappings[institution]&amp;mappings[source data element]&amp;mappings[source data subelement]&amp;mappings[constraints]</f>
        <v>note_local[label]UNC541{na}none</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c r="Q250" s="3"/>
    </row>
    <row r="251" spans="1:17" x14ac:dyDescent="0.25">
      <c r="A251" s="3" t="s">
        <v>461</v>
      </c>
      <c r="B251" s="3" t="s">
        <v>470</v>
      </c>
      <c r="C251" s="3" t="s">
        <v>836</v>
      </c>
      <c r="D251" s="3" t="s">
        <v>29</v>
      </c>
      <c r="E251" s="3" t="s">
        <v>837</v>
      </c>
      <c r="F251" s="10">
        <v>500</v>
      </c>
      <c r="G251" s="3" t="s">
        <v>830</v>
      </c>
      <c r="H251" s="3" t="s">
        <v>1029</v>
      </c>
      <c r="I251" s="3" t="s">
        <v>843</v>
      </c>
      <c r="J251" s="3" t="s">
        <v>28</v>
      </c>
      <c r="K251" s="3" t="s">
        <v>28</v>
      </c>
      <c r="L251" s="3" t="str">
        <f>mappings[element]&amp;mappings[institution]&amp;mappings[source data element]&amp;mappings[source data subelement]&amp;mappings[constraints]</f>
        <v>note_local[value]GEN500afield contains whitelisted $5 value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t="s">
        <v>29</v>
      </c>
      <c r="Q251" s="3" t="s">
        <v>29</v>
      </c>
    </row>
    <row r="252" spans="1:17" x14ac:dyDescent="0.25">
      <c r="A252" s="3" t="s">
        <v>461</v>
      </c>
      <c r="B252" s="3" t="s">
        <v>470</v>
      </c>
      <c r="C252" s="3" t="s">
        <v>836</v>
      </c>
      <c r="D252" s="3" t="s">
        <v>29</v>
      </c>
      <c r="E252" s="3" t="s">
        <v>837</v>
      </c>
      <c r="F252" s="10">
        <v>561</v>
      </c>
      <c r="G252" s="3" t="s">
        <v>830</v>
      </c>
      <c r="H252" s="3" t="s">
        <v>1034</v>
      </c>
      <c r="I252" s="3" t="s">
        <v>843</v>
      </c>
      <c r="J252" s="3" t="s">
        <v>28</v>
      </c>
      <c r="K252" s="3" t="s">
        <v>28</v>
      </c>
      <c r="L252" s="3" t="str">
        <f>mappings[element]&amp;mappings[institution]&amp;mappings[source data element]&amp;mappings[source data subelement]&amp;mappings[constraints]</f>
        <v>note_local[value]GEN561aind1 != 0</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29</v>
      </c>
      <c r="Q252" s="3" t="s">
        <v>29</v>
      </c>
    </row>
    <row r="253" spans="1:17" x14ac:dyDescent="0.25">
      <c r="A253" s="3" t="s">
        <v>461</v>
      </c>
      <c r="B253" s="3" t="s">
        <v>470</v>
      </c>
      <c r="C253" s="3" t="s">
        <v>836</v>
      </c>
      <c r="D253" s="3" t="s">
        <v>29</v>
      </c>
      <c r="E253" s="3" t="s">
        <v>837</v>
      </c>
      <c r="F253" s="10">
        <v>590</v>
      </c>
      <c r="G253" s="3" t="s">
        <v>830</v>
      </c>
      <c r="H253" s="3" t="s">
        <v>831</v>
      </c>
      <c r="I253" s="3" t="s">
        <v>843</v>
      </c>
      <c r="J253" s="3" t="s">
        <v>28</v>
      </c>
      <c r="K253" s="3" t="s">
        <v>28</v>
      </c>
      <c r="L253" s="3" t="str">
        <f>mappings[element]&amp;mappings[institution]&amp;mappings[source data element]&amp;mappings[source data subelement]&amp;mappings[constraints]</f>
        <v>note_local[value]GEN590anone</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t="s">
        <v>29</v>
      </c>
      <c r="Q253" s="3" t="s">
        <v>29</v>
      </c>
    </row>
    <row r="254" spans="1:17" x14ac:dyDescent="0.25">
      <c r="A254" s="3" t="s">
        <v>461</v>
      </c>
      <c r="B254" s="3" t="s">
        <v>470</v>
      </c>
      <c r="C254" s="3" t="s">
        <v>836</v>
      </c>
      <c r="D254" s="3" t="s">
        <v>29</v>
      </c>
      <c r="E254" s="3" t="s">
        <v>822</v>
      </c>
      <c r="F254" s="10">
        <v>541</v>
      </c>
      <c r="G254" s="3" t="s">
        <v>1030</v>
      </c>
      <c r="H254" s="3" t="s">
        <v>831</v>
      </c>
      <c r="I254" s="3" t="s">
        <v>843</v>
      </c>
      <c r="J254" s="3" t="s">
        <v>1031</v>
      </c>
      <c r="K254" s="3" t="s">
        <v>28</v>
      </c>
      <c r="L254" s="3" t="str">
        <f>mappings[element]&amp;mappings[institution]&amp;mappings[source data element]&amp;mappings[source data subelement]&amp;mappings[constraints]</f>
        <v>note_local[value]UNC541abcdefhno3none</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29</v>
      </c>
      <c r="Q254" s="3" t="s">
        <v>29</v>
      </c>
    </row>
    <row r="255" spans="1:17" x14ac:dyDescent="0.25">
      <c r="A255" s="3" t="s">
        <v>461</v>
      </c>
      <c r="B255" s="3" t="s">
        <v>470</v>
      </c>
      <c r="C255" s="3" t="s">
        <v>836</v>
      </c>
      <c r="D255" s="3" t="s">
        <v>29</v>
      </c>
      <c r="E255" s="3" t="s">
        <v>822</v>
      </c>
      <c r="F255" s="10">
        <v>790</v>
      </c>
      <c r="G255" s="3" t="s">
        <v>841</v>
      </c>
      <c r="H255" s="3" t="s">
        <v>842</v>
      </c>
      <c r="I255" s="3" t="s">
        <v>843</v>
      </c>
      <c r="J255" s="3" t="s">
        <v>844</v>
      </c>
      <c r="K255" s="3" t="s">
        <v>28</v>
      </c>
      <c r="L255" s="3" t="str">
        <f>mappings[element]&amp;mappings[institution]&amp;mappings[source data element]&amp;mappings[source data subelement]&amp;mappings[constraints]</f>
        <v>note_local[value]UNC790abcdgquind 1 = 0</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t="s">
        <v>68</v>
      </c>
      <c r="Q255" s="3" t="s">
        <v>68</v>
      </c>
    </row>
    <row r="256" spans="1:17" x14ac:dyDescent="0.25">
      <c r="A256" s="3" t="s">
        <v>461</v>
      </c>
      <c r="B256" s="3" t="s">
        <v>470</v>
      </c>
      <c r="C256" s="3" t="s">
        <v>836</v>
      </c>
      <c r="D256" s="3" t="s">
        <v>29</v>
      </c>
      <c r="E256" s="3" t="s">
        <v>822</v>
      </c>
      <c r="F256" s="10">
        <v>791</v>
      </c>
      <c r="G256" s="3" t="s">
        <v>845</v>
      </c>
      <c r="H256" t="s">
        <v>846</v>
      </c>
      <c r="I256" s="3" t="s">
        <v>843</v>
      </c>
      <c r="J256" t="s">
        <v>847</v>
      </c>
      <c r="K256" s="3" t="s">
        <v>28</v>
      </c>
      <c r="L256" s="3" t="str">
        <f>mappings[element]&amp;mappings[institution]&amp;mappings[source data element]&amp;mappings[source data subelement]&amp;mappings[constraints]</f>
        <v>note_local[value]UNC791abcdfgind 1 = 2</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t="s">
        <v>68</v>
      </c>
      <c r="Q256" s="3" t="s">
        <v>68</v>
      </c>
    </row>
    <row r="257" spans="1:17" x14ac:dyDescent="0.25">
      <c r="A257" s="3" t="s">
        <v>472</v>
      </c>
      <c r="B257" s="3" t="s">
        <v>472</v>
      </c>
      <c r="C257" s="3" t="s">
        <v>836</v>
      </c>
      <c r="D257" s="3" t="s">
        <v>29</v>
      </c>
      <c r="E257" s="3" t="s">
        <v>837</v>
      </c>
      <c r="F257" s="10">
        <v>567</v>
      </c>
      <c r="G257" s="3" t="s">
        <v>830</v>
      </c>
      <c r="H257" t="s">
        <v>831</v>
      </c>
      <c r="I257" s="3" t="s">
        <v>843</v>
      </c>
      <c r="J257" s="3" t="s">
        <v>25</v>
      </c>
      <c r="K257" s="3" t="s">
        <v>25</v>
      </c>
      <c r="L257" s="3" t="str">
        <f>mappings[element]&amp;mappings[institution]&amp;mappings[source data element]&amp;mappings[source data subelement]&amp;mappings[constraints]</f>
        <v>note_methodologyGEN567anone</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c r="Q257" s="3"/>
    </row>
    <row r="258" spans="1:17" x14ac:dyDescent="0.25">
      <c r="A258" s="3" t="s">
        <v>475</v>
      </c>
      <c r="B258" s="3" t="s">
        <v>475</v>
      </c>
      <c r="C258" s="3" t="s">
        <v>836</v>
      </c>
      <c r="D258" s="3" t="s">
        <v>29</v>
      </c>
      <c r="E258" s="3" t="s">
        <v>837</v>
      </c>
      <c r="F258" s="10">
        <v>515</v>
      </c>
      <c r="G258" s="3" t="s">
        <v>830</v>
      </c>
      <c r="H258" s="3" t="s">
        <v>831</v>
      </c>
      <c r="I258" s="3" t="s">
        <v>843</v>
      </c>
      <c r="J258" s="3" t="s">
        <v>25</v>
      </c>
      <c r="K258" s="3" t="s">
        <v>25</v>
      </c>
      <c r="L258" s="3" t="str">
        <f>mappings[element]&amp;mappings[institution]&amp;mappings[source data element]&amp;mappings[source data subelement]&amp;mappings[constraints]</f>
        <v>note_numberingGEN515anone</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t="s">
        <v>29</v>
      </c>
      <c r="Q258" s="3" t="s">
        <v>29</v>
      </c>
    </row>
    <row r="259" spans="1:17" x14ac:dyDescent="0.25">
      <c r="A259" s="3" t="s">
        <v>478</v>
      </c>
      <c r="B259" s="3" t="s">
        <v>478</v>
      </c>
      <c r="C259" s="3" t="s">
        <v>836</v>
      </c>
      <c r="D259" s="3" t="s">
        <v>29</v>
      </c>
      <c r="E259" s="3" t="s">
        <v>837</v>
      </c>
      <c r="F259" s="10">
        <v>351</v>
      </c>
      <c r="G259" s="3" t="s">
        <v>1035</v>
      </c>
      <c r="H259" s="3" t="s">
        <v>831</v>
      </c>
      <c r="I259" s="3" t="s">
        <v>843</v>
      </c>
      <c r="J259" s="3" t="s">
        <v>1036</v>
      </c>
      <c r="K259" s="3" t="s">
        <v>25</v>
      </c>
      <c r="L259" s="3" t="str">
        <f>mappings[element]&amp;mappings[institution]&amp;mappings[source data element]&amp;mappings[source data subelement]&amp;mappings[constraints]</f>
        <v>note_organizationGEN351abc3none</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t="s">
        <v>29</v>
      </c>
      <c r="Q259" s="3" t="s">
        <v>29</v>
      </c>
    </row>
    <row r="260" spans="1:17" s="3" customFormat="1" x14ac:dyDescent="0.25">
      <c r="A260" s="3" t="s">
        <v>484</v>
      </c>
      <c r="B260" s="3" t="s">
        <v>487</v>
      </c>
      <c r="C260" s="3" t="s">
        <v>836</v>
      </c>
      <c r="D260" s="3" t="s">
        <v>29</v>
      </c>
      <c r="E260" s="3" t="s">
        <v>837</v>
      </c>
      <c r="F260" s="10">
        <v>511</v>
      </c>
      <c r="G260" s="3" t="s">
        <v>27</v>
      </c>
      <c r="H260" s="3" t="s">
        <v>1037</v>
      </c>
      <c r="I260" s="3" t="s">
        <v>864</v>
      </c>
      <c r="J260" s="3" t="s">
        <v>1428</v>
      </c>
      <c r="K260" s="3" t="s">
        <v>25</v>
      </c>
      <c r="L260" s="3" t="str">
        <f>mappings[element]&amp;mappings[institution]&amp;mappings[source data element]&amp;mappings[source data subelement]&amp;mappings[constraints]</f>
        <v>note_performer_credits[label]GEN511{na}ind1=1</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t="s">
        <v>29</v>
      </c>
      <c r="Q260" s="3" t="s">
        <v>29</v>
      </c>
    </row>
    <row r="261" spans="1:17" s="3" customFormat="1" x14ac:dyDescent="0.25">
      <c r="A261" s="3" t="s">
        <v>484</v>
      </c>
      <c r="B261" s="3" t="s">
        <v>490</v>
      </c>
      <c r="C261" s="3" t="s">
        <v>836</v>
      </c>
      <c r="D261" s="3" t="s">
        <v>29</v>
      </c>
      <c r="E261" s="3" t="s">
        <v>837</v>
      </c>
      <c r="F261" s="10">
        <v>511</v>
      </c>
      <c r="G261" s="3" t="s">
        <v>830</v>
      </c>
      <c r="H261" s="3" t="s">
        <v>831</v>
      </c>
      <c r="I261" s="3" t="s">
        <v>843</v>
      </c>
      <c r="J261" s="3" t="s">
        <v>25</v>
      </c>
      <c r="K261" s="3" t="s">
        <v>25</v>
      </c>
      <c r="L261" s="3" t="str">
        <f>mappings[element]&amp;mappings[institution]&amp;mappings[source data element]&amp;mappings[source data subelement]&amp;mappings[constraints]</f>
        <v>note_performer_credits[value]GEN511anone</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t="s">
        <v>29</v>
      </c>
      <c r="Q261" s="3" t="s">
        <v>29</v>
      </c>
    </row>
    <row r="262" spans="1:17" x14ac:dyDescent="0.25">
      <c r="A262" s="3" t="s">
        <v>1585</v>
      </c>
      <c r="B262" s="3" t="s">
        <v>1585</v>
      </c>
      <c r="C262" s="3" t="s">
        <v>836</v>
      </c>
      <c r="D262" s="3" t="s">
        <v>29</v>
      </c>
      <c r="E262" s="3" t="s">
        <v>837</v>
      </c>
      <c r="F262" s="10">
        <v>524</v>
      </c>
      <c r="G262" s="3" t="s">
        <v>1591</v>
      </c>
      <c r="H262" s="3" t="s">
        <v>831</v>
      </c>
      <c r="I262" s="3" t="s">
        <v>843</v>
      </c>
      <c r="J262" s="3" t="s">
        <v>1036</v>
      </c>
      <c r="K262" s="3" t="s">
        <v>25</v>
      </c>
      <c r="L262" s="3" t="str">
        <f>mappings[element]&amp;mappings[institution]&amp;mappings[source data element]&amp;mappings[source data subelement]&amp;mappings[constraints]</f>
        <v>note_preferred_citationGEN524a3none</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t="s">
        <v>29</v>
      </c>
      <c r="Q262" s="3" t="s">
        <v>29</v>
      </c>
    </row>
    <row r="263" spans="1:17" x14ac:dyDescent="0.25">
      <c r="A263" s="3" t="s">
        <v>492</v>
      </c>
      <c r="B263" s="3" t="s">
        <v>492</v>
      </c>
      <c r="C263" s="3" t="s">
        <v>836</v>
      </c>
      <c r="D263" s="3" t="s">
        <v>29</v>
      </c>
      <c r="E263" s="3" t="s">
        <v>837</v>
      </c>
      <c r="F263" s="10">
        <v>508</v>
      </c>
      <c r="G263" s="3" t="s">
        <v>830</v>
      </c>
      <c r="H263" s="3" t="s">
        <v>831</v>
      </c>
      <c r="I263" s="3" t="s">
        <v>843</v>
      </c>
      <c r="J263" s="3" t="s">
        <v>25</v>
      </c>
      <c r="K263" s="3" t="s">
        <v>25</v>
      </c>
      <c r="L263" s="3" t="str">
        <f>mappings[element]&amp;mappings[institution]&amp;mappings[source data element]&amp;mappings[source data subelement]&amp;mappings[constraints]</f>
        <v>note_production_creditsGEN508anone</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t="s">
        <v>29</v>
      </c>
      <c r="Q263" s="3" t="s">
        <v>29</v>
      </c>
    </row>
    <row r="264" spans="1:17" x14ac:dyDescent="0.25">
      <c r="A264" s="3" t="s">
        <v>496</v>
      </c>
      <c r="B264" s="3" t="s">
        <v>499</v>
      </c>
      <c r="C264" s="3" t="s">
        <v>836</v>
      </c>
      <c r="D264" s="3" t="s">
        <v>29</v>
      </c>
      <c r="E264" s="3" t="s">
        <v>837</v>
      </c>
      <c r="F264" s="10">
        <v>535</v>
      </c>
      <c r="G264" s="3" t="s">
        <v>27</v>
      </c>
      <c r="H264" s="3" t="s">
        <v>831</v>
      </c>
      <c r="I264" s="3" t="s">
        <v>864</v>
      </c>
      <c r="J264" s="3" t="s">
        <v>1380</v>
      </c>
      <c r="K264" s="3" t="s">
        <v>402</v>
      </c>
      <c r="L264" s="3" t="str">
        <f>mappings[element]&amp;mappings[institution]&amp;mappings[source data element]&amp;mappings[source data subelement]&amp;mappings[constraints]</f>
        <v>note_related_work[indexed]GEN535{na}none</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499</v>
      </c>
      <c r="C265" s="3" t="s">
        <v>836</v>
      </c>
      <c r="D265" s="3" t="s">
        <v>29</v>
      </c>
      <c r="E265" s="3" t="s">
        <v>837</v>
      </c>
      <c r="F265" s="10">
        <v>544</v>
      </c>
      <c r="G265" s="3" t="s">
        <v>27</v>
      </c>
      <c r="H265" s="3" t="s">
        <v>1044</v>
      </c>
      <c r="I265" s="3" t="s">
        <v>864</v>
      </c>
      <c r="J265" s="3" t="s">
        <v>1380</v>
      </c>
      <c r="K265" s="3" t="s">
        <v>1045</v>
      </c>
      <c r="L265" s="3" t="str">
        <f>mappings[element]&amp;mappings[institution]&amp;mappings[source data element]&amp;mappings[source data subelement]&amp;mappings[constraints]</f>
        <v>note_related_work[indexed]GEN544{na}$d NOT present</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499</v>
      </c>
      <c r="C266" s="14" t="s">
        <v>836</v>
      </c>
      <c r="D266" s="14" t="s">
        <v>29</v>
      </c>
      <c r="E266" s="14" t="s">
        <v>837</v>
      </c>
      <c r="F266" s="10">
        <v>544</v>
      </c>
      <c r="G266" s="3" t="s">
        <v>27</v>
      </c>
      <c r="H266" s="3" t="s">
        <v>1042</v>
      </c>
      <c r="I266" s="14" t="s">
        <v>1022</v>
      </c>
      <c r="J266" s="3" t="s">
        <v>25</v>
      </c>
      <c r="K266" s="3" t="s">
        <v>1043</v>
      </c>
      <c r="L266" s="3" t="str">
        <f>mappings[element]&amp;mappings[institution]&amp;mappings[source data element]&amp;mappings[source data subelement]&amp;mappings[constraints]</f>
        <v>note_related_work[indexed]GEN544{na}$d present</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499</v>
      </c>
      <c r="C267" s="3" t="s">
        <v>836</v>
      </c>
      <c r="D267" s="3" t="s">
        <v>29</v>
      </c>
      <c r="E267" s="3" t="s">
        <v>837</v>
      </c>
      <c r="F267" s="10">
        <v>580</v>
      </c>
      <c r="G267" s="3" t="s">
        <v>27</v>
      </c>
      <c r="H267" s="3" t="s">
        <v>831</v>
      </c>
      <c r="I267" s="3" t="s">
        <v>864</v>
      </c>
      <c r="J267" s="3" t="s">
        <v>1380</v>
      </c>
      <c r="K267" s="3" t="s">
        <v>1045</v>
      </c>
      <c r="L267" s="3" t="str">
        <f>mappings[element]&amp;mappings[institution]&amp;mappings[source data element]&amp;mappings[source data subelement]&amp;mappings[constraints]</f>
        <v>note_related_work[indexed]GEN580{na}none</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s="3" t="s">
        <v>496</v>
      </c>
      <c r="B268" s="3" t="s">
        <v>500</v>
      </c>
      <c r="C268" s="3" t="s">
        <v>836</v>
      </c>
      <c r="D268" s="3" t="s">
        <v>29</v>
      </c>
      <c r="E268" s="3" t="s">
        <v>837</v>
      </c>
      <c r="F268" s="10">
        <v>544</v>
      </c>
      <c r="G268" s="3" t="s">
        <v>933</v>
      </c>
      <c r="H268" s="3" t="s">
        <v>831</v>
      </c>
      <c r="I268" s="3" t="s">
        <v>843</v>
      </c>
      <c r="J268" s="3" t="s">
        <v>25</v>
      </c>
      <c r="K268" s="3" t="s">
        <v>25</v>
      </c>
      <c r="L268" s="3" t="str">
        <f>mappings[element]&amp;mappings[institution]&amp;mappings[source data element]&amp;mappings[source data subelement]&amp;mappings[constraints]</f>
        <v>note_related_work[indexed_value]GEN544dnone</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s="3" t="s">
        <v>496</v>
      </c>
      <c r="B269" s="3" t="s">
        <v>502</v>
      </c>
      <c r="C269" s="3" t="s">
        <v>836</v>
      </c>
      <c r="D269" s="3" t="s">
        <v>29</v>
      </c>
      <c r="E269" s="3" t="s">
        <v>837</v>
      </c>
      <c r="F269" s="10">
        <v>535</v>
      </c>
      <c r="G269" s="3">
        <v>3</v>
      </c>
      <c r="H269" t="s">
        <v>1039</v>
      </c>
      <c r="I269" s="3" t="s">
        <v>839</v>
      </c>
      <c r="J269" s="3" t="s">
        <v>1385</v>
      </c>
      <c r="K269" s="3" t="s">
        <v>402</v>
      </c>
      <c r="L269" s="3" t="str">
        <f>mappings[element]&amp;mappings[institution]&amp;mappings[source data element]&amp;mappings[source data subelement]&amp;mappings[constraints]</f>
        <v>note_related_work[label]GEN5353i1=2 AND $3</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s="3" t="s">
        <v>496</v>
      </c>
      <c r="B270" s="3" t="s">
        <v>502</v>
      </c>
      <c r="C270" s="3" t="s">
        <v>836</v>
      </c>
      <c r="D270" s="3" t="s">
        <v>29</v>
      </c>
      <c r="E270" s="3" t="s">
        <v>837</v>
      </c>
      <c r="F270" s="10">
        <v>535</v>
      </c>
      <c r="G270" s="3">
        <v>3</v>
      </c>
      <c r="H270" s="3" t="s">
        <v>1038</v>
      </c>
      <c r="I270" s="3" t="s">
        <v>839</v>
      </c>
      <c r="J270" s="3" t="s">
        <v>1387</v>
      </c>
      <c r="K270" s="3" t="s">
        <v>402</v>
      </c>
      <c r="L270" s="3" t="str">
        <f>mappings[element]&amp;mappings[institution]&amp;mappings[source data element]&amp;mappings[source data subelement]&amp;mappings[constraints]</f>
        <v>note_related_work[label]GEN5353i1=1 AND $3</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s="3" t="s">
        <v>496</v>
      </c>
      <c r="B271" s="3" t="s">
        <v>502</v>
      </c>
      <c r="C271" s="3" t="s">
        <v>836</v>
      </c>
      <c r="D271" s="3" t="s">
        <v>29</v>
      </c>
      <c r="E271" s="3" t="s">
        <v>837</v>
      </c>
      <c r="F271" s="10">
        <v>535</v>
      </c>
      <c r="G271" s="3" t="s">
        <v>27</v>
      </c>
      <c r="H271" s="3" t="s">
        <v>1041</v>
      </c>
      <c r="I271" s="3" t="s">
        <v>864</v>
      </c>
      <c r="J271" t="s">
        <v>1434</v>
      </c>
      <c r="K271" s="3" t="s">
        <v>402</v>
      </c>
      <c r="L271" s="3" t="str">
        <f>mappings[element]&amp;mappings[institution]&amp;mappings[source data element]&amp;mappings[source data subelement]&amp;mappings[constraints]</f>
        <v>note_related_work[label]GEN535{na}i1=2 AND !$3</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c r="Q271" s="3"/>
    </row>
    <row r="272" spans="1:17" x14ac:dyDescent="0.25">
      <c r="A272" s="3" t="s">
        <v>496</v>
      </c>
      <c r="B272" s="3" t="s">
        <v>502</v>
      </c>
      <c r="C272" s="3" t="s">
        <v>836</v>
      </c>
      <c r="D272" s="3" t="s">
        <v>29</v>
      </c>
      <c r="E272" s="3" t="s">
        <v>837</v>
      </c>
      <c r="F272" s="10">
        <v>535</v>
      </c>
      <c r="G272" s="3" t="s">
        <v>27</v>
      </c>
      <c r="H272" t="s">
        <v>1040</v>
      </c>
      <c r="I272" s="3" t="s">
        <v>864</v>
      </c>
      <c r="J272" s="3" t="s">
        <v>1448</v>
      </c>
      <c r="K272" s="3" t="s">
        <v>402</v>
      </c>
      <c r="L272" s="3" t="str">
        <f>mappings[element]&amp;mappings[institution]&amp;mappings[source data element]&amp;mappings[source data subelement]&amp;mappings[constraints]</f>
        <v>note_related_work[label]GEN535{na}i1=1 AND !$3</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c r="Q272" s="3"/>
    </row>
    <row r="273" spans="1:17" x14ac:dyDescent="0.25">
      <c r="A273" s="3" t="s">
        <v>496</v>
      </c>
      <c r="B273" s="3" t="s">
        <v>502</v>
      </c>
      <c r="C273" s="3" t="s">
        <v>836</v>
      </c>
      <c r="D273" s="3" t="s">
        <v>29</v>
      </c>
      <c r="E273" s="3" t="s">
        <v>837</v>
      </c>
      <c r="F273" s="10">
        <v>544</v>
      </c>
      <c r="G273" s="3">
        <v>3</v>
      </c>
      <c r="H273" t="s">
        <v>1046</v>
      </c>
      <c r="I273" s="3" t="s">
        <v>839</v>
      </c>
      <c r="J273" t="s">
        <v>1388</v>
      </c>
      <c r="K273" s="3" t="s">
        <v>25</v>
      </c>
      <c r="L273" s="3" t="str">
        <f>mappings[element]&amp;mappings[institution]&amp;mappings[source data element]&amp;mappings[source data subelement]&amp;mappings[constraints]</f>
        <v>note_related_work[label]GEN5443i1=~/[01]/</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c r="Q273" s="3"/>
    </row>
    <row r="274" spans="1:17" x14ac:dyDescent="0.25">
      <c r="A274" t="s">
        <v>496</v>
      </c>
      <c r="B274" t="s">
        <v>502</v>
      </c>
      <c r="C274" s="3" t="s">
        <v>836</v>
      </c>
      <c r="D274" s="3" t="s">
        <v>29</v>
      </c>
      <c r="E274" s="3" t="s">
        <v>837</v>
      </c>
      <c r="F274" s="10">
        <v>544</v>
      </c>
      <c r="G274">
        <v>3</v>
      </c>
      <c r="H274" s="3" t="s">
        <v>1010</v>
      </c>
      <c r="I274" s="3" t="s">
        <v>828</v>
      </c>
      <c r="J274" t="s">
        <v>1389</v>
      </c>
      <c r="K274" t="s">
        <v>25</v>
      </c>
      <c r="L274" s="3" t="str">
        <f>mappings[element]&amp;mappings[institution]&amp;mappings[source data element]&amp;mappings[source data subelement]&amp;mappings[constraints]</f>
        <v>note_related_work[label]GEN5443i1=blank</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s="3" t="s">
        <v>496</v>
      </c>
      <c r="B275" s="3" t="s">
        <v>502</v>
      </c>
      <c r="C275" s="3" t="s">
        <v>836</v>
      </c>
      <c r="D275" s="3" t="s">
        <v>29</v>
      </c>
      <c r="E275" s="3" t="s">
        <v>837</v>
      </c>
      <c r="F275" s="10">
        <v>544</v>
      </c>
      <c r="G275" s="3" t="s">
        <v>27</v>
      </c>
      <c r="H275" s="3" t="s">
        <v>1048</v>
      </c>
      <c r="I275" s="3" t="s">
        <v>864</v>
      </c>
      <c r="J275" t="s">
        <v>1461</v>
      </c>
      <c r="K275" s="3" t="s">
        <v>25</v>
      </c>
      <c r="L275" s="3" t="str">
        <f>mappings[element]&amp;mappings[institution]&amp;mappings[source data element]&amp;mappings[source data subelement]&amp;mappings[constraints]</f>
        <v>note_related_work[label]GEN544{na}i1=~/[01]/ AND !$3</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c r="Q275" s="3"/>
    </row>
    <row r="276" spans="1:17" x14ac:dyDescent="0.25">
      <c r="A276" t="s">
        <v>496</v>
      </c>
      <c r="B276" t="s">
        <v>502</v>
      </c>
      <c r="C276" s="14" t="s">
        <v>836</v>
      </c>
      <c r="D276" s="14" t="s">
        <v>29</v>
      </c>
      <c r="E276" s="14" t="s">
        <v>837</v>
      </c>
      <c r="F276" s="10">
        <v>544</v>
      </c>
      <c r="G276" t="s">
        <v>27</v>
      </c>
      <c r="H276" s="3" t="s">
        <v>1047</v>
      </c>
      <c r="I276" s="3" t="s">
        <v>1022</v>
      </c>
      <c r="J276" t="s">
        <v>25</v>
      </c>
      <c r="K276" t="s">
        <v>25</v>
      </c>
      <c r="L276" s="3" t="str">
        <f>mappings[element]&amp;mappings[institution]&amp;mappings[source data element]&amp;mappings[source data subelement]&amp;mappings[constraints]</f>
        <v>note_related_work[label]GEN544{na}i1=blank AND !$3</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c r="Q276" s="3"/>
    </row>
    <row r="277" spans="1:17" x14ac:dyDescent="0.25">
      <c r="A277" t="s">
        <v>496</v>
      </c>
      <c r="B277" t="s">
        <v>504</v>
      </c>
      <c r="C277" s="3" t="s">
        <v>836</v>
      </c>
      <c r="D277" s="3" t="s">
        <v>29</v>
      </c>
      <c r="E277" s="3" t="s">
        <v>837</v>
      </c>
      <c r="F277" s="10">
        <v>535</v>
      </c>
      <c r="G277" t="s">
        <v>1014</v>
      </c>
      <c r="H277" s="3" t="s">
        <v>831</v>
      </c>
      <c r="I277" s="3" t="s">
        <v>843</v>
      </c>
      <c r="J277" t="s">
        <v>25</v>
      </c>
      <c r="K277" t="s">
        <v>402</v>
      </c>
      <c r="L277" s="3" t="str">
        <f>mappings[element]&amp;mappings[institution]&amp;mappings[source data element]&amp;mappings[source data subelement]&amp;mappings[constraints]</f>
        <v>note_related_work[value]GEN535abcdgnone</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c r="Q277" s="3"/>
    </row>
    <row r="278" spans="1:17" x14ac:dyDescent="0.25">
      <c r="A278" t="s">
        <v>496</v>
      </c>
      <c r="B278" t="s">
        <v>504</v>
      </c>
      <c r="C278" s="3" t="s">
        <v>836</v>
      </c>
      <c r="D278" s="3" t="s">
        <v>29</v>
      </c>
      <c r="E278" s="3" t="s">
        <v>837</v>
      </c>
      <c r="F278" s="10">
        <v>544</v>
      </c>
      <c r="G278" t="s">
        <v>1049</v>
      </c>
      <c r="H278" s="3" t="s">
        <v>831</v>
      </c>
      <c r="I278" t="s">
        <v>843</v>
      </c>
      <c r="J278" t="s">
        <v>25</v>
      </c>
      <c r="K278" t="s">
        <v>25</v>
      </c>
      <c r="L278" s="3" t="str">
        <f>mappings[element]&amp;mappings[institution]&amp;mappings[source data element]&amp;mappings[source data subelement]&amp;mappings[constraints]</f>
        <v>note_related_work[value]GEN544abcdennone</v>
      </c>
      <c r="M278" s="3">
        <f>IF(ISNUMBER(MATCH(mappings[mapping_id],issuesmap[mappingID],0)),COUNTIF(issuesmap[mappingID],mappings[mapping_id]),0)</f>
        <v>0</v>
      </c>
      <c r="N278" s="3">
        <f>IF(ISNUMBER(MATCH(mappings[element],issuesfield[field],0)),COUNTIF(issuesfield[field],mappings[element]),0)</f>
        <v>0</v>
      </c>
      <c r="O278" s="3" t="str">
        <f>IF(ISNUMBER(MATCH(mappings[element],#REF!,0)),"y","n")</f>
        <v>n</v>
      </c>
      <c r="P278" s="3"/>
      <c r="Q278" s="3"/>
    </row>
    <row r="279" spans="1:17" x14ac:dyDescent="0.25">
      <c r="A279" t="s">
        <v>496</v>
      </c>
      <c r="B279" t="s">
        <v>504</v>
      </c>
      <c r="C279" s="3" t="s">
        <v>836</v>
      </c>
      <c r="D279" s="3" t="s">
        <v>29</v>
      </c>
      <c r="E279" s="3" t="s">
        <v>837</v>
      </c>
      <c r="F279" s="10">
        <v>580</v>
      </c>
      <c r="G279" t="s">
        <v>830</v>
      </c>
      <c r="H279" s="3" t="s">
        <v>831</v>
      </c>
      <c r="I279" t="s">
        <v>843</v>
      </c>
      <c r="J279" t="s">
        <v>25</v>
      </c>
      <c r="K279" t="s">
        <v>25</v>
      </c>
      <c r="L279" s="3" t="str">
        <f>mappings[element]&amp;mappings[institution]&amp;mappings[source data element]&amp;mappings[source data subelement]&amp;mappings[constraints]</f>
        <v>note_related_work[value]GEN580anone</v>
      </c>
      <c r="M279" s="3">
        <f>IF(ISNUMBER(MATCH(mappings[mapping_id],issuesmap[mappingID],0)),COUNTIF(issuesmap[mappingID],mappings[mapping_id]),0)</f>
        <v>0</v>
      </c>
      <c r="N279" s="3">
        <f>IF(ISNUMBER(MATCH(mappings[element],issuesfield[field],0)),COUNTIF(issuesfield[field],mappings[element]),0)</f>
        <v>0</v>
      </c>
      <c r="O279" s="3" t="str">
        <f>IF(ISNUMBER(MATCH(mappings[element],#REF!,0)),"y","n")</f>
        <v>n</v>
      </c>
      <c r="P279" s="3"/>
      <c r="Q279" s="3"/>
    </row>
    <row r="280" spans="1:17" x14ac:dyDescent="0.25">
      <c r="A280" s="3" t="s">
        <v>506</v>
      </c>
      <c r="B280" s="3" t="s">
        <v>506</v>
      </c>
      <c r="C280" s="3" t="s">
        <v>836</v>
      </c>
      <c r="D280" s="3" t="s">
        <v>29</v>
      </c>
      <c r="E280" s="3" t="s">
        <v>837</v>
      </c>
      <c r="F280" s="10">
        <v>513</v>
      </c>
      <c r="G280" s="3" t="s">
        <v>826</v>
      </c>
      <c r="H280" s="3" t="s">
        <v>831</v>
      </c>
      <c r="I280" s="3" t="s">
        <v>843</v>
      </c>
      <c r="J280" s="3" t="s">
        <v>25</v>
      </c>
      <c r="K280" s="3" t="s">
        <v>25</v>
      </c>
      <c r="L280" s="3" t="str">
        <f>mappings[element]&amp;mappings[institution]&amp;mappings[source data element]&amp;mappings[source data subelement]&amp;mappings[constraints]</f>
        <v>note_report_coverageGEN513bnone</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t="s">
        <v>29</v>
      </c>
      <c r="Q280" s="3" t="s">
        <v>29</v>
      </c>
    </row>
    <row r="281" spans="1:17" x14ac:dyDescent="0.25">
      <c r="A281" t="s">
        <v>509</v>
      </c>
      <c r="B281" t="s">
        <v>509</v>
      </c>
      <c r="C281" s="3" t="s">
        <v>836</v>
      </c>
      <c r="D281" s="3" t="s">
        <v>29</v>
      </c>
      <c r="E281" s="3" t="s">
        <v>837</v>
      </c>
      <c r="F281" s="10">
        <v>513</v>
      </c>
      <c r="G281" t="s">
        <v>830</v>
      </c>
      <c r="H281" s="3" t="s">
        <v>831</v>
      </c>
      <c r="I281" t="s">
        <v>843</v>
      </c>
      <c r="J281" t="s">
        <v>1050</v>
      </c>
      <c r="K281" t="s">
        <v>25</v>
      </c>
      <c r="L281" s="3" t="str">
        <f>mappings[element]&amp;mappings[institution]&amp;mappings[source data element]&amp;mappings[source data subelement]&amp;mappings[constraints]</f>
        <v>note_report_typeGEN513anone</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t="s">
        <v>29</v>
      </c>
      <c r="Q281" s="3" t="s">
        <v>29</v>
      </c>
    </row>
    <row r="282" spans="1:17" x14ac:dyDescent="0.25">
      <c r="A282" s="3" t="s">
        <v>512</v>
      </c>
      <c r="B282" s="3" t="s">
        <v>514</v>
      </c>
      <c r="C282" s="3" t="s">
        <v>836</v>
      </c>
      <c r="D282" s="3" t="s">
        <v>29</v>
      </c>
      <c r="E282" s="3" t="s">
        <v>837</v>
      </c>
      <c r="F282" s="10">
        <v>533</v>
      </c>
      <c r="G282" s="3" t="s">
        <v>27</v>
      </c>
      <c r="H282" s="3" t="s">
        <v>1051</v>
      </c>
      <c r="I282" s="3" t="s">
        <v>864</v>
      </c>
      <c r="J282" t="s">
        <v>1380</v>
      </c>
      <c r="K282" s="3" t="s">
        <v>1052</v>
      </c>
      <c r="L282" s="3" t="str">
        <f>mappings[element]&amp;mappings[institution]&amp;mappings[source data element]&amp;mappings[source data subelement]&amp;mappings[constraints]</f>
        <v>note_reproduction[indexed]GEN533{na}!$c AND !$f</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3" t="s">
        <v>512</v>
      </c>
      <c r="B283" s="3" t="s">
        <v>514</v>
      </c>
      <c r="C283" s="3" t="s">
        <v>836</v>
      </c>
      <c r="D283" s="3" t="s">
        <v>29</v>
      </c>
      <c r="E283" s="3" t="s">
        <v>837</v>
      </c>
      <c r="F283" s="10">
        <v>534</v>
      </c>
      <c r="G283" s="3" t="s">
        <v>27</v>
      </c>
      <c r="H283" s="3" t="s">
        <v>1055</v>
      </c>
      <c r="I283" s="3" t="s">
        <v>864</v>
      </c>
      <c r="J283" s="3" t="s">
        <v>1380</v>
      </c>
      <c r="K283" s="3" t="s">
        <v>402</v>
      </c>
      <c r="L283" s="3" t="str">
        <f>mappings[element]&amp;mappings[institution]&amp;mappings[source data element]&amp;mappings[source data subelement]&amp;mappings[constraints]</f>
        <v>note_reproduction[indexed]GEN534{na}$p AND !$[atk]</v>
      </c>
      <c r="M283" s="3">
        <f>IF(ISNUMBER(MATCH(mappings[mapping_id],issuesmap[mappingID],0)),COUNTIF(issuesmap[mappingID],mappings[mapping_id]),0)</f>
        <v>0</v>
      </c>
      <c r="N283" s="3">
        <f>IF(ISNUMBER(MATCH(mappings[element],issuesfield[field],0)),COUNTIF(issuesfield[field],mappings[element]),0)</f>
        <v>0</v>
      </c>
      <c r="O283" s="3" t="str">
        <f>IF(ISNUMBER(MATCH(mappings[element],#REF!,0)),"y","n")</f>
        <v>n</v>
      </c>
      <c r="P283" s="3"/>
      <c r="Q283" s="3"/>
    </row>
    <row r="284" spans="1:17" x14ac:dyDescent="0.25">
      <c r="A284" s="3" t="s">
        <v>512</v>
      </c>
      <c r="B284" s="3" t="s">
        <v>514</v>
      </c>
      <c r="C284" s="3" t="s">
        <v>836</v>
      </c>
      <c r="D284" s="3" t="s">
        <v>29</v>
      </c>
      <c r="E284" s="3" t="s">
        <v>837</v>
      </c>
      <c r="F284" s="10">
        <v>534</v>
      </c>
      <c r="G284" s="3" t="s">
        <v>27</v>
      </c>
      <c r="H284" s="3" t="s">
        <v>1056</v>
      </c>
      <c r="I284" s="3" t="s">
        <v>864</v>
      </c>
      <c r="J284" s="3" t="s">
        <v>1380</v>
      </c>
      <c r="K284" s="3" t="s">
        <v>402</v>
      </c>
      <c r="L284" s="3" t="str">
        <f>mappings[element]&amp;mappings[institution]&amp;mappings[source data element]&amp;mappings[source data subelement]&amp;mappings[constraints]</f>
        <v>note_reproduction[indexed]GEN534{na}!$p</v>
      </c>
      <c r="M284" s="3">
        <f>IF(ISNUMBER(MATCH(mappings[mapping_id],issuesmap[mappingID],0)),COUNTIF(issuesmap[mappingID],mappings[mapping_id]),0)</f>
        <v>0</v>
      </c>
      <c r="N284" s="3">
        <f>IF(ISNUMBER(MATCH(mappings[element],issuesfield[field],0)),COUNTIF(issuesfield[field],mappings[element]),0)</f>
        <v>0</v>
      </c>
      <c r="O284" s="3" t="str">
        <f>IF(ISNUMBER(MATCH(mappings[element],#REF!,0)),"y","n")</f>
        <v>n</v>
      </c>
      <c r="P284" s="3"/>
      <c r="Q284" s="3"/>
    </row>
    <row r="285" spans="1:17" x14ac:dyDescent="0.25">
      <c r="A285" s="3" t="s">
        <v>512</v>
      </c>
      <c r="B285" s="3" t="s">
        <v>515</v>
      </c>
      <c r="C285" s="3" t="s">
        <v>836</v>
      </c>
      <c r="D285" s="3" t="s">
        <v>29</v>
      </c>
      <c r="E285" s="3" t="s">
        <v>837</v>
      </c>
      <c r="F285" s="10">
        <v>533</v>
      </c>
      <c r="G285" s="3" t="s">
        <v>1053</v>
      </c>
      <c r="H285" s="3" t="s">
        <v>831</v>
      </c>
      <c r="I285" s="3" t="s">
        <v>843</v>
      </c>
      <c r="J285" t="s">
        <v>25</v>
      </c>
      <c r="K285" s="3" t="s">
        <v>25</v>
      </c>
      <c r="L285" s="3" t="str">
        <f>mappings[element]&amp;mappings[institution]&amp;mappings[source data element]&amp;mappings[source data subelement]&amp;mappings[constraints]</f>
        <v>note_reproduction[indexed_value]GEN533cfnone</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c r="Q285" s="3"/>
    </row>
    <row r="286" spans="1:17" x14ac:dyDescent="0.25">
      <c r="A286" s="3" t="s">
        <v>512</v>
      </c>
      <c r="B286" s="3" t="s">
        <v>515</v>
      </c>
      <c r="C286" s="3" t="s">
        <v>836</v>
      </c>
      <c r="D286" s="3" t="s">
        <v>29</v>
      </c>
      <c r="E286" s="3" t="s">
        <v>837</v>
      </c>
      <c r="F286" s="10">
        <v>534</v>
      </c>
      <c r="G286" s="3" t="s">
        <v>1057</v>
      </c>
      <c r="H286" s="3" t="s">
        <v>1058</v>
      </c>
      <c r="I286" s="3" t="s">
        <v>843</v>
      </c>
      <c r="J286" t="s">
        <v>1008</v>
      </c>
      <c r="K286" s="3" t="s">
        <v>402</v>
      </c>
      <c r="L286" s="3" t="str">
        <f>mappings[element]&amp;mappings[institution]&amp;mappings[source data element]&amp;mappings[source data subelement]&amp;mappings[constraints]</f>
        <v>note_reproduction[indexed_value]GEN534atk$p AND $[atk]</v>
      </c>
      <c r="M286" s="3">
        <f>IF(ISNUMBER(MATCH(mappings[mapping_id],issuesmap[mappingID],0)),COUNTIF(issuesmap[mappingID],mappings[mapping_id]),0)</f>
        <v>0</v>
      </c>
      <c r="N286" s="3">
        <f>IF(ISNUMBER(MATCH(mappings[element],issuesfield[field],0)),COUNTIF(issuesfield[field],mappings[element]),0)</f>
        <v>0</v>
      </c>
      <c r="O286" s="3" t="str">
        <f>IF(ISNUMBER(MATCH(mappings[element],#REF!,0)),"y","n")</f>
        <v>n</v>
      </c>
      <c r="P286" s="3"/>
      <c r="Q286" s="3"/>
    </row>
    <row r="287" spans="1:17" x14ac:dyDescent="0.25">
      <c r="A287" s="14" t="s">
        <v>512</v>
      </c>
      <c r="B287" s="14" t="s">
        <v>516</v>
      </c>
      <c r="C287" s="14" t="s">
        <v>836</v>
      </c>
      <c r="D287" s="14" t="s">
        <v>29</v>
      </c>
      <c r="E287" s="14" t="s">
        <v>837</v>
      </c>
      <c r="F287" s="30">
        <v>533</v>
      </c>
      <c r="G287" s="14">
        <v>3</v>
      </c>
      <c r="H287" s="14" t="s">
        <v>831</v>
      </c>
      <c r="I287" s="14" t="s">
        <v>828</v>
      </c>
      <c r="J287" s="14" t="s">
        <v>25</v>
      </c>
      <c r="K287" s="14" t="s">
        <v>25</v>
      </c>
      <c r="L287" s="14" t="str">
        <f>mappings[element]&amp;mappings[institution]&amp;mappings[source data element]&amp;mappings[source data subelement]&amp;mappings[constraints]</f>
        <v>note_reproduction[label]GEN5333none</v>
      </c>
      <c r="M287" s="14">
        <f>IF(ISNUMBER(MATCH(mappings[mapping_id],issuesmap[mappingID],0)),COUNTIF(issuesmap[mappingID],mappings[mapping_id]),0)</f>
        <v>0</v>
      </c>
      <c r="N287" s="14">
        <f>IF(ISNUMBER(MATCH(mappings[element],issuesfield[field],0)),COUNTIF(issuesfield[field],mappings[element]),0)</f>
        <v>0</v>
      </c>
      <c r="O287" s="14" t="str">
        <f>IF(ISNUMBER(MATCH(mappings[element],#REF!,0)),"y","n")</f>
        <v>n</v>
      </c>
      <c r="P287" s="14"/>
      <c r="Q287" s="14"/>
    </row>
    <row r="288" spans="1:17" x14ac:dyDescent="0.25">
      <c r="A288" s="3" t="s">
        <v>512</v>
      </c>
      <c r="B288" s="3" t="s">
        <v>516</v>
      </c>
      <c r="C288" s="14" t="s">
        <v>836</v>
      </c>
      <c r="D288" s="14" t="s">
        <v>29</v>
      </c>
      <c r="E288" s="14" t="s">
        <v>837</v>
      </c>
      <c r="F288" s="10">
        <v>534</v>
      </c>
      <c r="G288" s="3" t="s">
        <v>1063</v>
      </c>
      <c r="H288" s="3" t="s">
        <v>1064</v>
      </c>
      <c r="I288" s="3" t="s">
        <v>843</v>
      </c>
      <c r="J288" s="3" t="s">
        <v>1384</v>
      </c>
      <c r="K288" s="3" t="s">
        <v>402</v>
      </c>
      <c r="L288" s="3" t="str">
        <f>mappings[element]&amp;mappings[institution]&amp;mappings[source data element]&amp;mappings[source data subelement]&amp;mappings[constraints]</f>
        <v>note_reproduction[label]GEN534p3$p AND $3</v>
      </c>
      <c r="M288" s="3">
        <f>IF(ISNUMBER(MATCH(mappings[mapping_id],issuesmap[mappingID],0)),COUNTIF(issuesmap[mappingID],mappings[mapping_id]),0)</f>
        <v>0</v>
      </c>
      <c r="N288" s="3">
        <f>IF(ISNUMBER(MATCH(mappings[element],issuesfield[field],0)),COUNTIF(issuesfield[field],mappings[element]),0)</f>
        <v>0</v>
      </c>
      <c r="O288" s="3" t="str">
        <f>IF(ISNUMBER(MATCH(mappings[element],#REF!,0)),"y","n")</f>
        <v>n</v>
      </c>
      <c r="P288" s="3"/>
      <c r="Q288" s="3"/>
    </row>
    <row r="289" spans="1:17" x14ac:dyDescent="0.25">
      <c r="A289" s="3" t="s">
        <v>512</v>
      </c>
      <c r="B289" s="3" t="s">
        <v>516</v>
      </c>
      <c r="C289" s="3" t="s">
        <v>836</v>
      </c>
      <c r="D289" s="3" t="s">
        <v>29</v>
      </c>
      <c r="E289" s="3" t="s">
        <v>837</v>
      </c>
      <c r="F289" s="10">
        <v>534</v>
      </c>
      <c r="G289" s="3">
        <v>3</v>
      </c>
      <c r="H289" s="3" t="s">
        <v>1059</v>
      </c>
      <c r="I289" s="3" t="s">
        <v>843</v>
      </c>
      <c r="J289" s="3" t="s">
        <v>1386</v>
      </c>
      <c r="K289" s="3" t="s">
        <v>402</v>
      </c>
      <c r="L289" s="3" t="str">
        <f>mappings[element]&amp;mappings[institution]&amp;mappings[source data element]&amp;mappings[source data subelement]&amp;mappings[constraints]</f>
        <v>note_reproduction[label]GEN5343!$p AND $3</v>
      </c>
      <c r="M289" s="3">
        <f>IF(ISNUMBER(MATCH(mappings[mapping_id],issuesmap[mappingID],0)),COUNTIF(issuesmap[mappingID],mappings[mapping_id]),0)</f>
        <v>0</v>
      </c>
      <c r="N289" s="3">
        <f>IF(ISNUMBER(MATCH(mappings[element],issuesfield[field],0)),COUNTIF(issuesfield[field],mappings[element]),0)</f>
        <v>0</v>
      </c>
      <c r="O289" s="3" t="str">
        <f>IF(ISNUMBER(MATCH(mappings[element],#REF!,0)),"y","n")</f>
        <v>n</v>
      </c>
      <c r="P289" s="3"/>
      <c r="Q289" s="3"/>
    </row>
    <row r="290" spans="1:17" x14ac:dyDescent="0.25">
      <c r="A290" s="3" t="s">
        <v>512</v>
      </c>
      <c r="B290" s="3" t="s">
        <v>516</v>
      </c>
      <c r="C290" s="3" t="s">
        <v>836</v>
      </c>
      <c r="D290" s="3" t="s">
        <v>29</v>
      </c>
      <c r="E290" s="3" t="s">
        <v>837</v>
      </c>
      <c r="F290" s="10">
        <v>534</v>
      </c>
      <c r="G290" s="3" t="s">
        <v>27</v>
      </c>
      <c r="H290" s="3" t="s">
        <v>1060</v>
      </c>
      <c r="I290" s="3" t="s">
        <v>864</v>
      </c>
      <c r="J290" s="3" t="s">
        <v>1447</v>
      </c>
      <c r="K290" s="3" t="s">
        <v>402</v>
      </c>
      <c r="L290" s="3" t="str">
        <f>mappings[element]&amp;mappings[institution]&amp;mappings[source data element]&amp;mappings[source data subelement]&amp;mappings[constraints]</f>
        <v>note_reproduction[label]GEN534{na}!$p AND !$3</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c r="Q290" s="3"/>
    </row>
    <row r="291" spans="1:17" x14ac:dyDescent="0.25">
      <c r="A291" s="3" t="s">
        <v>512</v>
      </c>
      <c r="B291" s="3" t="s">
        <v>516</v>
      </c>
      <c r="C291" s="14" t="s">
        <v>836</v>
      </c>
      <c r="D291" s="14" t="s">
        <v>29</v>
      </c>
      <c r="E291" s="14" t="s">
        <v>837</v>
      </c>
      <c r="F291" s="10">
        <v>534</v>
      </c>
      <c r="G291" s="3" t="s">
        <v>1061</v>
      </c>
      <c r="H291" s="3" t="s">
        <v>1062</v>
      </c>
      <c r="I291" s="3" t="s">
        <v>843</v>
      </c>
      <c r="J291" s="3" t="s">
        <v>1008</v>
      </c>
      <c r="K291" s="3" t="s">
        <v>402</v>
      </c>
      <c r="L291" s="3" t="str">
        <f>mappings[element]&amp;mappings[institution]&amp;mappings[source data element]&amp;mappings[source data subelement]&amp;mappings[constraints]</f>
        <v>note_reproduction[label]GEN534p$p AND !$3</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c r="Q291" s="3"/>
    </row>
    <row r="292" spans="1:17" x14ac:dyDescent="0.25">
      <c r="A292" s="3" t="s">
        <v>512</v>
      </c>
      <c r="B292" s="3" t="s">
        <v>518</v>
      </c>
      <c r="C292" s="3" t="s">
        <v>836</v>
      </c>
      <c r="D292" s="3" t="s">
        <v>29</v>
      </c>
      <c r="E292" s="3" t="s">
        <v>837</v>
      </c>
      <c r="F292" s="10">
        <v>533</v>
      </c>
      <c r="G292" s="3" t="s">
        <v>1054</v>
      </c>
      <c r="H292" s="3" t="s">
        <v>831</v>
      </c>
      <c r="I292" s="3" t="s">
        <v>843</v>
      </c>
      <c r="J292" s="3" t="s">
        <v>25</v>
      </c>
      <c r="K292" s="3" t="s">
        <v>25</v>
      </c>
      <c r="L292" s="3" t="str">
        <f>mappings[element]&amp;mappings[institution]&amp;mappings[source data element]&amp;mappings[source data subelement]&amp;mappings[constraints]</f>
        <v>note_reproduction[value]GEN533abcdefmnnone</v>
      </c>
      <c r="M292" s="3">
        <f>IF(ISNUMBER(MATCH(mappings[mapping_id],issuesmap[mappingID],0)),COUNTIF(issuesmap[mappingID],mappings[mapping_id]),0)</f>
        <v>0</v>
      </c>
      <c r="N292" s="3">
        <f>IF(ISNUMBER(MATCH(mappings[element],issuesfield[field],0)),COUNTIF(issuesfield[field],mappings[element]),0)</f>
        <v>0</v>
      </c>
      <c r="O292" s="3" t="str">
        <f>IF(ISNUMBER(MATCH(mappings[element],#REF!,0)),"y","n")</f>
        <v>n</v>
      </c>
      <c r="P292" s="3"/>
      <c r="Q292" s="3"/>
    </row>
    <row r="293" spans="1:17" x14ac:dyDescent="0.25">
      <c r="A293" s="3" t="s">
        <v>512</v>
      </c>
      <c r="B293" s="3" t="s">
        <v>518</v>
      </c>
      <c r="C293" s="3" t="s">
        <v>836</v>
      </c>
      <c r="D293" s="3" t="s">
        <v>29</v>
      </c>
      <c r="E293" s="3" t="s">
        <v>837</v>
      </c>
      <c r="F293" s="10">
        <v>534</v>
      </c>
      <c r="G293" s="3" t="s">
        <v>1065</v>
      </c>
      <c r="H293" s="3" t="s">
        <v>1066</v>
      </c>
      <c r="I293" s="3" t="s">
        <v>843</v>
      </c>
      <c r="J293" s="3" t="s">
        <v>1008</v>
      </c>
      <c r="K293" s="3" t="s">
        <v>402</v>
      </c>
      <c r="L293" s="3" t="str">
        <f>mappings[element]&amp;mappings[institution]&amp;mappings[source data element]&amp;mappings[source data subelement]&amp;mappings[constraints]</f>
        <v>note_reproduction[value]GEN534abcefklmnotxz$p</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c r="Q293" s="3"/>
    </row>
    <row r="294" spans="1:17" x14ac:dyDescent="0.25">
      <c r="A294" s="3" t="s">
        <v>519</v>
      </c>
      <c r="B294" s="3" t="s">
        <v>519</v>
      </c>
      <c r="C294" s="3" t="s">
        <v>836</v>
      </c>
      <c r="D294" s="3" t="s">
        <v>29</v>
      </c>
      <c r="E294" s="3" t="s">
        <v>837</v>
      </c>
      <c r="F294" s="10">
        <v>255</v>
      </c>
      <c r="G294" s="3" t="s">
        <v>1067</v>
      </c>
      <c r="H294" s="3" t="s">
        <v>831</v>
      </c>
      <c r="I294" s="3" t="s">
        <v>843</v>
      </c>
      <c r="J294" s="3" t="s">
        <v>25</v>
      </c>
      <c r="K294" s="3" t="s">
        <v>25</v>
      </c>
      <c r="L294" s="3" t="str">
        <f>mappings[element]&amp;mappings[institution]&amp;mappings[source data element]&amp;mappings[source data subelement]&amp;mappings[constraints]</f>
        <v>note_scaleGEN255abcdefgnone</v>
      </c>
      <c r="M294" s="3">
        <f>IF(ISNUMBER(MATCH(mappings[mapping_id],issuesmap[mappingID],0)),COUNTIF(issuesmap[mappingID],mappings[mapping_id]),0)</f>
        <v>0</v>
      </c>
      <c r="N294" s="3">
        <f>IF(ISNUMBER(MATCH(mappings[element],issuesfield[field],0)),COUNTIF(issuesfield[field],mappings[element]),0)</f>
        <v>0</v>
      </c>
      <c r="O294" s="3" t="str">
        <f>IF(ISNUMBER(MATCH(mappings[element],#REF!,0)),"y","n")</f>
        <v>n</v>
      </c>
      <c r="P294" s="3" t="s">
        <v>29</v>
      </c>
      <c r="Q294" s="3" t="s">
        <v>29</v>
      </c>
    </row>
    <row r="295" spans="1:17" x14ac:dyDescent="0.25">
      <c r="A295" s="3" t="s">
        <v>519</v>
      </c>
      <c r="B295" s="3" t="s">
        <v>519</v>
      </c>
      <c r="C295" s="3" t="s">
        <v>836</v>
      </c>
      <c r="D295" s="3" t="s">
        <v>29</v>
      </c>
      <c r="E295" s="3" t="s">
        <v>837</v>
      </c>
      <c r="F295" s="10">
        <v>507</v>
      </c>
      <c r="G295" s="3" t="s">
        <v>848</v>
      </c>
      <c r="H295" s="3" t="s">
        <v>831</v>
      </c>
      <c r="I295" s="3" t="s">
        <v>843</v>
      </c>
      <c r="J295" s="3" t="s">
        <v>25</v>
      </c>
      <c r="K295" s="3" t="s">
        <v>25</v>
      </c>
      <c r="L295" s="3" t="str">
        <f>mappings[element]&amp;mappings[institution]&amp;mappings[source data element]&amp;mappings[source data subelement]&amp;mappings[constraints]</f>
        <v>note_scaleGEN507abnone</v>
      </c>
      <c r="M295" s="3">
        <f>IF(ISNUMBER(MATCH(mappings[mapping_id],issuesmap[mappingID],0)),COUNTIF(issuesmap[mappingID],mappings[mapping_id]),0)</f>
        <v>0</v>
      </c>
      <c r="N295" s="3">
        <f>IF(ISNUMBER(MATCH(mappings[element],issuesfield[field],0)),COUNTIF(issuesfield[field],mappings[element]),0)</f>
        <v>0</v>
      </c>
      <c r="O295" s="3" t="str">
        <f>IF(ISNUMBER(MATCH(mappings[element],#REF!,0)),"y","n")</f>
        <v>n</v>
      </c>
      <c r="P295" s="3" t="s">
        <v>29</v>
      </c>
      <c r="Q295" s="3" t="s">
        <v>29</v>
      </c>
    </row>
    <row r="296" spans="1:17" x14ac:dyDescent="0.25">
      <c r="A296" s="3" t="s">
        <v>523</v>
      </c>
      <c r="B296" s="3" t="s">
        <v>523</v>
      </c>
      <c r="C296" s="3" t="s">
        <v>836</v>
      </c>
      <c r="D296" s="3" t="s">
        <v>29</v>
      </c>
      <c r="E296" s="3" t="s">
        <v>837</v>
      </c>
      <c r="F296" s="10">
        <v>362</v>
      </c>
      <c r="G296" s="3" t="s">
        <v>919</v>
      </c>
      <c r="H296" s="3" t="s">
        <v>831</v>
      </c>
      <c r="I296" s="3" t="s">
        <v>843</v>
      </c>
      <c r="J296" s="3" t="s">
        <v>1068</v>
      </c>
      <c r="K296" s="3" t="s">
        <v>1069</v>
      </c>
      <c r="L296" s="3" t="str">
        <f>mappings[element]&amp;mappings[institution]&amp;mappings[source data element]&amp;mappings[source data subelement]&amp;mappings[constraints]</f>
        <v>note_serial_datesGEN362aznone</v>
      </c>
      <c r="M296" s="3">
        <f>IF(ISNUMBER(MATCH(mappings[mapping_id],issuesmap[mappingID],0)),COUNTIF(issuesmap[mappingID],mappings[mapping_id]),0)</f>
        <v>0</v>
      </c>
      <c r="N296" s="3">
        <f>IF(ISNUMBER(MATCH(mappings[element],issuesfield[field],0)),COUNTIF(issuesfield[field],mappings[element]),0)</f>
        <v>0</v>
      </c>
      <c r="O296" s="3" t="str">
        <f>IF(ISNUMBER(MATCH(mappings[element],#REF!,0)),"y","n")</f>
        <v>n</v>
      </c>
      <c r="P296" s="3" t="s">
        <v>29</v>
      </c>
      <c r="Q296" s="3" t="s">
        <v>68</v>
      </c>
    </row>
    <row r="297" spans="1:17" x14ac:dyDescent="0.25">
      <c r="A297" s="3" t="s">
        <v>527</v>
      </c>
      <c r="B297" s="3" t="s">
        <v>527</v>
      </c>
      <c r="C297" s="3" t="s">
        <v>836</v>
      </c>
      <c r="D297" s="3" t="s">
        <v>29</v>
      </c>
      <c r="E297" s="3" t="s">
        <v>837</v>
      </c>
      <c r="F297" s="10">
        <v>520</v>
      </c>
      <c r="G297" s="3" t="s">
        <v>1035</v>
      </c>
      <c r="H297" s="3" t="s">
        <v>831</v>
      </c>
      <c r="I297" s="3" t="s">
        <v>843</v>
      </c>
      <c r="J297" t="s">
        <v>25</v>
      </c>
      <c r="K297" s="3" t="s">
        <v>1070</v>
      </c>
      <c r="L297" s="3" t="str">
        <f>mappings[element]&amp;mappings[institution]&amp;mappings[source data element]&amp;mappings[source data subelement]&amp;mappings[constraints]</f>
        <v>note_summaryGEN520abc3none</v>
      </c>
      <c r="M297" s="3">
        <f>IF(ISNUMBER(MATCH(mappings[mapping_id],issuesmap[mappingID],0)),COUNTIF(issuesmap[mappingID],mappings[mapping_id]),0)</f>
        <v>0</v>
      </c>
      <c r="N297" s="3">
        <f>IF(ISNUMBER(MATCH(mappings[element],issuesfield[field],0)),COUNTIF(issuesfield[field],mappings[element]),0)</f>
        <v>1</v>
      </c>
      <c r="O297" s="3" t="str">
        <f>IF(ISNUMBER(MATCH(mappings[element],#REF!,0)),"y","n")</f>
        <v>n</v>
      </c>
      <c r="P297" s="3" t="s">
        <v>68</v>
      </c>
      <c r="Q297" s="3" t="s">
        <v>28</v>
      </c>
    </row>
    <row r="298" spans="1:17" x14ac:dyDescent="0.25">
      <c r="A298" s="3" t="s">
        <v>532</v>
      </c>
      <c r="B298" s="3" t="s">
        <v>532</v>
      </c>
      <c r="C298" s="3" t="s">
        <v>836</v>
      </c>
      <c r="D298" s="3" t="s">
        <v>29</v>
      </c>
      <c r="E298" s="3" t="s">
        <v>837</v>
      </c>
      <c r="F298" s="10">
        <v>525</v>
      </c>
      <c r="G298" s="3" t="s">
        <v>830</v>
      </c>
      <c r="H298" s="3" t="s">
        <v>831</v>
      </c>
      <c r="I298" s="3" t="s">
        <v>843</v>
      </c>
      <c r="J298" s="3" t="s">
        <v>25</v>
      </c>
      <c r="K298" s="3" t="s">
        <v>25</v>
      </c>
      <c r="L298" s="3" t="str">
        <f>mappings[element]&amp;mappings[institution]&amp;mappings[source data element]&amp;mappings[source data subelement]&amp;mappings[constraints]</f>
        <v>note_supplementGEN525anone</v>
      </c>
      <c r="M298" s="3">
        <f>IF(ISNUMBER(MATCH(mappings[mapping_id],issuesmap[mappingID],0)),COUNTIF(issuesmap[mappingID],mappings[mapping_id]),0)</f>
        <v>0</v>
      </c>
      <c r="N298" s="3">
        <f>IF(ISNUMBER(MATCH(mappings[element],issuesfield[field],0)),COUNTIF(issuesfield[field],mappings[element]),0)</f>
        <v>0</v>
      </c>
      <c r="O298" s="3" t="str">
        <f>IF(ISNUMBER(MATCH(mappings[element],#REF!,0)),"y","n")</f>
        <v>n</v>
      </c>
      <c r="P298" s="3"/>
      <c r="Q298" s="3"/>
    </row>
    <row r="299" spans="1:17" x14ac:dyDescent="0.25">
      <c r="A299" s="3" t="s">
        <v>535</v>
      </c>
      <c r="B299" s="3" t="s">
        <v>535</v>
      </c>
      <c r="C299" s="3" t="s">
        <v>836</v>
      </c>
      <c r="D299" s="3" t="s">
        <v>29</v>
      </c>
      <c r="E299" s="3" t="s">
        <v>837</v>
      </c>
      <c r="F299" s="10">
        <v>538</v>
      </c>
      <c r="G299" s="3" t="s">
        <v>1071</v>
      </c>
      <c r="H299" s="3" t="s">
        <v>831</v>
      </c>
      <c r="I299" s="3" t="s">
        <v>843</v>
      </c>
      <c r="J299" s="3" t="s">
        <v>1072</v>
      </c>
      <c r="K299" s="3" t="s">
        <v>25</v>
      </c>
      <c r="L299" s="3" t="str">
        <f>mappings[element]&amp;mappings[institution]&amp;mappings[source data element]&amp;mappings[source data subelement]&amp;mappings[constraints]</f>
        <v>note_system_detailsGEN538aiu3none</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c r="Q299" s="3"/>
    </row>
    <row r="300" spans="1:17" x14ac:dyDescent="0.25">
      <c r="A300" s="3" t="s">
        <v>539</v>
      </c>
      <c r="B300" s="3" t="s">
        <v>539</v>
      </c>
      <c r="C300" s="3" t="s">
        <v>836</v>
      </c>
      <c r="D300" s="3" t="s">
        <v>29</v>
      </c>
      <c r="E300" s="3" t="s">
        <v>837</v>
      </c>
      <c r="F300" s="10">
        <v>505</v>
      </c>
      <c r="G300" s="3" t="s">
        <v>1073</v>
      </c>
      <c r="H300" s="3" t="s">
        <v>831</v>
      </c>
      <c r="I300" s="3" t="s">
        <v>843</v>
      </c>
      <c r="J300" s="3" t="s">
        <v>25</v>
      </c>
      <c r="K300" s="3" t="s">
        <v>1070</v>
      </c>
      <c r="L300" s="3" t="str">
        <f>mappings[element]&amp;mappings[institution]&amp;mappings[source data element]&amp;mappings[source data subelement]&amp;mappings[constraints]</f>
        <v>note_tocGEN505agrtnone</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68</v>
      </c>
      <c r="Q300" s="3" t="s">
        <v>28</v>
      </c>
    </row>
    <row r="301" spans="1:17" x14ac:dyDescent="0.25">
      <c r="A301" s="3" t="s">
        <v>1588</v>
      </c>
      <c r="B301" s="3" t="s">
        <v>1588</v>
      </c>
      <c r="C301" s="3" t="s">
        <v>836</v>
      </c>
      <c r="D301" s="3" t="s">
        <v>29</v>
      </c>
      <c r="E301" s="3" t="s">
        <v>837</v>
      </c>
      <c r="F301" s="10">
        <v>540</v>
      </c>
      <c r="G301" s="3" t="s">
        <v>1592</v>
      </c>
      <c r="H301" s="3" t="s">
        <v>831</v>
      </c>
      <c r="I301" s="3" t="s">
        <v>843</v>
      </c>
      <c r="J301" s="3" t="s">
        <v>1036</v>
      </c>
      <c r="K301" s="3" t="s">
        <v>25</v>
      </c>
      <c r="L301" s="3" t="str">
        <f>mappings[element]&amp;mappings[institution]&amp;mappings[source data element]&amp;mappings[source data subelement]&amp;mappings[constraints]</f>
        <v>note_use_termsGEN540abcdfgqu3none</v>
      </c>
      <c r="M301" s="3">
        <f>IF(ISNUMBER(MATCH(mappings[mapping_id],issuesmap[mappingID],0)),COUNTIF(issuesmap[mappingID],mappings[mapping_id]),0)</f>
        <v>0</v>
      </c>
      <c r="N301" s="3">
        <f>IF(ISNUMBER(MATCH(mappings[element],issuesfield[field],0)),COUNTIF(issuesfield[field],mappings[element]),0)</f>
        <v>0</v>
      </c>
      <c r="O301" s="3" t="str">
        <f>IF(ISNUMBER(MATCH(mappings[element],#REF!,0)),"y","n")</f>
        <v>n</v>
      </c>
      <c r="P301" s="3" t="s">
        <v>29</v>
      </c>
      <c r="Q301" s="3" t="s">
        <v>29</v>
      </c>
    </row>
    <row r="302" spans="1:17" x14ac:dyDescent="0.25">
      <c r="A302" s="3" t="s">
        <v>545</v>
      </c>
      <c r="B302" s="3" t="s">
        <v>545</v>
      </c>
      <c r="C302" s="3" t="s">
        <v>836</v>
      </c>
      <c r="D302" s="3" t="s">
        <v>29</v>
      </c>
      <c r="E302" s="3" t="s">
        <v>837</v>
      </c>
      <c r="F302" s="10">
        <v>501</v>
      </c>
      <c r="G302" s="3" t="s">
        <v>830</v>
      </c>
      <c r="H302" s="3" t="s">
        <v>831</v>
      </c>
      <c r="I302" s="3" t="s">
        <v>843</v>
      </c>
      <c r="J302" s="3" t="s">
        <v>28</v>
      </c>
      <c r="K302" s="3" t="s">
        <v>28</v>
      </c>
      <c r="L302" s="3" t="str">
        <f>mappings[element]&amp;mappings[institution]&amp;mappings[source data element]&amp;mappings[source data subelement]&amp;mappings[constraints]</f>
        <v>note_withGEN501anone</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t="s">
        <v>29</v>
      </c>
      <c r="Q302" s="3" t="s">
        <v>29</v>
      </c>
    </row>
    <row r="303" spans="1:17" x14ac:dyDescent="0.25">
      <c r="A303" s="3" t="s">
        <v>548</v>
      </c>
      <c r="B303" s="3" t="s">
        <v>550</v>
      </c>
      <c r="C303" s="3" t="s">
        <v>836</v>
      </c>
      <c r="D303" s="3" t="s">
        <v>29</v>
      </c>
      <c r="E303" s="3" t="s">
        <v>822</v>
      </c>
      <c r="F303" s="10">
        <v>19</v>
      </c>
      <c r="G303" s="3" t="s">
        <v>830</v>
      </c>
      <c r="H303" s="3" t="s">
        <v>831</v>
      </c>
      <c r="I303" s="3" t="s">
        <v>828</v>
      </c>
      <c r="J303" s="3" t="s">
        <v>25</v>
      </c>
      <c r="K303" s="8" t="s">
        <v>1074</v>
      </c>
      <c r="L303" s="3" t="str">
        <f>mappings[element]&amp;mappings[institution]&amp;mappings[source data element]&amp;mappings[source data subelement]&amp;mappings[constraints]</f>
        <v>oclc_number[old]UNC19anone</v>
      </c>
      <c r="M303" s="3">
        <f>IF(ISNUMBER(MATCH(mappings[mapping_id],issuesmap[mappingID],0)),COUNTIF(issuesmap[mappingID],mappings[mapping_id]),0)</f>
        <v>0</v>
      </c>
      <c r="N303" s="3">
        <f>IF(ISNUMBER(MATCH(mappings[element],issuesfield[field],0)),COUNTIF(issuesfield[field],mappings[element]),0)</f>
        <v>0</v>
      </c>
      <c r="O303" s="3" t="str">
        <f>IF(ISNUMBER(MATCH(mappings[element],#REF!,0)),"y","n")</f>
        <v>n</v>
      </c>
      <c r="P303" s="3" t="s">
        <v>68</v>
      </c>
      <c r="Q303" s="3" t="s">
        <v>68</v>
      </c>
    </row>
    <row r="304" spans="1:17" x14ac:dyDescent="0.25">
      <c r="A304" s="3" t="s">
        <v>548</v>
      </c>
      <c r="B304" s="3" t="s">
        <v>554</v>
      </c>
      <c r="C304" s="3" t="s">
        <v>836</v>
      </c>
      <c r="D304" s="3" t="s">
        <v>29</v>
      </c>
      <c r="E304" s="3" t="s">
        <v>822</v>
      </c>
      <c r="F304" s="10">
        <v>1</v>
      </c>
      <c r="G304" s="3" t="s">
        <v>1325</v>
      </c>
      <c r="H304" s="3" t="s">
        <v>1323</v>
      </c>
      <c r="I304" s="3" t="s">
        <v>1322</v>
      </c>
      <c r="J304" s="3" t="s">
        <v>839</v>
      </c>
      <c r="K304" s="8" t="s">
        <v>1321</v>
      </c>
      <c r="L304" s="3" t="str">
        <f>mappings[element]&amp;mappings[institution]&amp;mappings[source data element]&amp;mappings[source data subelement]&amp;mappings[constraints]</f>
        <v>oclc_number[value]UNC1{whole field}complex contraint logic</v>
      </c>
      <c r="M304" s="3">
        <f>IF(ISNUMBER(MATCH(mappings[mapping_id],issuesmap[mappingID],0)),COUNTIF(issuesmap[mappingID],mappings[mapping_id]),0)</f>
        <v>0</v>
      </c>
      <c r="N304" s="3">
        <f>IF(ISNUMBER(MATCH(mappings[element],issuesfield[field],0)),COUNTIF(issuesfield[field],mappings[element]),0)</f>
        <v>0</v>
      </c>
      <c r="O304" s="3" t="str">
        <f>IF(ISNUMBER(MATCH(mappings[element],#REF!,0)),"y","n")</f>
        <v>n</v>
      </c>
      <c r="P304" s="3" t="s">
        <v>68</v>
      </c>
      <c r="Q304" s="3" t="s">
        <v>68</v>
      </c>
    </row>
    <row r="305" spans="1:17" x14ac:dyDescent="0.25">
      <c r="A305" s="14" t="s">
        <v>548</v>
      </c>
      <c r="B305" s="14" t="s">
        <v>554</v>
      </c>
      <c r="C305" s="14" t="s">
        <v>836</v>
      </c>
      <c r="D305" s="14" t="s">
        <v>29</v>
      </c>
      <c r="E305" s="14" t="s">
        <v>822</v>
      </c>
      <c r="F305" s="30">
        <v>3</v>
      </c>
      <c r="G305" s="14" t="s">
        <v>1326</v>
      </c>
      <c r="H305" s="14" t="s">
        <v>1324</v>
      </c>
      <c r="I305" s="3" t="s">
        <v>1322</v>
      </c>
      <c r="J305" s="14" t="s">
        <v>839</v>
      </c>
      <c r="K305" s="8" t="s">
        <v>1321</v>
      </c>
      <c r="L305" s="14" t="str">
        <f>mappings[element]&amp;mappings[institution]&amp;mappings[source data element]&amp;mappings[source data subelement]&amp;mappings[constraints]</f>
        <v>oclc_number[value]UNC3mused in complex contraint logic, but value from field not mapped</v>
      </c>
      <c r="M305" s="14">
        <f>IF(ISNUMBER(MATCH(mappings[mapping_id],issuesmap[mappingID],0)),COUNTIF(issuesmap[mappingID],mappings[mapping_id]),0)</f>
        <v>0</v>
      </c>
      <c r="N305" s="14">
        <f>IF(ISNUMBER(MATCH(mappings[element],issuesfield[field],0)),COUNTIF(issuesfield[field],mappings[element]),0)</f>
        <v>0</v>
      </c>
      <c r="O305" s="14" t="str">
        <f>IF(ISNUMBER(MATCH(mappings[element],#REF!,0)),"y","n")</f>
        <v>n</v>
      </c>
      <c r="P305" s="14" t="s">
        <v>68</v>
      </c>
      <c r="Q305" s="14" t="s">
        <v>68</v>
      </c>
    </row>
    <row r="306" spans="1:17" x14ac:dyDescent="0.25">
      <c r="A306" s="3" t="s">
        <v>548</v>
      </c>
      <c r="B306" s="3" t="s">
        <v>554</v>
      </c>
      <c r="C306" s="3" t="s">
        <v>836</v>
      </c>
      <c r="D306" s="3" t="s">
        <v>29</v>
      </c>
      <c r="E306" s="3" t="s">
        <v>822</v>
      </c>
      <c r="F306" s="10">
        <v>35</v>
      </c>
      <c r="G306" s="3" t="s">
        <v>830</v>
      </c>
      <c r="H306" s="3" t="s">
        <v>1323</v>
      </c>
      <c r="I306" s="3" t="s">
        <v>1322</v>
      </c>
      <c r="J306" s="3" t="s">
        <v>839</v>
      </c>
      <c r="K306" s="8" t="s">
        <v>1321</v>
      </c>
      <c r="L306" s="3" t="str">
        <f>mappings[element]&amp;mappings[institution]&amp;mappings[source data element]&amp;mappings[source data subelement]&amp;mappings[constraints]</f>
        <v>oclc_number[value]UNC35acomplex contraint logic</v>
      </c>
      <c r="M306" s="3">
        <f>IF(ISNUMBER(MATCH(mappings[mapping_id],issuesmap[mappingID],0)),COUNTIF(issuesmap[mappingID],mappings[mapping_id]),0)</f>
        <v>0</v>
      </c>
      <c r="N306" s="3">
        <f>IF(ISNUMBER(MATCH(mappings[element],issuesfield[field],0)),COUNTIF(issuesfield[field],mappings[element]),0)</f>
        <v>0</v>
      </c>
      <c r="O306" s="3" t="str">
        <f>IF(ISNUMBER(MATCH(mappings[element],#REF!,0)),"y","n")</f>
        <v>n</v>
      </c>
      <c r="P306" s="3" t="s">
        <v>68</v>
      </c>
      <c r="Q306" s="3" t="s">
        <v>68</v>
      </c>
    </row>
    <row r="307" spans="1:17" x14ac:dyDescent="0.25">
      <c r="A307" t="s">
        <v>1569</v>
      </c>
      <c r="B307" t="s">
        <v>1569</v>
      </c>
      <c r="C307" s="3" t="s">
        <v>836</v>
      </c>
      <c r="D307" s="3" t="s">
        <v>68</v>
      </c>
      <c r="E307" s="3" t="s">
        <v>837</v>
      </c>
      <c r="F307" s="3">
        <v>752</v>
      </c>
      <c r="G307" t="s">
        <v>1174</v>
      </c>
      <c r="H307" s="3" t="s">
        <v>831</v>
      </c>
      <c r="I307" s="3" t="s">
        <v>828</v>
      </c>
      <c r="J307" t="s">
        <v>1564</v>
      </c>
      <c r="K307" t="s">
        <v>25</v>
      </c>
      <c r="L307" s="14" t="str">
        <f>mappings[element]&amp;mappings[institution]&amp;mappings[source data element]&amp;mappings[source data subelement]&amp;mappings[constraints]</f>
        <v>origin_place_facetGEN752abcdfghnone</v>
      </c>
      <c r="M307" s="14">
        <f>IF(ISNUMBER(MATCH(mappings[mapping_id],issuesmap[mappingID],0)),COUNTIF(issuesmap[mappingID],mappings[mapping_id]),0)</f>
        <v>0</v>
      </c>
      <c r="N307" s="14">
        <f>IF(ISNUMBER(MATCH(mappings[element],issuesfield[field],0)),COUNTIF(issuesfield[field],mappings[element]),0)</f>
        <v>0</v>
      </c>
      <c r="O307" s="14" t="str">
        <f>IF(ISNUMBER(MATCH(mappings[element],#REF!,0)),"y","n")</f>
        <v>n</v>
      </c>
      <c r="P307" s="3" t="s">
        <v>28</v>
      </c>
      <c r="Q307" s="3" t="s">
        <v>28</v>
      </c>
    </row>
    <row r="308" spans="1:17" x14ac:dyDescent="0.25">
      <c r="A308" s="3" t="s">
        <v>1565</v>
      </c>
      <c r="B308" s="3" t="s">
        <v>1566</v>
      </c>
      <c r="C308" s="3" t="s">
        <v>836</v>
      </c>
      <c r="D308" s="3" t="s">
        <v>68</v>
      </c>
      <c r="E308" s="3" t="s">
        <v>837</v>
      </c>
      <c r="F308" s="3">
        <v>752</v>
      </c>
      <c r="G308" s="3" t="s">
        <v>1174</v>
      </c>
      <c r="H308" s="3" t="s">
        <v>831</v>
      </c>
      <c r="I308" s="3" t="s">
        <v>843</v>
      </c>
      <c r="J308" t="s">
        <v>25</v>
      </c>
      <c r="K308" s="3" t="s">
        <v>25</v>
      </c>
      <c r="L308" s="14" t="str">
        <f>mappings[element]&amp;mappings[institution]&amp;mappings[source data element]&amp;mappings[source data subelement]&amp;mappings[constraints]</f>
        <v>origin_place_search[value]GEN752abcdfghnone</v>
      </c>
      <c r="M308" s="14">
        <f>IF(ISNUMBER(MATCH(mappings[mapping_id],issuesmap[mappingID],0)),COUNTIF(issuesmap[mappingID],mappings[mapping_id]),0)</f>
        <v>0</v>
      </c>
      <c r="N308" s="14">
        <f>IF(ISNUMBER(MATCH(mappings[element],issuesfield[field],0)),COUNTIF(issuesfield[field],mappings[element]),0)</f>
        <v>0</v>
      </c>
      <c r="O308" s="14" t="str">
        <f>IF(ISNUMBER(MATCH(mappings[element],#REF!,0)),"y","n")</f>
        <v>n</v>
      </c>
      <c r="P308" s="3" t="s">
        <v>28</v>
      </c>
      <c r="Q308" s="3" t="s">
        <v>28</v>
      </c>
    </row>
    <row r="309" spans="1:17" x14ac:dyDescent="0.25">
      <c r="A309" s="14" t="s">
        <v>559</v>
      </c>
      <c r="B309" s="14" t="s">
        <v>567</v>
      </c>
      <c r="C309" s="22" t="s">
        <v>836</v>
      </c>
      <c r="D309" s="22" t="s">
        <v>29</v>
      </c>
      <c r="E309" s="22" t="s">
        <v>837</v>
      </c>
      <c r="F309" s="30">
        <v>300</v>
      </c>
      <c r="G309" s="14">
        <v>3</v>
      </c>
      <c r="H309" s="14" t="s">
        <v>831</v>
      </c>
      <c r="I309" s="22" t="s">
        <v>843</v>
      </c>
      <c r="J309" t="s">
        <v>25</v>
      </c>
      <c r="K309" s="14" t="s">
        <v>565</v>
      </c>
      <c r="L309" s="14" t="str">
        <f>mappings[element]&amp;mappings[institution]&amp;mappings[source data element]&amp;mappings[source data subelement]&amp;mappings[constraints]</f>
        <v>physical_description[label]GEN3003none</v>
      </c>
      <c r="M309" s="14">
        <f>IF(ISNUMBER(MATCH(mappings[mapping_id],issuesmap[mappingID],0)),COUNTIF(issuesmap[mappingID],mappings[mapping_id]),0)</f>
        <v>0</v>
      </c>
      <c r="N309" s="14">
        <f>IF(ISNUMBER(MATCH(mappings[element],issuesfield[field],0)),COUNTIF(issuesfield[field],mappings[element]),0)</f>
        <v>0</v>
      </c>
      <c r="O309" s="14" t="str">
        <f>IF(ISNUMBER(MATCH(mappings[element],#REF!,0)),"y","n")</f>
        <v>n</v>
      </c>
      <c r="P309" s="14"/>
      <c r="Q309" s="14" t="s">
        <v>68</v>
      </c>
    </row>
    <row r="310" spans="1:17" x14ac:dyDescent="0.25">
      <c r="A310" t="s">
        <v>559</v>
      </c>
      <c r="B310" t="s">
        <v>568</v>
      </c>
      <c r="C310" s="22" t="s">
        <v>836</v>
      </c>
      <c r="D310" s="22" t="s">
        <v>29</v>
      </c>
      <c r="E310" s="22" t="s">
        <v>837</v>
      </c>
      <c r="F310" s="10">
        <v>300</v>
      </c>
      <c r="G310" s="3" t="s">
        <v>871</v>
      </c>
      <c r="H310" s="3" t="s">
        <v>831</v>
      </c>
      <c r="I310" s="22" t="s">
        <v>843</v>
      </c>
      <c r="J310" t="s">
        <v>25</v>
      </c>
      <c r="K310" t="s">
        <v>565</v>
      </c>
      <c r="L310" s="3" t="str">
        <f>mappings[element]&amp;mappings[institution]&amp;mappings[source data element]&amp;mappings[source data subelement]&amp;mappings[constraints]</f>
        <v>physical_description[value]GEN300abcefgnone</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c r="Q310" s="3" t="s">
        <v>68</v>
      </c>
    </row>
    <row r="311" spans="1:17" x14ac:dyDescent="0.25">
      <c r="A311" t="s">
        <v>570</v>
      </c>
      <c r="B311" t="s">
        <v>574</v>
      </c>
      <c r="C311" s="22" t="s">
        <v>836</v>
      </c>
      <c r="D311" s="22" t="s">
        <v>29</v>
      </c>
      <c r="E311" s="22" t="s">
        <v>837</v>
      </c>
      <c r="F311" s="10">
        <v>340</v>
      </c>
      <c r="G311" s="3" t="s">
        <v>27</v>
      </c>
      <c r="H311" s="16" t="s">
        <v>1090</v>
      </c>
      <c r="I311" t="s">
        <v>864</v>
      </c>
      <c r="J311" t="s">
        <v>1390</v>
      </c>
      <c r="K311" t="s">
        <v>1076</v>
      </c>
      <c r="L311" s="3" t="str">
        <f>mappings[element]&amp;mappings[institution]&amp;mappings[source data element]&amp;mappings[source data subelement]&amp;mappings[constraints]</f>
        <v>physical_description_details[label]GEN340{na}$a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2" t="s">
        <v>836</v>
      </c>
      <c r="D312" s="22" t="s">
        <v>29</v>
      </c>
      <c r="E312" s="22" t="s">
        <v>837</v>
      </c>
      <c r="F312" s="10">
        <v>340</v>
      </c>
      <c r="G312" s="3" t="s">
        <v>27</v>
      </c>
      <c r="H312" s="16" t="s">
        <v>1101</v>
      </c>
      <c r="I312" t="s">
        <v>864</v>
      </c>
      <c r="J312" t="s">
        <v>1392</v>
      </c>
      <c r="K312" t="s">
        <v>1076</v>
      </c>
      <c r="L312" s="3" t="str">
        <f>mappings[element]&amp;mappings[institution]&amp;mappings[source data element]&amp;mappings[source data subelement]&amp;mappings[constraints]</f>
        <v>physical_description_details[label]GEN340{na}$m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s="3" t="s">
        <v>570</v>
      </c>
      <c r="B313" s="3" t="s">
        <v>574</v>
      </c>
      <c r="C313" s="22" t="s">
        <v>836</v>
      </c>
      <c r="D313" s="22" t="s">
        <v>29</v>
      </c>
      <c r="E313" s="22" t="s">
        <v>837</v>
      </c>
      <c r="F313" s="10">
        <v>340</v>
      </c>
      <c r="G313" s="3" t="s">
        <v>27</v>
      </c>
      <c r="H313" s="16" t="s">
        <v>1096</v>
      </c>
      <c r="I313" s="3" t="s">
        <v>864</v>
      </c>
      <c r="J313" s="3" t="s">
        <v>1395</v>
      </c>
      <c r="K313" s="3" t="s">
        <v>1076</v>
      </c>
      <c r="L313" s="3" t="str">
        <f>mappings[element]&amp;mappings[institution]&amp;mappings[source data element]&amp;mappings[source data subelement]&amp;mappings[constraints]</f>
        <v>physical_description_details[label]GEN340{na}$g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t="s">
        <v>570</v>
      </c>
      <c r="B314" t="s">
        <v>574</v>
      </c>
      <c r="C314" s="22" t="s">
        <v>836</v>
      </c>
      <c r="D314" s="22" t="s">
        <v>29</v>
      </c>
      <c r="E314" s="22" t="s">
        <v>837</v>
      </c>
      <c r="F314" s="10">
        <v>340</v>
      </c>
      <c r="G314" s="3" t="s">
        <v>27</v>
      </c>
      <c r="H314" s="16" t="s">
        <v>1091</v>
      </c>
      <c r="I314" t="s">
        <v>864</v>
      </c>
      <c r="J314" t="s">
        <v>1396</v>
      </c>
      <c r="K314" t="s">
        <v>1076</v>
      </c>
      <c r="L314" s="3" t="str">
        <f>mappings[element]&amp;mappings[institution]&amp;mappings[source data element]&amp;mappings[source data subelement]&amp;mappings[constraints]</f>
        <v>physical_description_details[label]GEN340{na}$b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t="s">
        <v>570</v>
      </c>
      <c r="B315" t="s">
        <v>574</v>
      </c>
      <c r="C315" s="22" t="s">
        <v>836</v>
      </c>
      <c r="D315" s="22" t="s">
        <v>29</v>
      </c>
      <c r="E315" s="22" t="s">
        <v>837</v>
      </c>
      <c r="F315" s="10">
        <v>340</v>
      </c>
      <c r="G315" s="3" t="s">
        <v>27</v>
      </c>
      <c r="H315" s="16" t="s">
        <v>1102</v>
      </c>
      <c r="I315" t="s">
        <v>864</v>
      </c>
      <c r="J315" t="s">
        <v>1400</v>
      </c>
      <c r="K315" t="s">
        <v>1076</v>
      </c>
      <c r="L315" s="3" t="str">
        <f>mappings[element]&amp;mappings[institution]&amp;mappings[source data element]&amp;mappings[source data subelement]&amp;mappings[constraints]</f>
        <v>physical_description_details[label]GEN340{na}$n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t="s">
        <v>570</v>
      </c>
      <c r="B316" t="s">
        <v>574</v>
      </c>
      <c r="C316" s="22" t="s">
        <v>836</v>
      </c>
      <c r="D316" s="22" t="s">
        <v>29</v>
      </c>
      <c r="E316" s="22" t="s">
        <v>837</v>
      </c>
      <c r="F316" s="10">
        <v>340</v>
      </c>
      <c r="G316" s="3" t="s">
        <v>27</v>
      </c>
      <c r="H316" s="16" t="s">
        <v>1097</v>
      </c>
      <c r="I316" t="s">
        <v>864</v>
      </c>
      <c r="J316" t="s">
        <v>1401</v>
      </c>
      <c r="K316" t="s">
        <v>1076</v>
      </c>
      <c r="L316" s="3" t="str">
        <f>mappings[element]&amp;mappings[institution]&amp;mappings[source data element]&amp;mappings[source data subelement]&amp;mappings[constraints]</f>
        <v>physical_description_details[label]GEN340{na}$h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t="s">
        <v>570</v>
      </c>
      <c r="B317" t="s">
        <v>574</v>
      </c>
      <c r="C317" s="22" t="s">
        <v>836</v>
      </c>
      <c r="D317" s="22" t="s">
        <v>29</v>
      </c>
      <c r="E317" s="22" t="s">
        <v>837</v>
      </c>
      <c r="F317" s="10">
        <v>340</v>
      </c>
      <c r="G317" s="3" t="s">
        <v>27</v>
      </c>
      <c r="H317" s="16" t="s">
        <v>1099</v>
      </c>
      <c r="I317" t="s">
        <v>864</v>
      </c>
      <c r="J317" t="s">
        <v>1402</v>
      </c>
      <c r="K317" t="s">
        <v>1076</v>
      </c>
      <c r="L317" s="3" t="str">
        <f>mappings[element]&amp;mappings[institution]&amp;mappings[source data element]&amp;mappings[source data subelement]&amp;mappings[constraints]</f>
        <v>physical_description_details[label]GEN340{na}$j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t="s">
        <v>570</v>
      </c>
      <c r="B318" t="s">
        <v>574</v>
      </c>
      <c r="C318" s="22" t="s">
        <v>836</v>
      </c>
      <c r="D318" s="22" t="s">
        <v>29</v>
      </c>
      <c r="E318" s="22" t="s">
        <v>837</v>
      </c>
      <c r="F318" s="10">
        <v>340</v>
      </c>
      <c r="G318" s="3" t="s">
        <v>27</v>
      </c>
      <c r="H318" s="16" t="s">
        <v>1100</v>
      </c>
      <c r="I318" t="s">
        <v>864</v>
      </c>
      <c r="J318" t="s">
        <v>1405</v>
      </c>
      <c r="K318" s="3" t="s">
        <v>1076</v>
      </c>
      <c r="L318" s="3" t="str">
        <f>mappings[element]&amp;mappings[institution]&amp;mappings[source data element]&amp;mappings[source data subelement]&amp;mappings[constraints]</f>
        <v>physical_description_details[label]GEN340{na}$k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2" t="s">
        <v>836</v>
      </c>
      <c r="D319" s="22" t="s">
        <v>29</v>
      </c>
      <c r="E319" s="22" t="s">
        <v>837</v>
      </c>
      <c r="F319" s="10">
        <v>340</v>
      </c>
      <c r="G319" t="s">
        <v>27</v>
      </c>
      <c r="H319" s="16" t="s">
        <v>1092</v>
      </c>
      <c r="I319" t="s">
        <v>864</v>
      </c>
      <c r="J319" t="s">
        <v>1406</v>
      </c>
      <c r="K319" s="3" t="s">
        <v>1076</v>
      </c>
      <c r="L319" s="3" t="str">
        <f>mappings[element]&amp;mappings[institution]&amp;mappings[source data element]&amp;mappings[source data subelement]&amp;mappings[constraints]</f>
        <v>physical_description_details[label]GEN340{na}$c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2" t="s">
        <v>836</v>
      </c>
      <c r="D320" s="22" t="s">
        <v>29</v>
      </c>
      <c r="E320" s="22" t="s">
        <v>837</v>
      </c>
      <c r="F320" s="10">
        <v>340</v>
      </c>
      <c r="G320" t="s">
        <v>27</v>
      </c>
      <c r="H320" s="16" t="s">
        <v>1103</v>
      </c>
      <c r="I320" t="s">
        <v>864</v>
      </c>
      <c r="J320" t="s">
        <v>1407</v>
      </c>
      <c r="K320" t="s">
        <v>1076</v>
      </c>
      <c r="L320" s="3" t="str">
        <f>mappings[element]&amp;mappings[institution]&amp;mappings[source data element]&amp;mappings[source data subelement]&amp;mappings[constraints]</f>
        <v>physical_description_details[label]GEN340{na}$o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2" t="s">
        <v>836</v>
      </c>
      <c r="D321" s="22" t="s">
        <v>29</v>
      </c>
      <c r="E321" s="22" t="s">
        <v>837</v>
      </c>
      <c r="F321" s="10">
        <v>340</v>
      </c>
      <c r="G321" t="s">
        <v>27</v>
      </c>
      <c r="H321" s="16" t="s">
        <v>1095</v>
      </c>
      <c r="I321" t="s">
        <v>864</v>
      </c>
      <c r="J321" t="s">
        <v>1409</v>
      </c>
      <c r="K321" t="s">
        <v>1076</v>
      </c>
      <c r="L321" s="3" t="str">
        <f>mappings[element]&amp;mappings[institution]&amp;mappings[source data element]&amp;mappings[source data subelement]&amp;mappings[constraints]</f>
        <v>physical_description_details[label]GEN340{na}$f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2" t="s">
        <v>836</v>
      </c>
      <c r="D322" s="22" t="s">
        <v>29</v>
      </c>
      <c r="E322" s="22" t="s">
        <v>837</v>
      </c>
      <c r="F322" s="10">
        <v>340</v>
      </c>
      <c r="G322" t="s">
        <v>27</v>
      </c>
      <c r="H322" s="16" t="s">
        <v>1094</v>
      </c>
      <c r="I322" t="s">
        <v>864</v>
      </c>
      <c r="J322" t="s">
        <v>1417</v>
      </c>
      <c r="K322" t="s">
        <v>1076</v>
      </c>
      <c r="L322" s="3" t="str">
        <f>mappings[element]&amp;mappings[institution]&amp;mappings[source data element]&amp;mappings[source data subelement]&amp;mappings[constraints]</f>
        <v>physical_description_details[label]GEN340{na}$e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2" t="s">
        <v>836</v>
      </c>
      <c r="D323" s="22" t="s">
        <v>29</v>
      </c>
      <c r="E323" s="22" t="s">
        <v>837</v>
      </c>
      <c r="F323" s="10">
        <v>340</v>
      </c>
      <c r="G323" t="s">
        <v>27</v>
      </c>
      <c r="H323" s="16" t="s">
        <v>1093</v>
      </c>
      <c r="I323" t="s">
        <v>864</v>
      </c>
      <c r="J323" t="s">
        <v>1419</v>
      </c>
      <c r="K323" t="s">
        <v>1076</v>
      </c>
      <c r="L323" s="3" t="str">
        <f>mappings[element]&amp;mappings[institution]&amp;mappings[source data element]&amp;mappings[source data subelement]&amp;mappings[constraints]</f>
        <v>physical_description_details[label]GEN340{na}$d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2" t="s">
        <v>836</v>
      </c>
      <c r="D324" s="22" t="s">
        <v>29</v>
      </c>
      <c r="E324" s="22" t="s">
        <v>837</v>
      </c>
      <c r="F324" s="10">
        <v>340</v>
      </c>
      <c r="G324" t="s">
        <v>27</v>
      </c>
      <c r="H324" s="16" t="s">
        <v>1098</v>
      </c>
      <c r="I324" t="s">
        <v>864</v>
      </c>
      <c r="J324" t="s">
        <v>1420</v>
      </c>
      <c r="K324" t="s">
        <v>1076</v>
      </c>
      <c r="L324" s="3" t="str">
        <f>mappings[element]&amp;mappings[institution]&amp;mappings[source data element]&amp;mappings[source data subelement]&amp;mappings[constraints]</f>
        <v>physical_description_details[label]GEN340{na}$i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2" t="s">
        <v>836</v>
      </c>
      <c r="D325" s="22" t="s">
        <v>29</v>
      </c>
      <c r="E325" s="22" t="s">
        <v>837</v>
      </c>
      <c r="F325" s="10">
        <v>340</v>
      </c>
      <c r="G325" t="s">
        <v>27</v>
      </c>
      <c r="H325" s="3" t="s">
        <v>1075</v>
      </c>
      <c r="I325" t="s">
        <v>864</v>
      </c>
      <c r="J325" t="s">
        <v>1424</v>
      </c>
      <c r="K325" t="s">
        <v>1076</v>
      </c>
      <c r="L325" s="3" t="str">
        <f>mappings[element]&amp;mappings[institution]&amp;mappings[source data element]&amp;mappings[source data subelement]&amp;mappings[constraints]</f>
        <v>physical_description_details[label]GEN340{na}$a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2" t="s">
        <v>836</v>
      </c>
      <c r="D326" s="22" t="s">
        <v>29</v>
      </c>
      <c r="E326" s="22" t="s">
        <v>837</v>
      </c>
      <c r="F326" s="10">
        <v>340</v>
      </c>
      <c r="G326" s="3" t="s">
        <v>27</v>
      </c>
      <c r="H326" s="3" t="s">
        <v>1087</v>
      </c>
      <c r="I326" t="s">
        <v>864</v>
      </c>
      <c r="J326" t="s">
        <v>1426</v>
      </c>
      <c r="K326" t="s">
        <v>1076</v>
      </c>
      <c r="L326" s="3" t="str">
        <f>mappings[element]&amp;mappings[institution]&amp;mappings[source data element]&amp;mappings[source data subelement]&amp;mappings[constraints]</f>
        <v>physical_description_details[label]GEN340{na}$m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2" t="s">
        <v>836</v>
      </c>
      <c r="D327" s="22" t="s">
        <v>29</v>
      </c>
      <c r="E327" s="22" t="s">
        <v>837</v>
      </c>
      <c r="F327" s="10">
        <v>340</v>
      </c>
      <c r="G327" s="3" t="s">
        <v>27</v>
      </c>
      <c r="H327" s="3" t="s">
        <v>1082</v>
      </c>
      <c r="I327" t="s">
        <v>864</v>
      </c>
      <c r="J327" t="s">
        <v>1430</v>
      </c>
      <c r="K327" t="s">
        <v>1076</v>
      </c>
      <c r="L327" s="3" t="str">
        <f>mappings[element]&amp;mappings[institution]&amp;mappings[source data element]&amp;mappings[source data subelement]&amp;mappings[constraints]</f>
        <v>physical_description_details[label]GEN340{na}$g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2" t="s">
        <v>836</v>
      </c>
      <c r="D328" s="22" t="s">
        <v>29</v>
      </c>
      <c r="E328" s="22" t="s">
        <v>837</v>
      </c>
      <c r="F328" s="10">
        <v>340</v>
      </c>
      <c r="G328" s="3" t="s">
        <v>27</v>
      </c>
      <c r="H328" s="3" t="s">
        <v>1077</v>
      </c>
      <c r="I328" t="s">
        <v>864</v>
      </c>
      <c r="J328" t="s">
        <v>1432</v>
      </c>
      <c r="K328" t="s">
        <v>1076</v>
      </c>
      <c r="L328" s="3" t="str">
        <f>mappings[element]&amp;mappings[institution]&amp;mappings[source data element]&amp;mappings[source data subelement]&amp;mappings[constraints]</f>
        <v>physical_description_details[label]GEN340{na}$b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2" t="s">
        <v>836</v>
      </c>
      <c r="D329" s="22" t="s">
        <v>29</v>
      </c>
      <c r="E329" s="22" t="s">
        <v>837</v>
      </c>
      <c r="F329" s="10">
        <v>340</v>
      </c>
      <c r="G329" t="s">
        <v>27</v>
      </c>
      <c r="H329" s="3" t="s">
        <v>1088</v>
      </c>
      <c r="I329" t="s">
        <v>864</v>
      </c>
      <c r="J329" t="s">
        <v>1438</v>
      </c>
      <c r="K329" t="s">
        <v>1076</v>
      </c>
      <c r="L329" s="3" t="str">
        <f>mappings[element]&amp;mappings[institution]&amp;mappings[source data element]&amp;mappings[source data subelement]&amp;mappings[constraints]</f>
        <v>physical_description_details[label]GEN340{na}$n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2" t="s">
        <v>836</v>
      </c>
      <c r="D330" s="22" t="s">
        <v>29</v>
      </c>
      <c r="E330" s="22" t="s">
        <v>837</v>
      </c>
      <c r="F330" s="10">
        <v>340</v>
      </c>
      <c r="G330" s="3" t="s">
        <v>27</v>
      </c>
      <c r="H330" s="3" t="s">
        <v>1083</v>
      </c>
      <c r="I330" t="s">
        <v>864</v>
      </c>
      <c r="J330" t="s">
        <v>1439</v>
      </c>
      <c r="K330" t="s">
        <v>1076</v>
      </c>
      <c r="L330" s="3" t="str">
        <f>mappings[element]&amp;mappings[institution]&amp;mappings[source data element]&amp;mappings[source data subelement]&amp;mappings[constraints]</f>
        <v>physical_description_details[label]GEN340{na}$h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574</v>
      </c>
      <c r="C331" s="22" t="s">
        <v>836</v>
      </c>
      <c r="D331" s="22" t="s">
        <v>29</v>
      </c>
      <c r="E331" s="22" t="s">
        <v>837</v>
      </c>
      <c r="F331" s="10">
        <v>340</v>
      </c>
      <c r="G331" s="3" t="s">
        <v>27</v>
      </c>
      <c r="H331" s="3" t="s">
        <v>1085</v>
      </c>
      <c r="I331" s="3" t="s">
        <v>864</v>
      </c>
      <c r="J331" s="3" t="s">
        <v>1441</v>
      </c>
      <c r="K331" s="3" t="s">
        <v>1076</v>
      </c>
      <c r="L331" s="3" t="str">
        <f>mappings[element]&amp;mappings[institution]&amp;mappings[source data element]&amp;mappings[source data subelement]&amp;mappings[constraints]</f>
        <v>physical_description_details[label]GEN340{na}$j AND !$3</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s="3" t="s">
        <v>570</v>
      </c>
      <c r="B332" s="3" t="s">
        <v>574</v>
      </c>
      <c r="C332" s="22" t="s">
        <v>836</v>
      </c>
      <c r="D332" s="22" t="s">
        <v>29</v>
      </c>
      <c r="E332" s="22" t="s">
        <v>837</v>
      </c>
      <c r="F332" s="10">
        <v>340</v>
      </c>
      <c r="G332" s="3" t="s">
        <v>27</v>
      </c>
      <c r="H332" s="3" t="s">
        <v>1086</v>
      </c>
      <c r="I332" s="3" t="s">
        <v>864</v>
      </c>
      <c r="J332" s="3" t="s">
        <v>1445</v>
      </c>
      <c r="K332" s="3" t="s">
        <v>1076</v>
      </c>
      <c r="L332" s="3" t="str">
        <f>mappings[element]&amp;mappings[institution]&amp;mappings[source data element]&amp;mappings[source data subelement]&amp;mappings[constraints]</f>
        <v>physical_description_details[label]GEN340{na}$k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s="3" t="s">
        <v>570</v>
      </c>
      <c r="B333" s="3" t="s">
        <v>574</v>
      </c>
      <c r="C333" s="22" t="s">
        <v>836</v>
      </c>
      <c r="D333" s="22" t="s">
        <v>29</v>
      </c>
      <c r="E333" s="22" t="s">
        <v>837</v>
      </c>
      <c r="F333" s="10">
        <v>340</v>
      </c>
      <c r="G333" s="3" t="s">
        <v>27</v>
      </c>
      <c r="H333" s="3" t="s">
        <v>1078</v>
      </c>
      <c r="I333" s="3" t="s">
        <v>864</v>
      </c>
      <c r="J333" t="s">
        <v>1446</v>
      </c>
      <c r="K333" s="3" t="s">
        <v>1076</v>
      </c>
      <c r="L333" s="3" t="str">
        <f>mappings[element]&amp;mappings[institution]&amp;mappings[source data element]&amp;mappings[source data subelement]&amp;mappings[constraints]</f>
        <v>physical_description_details[label]GEN340{na}$c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s="3" t="s">
        <v>570</v>
      </c>
      <c r="B334" s="3" t="s">
        <v>574</v>
      </c>
      <c r="C334" s="22" t="s">
        <v>836</v>
      </c>
      <c r="D334" s="22" t="s">
        <v>29</v>
      </c>
      <c r="E334" s="22" t="s">
        <v>837</v>
      </c>
      <c r="F334" s="10">
        <v>340</v>
      </c>
      <c r="G334" s="3" t="s">
        <v>27</v>
      </c>
      <c r="H334" s="3" t="s">
        <v>1089</v>
      </c>
      <c r="I334" s="3" t="s">
        <v>864</v>
      </c>
      <c r="J334" s="3" t="s">
        <v>1452</v>
      </c>
      <c r="K334" s="3" t="s">
        <v>1076</v>
      </c>
      <c r="L334" s="3" t="str">
        <f>mappings[element]&amp;mappings[institution]&amp;mappings[source data element]&amp;mappings[source data subelement]&amp;mappings[constraints]</f>
        <v>physical_description_details[label]GEN340{na}$o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s="3" t="s">
        <v>570</v>
      </c>
      <c r="B335" s="3" t="s">
        <v>574</v>
      </c>
      <c r="C335" s="22" t="s">
        <v>836</v>
      </c>
      <c r="D335" s="22" t="s">
        <v>29</v>
      </c>
      <c r="E335" s="22" t="s">
        <v>837</v>
      </c>
      <c r="F335" s="10">
        <v>340</v>
      </c>
      <c r="G335" s="3" t="s">
        <v>27</v>
      </c>
      <c r="H335" s="3" t="s">
        <v>1081</v>
      </c>
      <c r="I335" s="3" t="s">
        <v>864</v>
      </c>
      <c r="J335" s="3" t="s">
        <v>1454</v>
      </c>
      <c r="K335" s="3" t="s">
        <v>1076</v>
      </c>
      <c r="L335" s="3" t="str">
        <f>mappings[element]&amp;mappings[institution]&amp;mappings[source data element]&amp;mappings[source data subelement]&amp;mappings[constraints]</f>
        <v>physical_description_details[label]GEN340{na}$f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s="3" t="s">
        <v>570</v>
      </c>
      <c r="B336" s="3" t="s">
        <v>574</v>
      </c>
      <c r="C336" s="22" t="s">
        <v>836</v>
      </c>
      <c r="D336" s="22" t="s">
        <v>29</v>
      </c>
      <c r="E336" s="22" t="s">
        <v>837</v>
      </c>
      <c r="F336" s="10">
        <v>340</v>
      </c>
      <c r="G336" s="3" t="s">
        <v>27</v>
      </c>
      <c r="H336" s="3" t="s">
        <v>1080</v>
      </c>
      <c r="I336" s="3" t="s">
        <v>864</v>
      </c>
      <c r="J336" t="s">
        <v>1466</v>
      </c>
      <c r="K336" s="3" t="s">
        <v>1076</v>
      </c>
      <c r="L336" s="3" t="str">
        <f>mappings[element]&amp;mappings[institution]&amp;mappings[source data element]&amp;mappings[source data subelement]&amp;mappings[constraints]</f>
        <v>physical_description_details[label]GEN340{na}$e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s="3" t="s">
        <v>570</v>
      </c>
      <c r="B337" s="3" t="s">
        <v>574</v>
      </c>
      <c r="C337" s="22" t="s">
        <v>836</v>
      </c>
      <c r="D337" s="22" t="s">
        <v>29</v>
      </c>
      <c r="E337" s="22" t="s">
        <v>837</v>
      </c>
      <c r="F337" s="10">
        <v>340</v>
      </c>
      <c r="G337" s="3" t="s">
        <v>27</v>
      </c>
      <c r="H337" s="3" t="s">
        <v>1079</v>
      </c>
      <c r="I337" s="3" t="s">
        <v>864</v>
      </c>
      <c r="J337" t="s">
        <v>1468</v>
      </c>
      <c r="K337" s="3" t="s">
        <v>1076</v>
      </c>
      <c r="L337" s="3" t="str">
        <f>mappings[element]&amp;mappings[institution]&amp;mappings[source data element]&amp;mappings[source data subelement]&amp;mappings[constraints]</f>
        <v>physical_description_details[label]GEN340{na}$d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t="s">
        <v>570</v>
      </c>
      <c r="B338" t="s">
        <v>574</v>
      </c>
      <c r="C338" s="22" t="s">
        <v>836</v>
      </c>
      <c r="D338" s="22" t="s">
        <v>29</v>
      </c>
      <c r="E338" s="22" t="s">
        <v>837</v>
      </c>
      <c r="F338" s="10">
        <v>340</v>
      </c>
      <c r="G338" t="s">
        <v>27</v>
      </c>
      <c r="H338" s="3" t="s">
        <v>1084</v>
      </c>
      <c r="I338" t="s">
        <v>864</v>
      </c>
      <c r="J338" t="s">
        <v>1469</v>
      </c>
      <c r="K338" s="3" t="s">
        <v>1076</v>
      </c>
      <c r="L338" s="3" t="str">
        <f>mappings[element]&amp;mappings[institution]&amp;mappings[source data element]&amp;mappings[source data subelement]&amp;mappings[constraints]</f>
        <v>physical_description_details[label]GEN340{na}$i AND !$3</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t="s">
        <v>570</v>
      </c>
      <c r="B339" t="s">
        <v>574</v>
      </c>
      <c r="C339" s="22" t="s">
        <v>836</v>
      </c>
      <c r="D339" s="22" t="s">
        <v>29</v>
      </c>
      <c r="E339" s="22" t="s">
        <v>837</v>
      </c>
      <c r="F339" s="10">
        <v>344</v>
      </c>
      <c r="G339" t="s">
        <v>27</v>
      </c>
      <c r="H339" s="16" t="s">
        <v>1096</v>
      </c>
      <c r="I339" t="s">
        <v>864</v>
      </c>
      <c r="J339" t="s">
        <v>1394</v>
      </c>
      <c r="K339" s="3" t="s">
        <v>1076</v>
      </c>
      <c r="L339" s="3" t="str">
        <f>mappings[element]&amp;mappings[institution]&amp;mappings[source data element]&amp;mappings[source data subelement]&amp;mappings[constraints]</f>
        <v>physical_description_details[label]GEN344{na}$g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s="3" t="s">
        <v>570</v>
      </c>
      <c r="B340" s="3" t="s">
        <v>574</v>
      </c>
      <c r="C340" s="22" t="s">
        <v>836</v>
      </c>
      <c r="D340" s="22" t="s">
        <v>29</v>
      </c>
      <c r="E340" s="22" t="s">
        <v>837</v>
      </c>
      <c r="F340" s="10">
        <v>344</v>
      </c>
      <c r="G340" s="3" t="s">
        <v>27</v>
      </c>
      <c r="H340" s="16" t="s">
        <v>1093</v>
      </c>
      <c r="I340" s="3" t="s">
        <v>864</v>
      </c>
      <c r="J340" s="3" t="s">
        <v>1403</v>
      </c>
      <c r="K340" s="3" t="s">
        <v>1076</v>
      </c>
      <c r="L340" s="3" t="str">
        <f>mappings[element]&amp;mappings[institution]&amp;mappings[source data element]&amp;mappings[source data subelement]&amp;mappings[constraints]</f>
        <v>physical_description_details[label]GEN344{na}$d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s="3" t="s">
        <v>570</v>
      </c>
      <c r="B341" s="3" t="s">
        <v>574</v>
      </c>
      <c r="C341" s="22" t="s">
        <v>836</v>
      </c>
      <c r="D341" s="22" t="s">
        <v>29</v>
      </c>
      <c r="E341" s="22" t="s">
        <v>837</v>
      </c>
      <c r="F341" s="10">
        <v>344</v>
      </c>
      <c r="G341" s="3" t="s">
        <v>27</v>
      </c>
      <c r="H341" s="16" t="s">
        <v>1091</v>
      </c>
      <c r="I341" t="s">
        <v>864</v>
      </c>
      <c r="J341" s="3" t="s">
        <v>1411</v>
      </c>
      <c r="K341" s="3" t="s">
        <v>1076</v>
      </c>
      <c r="L341" s="3" t="str">
        <f>mappings[element]&amp;mappings[institution]&amp;mappings[source data element]&amp;mappings[source data subelement]&amp;mappings[constraints]</f>
        <v>physical_description_details[label]GEN344{na}$b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s="3" t="s">
        <v>570</v>
      </c>
      <c r="B342" s="3" t="s">
        <v>574</v>
      </c>
      <c r="C342" s="22" t="s">
        <v>836</v>
      </c>
      <c r="D342" s="22" t="s">
        <v>29</v>
      </c>
      <c r="E342" s="22" t="s">
        <v>837</v>
      </c>
      <c r="F342" s="10">
        <v>344</v>
      </c>
      <c r="G342" s="3" t="s">
        <v>27</v>
      </c>
      <c r="H342" s="16" t="s">
        <v>1090</v>
      </c>
      <c r="I342" s="3" t="s">
        <v>864</v>
      </c>
      <c r="J342" t="s">
        <v>1412</v>
      </c>
      <c r="K342" s="3" t="s">
        <v>1076</v>
      </c>
      <c r="L342" s="3" t="str">
        <f>mappings[element]&amp;mappings[institution]&amp;mappings[source data element]&amp;mappings[source data subelement]&amp;mappings[constraints]</f>
        <v>physical_description_details[label]GEN344{na}$a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2" t="s">
        <v>836</v>
      </c>
      <c r="D343" s="22" t="s">
        <v>29</v>
      </c>
      <c r="E343" s="22" t="s">
        <v>837</v>
      </c>
      <c r="F343" s="10">
        <v>344</v>
      </c>
      <c r="G343" t="s">
        <v>27</v>
      </c>
      <c r="H343" s="16" t="s">
        <v>1094</v>
      </c>
      <c r="I343" t="s">
        <v>864</v>
      </c>
      <c r="J343" t="s">
        <v>1414</v>
      </c>
      <c r="K343" s="3" t="s">
        <v>1076</v>
      </c>
      <c r="L343" s="3" t="str">
        <f>mappings[element]&amp;mappings[institution]&amp;mappings[source data element]&amp;mappings[source data subelement]&amp;mappings[constraints]</f>
        <v>physical_description_details[label]GEN344{na}$e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2" t="s">
        <v>836</v>
      </c>
      <c r="D344" s="22" t="s">
        <v>29</v>
      </c>
      <c r="E344" s="22" t="s">
        <v>837</v>
      </c>
      <c r="F344" s="10">
        <v>344</v>
      </c>
      <c r="G344" t="s">
        <v>27</v>
      </c>
      <c r="H344" s="16" t="s">
        <v>1097</v>
      </c>
      <c r="I344" t="s">
        <v>864</v>
      </c>
      <c r="J344" t="s">
        <v>1415</v>
      </c>
      <c r="K344" s="3" t="s">
        <v>1076</v>
      </c>
      <c r="L344" s="3" t="str">
        <f>mappings[element]&amp;mappings[institution]&amp;mappings[source data element]&amp;mappings[source data subelement]&amp;mappings[constraints]</f>
        <v>physical_description_details[label]GEN344{na}$h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t="s">
        <v>570</v>
      </c>
      <c r="B345" t="s">
        <v>574</v>
      </c>
      <c r="C345" s="22" t="s">
        <v>836</v>
      </c>
      <c r="D345" s="22" t="s">
        <v>29</v>
      </c>
      <c r="E345" s="22" t="s">
        <v>837</v>
      </c>
      <c r="F345" s="10">
        <v>344</v>
      </c>
      <c r="G345" t="s">
        <v>27</v>
      </c>
      <c r="H345" s="16" t="s">
        <v>1092</v>
      </c>
      <c r="I345" t="s">
        <v>864</v>
      </c>
      <c r="J345" t="s">
        <v>1416</v>
      </c>
      <c r="K345" s="3" t="s">
        <v>1076</v>
      </c>
      <c r="L345" s="3" t="str">
        <f>mappings[element]&amp;mappings[institution]&amp;mappings[source data element]&amp;mappings[source data subelement]&amp;mappings[constraints]</f>
        <v>physical_description_details[label]GEN344{na}$c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t="s">
        <v>570</v>
      </c>
      <c r="B346" t="s">
        <v>574</v>
      </c>
      <c r="C346" s="22" t="s">
        <v>836</v>
      </c>
      <c r="D346" s="22" t="s">
        <v>29</v>
      </c>
      <c r="E346" s="22" t="s">
        <v>837</v>
      </c>
      <c r="F346" s="10">
        <v>344</v>
      </c>
      <c r="G346" t="s">
        <v>27</v>
      </c>
      <c r="H346" s="16" t="s">
        <v>1095</v>
      </c>
      <c r="I346" t="s">
        <v>864</v>
      </c>
      <c r="J346" t="s">
        <v>1418</v>
      </c>
      <c r="K346" s="3" t="s">
        <v>1076</v>
      </c>
      <c r="L346" s="3" t="str">
        <f>mappings[element]&amp;mappings[institution]&amp;mappings[source data element]&amp;mappings[source data subelement]&amp;mappings[constraints]</f>
        <v>physical_description_details[label]GEN344{na}$f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t="s">
        <v>570</v>
      </c>
      <c r="B347" t="s">
        <v>574</v>
      </c>
      <c r="C347" s="22" t="s">
        <v>836</v>
      </c>
      <c r="D347" s="22" t="s">
        <v>29</v>
      </c>
      <c r="E347" s="22" t="s">
        <v>837</v>
      </c>
      <c r="F347" s="10">
        <v>344</v>
      </c>
      <c r="G347" t="s">
        <v>27</v>
      </c>
      <c r="H347" s="3" t="s">
        <v>1082</v>
      </c>
      <c r="I347" t="s">
        <v>864</v>
      </c>
      <c r="J347" t="s">
        <v>1429</v>
      </c>
      <c r="K347" s="3" t="s">
        <v>1076</v>
      </c>
      <c r="L347" s="3" t="str">
        <f>mappings[element]&amp;mappings[institution]&amp;mappings[source data element]&amp;mappings[source data subelement]&amp;mappings[constraints]</f>
        <v>physical_description_details[label]GEN344{na}$g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t="s">
        <v>570</v>
      </c>
      <c r="B348" t="s">
        <v>574</v>
      </c>
      <c r="C348" s="22" t="s">
        <v>836</v>
      </c>
      <c r="D348" s="22" t="s">
        <v>29</v>
      </c>
      <c r="E348" s="22" t="s">
        <v>837</v>
      </c>
      <c r="F348" s="10">
        <v>344</v>
      </c>
      <c r="G348" t="s">
        <v>27</v>
      </c>
      <c r="H348" s="3" t="s">
        <v>1079</v>
      </c>
      <c r="I348" t="s">
        <v>864</v>
      </c>
      <c r="J348" t="s">
        <v>1443</v>
      </c>
      <c r="K348" s="3" t="s">
        <v>1076</v>
      </c>
      <c r="L348" s="3" t="str">
        <f>mappings[element]&amp;mappings[institution]&amp;mappings[source data element]&amp;mappings[source data subelement]&amp;mappings[constraints]</f>
        <v>physical_description_details[label]GEN344{na}$d AND !$3</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t="s">
        <v>570</v>
      </c>
      <c r="B349" t="s">
        <v>574</v>
      </c>
      <c r="C349" s="22" t="s">
        <v>836</v>
      </c>
      <c r="D349" s="22" t="s">
        <v>29</v>
      </c>
      <c r="E349" s="22" t="s">
        <v>837</v>
      </c>
      <c r="F349" s="10">
        <v>344</v>
      </c>
      <c r="G349" t="s">
        <v>27</v>
      </c>
      <c r="H349" s="3" t="s">
        <v>1077</v>
      </c>
      <c r="I349" t="s">
        <v>864</v>
      </c>
      <c r="J349" t="s">
        <v>1458</v>
      </c>
      <c r="K349" s="3" t="s">
        <v>1076</v>
      </c>
      <c r="L349" s="3" t="str">
        <f>mappings[element]&amp;mappings[institution]&amp;mappings[source data element]&amp;mappings[source data subelement]&amp;mappings[constraints]</f>
        <v>physical_description_details[label]GEN344{na}$b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t="s">
        <v>570</v>
      </c>
      <c r="B350" t="s">
        <v>574</v>
      </c>
      <c r="C350" s="22" t="s">
        <v>836</v>
      </c>
      <c r="D350" s="22" t="s">
        <v>29</v>
      </c>
      <c r="E350" s="22" t="s">
        <v>837</v>
      </c>
      <c r="F350" s="10">
        <v>344</v>
      </c>
      <c r="G350" t="s">
        <v>27</v>
      </c>
      <c r="H350" s="3" t="s">
        <v>1075</v>
      </c>
      <c r="I350" t="s">
        <v>864</v>
      </c>
      <c r="J350" t="s">
        <v>1459</v>
      </c>
      <c r="K350" s="3" t="s">
        <v>1076</v>
      </c>
      <c r="L350" s="3" t="str">
        <f>mappings[element]&amp;mappings[institution]&amp;mappings[source data element]&amp;mappings[source data subelement]&amp;mappings[constraints]</f>
        <v>physical_description_details[label]GEN344{na}$a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2" t="s">
        <v>836</v>
      </c>
      <c r="D351" s="22" t="s">
        <v>29</v>
      </c>
      <c r="E351" s="22" t="s">
        <v>837</v>
      </c>
      <c r="F351" s="10">
        <v>344</v>
      </c>
      <c r="G351" s="3" t="s">
        <v>27</v>
      </c>
      <c r="H351" s="3" t="s">
        <v>1080</v>
      </c>
      <c r="I351" s="3" t="s">
        <v>864</v>
      </c>
      <c r="J351" t="s">
        <v>1462</v>
      </c>
      <c r="K351" s="3" t="s">
        <v>1076</v>
      </c>
      <c r="L351" s="3" t="str">
        <f>mappings[element]&amp;mappings[institution]&amp;mappings[source data element]&amp;mappings[source data subelement]&amp;mappings[constraints]</f>
        <v>physical_description_details[label]GEN344{na}$e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x14ac:dyDescent="0.25">
      <c r="A352" s="3" t="s">
        <v>570</v>
      </c>
      <c r="B352" s="3" t="s">
        <v>574</v>
      </c>
      <c r="C352" s="22" t="s">
        <v>836</v>
      </c>
      <c r="D352" s="22" t="s">
        <v>29</v>
      </c>
      <c r="E352" s="22" t="s">
        <v>837</v>
      </c>
      <c r="F352" s="10">
        <v>344</v>
      </c>
      <c r="G352" s="3" t="s">
        <v>27</v>
      </c>
      <c r="H352" s="3" t="s">
        <v>1083</v>
      </c>
      <c r="I352" s="3" t="s">
        <v>864</v>
      </c>
      <c r="J352" s="3" t="s">
        <v>1464</v>
      </c>
      <c r="K352" s="3" t="s">
        <v>1076</v>
      </c>
      <c r="L352" s="3" t="str">
        <f>mappings[element]&amp;mappings[institution]&amp;mappings[source data element]&amp;mappings[source data subelement]&amp;mappings[constraints]</f>
        <v>physical_description_details[label]GEN344{na}$h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x14ac:dyDescent="0.25">
      <c r="A353" s="3" t="s">
        <v>570</v>
      </c>
      <c r="B353" s="3" t="s">
        <v>574</v>
      </c>
      <c r="C353" s="22" t="s">
        <v>836</v>
      </c>
      <c r="D353" s="22" t="s">
        <v>29</v>
      </c>
      <c r="E353" s="22" t="s">
        <v>837</v>
      </c>
      <c r="F353" s="10">
        <v>344</v>
      </c>
      <c r="G353" s="3" t="s">
        <v>27</v>
      </c>
      <c r="H353" s="3" t="s">
        <v>1078</v>
      </c>
      <c r="I353" t="s">
        <v>864</v>
      </c>
      <c r="J353" s="3" t="s">
        <v>1465</v>
      </c>
      <c r="K353" s="3" t="s">
        <v>1076</v>
      </c>
      <c r="L353" s="3" t="str">
        <f>mappings[element]&amp;mappings[institution]&amp;mappings[source data element]&amp;mappings[source data subelement]&amp;mappings[constraints]</f>
        <v>physical_description_details[label]GEN344{na}$c AND !$3</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x14ac:dyDescent="0.25">
      <c r="A354" s="3" t="s">
        <v>570</v>
      </c>
      <c r="B354" s="3" t="s">
        <v>574</v>
      </c>
      <c r="C354" s="22" t="s">
        <v>836</v>
      </c>
      <c r="D354" s="22" t="s">
        <v>29</v>
      </c>
      <c r="E354" s="22" t="s">
        <v>837</v>
      </c>
      <c r="F354" s="10">
        <v>344</v>
      </c>
      <c r="G354" s="3" t="s">
        <v>27</v>
      </c>
      <c r="H354" s="3" t="s">
        <v>1081</v>
      </c>
      <c r="I354" s="3" t="s">
        <v>864</v>
      </c>
      <c r="J354" t="s">
        <v>1467</v>
      </c>
      <c r="K354" s="3" t="s">
        <v>1076</v>
      </c>
      <c r="L354" s="3" t="str">
        <f>mappings[element]&amp;mappings[institution]&amp;mappings[source data element]&amp;mappings[source data subelement]&amp;mappings[constraints]</f>
        <v>physical_description_details[label]GEN344{na}$f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x14ac:dyDescent="0.25">
      <c r="A355" s="3" t="s">
        <v>570</v>
      </c>
      <c r="B355" s="3" t="s">
        <v>574</v>
      </c>
      <c r="C355" s="22" t="s">
        <v>836</v>
      </c>
      <c r="D355" s="22" t="s">
        <v>29</v>
      </c>
      <c r="E355" s="22" t="s">
        <v>837</v>
      </c>
      <c r="F355" s="10">
        <v>345</v>
      </c>
      <c r="G355" t="s">
        <v>27</v>
      </c>
      <c r="H355" s="16" t="s">
        <v>1090</v>
      </c>
      <c r="I355" t="s">
        <v>864</v>
      </c>
      <c r="J355" t="s">
        <v>1408</v>
      </c>
      <c r="K355" s="3" t="s">
        <v>1076</v>
      </c>
      <c r="L355" s="3" t="str">
        <f>mappings[element]&amp;mappings[institution]&amp;mappings[source data element]&amp;mappings[source data subelement]&amp;mappings[constraints]</f>
        <v>physical_description_details[label]GEN345{na}$a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x14ac:dyDescent="0.25">
      <c r="A356" s="3" t="s">
        <v>570</v>
      </c>
      <c r="B356" s="3" t="s">
        <v>574</v>
      </c>
      <c r="C356" s="22" t="s">
        <v>836</v>
      </c>
      <c r="D356" s="22" t="s">
        <v>29</v>
      </c>
      <c r="E356" s="22" t="s">
        <v>837</v>
      </c>
      <c r="F356" s="10">
        <v>345</v>
      </c>
      <c r="G356" s="3" t="s">
        <v>27</v>
      </c>
      <c r="H356" s="16" t="s">
        <v>1091</v>
      </c>
      <c r="I356" t="s">
        <v>864</v>
      </c>
      <c r="J356" s="3" t="s">
        <v>1410</v>
      </c>
      <c r="K356" s="3" t="s">
        <v>1076</v>
      </c>
      <c r="L356" s="3" t="str">
        <f>mappings[element]&amp;mappings[institution]&amp;mappings[source data element]&amp;mappings[source data subelement]&amp;mappings[constraints]</f>
        <v>physical_description_details[label]GEN345{na}$b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x14ac:dyDescent="0.25">
      <c r="A357" s="3" t="s">
        <v>570</v>
      </c>
      <c r="B357" s="3" t="s">
        <v>574</v>
      </c>
      <c r="C357" s="22" t="s">
        <v>836</v>
      </c>
      <c r="D357" s="22" t="s">
        <v>29</v>
      </c>
      <c r="E357" s="22" t="s">
        <v>837</v>
      </c>
      <c r="F357" s="10">
        <v>345</v>
      </c>
      <c r="G357" s="3" t="s">
        <v>27</v>
      </c>
      <c r="H357" s="16" t="s">
        <v>1075</v>
      </c>
      <c r="I357" s="3" t="s">
        <v>864</v>
      </c>
      <c r="J357" t="s">
        <v>1453</v>
      </c>
      <c r="K357" s="3" t="s">
        <v>1076</v>
      </c>
      <c r="L357" s="3" t="str">
        <f>mappings[element]&amp;mappings[institution]&amp;mappings[source data element]&amp;mappings[source data subelement]&amp;mappings[constraints]</f>
        <v>physical_description_details[label]GEN345{na}$a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s="3" customFormat="1" x14ac:dyDescent="0.25">
      <c r="A358" s="3" t="s">
        <v>570</v>
      </c>
      <c r="B358" s="3" t="s">
        <v>574</v>
      </c>
      <c r="C358" s="22" t="s">
        <v>836</v>
      </c>
      <c r="D358" s="22" t="s">
        <v>29</v>
      </c>
      <c r="E358" s="22" t="s">
        <v>837</v>
      </c>
      <c r="F358" s="10">
        <v>345</v>
      </c>
      <c r="G358" s="3" t="s">
        <v>27</v>
      </c>
      <c r="H358" s="16" t="s">
        <v>1077</v>
      </c>
      <c r="I358" s="3" t="s">
        <v>864</v>
      </c>
      <c r="J358" s="3" t="s">
        <v>1455</v>
      </c>
      <c r="K358" s="3" t="s">
        <v>1076</v>
      </c>
      <c r="L358" s="3" t="str">
        <f>mappings[element]&amp;mappings[institution]&amp;mappings[source data element]&amp;mappings[source data subelement]&amp;mappings[constraints]</f>
        <v>physical_description_details[label]GEN345{na}$b AND !$3</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s="3" customFormat="1" x14ac:dyDescent="0.25">
      <c r="A359" s="3" t="s">
        <v>570</v>
      </c>
      <c r="B359" s="3" t="s">
        <v>574</v>
      </c>
      <c r="C359" s="22" t="s">
        <v>836</v>
      </c>
      <c r="D359" s="22" t="s">
        <v>29</v>
      </c>
      <c r="E359" s="22" t="s">
        <v>837</v>
      </c>
      <c r="F359" s="10">
        <v>346</v>
      </c>
      <c r="G359" s="3" t="s">
        <v>27</v>
      </c>
      <c r="H359" s="16" t="s">
        <v>1091</v>
      </c>
      <c r="I359" s="3" t="s">
        <v>864</v>
      </c>
      <c r="J359" s="3" t="s">
        <v>1393</v>
      </c>
      <c r="K359" s="3" t="s">
        <v>1076</v>
      </c>
      <c r="L359" s="3" t="str">
        <f>mappings[element]&amp;mappings[institution]&amp;mappings[source data element]&amp;mappings[source data subelement]&amp;mappings[constraints]</f>
        <v>physical_description_details[label]GEN346{na}$b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s="3" customFormat="1" x14ac:dyDescent="0.25">
      <c r="A360" s="3" t="s">
        <v>570</v>
      </c>
      <c r="B360" s="3" t="s">
        <v>574</v>
      </c>
      <c r="C360" s="22" t="s">
        <v>836</v>
      </c>
      <c r="D360" s="22" t="s">
        <v>29</v>
      </c>
      <c r="E360" s="22" t="s">
        <v>837</v>
      </c>
      <c r="F360" s="10">
        <v>346</v>
      </c>
      <c r="G360" s="3" t="s">
        <v>27</v>
      </c>
      <c r="H360" s="16" t="s">
        <v>1090</v>
      </c>
      <c r="I360" s="3" t="s">
        <v>864</v>
      </c>
      <c r="J360" s="3" t="s">
        <v>1421</v>
      </c>
      <c r="K360" s="3" t="s">
        <v>1076</v>
      </c>
      <c r="L360" s="3" t="str">
        <f>mappings[element]&amp;mappings[institution]&amp;mappings[source data element]&amp;mappings[source data subelement]&amp;mappings[constraints]</f>
        <v>physical_description_details[label]GEN346{na}$a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s="3" customFormat="1" x14ac:dyDescent="0.25">
      <c r="A361" s="3" t="s">
        <v>570</v>
      </c>
      <c r="B361" s="3" t="s">
        <v>574</v>
      </c>
      <c r="C361" s="22" t="s">
        <v>836</v>
      </c>
      <c r="D361" s="22" t="s">
        <v>29</v>
      </c>
      <c r="E361" s="22" t="s">
        <v>837</v>
      </c>
      <c r="F361" s="10">
        <v>346</v>
      </c>
      <c r="G361" s="3" t="s">
        <v>27</v>
      </c>
      <c r="H361" s="16" t="s">
        <v>1077</v>
      </c>
      <c r="I361" s="3" t="s">
        <v>864</v>
      </c>
      <c r="J361" s="3" t="s">
        <v>1427</v>
      </c>
      <c r="K361" s="3" t="s">
        <v>1076</v>
      </c>
      <c r="L361" s="3" t="str">
        <f>mappings[element]&amp;mappings[institution]&amp;mappings[source data element]&amp;mappings[source data subelement]&amp;mappings[constraints]</f>
        <v>physical_description_details[label]GEN346{na}$b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2" t="s">
        <v>836</v>
      </c>
      <c r="D362" s="22" t="s">
        <v>29</v>
      </c>
      <c r="E362" s="22" t="s">
        <v>837</v>
      </c>
      <c r="F362" s="10">
        <v>346</v>
      </c>
      <c r="G362" s="3" t="s">
        <v>27</v>
      </c>
      <c r="H362" s="16" t="s">
        <v>1075</v>
      </c>
      <c r="I362" s="3" t="s">
        <v>864</v>
      </c>
      <c r="J362" s="3" t="s">
        <v>1470</v>
      </c>
      <c r="K362" s="3" t="s">
        <v>1076</v>
      </c>
      <c r="L362" s="3" t="str">
        <f>mappings[element]&amp;mappings[institution]&amp;mappings[source data element]&amp;mappings[source data subelement]&amp;mappings[constraints]</f>
        <v>physical_description_details[label]GEN346{na}$a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t="s">
        <v>570</v>
      </c>
      <c r="B363" t="s">
        <v>574</v>
      </c>
      <c r="C363" s="22" t="s">
        <v>836</v>
      </c>
      <c r="D363" s="22" t="s">
        <v>29</v>
      </c>
      <c r="E363" s="22" t="s">
        <v>837</v>
      </c>
      <c r="F363" s="10">
        <v>347</v>
      </c>
      <c r="G363" t="s">
        <v>27</v>
      </c>
      <c r="H363" s="3" t="s">
        <v>1095</v>
      </c>
      <c r="I363" t="s">
        <v>864</v>
      </c>
      <c r="J363" t="s">
        <v>1391</v>
      </c>
      <c r="K363" t="s">
        <v>1076</v>
      </c>
      <c r="L363" s="3" t="str">
        <f>mappings[element]&amp;mappings[institution]&amp;mappings[source data element]&amp;mappings[source data subelement]&amp;mappings[constraints]</f>
        <v>physical_description_details[label]GEN347{na}$f AND $3</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574</v>
      </c>
      <c r="C364" s="22" t="s">
        <v>836</v>
      </c>
      <c r="D364" s="22" t="s">
        <v>29</v>
      </c>
      <c r="E364" s="22" t="s">
        <v>837</v>
      </c>
      <c r="F364" s="10">
        <v>347</v>
      </c>
      <c r="G364" s="3" t="s">
        <v>27</v>
      </c>
      <c r="H364" s="16" t="s">
        <v>1091</v>
      </c>
      <c r="I364" s="3" t="s">
        <v>864</v>
      </c>
      <c r="J364" s="3" t="s">
        <v>1397</v>
      </c>
      <c r="K364" s="3" t="s">
        <v>1076</v>
      </c>
      <c r="L364" s="3" t="str">
        <f>mappings[element]&amp;mappings[institution]&amp;mappings[source data element]&amp;mappings[source data subelement]&amp;mappings[constraints]</f>
        <v>physical_description_details[label]GEN347{na}$b AND $3</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s="3" t="s">
        <v>570</v>
      </c>
      <c r="B365" s="3" t="s">
        <v>574</v>
      </c>
      <c r="C365" s="22" t="s">
        <v>836</v>
      </c>
      <c r="D365" s="22" t="s">
        <v>29</v>
      </c>
      <c r="E365" s="22" t="s">
        <v>837</v>
      </c>
      <c r="F365" s="10">
        <v>347</v>
      </c>
      <c r="G365" s="3" t="s">
        <v>27</v>
      </c>
      <c r="H365" s="3" t="s">
        <v>1092</v>
      </c>
      <c r="I365" s="3" t="s">
        <v>864</v>
      </c>
      <c r="J365" s="3" t="s">
        <v>1398</v>
      </c>
      <c r="K365" s="3" t="s">
        <v>1076</v>
      </c>
      <c r="L365" s="3" t="str">
        <f>mappings[element]&amp;mappings[institution]&amp;mappings[source data element]&amp;mappings[source data subelement]&amp;mappings[constraints]</f>
        <v>physical_description_details[label]GEN347{na}$c AND $3</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s="3" t="s">
        <v>570</v>
      </c>
      <c r="B366" s="3" t="s">
        <v>574</v>
      </c>
      <c r="C366" s="22" t="s">
        <v>836</v>
      </c>
      <c r="D366" s="22" t="s">
        <v>29</v>
      </c>
      <c r="E366" s="22" t="s">
        <v>837</v>
      </c>
      <c r="F366" s="10">
        <v>347</v>
      </c>
      <c r="G366" t="s">
        <v>27</v>
      </c>
      <c r="H366" s="16" t="s">
        <v>1090</v>
      </c>
      <c r="I366" t="s">
        <v>864</v>
      </c>
      <c r="J366" t="s">
        <v>1399</v>
      </c>
      <c r="K366" s="3" t="s">
        <v>1076</v>
      </c>
      <c r="L366" s="3" t="str">
        <f>mappings[element]&amp;mappings[institution]&amp;mappings[source data element]&amp;mappings[source data subelement]&amp;mappings[constraints]</f>
        <v>physical_description_details[label]GEN347{na}$a AND $3</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s="3" t="s">
        <v>570</v>
      </c>
      <c r="B367" s="3" t="s">
        <v>574</v>
      </c>
      <c r="C367" s="22" t="s">
        <v>836</v>
      </c>
      <c r="D367" s="22" t="s">
        <v>29</v>
      </c>
      <c r="E367" s="22" t="s">
        <v>837</v>
      </c>
      <c r="F367" s="10">
        <v>347</v>
      </c>
      <c r="G367" s="3" t="s">
        <v>27</v>
      </c>
      <c r="H367" s="3" t="s">
        <v>1093</v>
      </c>
      <c r="I367" s="3" t="s">
        <v>864</v>
      </c>
      <c r="J367" s="3" t="s">
        <v>1404</v>
      </c>
      <c r="K367" s="3" t="s">
        <v>1076</v>
      </c>
      <c r="L367" s="3" t="str">
        <f>mappings[element]&amp;mappings[institution]&amp;mappings[source data element]&amp;mappings[source data subelement]&amp;mappings[constraints]</f>
        <v>physical_description_details[label]GEN347{na}$d AND $3</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s="3" t="s">
        <v>570</v>
      </c>
      <c r="B368" s="3" t="s">
        <v>574</v>
      </c>
      <c r="C368" s="22" t="s">
        <v>836</v>
      </c>
      <c r="D368" s="22" t="s">
        <v>29</v>
      </c>
      <c r="E368" s="22" t="s">
        <v>837</v>
      </c>
      <c r="F368" s="10">
        <v>347</v>
      </c>
      <c r="G368" s="3" t="s">
        <v>27</v>
      </c>
      <c r="H368" s="3" t="s">
        <v>1094</v>
      </c>
      <c r="I368" s="3" t="s">
        <v>864</v>
      </c>
      <c r="J368" s="3" t="s">
        <v>1413</v>
      </c>
      <c r="K368" s="3" t="s">
        <v>1076</v>
      </c>
      <c r="L368" s="3" t="str">
        <f>mappings[element]&amp;mappings[institution]&amp;mappings[source data element]&amp;mappings[source data subelement]&amp;mappings[constraints]</f>
        <v>physical_description_details[label]GEN347{na}$e AND $3</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s="3" t="s">
        <v>570</v>
      </c>
      <c r="B369" s="3" t="s">
        <v>574</v>
      </c>
      <c r="C369" s="22" t="s">
        <v>836</v>
      </c>
      <c r="D369" s="22" t="s">
        <v>29</v>
      </c>
      <c r="E369" s="22" t="s">
        <v>837</v>
      </c>
      <c r="F369" s="10">
        <v>347</v>
      </c>
      <c r="G369" t="s">
        <v>27</v>
      </c>
      <c r="H369" s="3" t="s">
        <v>1081</v>
      </c>
      <c r="I369" t="s">
        <v>864</v>
      </c>
      <c r="J369" t="s">
        <v>1425</v>
      </c>
      <c r="K369" t="s">
        <v>1076</v>
      </c>
      <c r="L369" s="3" t="str">
        <f>mappings[element]&amp;mappings[institution]&amp;mappings[source data element]&amp;mappings[source data subelement]&amp;mappings[constraints]</f>
        <v>physical_description_details[label]GEN347{na}$f AND !$3</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s="3" t="s">
        <v>570</v>
      </c>
      <c r="B370" s="3" t="s">
        <v>574</v>
      </c>
      <c r="C370" s="22" t="s">
        <v>836</v>
      </c>
      <c r="D370" s="22" t="s">
        <v>29</v>
      </c>
      <c r="E370" s="22" t="s">
        <v>837</v>
      </c>
      <c r="F370" s="10">
        <v>347</v>
      </c>
      <c r="G370" s="3" t="s">
        <v>27</v>
      </c>
      <c r="H370" s="16" t="s">
        <v>1077</v>
      </c>
      <c r="I370" t="s">
        <v>864</v>
      </c>
      <c r="J370" t="s">
        <v>1435</v>
      </c>
      <c r="K370" t="s">
        <v>1076</v>
      </c>
      <c r="L370" s="3" t="str">
        <f>mappings[element]&amp;mappings[institution]&amp;mappings[source data element]&amp;mappings[source data subelement]&amp;mappings[constraints]</f>
        <v>physical_description_details[label]GEN347{na}$b AND !$3</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t="s">
        <v>29</v>
      </c>
      <c r="Q370" s="3" t="s">
        <v>68</v>
      </c>
    </row>
    <row r="371" spans="1:17" x14ac:dyDescent="0.25">
      <c r="A371" t="s">
        <v>570</v>
      </c>
      <c r="B371" t="s">
        <v>574</v>
      </c>
      <c r="C371" s="22" t="s">
        <v>836</v>
      </c>
      <c r="D371" s="22" t="s">
        <v>29</v>
      </c>
      <c r="E371" s="22" t="s">
        <v>837</v>
      </c>
      <c r="F371" s="10">
        <v>347</v>
      </c>
      <c r="G371" s="3" t="s">
        <v>27</v>
      </c>
      <c r="H371" s="3" t="s">
        <v>1078</v>
      </c>
      <c r="I371" t="s">
        <v>864</v>
      </c>
      <c r="J371" t="s">
        <v>1436</v>
      </c>
      <c r="K371" t="s">
        <v>1076</v>
      </c>
      <c r="L371" s="3" t="str">
        <f>mappings[element]&amp;mappings[institution]&amp;mappings[source data element]&amp;mappings[source data subelement]&amp;mappings[constraints]</f>
        <v>physical_description_details[label]GEN347{na}$c AND !$3</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t="s">
        <v>29</v>
      </c>
      <c r="Q371" s="3" t="s">
        <v>68</v>
      </c>
    </row>
    <row r="372" spans="1:17" x14ac:dyDescent="0.25">
      <c r="A372" t="s">
        <v>570</v>
      </c>
      <c r="B372" t="s">
        <v>574</v>
      </c>
      <c r="C372" s="22" t="s">
        <v>836</v>
      </c>
      <c r="D372" s="22" t="s">
        <v>29</v>
      </c>
      <c r="E372" s="22" t="s">
        <v>837</v>
      </c>
      <c r="F372" s="10">
        <v>347</v>
      </c>
      <c r="G372" s="3" t="s">
        <v>27</v>
      </c>
      <c r="H372" s="16" t="s">
        <v>1075</v>
      </c>
      <c r="I372" t="s">
        <v>864</v>
      </c>
      <c r="J372" t="s">
        <v>1437</v>
      </c>
      <c r="K372" t="s">
        <v>1076</v>
      </c>
      <c r="L372" s="3" t="str">
        <f>mappings[element]&amp;mappings[institution]&amp;mappings[source data element]&amp;mappings[source data subelement]&amp;mappings[constraints]</f>
        <v>physical_description_details[label]GEN347{na}$a AND !$3</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t="s">
        <v>29</v>
      </c>
      <c r="Q372" s="3" t="s">
        <v>68</v>
      </c>
    </row>
    <row r="373" spans="1:17" x14ac:dyDescent="0.25">
      <c r="A373" t="s">
        <v>570</v>
      </c>
      <c r="B373" t="s">
        <v>574</v>
      </c>
      <c r="C373" s="22" t="s">
        <v>836</v>
      </c>
      <c r="D373" s="22" t="s">
        <v>29</v>
      </c>
      <c r="E373" s="22" t="s">
        <v>837</v>
      </c>
      <c r="F373" s="10">
        <v>347</v>
      </c>
      <c r="G373" t="s">
        <v>27</v>
      </c>
      <c r="H373" s="3" t="s">
        <v>1079</v>
      </c>
      <c r="I373" t="s">
        <v>864</v>
      </c>
      <c r="J373" t="s">
        <v>1444</v>
      </c>
      <c r="K373" t="s">
        <v>1076</v>
      </c>
      <c r="L373" s="3" t="str">
        <f>mappings[element]&amp;mappings[institution]&amp;mappings[source data element]&amp;mappings[source data subelement]&amp;mappings[constraints]</f>
        <v>physical_description_details[label]GEN347{na}$d AND !$3</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t="s">
        <v>29</v>
      </c>
      <c r="Q373" s="3" t="s">
        <v>68</v>
      </c>
    </row>
    <row r="374" spans="1:17" x14ac:dyDescent="0.25">
      <c r="A374" t="s">
        <v>570</v>
      </c>
      <c r="B374" t="s">
        <v>574</v>
      </c>
      <c r="C374" s="22" t="s">
        <v>836</v>
      </c>
      <c r="D374" s="22" t="s">
        <v>29</v>
      </c>
      <c r="E374" s="22" t="s">
        <v>837</v>
      </c>
      <c r="F374" s="10">
        <v>347</v>
      </c>
      <c r="G374" t="s">
        <v>27</v>
      </c>
      <c r="H374" s="3" t="s">
        <v>1080</v>
      </c>
      <c r="I374" s="3" t="s">
        <v>864</v>
      </c>
      <c r="J374" t="s">
        <v>1460</v>
      </c>
      <c r="K374" t="s">
        <v>1076</v>
      </c>
      <c r="L374" s="3" t="str">
        <f>mappings[element]&amp;mappings[institution]&amp;mappings[source data element]&amp;mappings[source data subelement]&amp;mappings[constraints]</f>
        <v>physical_description_details[label]GEN347{na}$e AND !$3</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t="s">
        <v>29</v>
      </c>
      <c r="Q374" s="3" t="s">
        <v>68</v>
      </c>
    </row>
    <row r="375" spans="1:17" x14ac:dyDescent="0.25">
      <c r="A375" t="s">
        <v>570</v>
      </c>
      <c r="B375" t="s">
        <v>574</v>
      </c>
      <c r="C375" s="22" t="s">
        <v>836</v>
      </c>
      <c r="D375" s="22" t="s">
        <v>29</v>
      </c>
      <c r="E375" s="22" t="s">
        <v>837</v>
      </c>
      <c r="F375" s="10">
        <v>352</v>
      </c>
      <c r="G375" t="s">
        <v>27</v>
      </c>
      <c r="H375" s="3" t="s">
        <v>831</v>
      </c>
      <c r="I375" s="3" t="s">
        <v>864</v>
      </c>
      <c r="J375" t="s">
        <v>1431</v>
      </c>
      <c r="K375" t="s">
        <v>1076</v>
      </c>
      <c r="L375" s="3" t="str">
        <f>mappings[element]&amp;mappings[institution]&amp;mappings[source data element]&amp;mappings[source data subelement]&amp;mappings[constraints]</f>
        <v>physical_description_details[label]GEN352{na}none</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t="s">
        <v>29</v>
      </c>
      <c r="Q375" s="3" t="s">
        <v>68</v>
      </c>
    </row>
    <row r="376" spans="1:17" x14ac:dyDescent="0.25">
      <c r="A376" t="s">
        <v>570</v>
      </c>
      <c r="B376" t="s">
        <v>575</v>
      </c>
      <c r="C376" s="22" t="s">
        <v>836</v>
      </c>
      <c r="D376" s="22" t="s">
        <v>29</v>
      </c>
      <c r="E376" s="22" t="s">
        <v>837</v>
      </c>
      <c r="F376" s="10">
        <v>340</v>
      </c>
      <c r="G376" t="s">
        <v>1104</v>
      </c>
      <c r="H376" t="s">
        <v>831</v>
      </c>
      <c r="I376" t="s">
        <v>1105</v>
      </c>
      <c r="J376" t="s">
        <v>1106</v>
      </c>
      <c r="K376" t="s">
        <v>1076</v>
      </c>
      <c r="L376" s="3" t="str">
        <f>mappings[element]&amp;mappings[institution]&amp;mappings[source data element]&amp;mappings[source data subelement]&amp;mappings[constraints]</f>
        <v>physical_description_details[value]GEN340abcdefghijkmnonone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t="s">
        <v>29</v>
      </c>
      <c r="Q376" s="3" t="s">
        <v>68</v>
      </c>
    </row>
    <row r="377" spans="1:17" x14ac:dyDescent="0.25">
      <c r="A377" t="s">
        <v>570</v>
      </c>
      <c r="B377" t="s">
        <v>575</v>
      </c>
      <c r="C377" s="22" t="s">
        <v>836</v>
      </c>
      <c r="D377" s="22" t="s">
        <v>29</v>
      </c>
      <c r="E377" s="22" t="s">
        <v>837</v>
      </c>
      <c r="F377" s="10">
        <v>344</v>
      </c>
      <c r="G377" t="s">
        <v>1028</v>
      </c>
      <c r="H377" t="s">
        <v>831</v>
      </c>
      <c r="I377" t="s">
        <v>1105</v>
      </c>
      <c r="J377" t="s">
        <v>1106</v>
      </c>
      <c r="K377" t="s">
        <v>1076</v>
      </c>
      <c r="L377" s="3" t="str">
        <f>mappings[element]&amp;mappings[institution]&amp;mappings[source data element]&amp;mappings[source data subelement]&amp;mappings[constraints]</f>
        <v>physical_description_details[value]GEN344abcdefghnone</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t="s">
        <v>29</v>
      </c>
      <c r="Q377" s="3" t="s">
        <v>68</v>
      </c>
    </row>
    <row r="378" spans="1:17" x14ac:dyDescent="0.25">
      <c r="A378" t="s">
        <v>570</v>
      </c>
      <c r="B378" t="s">
        <v>575</v>
      </c>
      <c r="C378" s="22" t="s">
        <v>836</v>
      </c>
      <c r="D378" s="22" t="s">
        <v>29</v>
      </c>
      <c r="E378" s="22" t="s">
        <v>837</v>
      </c>
      <c r="F378" s="10">
        <v>345</v>
      </c>
      <c r="G378" t="s">
        <v>848</v>
      </c>
      <c r="H378" t="s">
        <v>831</v>
      </c>
      <c r="I378" t="s">
        <v>1105</v>
      </c>
      <c r="J378" t="s">
        <v>1106</v>
      </c>
      <c r="K378" t="s">
        <v>1076</v>
      </c>
      <c r="L378" s="3" t="str">
        <f>mappings[element]&amp;mappings[institution]&amp;mappings[source data element]&amp;mappings[source data subelement]&amp;mappings[constraints]</f>
        <v>physical_description_details[value]GEN345abnone</v>
      </c>
      <c r="M378" s="3">
        <f>IF(ISNUMBER(MATCH(mappings[mapping_id],issuesmap[mappingID],0)),COUNTIF(issuesmap[mappingID],mappings[mapping_id]),0)</f>
        <v>0</v>
      </c>
      <c r="N378" s="3">
        <f>IF(ISNUMBER(MATCH(mappings[element],issuesfield[field],0)),COUNTIF(issuesfield[field],mappings[element]),0)</f>
        <v>0</v>
      </c>
      <c r="O378" s="3" t="str">
        <f>IF(ISNUMBER(MATCH(mappings[element],#REF!,0)),"y","n")</f>
        <v>n</v>
      </c>
      <c r="P378" s="3" t="s">
        <v>29</v>
      </c>
      <c r="Q378" s="3" t="s">
        <v>68</v>
      </c>
    </row>
    <row r="379" spans="1:17" x14ac:dyDescent="0.25">
      <c r="A379" s="3" t="s">
        <v>570</v>
      </c>
      <c r="B379" s="3" t="s">
        <v>575</v>
      </c>
      <c r="C379" s="22" t="s">
        <v>836</v>
      </c>
      <c r="D379" s="22" t="s">
        <v>29</v>
      </c>
      <c r="E379" s="22" t="s">
        <v>837</v>
      </c>
      <c r="F379" s="10">
        <v>346</v>
      </c>
      <c r="G379" t="s">
        <v>848</v>
      </c>
      <c r="H379" t="s">
        <v>831</v>
      </c>
      <c r="I379" t="s">
        <v>1105</v>
      </c>
      <c r="J379" t="s">
        <v>1106</v>
      </c>
      <c r="K379" t="s">
        <v>1076</v>
      </c>
      <c r="L379" s="3" t="str">
        <f>mappings[element]&amp;mappings[institution]&amp;mappings[source data element]&amp;mappings[source data subelement]&amp;mappings[constraints]</f>
        <v>physical_description_details[value]GEN346abnone</v>
      </c>
      <c r="M379" s="3">
        <f>IF(ISNUMBER(MATCH(mappings[mapping_id],issuesmap[mappingID],0)),COUNTIF(issuesmap[mappingID],mappings[mapping_id]),0)</f>
        <v>0</v>
      </c>
      <c r="N379" s="3">
        <f>IF(ISNUMBER(MATCH(mappings[element],issuesfield[field],0)),COUNTIF(issuesfield[field],mappings[element]),0)</f>
        <v>0</v>
      </c>
      <c r="O379" s="3" t="str">
        <f>IF(ISNUMBER(MATCH(mappings[element],#REF!,0)),"y","n")</f>
        <v>n</v>
      </c>
      <c r="P379" s="3" t="s">
        <v>29</v>
      </c>
      <c r="Q379" s="3" t="s">
        <v>68</v>
      </c>
    </row>
    <row r="380" spans="1:17" x14ac:dyDescent="0.25">
      <c r="A380" s="3" t="s">
        <v>570</v>
      </c>
      <c r="B380" s="3" t="s">
        <v>575</v>
      </c>
      <c r="C380" s="22" t="s">
        <v>836</v>
      </c>
      <c r="D380" s="22" t="s">
        <v>29</v>
      </c>
      <c r="E380" s="22" t="s">
        <v>837</v>
      </c>
      <c r="F380" s="10">
        <v>347</v>
      </c>
      <c r="G380" t="s">
        <v>1107</v>
      </c>
      <c r="H380" t="s">
        <v>831</v>
      </c>
      <c r="I380" s="3" t="s">
        <v>1105</v>
      </c>
      <c r="J380" t="s">
        <v>1106</v>
      </c>
      <c r="K380" t="s">
        <v>1076</v>
      </c>
      <c r="L380" s="3" t="str">
        <f>mappings[element]&amp;mappings[institution]&amp;mappings[source data element]&amp;mappings[source data subelement]&amp;mappings[constraints]</f>
        <v>physical_description_details[value]GEN347abcdefnone</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t="s">
        <v>29</v>
      </c>
      <c r="Q380" s="3" t="s">
        <v>68</v>
      </c>
    </row>
    <row r="381" spans="1:17" x14ac:dyDescent="0.25">
      <c r="A381" s="3" t="s">
        <v>570</v>
      </c>
      <c r="B381" s="3" t="s">
        <v>575</v>
      </c>
      <c r="C381" s="22" t="s">
        <v>836</v>
      </c>
      <c r="D381" s="22" t="s">
        <v>29</v>
      </c>
      <c r="E381" s="22" t="s">
        <v>837</v>
      </c>
      <c r="F381" s="10">
        <v>352</v>
      </c>
      <c r="G381" t="s">
        <v>1108</v>
      </c>
      <c r="H381" t="s">
        <v>831</v>
      </c>
      <c r="I381" t="s">
        <v>1105</v>
      </c>
      <c r="J381" t="s">
        <v>1106</v>
      </c>
      <c r="K381" t="s">
        <v>1076</v>
      </c>
      <c r="L381" s="3" t="str">
        <f>mappings[element]&amp;mappings[institution]&amp;mappings[source data element]&amp;mappings[source data subelement]&amp;mappings[constraints]</f>
        <v>physical_description_details[value]GEN352abcdefgiqnone</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t="s">
        <v>29</v>
      </c>
      <c r="Q381" s="3" t="s">
        <v>68</v>
      </c>
    </row>
    <row r="382" spans="1:17" x14ac:dyDescent="0.25">
      <c r="A382" s="3" t="s">
        <v>577</v>
      </c>
      <c r="B382" s="3" t="s">
        <v>577</v>
      </c>
      <c r="C382" t="s">
        <v>836</v>
      </c>
      <c r="D382" t="s">
        <v>29</v>
      </c>
      <c r="E382" t="s">
        <v>837</v>
      </c>
      <c r="F382" s="10">
        <v>6</v>
      </c>
      <c r="G382" t="s">
        <v>854</v>
      </c>
      <c r="H382" t="s">
        <v>831</v>
      </c>
      <c r="I382" t="s">
        <v>855</v>
      </c>
      <c r="J382" t="s">
        <v>1008</v>
      </c>
      <c r="K382" t="s">
        <v>1109</v>
      </c>
      <c r="L382" s="3" t="str">
        <f>mappings[element]&amp;mappings[institution]&amp;mappings[source data element]&amp;mappings[source data subelement]&amp;mappings[constraints]</f>
        <v>physical_mediaGEN6{varies}none</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c r="Q382" s="3"/>
    </row>
    <row r="383" spans="1:17" x14ac:dyDescent="0.25">
      <c r="A383" s="3" t="s">
        <v>577</v>
      </c>
      <c r="B383" s="3" t="s">
        <v>577</v>
      </c>
      <c r="C383" s="3" t="s">
        <v>836</v>
      </c>
      <c r="D383" s="3" t="s">
        <v>29</v>
      </c>
      <c r="E383" s="3" t="s">
        <v>837</v>
      </c>
      <c r="F383" s="10">
        <v>7</v>
      </c>
      <c r="G383" s="3" t="s">
        <v>854</v>
      </c>
      <c r="H383" s="3" t="s">
        <v>831</v>
      </c>
      <c r="I383" s="3" t="s">
        <v>855</v>
      </c>
      <c r="J383" t="s">
        <v>1008</v>
      </c>
      <c r="K383" s="3" t="s">
        <v>1109</v>
      </c>
      <c r="L383" s="3" t="str">
        <f>mappings[element]&amp;mappings[institution]&amp;mappings[source data element]&amp;mappings[source data subelement]&amp;mappings[constraints]</f>
        <v>physical_mediaGEN7{varies}none</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c r="Q383" s="3"/>
    </row>
    <row r="384" spans="1:17" x14ac:dyDescent="0.25">
      <c r="A384" s="3" t="s">
        <v>577</v>
      </c>
      <c r="B384" s="3" t="s">
        <v>577</v>
      </c>
      <c r="C384" s="3" t="s">
        <v>836</v>
      </c>
      <c r="D384" s="3" t="s">
        <v>29</v>
      </c>
      <c r="E384" s="3" t="s">
        <v>837</v>
      </c>
      <c r="F384" s="10">
        <v>8</v>
      </c>
      <c r="G384" t="s">
        <v>854</v>
      </c>
      <c r="H384" t="s">
        <v>831</v>
      </c>
      <c r="I384" t="s">
        <v>855</v>
      </c>
      <c r="J384" t="s">
        <v>1008</v>
      </c>
      <c r="K384" t="s">
        <v>1109</v>
      </c>
      <c r="L384" s="3" t="str">
        <f>mappings[element]&amp;mappings[institution]&amp;mappings[source data element]&amp;mappings[source data subelement]&amp;mappings[constraints]</f>
        <v>physical_mediaGEN8{varies}none</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c r="Q384" s="3"/>
    </row>
    <row r="385" spans="1:17" x14ac:dyDescent="0.25">
      <c r="A385" s="3" t="s">
        <v>577</v>
      </c>
      <c r="B385" s="3" t="s">
        <v>577</v>
      </c>
      <c r="C385" s="3" t="s">
        <v>836</v>
      </c>
      <c r="D385" s="3" t="s">
        <v>29</v>
      </c>
      <c r="E385" s="3" t="s">
        <v>837</v>
      </c>
      <c r="F385" s="10" t="s">
        <v>1110</v>
      </c>
      <c r="G385" t="s">
        <v>854</v>
      </c>
      <c r="H385" s="3" t="s">
        <v>831</v>
      </c>
      <c r="I385" s="3" t="s">
        <v>855</v>
      </c>
      <c r="J385" t="s">
        <v>1008</v>
      </c>
      <c r="K385" t="s">
        <v>1109</v>
      </c>
      <c r="L385" s="3" t="str">
        <f>mappings[element]&amp;mappings[institution]&amp;mappings[source data element]&amp;mappings[source data subelement]&amp;mappings[constraints]</f>
        <v>physical_mediaGENLDR{varies}none</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c r="Q385" s="3"/>
    </row>
    <row r="386" spans="1:17" x14ac:dyDescent="0.25">
      <c r="A386" s="3" t="s">
        <v>586</v>
      </c>
      <c r="B386" s="3" t="s">
        <v>1305</v>
      </c>
      <c r="C386" s="3" t="s">
        <v>836</v>
      </c>
      <c r="D386" s="3" t="s">
        <v>29</v>
      </c>
      <c r="E386" s="3" t="s">
        <v>837</v>
      </c>
      <c r="F386" s="10">
        <v>260</v>
      </c>
      <c r="G386" s="3" t="s">
        <v>1111</v>
      </c>
      <c r="H386" s="3" t="s">
        <v>831</v>
      </c>
      <c r="I386" s="3" t="s">
        <v>828</v>
      </c>
      <c r="J386" t="s">
        <v>1050</v>
      </c>
      <c r="K386" s="3" t="s">
        <v>25</v>
      </c>
      <c r="L386" s="3" t="str">
        <f>mappings[element]&amp;mappings[institution]&amp;mappings[source data element]&amp;mappings[source data subelement]&amp;mappings[constraints]</f>
        <v>publisher[value]GEN260bfnone</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77</v>
      </c>
      <c r="Q386" s="3" t="s">
        <v>77</v>
      </c>
    </row>
    <row r="387" spans="1:17" x14ac:dyDescent="0.25">
      <c r="A387" s="3" t="s">
        <v>586</v>
      </c>
      <c r="B387" s="3" t="s">
        <v>1305</v>
      </c>
      <c r="C387" s="3" t="s">
        <v>836</v>
      </c>
      <c r="D387" s="3" t="s">
        <v>29</v>
      </c>
      <c r="E387" s="3" t="s">
        <v>837</v>
      </c>
      <c r="F387" s="10">
        <v>264</v>
      </c>
      <c r="G387" t="s">
        <v>826</v>
      </c>
      <c r="H387" s="3" t="s">
        <v>878</v>
      </c>
      <c r="I387" s="3" t="s">
        <v>828</v>
      </c>
      <c r="J387" t="s">
        <v>1050</v>
      </c>
      <c r="K387" t="s">
        <v>25</v>
      </c>
      <c r="L387" s="3" t="str">
        <f>mappings[element]&amp;mappings[institution]&amp;mappings[source data element]&amp;mappings[source data subelement]&amp;mappings[constraints]</f>
        <v>publisher[value]GEN264bi2 =~/[0-3]/</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77</v>
      </c>
      <c r="Q387" s="3" t="s">
        <v>77</v>
      </c>
    </row>
    <row r="388" spans="1:17" x14ac:dyDescent="0.25">
      <c r="A388" s="3" t="s">
        <v>591</v>
      </c>
      <c r="B388" s="3" t="s">
        <v>591</v>
      </c>
      <c r="C388" s="3" t="s">
        <v>914</v>
      </c>
      <c r="D388" s="3" t="s">
        <v>29</v>
      </c>
      <c r="E388" s="3" t="s">
        <v>837</v>
      </c>
      <c r="F388" s="10" t="s">
        <v>27</v>
      </c>
      <c r="G388" s="3" t="s">
        <v>27</v>
      </c>
      <c r="H388" s="3" t="s">
        <v>831</v>
      </c>
      <c r="I388" s="3" t="s">
        <v>864</v>
      </c>
      <c r="J388" s="3" t="s">
        <v>1112</v>
      </c>
      <c r="K388" s="3" t="s">
        <v>25</v>
      </c>
      <c r="L388" s="3" t="str">
        <f>mappings[element]&amp;mappings[institution]&amp;mappings[source data element]&amp;mappings[source data subelement]&amp;mappings[constraints]</f>
        <v>record_data_sourceGEN{na}{na}none</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68</v>
      </c>
      <c r="Q388" s="3" t="s">
        <v>77</v>
      </c>
    </row>
    <row r="389" spans="1:17" x14ac:dyDescent="0.25">
      <c r="A389" s="23" t="s">
        <v>601</v>
      </c>
      <c r="B389" s="23" t="s">
        <v>605</v>
      </c>
      <c r="C389" s="3" t="s">
        <v>836</v>
      </c>
      <c r="D389" s="3" t="s">
        <v>29</v>
      </c>
      <c r="E389" s="3" t="s">
        <v>837</v>
      </c>
      <c r="F389" s="10">
        <v>700</v>
      </c>
      <c r="G389" s="3" t="s">
        <v>881</v>
      </c>
      <c r="H389" s="3" t="s">
        <v>1113</v>
      </c>
      <c r="I389" s="3" t="s">
        <v>843</v>
      </c>
      <c r="J389" s="3" t="s">
        <v>1114</v>
      </c>
      <c r="K389" s="3" t="s">
        <v>603</v>
      </c>
      <c r="L389" s="3" t="str">
        <f>mappings[element]&amp;mappings[institution]&amp;mappings[source data element]&amp;mappings[source data subelement]&amp;mappings[constraints]</f>
        <v>related_work[author]GEN700abcd(g)jqui2=blank AND ($t OR $k)</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3" t="s">
        <v>601</v>
      </c>
      <c r="B390" s="23" t="s">
        <v>605</v>
      </c>
      <c r="C390" s="3" t="s">
        <v>836</v>
      </c>
      <c r="D390" s="3" t="s">
        <v>29</v>
      </c>
      <c r="E390" s="3" t="s">
        <v>837</v>
      </c>
      <c r="F390" s="10">
        <v>710</v>
      </c>
      <c r="G390" s="3" t="s">
        <v>887</v>
      </c>
      <c r="H390" s="3" t="s">
        <v>1113</v>
      </c>
      <c r="I390" s="3" t="s">
        <v>843</v>
      </c>
      <c r="J390" s="3" t="s">
        <v>1116</v>
      </c>
      <c r="K390" s="3" t="s">
        <v>603</v>
      </c>
      <c r="L390" s="3" t="str">
        <f>mappings[element]&amp;mappings[institution]&amp;mappings[source data element]&amp;mappings[source data subelement]&amp;mappings[constraints]</f>
        <v>related_work[author]GEN710abc(d)(g)(n)ui2=blank AND ($t OR $k)</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3" t="s">
        <v>601</v>
      </c>
      <c r="B391" s="23" t="s">
        <v>605</v>
      </c>
      <c r="C391" s="3" t="s">
        <v>836</v>
      </c>
      <c r="D391" s="3" t="s">
        <v>29</v>
      </c>
      <c r="E391" s="3" t="s">
        <v>837</v>
      </c>
      <c r="F391" s="10">
        <v>711</v>
      </c>
      <c r="G391" s="3" t="s">
        <v>891</v>
      </c>
      <c r="H391" s="3" t="s">
        <v>1113</v>
      </c>
      <c r="I391" s="3" t="s">
        <v>843</v>
      </c>
      <c r="J391" t="s">
        <v>1117</v>
      </c>
      <c r="K391" s="3" t="s">
        <v>603</v>
      </c>
      <c r="L391" s="3" t="str">
        <f>mappings[element]&amp;mappings[institution]&amp;mappings[source data element]&amp;mappings[source data subelement]&amp;mappings[constraints]</f>
        <v>related_work[author]GEN711ac(d)e(g)(n)ui2=blank AND ($t OR $k)</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3" t="s">
        <v>601</v>
      </c>
      <c r="B392" s="23" t="s">
        <v>605</v>
      </c>
      <c r="C392" s="3" t="s">
        <v>836</v>
      </c>
      <c r="D392" s="3" t="s">
        <v>29</v>
      </c>
      <c r="E392" s="3" t="s">
        <v>837</v>
      </c>
      <c r="F392" s="10">
        <v>765</v>
      </c>
      <c r="G392" t="s">
        <v>830</v>
      </c>
      <c r="H392" t="s">
        <v>901</v>
      </c>
      <c r="I392" s="3" t="s">
        <v>843</v>
      </c>
      <c r="J392" t="s">
        <v>25</v>
      </c>
      <c r="K392" s="3" t="s">
        <v>603</v>
      </c>
      <c r="L392" s="3" t="str">
        <f>mappings[element]&amp;mappings[institution]&amp;mappings[source data element]&amp;mappings[source data subelement]&amp;mappings[constraints]</f>
        <v>related_work[author]GEN765a$t OR $s</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3" t="s">
        <v>601</v>
      </c>
      <c r="B393" s="23" t="s">
        <v>605</v>
      </c>
      <c r="C393" s="3" t="s">
        <v>836</v>
      </c>
      <c r="D393" s="3" t="s">
        <v>29</v>
      </c>
      <c r="E393" s="3" t="s">
        <v>837</v>
      </c>
      <c r="F393" s="10">
        <v>767</v>
      </c>
      <c r="G393" t="s">
        <v>830</v>
      </c>
      <c r="H393" t="s">
        <v>901</v>
      </c>
      <c r="I393" s="3" t="s">
        <v>843</v>
      </c>
      <c r="J393" t="s">
        <v>25</v>
      </c>
      <c r="K393" s="3" t="s">
        <v>603</v>
      </c>
      <c r="L393" s="3" t="str">
        <f>mappings[element]&amp;mappings[institution]&amp;mappings[source data element]&amp;mappings[source data subelement]&amp;mappings[constraints]</f>
        <v>related_work[author]GEN767a$t OR $s</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3" t="s">
        <v>601</v>
      </c>
      <c r="B394" s="23" t="s">
        <v>605</v>
      </c>
      <c r="C394" s="3" t="s">
        <v>836</v>
      </c>
      <c r="D394" s="3" t="s">
        <v>29</v>
      </c>
      <c r="E394" s="3" t="s">
        <v>837</v>
      </c>
      <c r="F394" s="10">
        <v>770</v>
      </c>
      <c r="G394" t="s">
        <v>830</v>
      </c>
      <c r="H394" t="s">
        <v>901</v>
      </c>
      <c r="I394" s="3" t="s">
        <v>843</v>
      </c>
      <c r="J394" t="s">
        <v>25</v>
      </c>
      <c r="K394" s="3" t="s">
        <v>603</v>
      </c>
      <c r="L394" s="3" t="str">
        <f>mappings[element]&amp;mappings[institution]&amp;mappings[source data element]&amp;mappings[source data subelement]&amp;mappings[constraints]</f>
        <v>related_work[author]GEN770a$t OR $s</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3" t="s">
        <v>601</v>
      </c>
      <c r="B395" s="22" t="s">
        <v>605</v>
      </c>
      <c r="C395" s="3" t="s">
        <v>836</v>
      </c>
      <c r="D395" s="3" t="s">
        <v>29</v>
      </c>
      <c r="E395" s="3" t="s">
        <v>837</v>
      </c>
      <c r="F395" s="10">
        <v>772</v>
      </c>
      <c r="G395" t="s">
        <v>830</v>
      </c>
      <c r="H395" t="s">
        <v>901</v>
      </c>
      <c r="I395" s="3" t="s">
        <v>843</v>
      </c>
      <c r="J395" t="s">
        <v>25</v>
      </c>
      <c r="K395" s="3" t="s">
        <v>603</v>
      </c>
      <c r="L395" s="3" t="str">
        <f>mappings[element]&amp;mappings[institution]&amp;mappings[source data element]&amp;mappings[source data subelement]&amp;mappings[constraints]</f>
        <v>related_work[author]GEN772a$t OR $s</v>
      </c>
      <c r="M395" s="3">
        <f>IF(ISNUMBER(MATCH(mappings[mapping_id],issuesmap[mappingID],0)),COUNTIF(issuesmap[mappingID],mappings[mapping_id]),0)</f>
        <v>0</v>
      </c>
      <c r="N395" s="3">
        <f>IF(ISNUMBER(MATCH(mappings[element],issuesfield[field],0)),COUNTIF(issuesfield[field],mappings[element]),0)</f>
        <v>0</v>
      </c>
      <c r="O395" s="3" t="str">
        <f>IF(ISNUMBER(MATCH(mappings[element],#REF!,0)),"y","n")</f>
        <v>n</v>
      </c>
      <c r="P395" s="3" t="s">
        <v>29</v>
      </c>
      <c r="Q395" s="3" t="s">
        <v>68</v>
      </c>
    </row>
    <row r="396" spans="1:17" x14ac:dyDescent="0.25">
      <c r="A396" s="23" t="s">
        <v>601</v>
      </c>
      <c r="B396" s="23" t="s">
        <v>605</v>
      </c>
      <c r="C396" s="3" t="s">
        <v>836</v>
      </c>
      <c r="D396" s="3" t="s">
        <v>29</v>
      </c>
      <c r="E396" s="3" t="s">
        <v>837</v>
      </c>
      <c r="F396" s="10">
        <v>773</v>
      </c>
      <c r="G396" t="s">
        <v>830</v>
      </c>
      <c r="H396" t="s">
        <v>901</v>
      </c>
      <c r="I396" t="s">
        <v>843</v>
      </c>
      <c r="J396" t="s">
        <v>25</v>
      </c>
      <c r="K396" t="s">
        <v>603</v>
      </c>
      <c r="L396" s="3" t="str">
        <f>mappings[element]&amp;mappings[institution]&amp;mappings[source data element]&amp;mappings[source data subelement]&amp;mappings[constraints]</f>
        <v>related_work[author]GEN773a$t OR $s</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3" t="s">
        <v>601</v>
      </c>
      <c r="B397" s="22" t="s">
        <v>605</v>
      </c>
      <c r="C397" s="3" t="s">
        <v>836</v>
      </c>
      <c r="D397" s="3" t="s">
        <v>29</v>
      </c>
      <c r="E397" s="3" t="s">
        <v>837</v>
      </c>
      <c r="F397" s="10">
        <v>775</v>
      </c>
      <c r="G397" t="s">
        <v>830</v>
      </c>
      <c r="H397" t="s">
        <v>901</v>
      </c>
      <c r="I397" t="s">
        <v>843</v>
      </c>
      <c r="J397" t="s">
        <v>25</v>
      </c>
      <c r="K397" t="s">
        <v>603</v>
      </c>
      <c r="L397" s="3" t="str">
        <f>mappings[element]&amp;mappings[institution]&amp;mappings[source data element]&amp;mappings[source data subelement]&amp;mappings[constraints]</f>
        <v>related_work[author]GEN775a$t OR $s</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3" t="s">
        <v>601</v>
      </c>
      <c r="B398" s="23" t="s">
        <v>605</v>
      </c>
      <c r="C398" s="3" t="s">
        <v>836</v>
      </c>
      <c r="D398" s="3" t="s">
        <v>29</v>
      </c>
      <c r="E398" s="3" t="s">
        <v>837</v>
      </c>
      <c r="F398" s="10">
        <v>777</v>
      </c>
      <c r="G398" t="s">
        <v>830</v>
      </c>
      <c r="H398" t="s">
        <v>901</v>
      </c>
      <c r="I398" s="3" t="s">
        <v>843</v>
      </c>
      <c r="J398" t="s">
        <v>25</v>
      </c>
      <c r="K398" t="s">
        <v>603</v>
      </c>
      <c r="L398" s="3" t="str">
        <f>mappings[element]&amp;mappings[institution]&amp;mappings[source data element]&amp;mappings[source data subelement]&amp;mappings[constraints]</f>
        <v>related_work[author]GEN777a$t OR $s</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3" t="s">
        <v>601</v>
      </c>
      <c r="B399" s="22" t="s">
        <v>605</v>
      </c>
      <c r="C399" s="3" t="s">
        <v>836</v>
      </c>
      <c r="D399" s="3" t="s">
        <v>29</v>
      </c>
      <c r="E399" s="3" t="s">
        <v>837</v>
      </c>
      <c r="F399" s="10">
        <v>780</v>
      </c>
      <c r="G399" t="s">
        <v>830</v>
      </c>
      <c r="H399" t="s">
        <v>901</v>
      </c>
      <c r="I399" t="s">
        <v>843</v>
      </c>
      <c r="J399" t="s">
        <v>25</v>
      </c>
      <c r="K399" t="s">
        <v>603</v>
      </c>
      <c r="L399" s="3" t="str">
        <f>mappings[element]&amp;mappings[institution]&amp;mappings[source data element]&amp;mappings[source data subelement]&amp;mappings[constraints]</f>
        <v>related_work[author]GEN780a$t OR $s</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3" t="s">
        <v>601</v>
      </c>
      <c r="B400" s="23" t="s">
        <v>605</v>
      </c>
      <c r="C400" s="3" t="s">
        <v>836</v>
      </c>
      <c r="D400" s="3" t="s">
        <v>29</v>
      </c>
      <c r="E400" s="3" t="s">
        <v>837</v>
      </c>
      <c r="F400" s="10">
        <v>785</v>
      </c>
      <c r="G400" t="s">
        <v>830</v>
      </c>
      <c r="H400" t="s">
        <v>901</v>
      </c>
      <c r="I400" t="s">
        <v>843</v>
      </c>
      <c r="J400" t="s">
        <v>25</v>
      </c>
      <c r="K400" t="s">
        <v>603</v>
      </c>
      <c r="L400" s="3" t="str">
        <f>mappings[element]&amp;mappings[institution]&amp;mappings[source data element]&amp;mappings[source data subelement]&amp;mappings[constraints]</f>
        <v>related_work[author]GEN785a$t OR $s</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3" t="s">
        <v>601</v>
      </c>
      <c r="B401" s="23" t="s">
        <v>605</v>
      </c>
      <c r="C401" s="3" t="s">
        <v>836</v>
      </c>
      <c r="D401" s="3" t="s">
        <v>29</v>
      </c>
      <c r="E401" s="3" t="s">
        <v>837</v>
      </c>
      <c r="F401" s="10">
        <v>786</v>
      </c>
      <c r="G401" s="3" t="s">
        <v>830</v>
      </c>
      <c r="H401" t="s">
        <v>901</v>
      </c>
      <c r="I401" s="3" t="s">
        <v>843</v>
      </c>
      <c r="J401" t="s">
        <v>25</v>
      </c>
      <c r="K401" s="3" t="s">
        <v>603</v>
      </c>
      <c r="L401" s="3" t="str">
        <f>mappings[element]&amp;mappings[institution]&amp;mappings[source data element]&amp;mappings[source data subelement]&amp;mappings[constraints]</f>
        <v>related_work[author]GEN786a$t OR $s</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605</v>
      </c>
      <c r="C402" s="3" t="s">
        <v>836</v>
      </c>
      <c r="D402" s="3" t="s">
        <v>29</v>
      </c>
      <c r="E402" s="3" t="s">
        <v>837</v>
      </c>
      <c r="F402" s="10">
        <v>787</v>
      </c>
      <c r="G402" t="s">
        <v>830</v>
      </c>
      <c r="H402" t="s">
        <v>901</v>
      </c>
      <c r="I402" t="s">
        <v>843</v>
      </c>
      <c r="J402" t="s">
        <v>25</v>
      </c>
      <c r="K402" t="s">
        <v>603</v>
      </c>
      <c r="L402" s="3" t="str">
        <f>mappings[element]&amp;mappings[institution]&amp;mappings[source data element]&amp;mappings[source data subelement]&amp;mappings[constraints]</f>
        <v>related_work[author]GEN787a$t OR $s</v>
      </c>
      <c r="M402" s="3">
        <f>IF(ISNUMBER(MATCH(mappings[mapping_id],issuesmap[mappingID],0)),COUNTIF(issuesmap[mappingID],mappings[mapping_id]),0)</f>
        <v>0</v>
      </c>
      <c r="N402" s="3">
        <f>IF(ISNUMBER(MATCH(mappings[element],issuesfield[field],0)),COUNTIF(issuesfield[field],mappings[element]),0)</f>
        <v>0</v>
      </c>
      <c r="O402" s="3" t="str">
        <f>IF(ISNUMBER(MATCH(mappings[element],#REF!,0)),"y","n")</f>
        <v>n</v>
      </c>
      <c r="P402" s="3" t="s">
        <v>29</v>
      </c>
      <c r="Q402" s="3" t="s">
        <v>68</v>
      </c>
    </row>
    <row r="403" spans="1:17" x14ac:dyDescent="0.25">
      <c r="A403" s="23" t="s">
        <v>601</v>
      </c>
      <c r="B403" s="23" t="s">
        <v>607</v>
      </c>
      <c r="C403" s="3" t="s">
        <v>836</v>
      </c>
      <c r="D403" s="3" t="s">
        <v>29</v>
      </c>
      <c r="E403" s="3" t="s">
        <v>837</v>
      </c>
      <c r="F403" s="10">
        <v>765</v>
      </c>
      <c r="G403" s="3" t="s">
        <v>1121</v>
      </c>
      <c r="H403" s="3" t="s">
        <v>903</v>
      </c>
      <c r="I403" s="3" t="s">
        <v>843</v>
      </c>
      <c r="J403" t="s">
        <v>904</v>
      </c>
      <c r="K403" s="3" t="s">
        <v>603</v>
      </c>
      <c r="L403" s="3" t="str">
        <f>mappings[element]&amp;mappings[institution]&amp;mappings[source data element]&amp;mappings[source data subelement]&amp;mappings[constraints]</f>
        <v>related_work[details]GEN765bcdgh(k)mno(r)(u)(y)($t OR $s) AND i1=0</v>
      </c>
      <c r="M403" s="3">
        <f>IF(ISNUMBER(MATCH(mappings[mapping_id],issuesmap[mappingID],0)),COUNTIF(issuesmap[mappingID],mappings[mapping_id]),0)</f>
        <v>0</v>
      </c>
      <c r="N403" s="3">
        <f>IF(ISNUMBER(MATCH(mappings[element],issuesfield[field],0)),COUNTIF(issuesfield[field],mappings[element]),0)</f>
        <v>0</v>
      </c>
      <c r="O403" s="3" t="str">
        <f>IF(ISNUMBER(MATCH(mappings[element],#REF!,0)),"y","n")</f>
        <v>n</v>
      </c>
      <c r="P403" s="3" t="s">
        <v>29</v>
      </c>
      <c r="Q403" s="3" t="s">
        <v>68</v>
      </c>
    </row>
    <row r="404" spans="1:17" x14ac:dyDescent="0.25">
      <c r="A404" s="23" t="s">
        <v>601</v>
      </c>
      <c r="B404" s="23" t="s">
        <v>607</v>
      </c>
      <c r="C404" s="3" t="s">
        <v>836</v>
      </c>
      <c r="D404" s="3" t="s">
        <v>29</v>
      </c>
      <c r="E404" s="3" t="s">
        <v>837</v>
      </c>
      <c r="F404" s="10">
        <v>767</v>
      </c>
      <c r="G404" s="3" t="s">
        <v>1121</v>
      </c>
      <c r="H404" t="s">
        <v>903</v>
      </c>
      <c r="I404" s="3" t="s">
        <v>843</v>
      </c>
      <c r="J404" t="s">
        <v>904</v>
      </c>
      <c r="K404" s="3" t="s">
        <v>603</v>
      </c>
      <c r="L404" s="3" t="str">
        <f>mappings[element]&amp;mappings[institution]&amp;mappings[source data element]&amp;mappings[source data subelement]&amp;mappings[constraints]</f>
        <v>related_work[details]GEN767bcdgh(k)mno(r)(u)(y)($t OR $s) AND i1=0</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3" t="s">
        <v>601</v>
      </c>
      <c r="B405" s="23" t="s">
        <v>607</v>
      </c>
      <c r="C405" s="3" t="s">
        <v>836</v>
      </c>
      <c r="D405" s="3" t="s">
        <v>29</v>
      </c>
      <c r="E405" s="3" t="s">
        <v>837</v>
      </c>
      <c r="F405" s="10">
        <v>770</v>
      </c>
      <c r="G405" t="s">
        <v>1121</v>
      </c>
      <c r="H405" s="3" t="s">
        <v>903</v>
      </c>
      <c r="I405" s="3" t="s">
        <v>843</v>
      </c>
      <c r="J405" t="s">
        <v>904</v>
      </c>
      <c r="K405" t="s">
        <v>603</v>
      </c>
      <c r="L405" s="3" t="str">
        <f>mappings[element]&amp;mappings[institution]&amp;mappings[source data element]&amp;mappings[source data subelement]&amp;mappings[constraints]</f>
        <v>related_work[details]GEN770bcdgh(k)mno(r)(u)(y)($t OR $s) AND i1=0</v>
      </c>
      <c r="M405" s="3">
        <f>IF(ISNUMBER(MATCH(mappings[mapping_id],issuesmap[mappingID],0)),COUNTIF(issuesmap[mappingID],mappings[mapping_id]),0)</f>
        <v>0</v>
      </c>
      <c r="N405" s="3">
        <f>IF(ISNUMBER(MATCH(mappings[element],issuesfield[field],0)),COUNTIF(issuesfield[field],mappings[element]),0)</f>
        <v>0</v>
      </c>
      <c r="O405" s="3" t="str">
        <f>IF(ISNUMBER(MATCH(mappings[element],#REF!,0)),"y","n")</f>
        <v>n</v>
      </c>
      <c r="P405" s="3" t="s">
        <v>29</v>
      </c>
      <c r="Q405" s="3" t="s">
        <v>68</v>
      </c>
    </row>
    <row r="406" spans="1:17" x14ac:dyDescent="0.25">
      <c r="A406" s="23" t="s">
        <v>601</v>
      </c>
      <c r="B406" s="23" t="s">
        <v>607</v>
      </c>
      <c r="C406" s="3" t="s">
        <v>836</v>
      </c>
      <c r="D406" s="3" t="s">
        <v>29</v>
      </c>
      <c r="E406" s="3" t="s">
        <v>837</v>
      </c>
      <c r="F406" s="10">
        <v>772</v>
      </c>
      <c r="G406" t="s">
        <v>1121</v>
      </c>
      <c r="H406" s="3" t="s">
        <v>903</v>
      </c>
      <c r="I406" t="s">
        <v>843</v>
      </c>
      <c r="J406" t="s">
        <v>904</v>
      </c>
      <c r="K406" t="s">
        <v>603</v>
      </c>
      <c r="L406" s="3" t="str">
        <f>mappings[element]&amp;mappings[institution]&amp;mappings[source data element]&amp;mappings[source data subelement]&amp;mappings[constraints]</f>
        <v>related_work[details]GEN772bcdgh(k)mno(r)(u)(y)($t OR $s) AND i1=0</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2" t="s">
        <v>601</v>
      </c>
      <c r="B407" s="22" t="s">
        <v>607</v>
      </c>
      <c r="C407" s="14" t="s">
        <v>836</v>
      </c>
      <c r="D407" s="14" t="s">
        <v>29</v>
      </c>
      <c r="E407" s="14" t="s">
        <v>837</v>
      </c>
      <c r="F407" s="30">
        <v>773</v>
      </c>
      <c r="G407" s="14" t="s">
        <v>1125</v>
      </c>
      <c r="H407" s="3" t="s">
        <v>903</v>
      </c>
      <c r="I407" s="14" t="s">
        <v>843</v>
      </c>
      <c r="J407" t="s">
        <v>904</v>
      </c>
      <c r="K407" s="14" t="s">
        <v>603</v>
      </c>
      <c r="L407" s="14" t="str">
        <f>mappings[element]&amp;mappings[institution]&amp;mappings[source data element]&amp;mappings[source data subelement]&amp;mappings[constraints]</f>
        <v>related_work[details]GEN773bdgh(k)mno(r)(u)(y)($t OR $s) AND i1=0</v>
      </c>
      <c r="M407" s="14">
        <f>IF(ISNUMBER(MATCH(mappings[mapping_id],issuesmap[mappingID],0)),COUNTIF(issuesmap[mappingID],mappings[mapping_id]),0)</f>
        <v>0</v>
      </c>
      <c r="N407" s="14">
        <f>IF(ISNUMBER(MATCH(mappings[element],issuesfield[field],0)),COUNTIF(issuesfield[field],mappings[element]),0)</f>
        <v>0</v>
      </c>
      <c r="O407" s="14" t="str">
        <f>IF(ISNUMBER(MATCH(mappings[element],#REF!,0)),"y","n")</f>
        <v>n</v>
      </c>
      <c r="P407" s="14" t="s">
        <v>29</v>
      </c>
      <c r="Q407" s="14" t="s">
        <v>68</v>
      </c>
    </row>
    <row r="408" spans="1:17" x14ac:dyDescent="0.25">
      <c r="A408" s="23" t="s">
        <v>601</v>
      </c>
      <c r="B408" s="23" t="s">
        <v>607</v>
      </c>
      <c r="C408" s="3" t="s">
        <v>836</v>
      </c>
      <c r="D408" s="3" t="s">
        <v>29</v>
      </c>
      <c r="E408" s="3" t="s">
        <v>837</v>
      </c>
      <c r="F408" s="10">
        <v>775</v>
      </c>
      <c r="G408" s="3" t="s">
        <v>1121</v>
      </c>
      <c r="H408" s="3" t="s">
        <v>903</v>
      </c>
      <c r="I408" s="3" t="s">
        <v>843</v>
      </c>
      <c r="J408" s="3" t="s">
        <v>904</v>
      </c>
      <c r="K408" s="3" t="s">
        <v>603</v>
      </c>
      <c r="L408" s="3" t="str">
        <f>mappings[element]&amp;mappings[institution]&amp;mappings[source data element]&amp;mappings[source data subelement]&amp;mappings[constraints]</f>
        <v>related_work[details]GEN775bcdgh(k)mno(r)(u)(y)($t OR $s) AND i1=0</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3" t="s">
        <v>601</v>
      </c>
      <c r="B409" s="23" t="s">
        <v>607</v>
      </c>
      <c r="C409" s="3" t="s">
        <v>836</v>
      </c>
      <c r="D409" s="3" t="s">
        <v>29</v>
      </c>
      <c r="E409" s="3" t="s">
        <v>837</v>
      </c>
      <c r="F409" s="10">
        <v>777</v>
      </c>
      <c r="G409" s="3" t="s">
        <v>1121</v>
      </c>
      <c r="H409" s="3" t="s">
        <v>903</v>
      </c>
      <c r="I409" s="3" t="s">
        <v>843</v>
      </c>
      <c r="J409" s="3" t="s">
        <v>904</v>
      </c>
      <c r="K409" s="3" t="s">
        <v>603</v>
      </c>
      <c r="L409" s="3" t="str">
        <f>mappings[element]&amp;mappings[institution]&amp;mappings[source data element]&amp;mappings[source data subelement]&amp;mappings[constraints]</f>
        <v>related_work[details]GEN777bcdgh(k)mno(r)(u)(y)($t OR $s) AND i1=0</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3" t="s">
        <v>601</v>
      </c>
      <c r="B410" s="23" t="s">
        <v>607</v>
      </c>
      <c r="C410" s="3" t="s">
        <v>836</v>
      </c>
      <c r="D410" s="3" t="s">
        <v>29</v>
      </c>
      <c r="E410" s="3" t="s">
        <v>837</v>
      </c>
      <c r="F410" s="10">
        <v>780</v>
      </c>
      <c r="G410" t="s">
        <v>1121</v>
      </c>
      <c r="H410" s="3" t="s">
        <v>903</v>
      </c>
      <c r="I410" s="3" t="s">
        <v>843</v>
      </c>
      <c r="J410" t="s">
        <v>904</v>
      </c>
      <c r="K410" t="s">
        <v>603</v>
      </c>
      <c r="L410" s="3" t="str">
        <f>mappings[element]&amp;mappings[institution]&amp;mappings[source data element]&amp;mappings[source data subelement]&amp;mappings[constraints]</f>
        <v>related_work[details]GEN780bcdgh(k)mno(r)(u)(y)($t OR $s) AND i1=0</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3" t="s">
        <v>601</v>
      </c>
      <c r="B411" s="23" t="s">
        <v>607</v>
      </c>
      <c r="C411" s="3" t="s">
        <v>836</v>
      </c>
      <c r="D411" s="3" t="s">
        <v>29</v>
      </c>
      <c r="E411" s="3" t="s">
        <v>837</v>
      </c>
      <c r="F411" s="10">
        <v>785</v>
      </c>
      <c r="G411" s="3" t="s">
        <v>1121</v>
      </c>
      <c r="H411" s="3" t="s">
        <v>903</v>
      </c>
      <c r="I411" s="3" t="s">
        <v>843</v>
      </c>
      <c r="J411" t="s">
        <v>904</v>
      </c>
      <c r="K411" s="3" t="s">
        <v>603</v>
      </c>
      <c r="L411" s="3" t="str">
        <f>mappings[element]&amp;mappings[institution]&amp;mappings[source data element]&amp;mappings[source data subelement]&amp;mappings[constraints]</f>
        <v>related_work[details]GEN785bcdgh(k)mno(r)(u)(y)($t OR $s) AND i1=0</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3" t="s">
        <v>601</v>
      </c>
      <c r="B412" s="23" t="s">
        <v>607</v>
      </c>
      <c r="C412" s="3" t="s">
        <v>836</v>
      </c>
      <c r="D412" s="3" t="s">
        <v>29</v>
      </c>
      <c r="E412" s="3" t="s">
        <v>837</v>
      </c>
      <c r="F412" s="10">
        <v>786</v>
      </c>
      <c r="G412" s="3" t="s">
        <v>1130</v>
      </c>
      <c r="H412" s="3" t="s">
        <v>903</v>
      </c>
      <c r="I412" s="3" t="s">
        <v>843</v>
      </c>
      <c r="J412" t="s">
        <v>904</v>
      </c>
      <c r="K412" s="3" t="s">
        <v>603</v>
      </c>
      <c r="L412" s="3" t="str">
        <f>mappings[element]&amp;mappings[institution]&amp;mappings[source data element]&amp;mappings[source data subelement]&amp;mappings[constraints]</f>
        <v>related_work[details]GEN786bcdgh(k)mno(r)(u)(v)(y)($t OR $s) AND i1=0</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3" t="s">
        <v>601</v>
      </c>
      <c r="B413" s="23" t="s">
        <v>607</v>
      </c>
      <c r="C413" s="3" t="s">
        <v>836</v>
      </c>
      <c r="D413" s="3" t="s">
        <v>29</v>
      </c>
      <c r="E413" s="3" t="s">
        <v>837</v>
      </c>
      <c r="F413" s="10">
        <v>787</v>
      </c>
      <c r="G413" s="3" t="s">
        <v>1121</v>
      </c>
      <c r="H413" s="3" t="s">
        <v>903</v>
      </c>
      <c r="I413" s="3" t="s">
        <v>843</v>
      </c>
      <c r="J413" s="3" t="s">
        <v>904</v>
      </c>
      <c r="K413" s="3" t="s">
        <v>603</v>
      </c>
      <c r="L413" s="14" t="str">
        <f>mappings[element]&amp;mappings[institution]&amp;mappings[source data element]&amp;mappings[source data subelement]&amp;mappings[constraints]</f>
        <v>related_work[details]GEN787bcdgh(k)mno(r)(u)(y)($t OR $s) AND i1=0</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3" t="s">
        <v>601</v>
      </c>
      <c r="B414" s="23" t="s">
        <v>609</v>
      </c>
      <c r="C414" s="3" t="s">
        <v>836</v>
      </c>
      <c r="D414" s="3" t="s">
        <v>29</v>
      </c>
      <c r="E414" s="3" t="s">
        <v>837</v>
      </c>
      <c r="F414" s="10">
        <v>765</v>
      </c>
      <c r="G414" s="3" t="s">
        <v>27</v>
      </c>
      <c r="H414" s="3" t="s">
        <v>905</v>
      </c>
      <c r="I414" s="3" t="s">
        <v>864</v>
      </c>
      <c r="J414" s="3" t="s">
        <v>1380</v>
      </c>
      <c r="K414" s="3" t="s">
        <v>603</v>
      </c>
      <c r="L414" s="3" t="str">
        <f>mappings[element]&amp;mappings[institution]&amp;mappings[source data element]&amp;mappings[source data subelement]&amp;mappings[constraints]</f>
        <v>related_work[display]GEN765{na}($t OR $s) AND i1=1</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3" t="s">
        <v>601</v>
      </c>
      <c r="B415" s="23" t="s">
        <v>609</v>
      </c>
      <c r="C415" s="3" t="s">
        <v>836</v>
      </c>
      <c r="D415" s="3" t="s">
        <v>29</v>
      </c>
      <c r="E415" s="3" t="s">
        <v>837</v>
      </c>
      <c r="F415" s="10">
        <v>767</v>
      </c>
      <c r="G415" s="3" t="s">
        <v>27</v>
      </c>
      <c r="H415" s="3" t="s">
        <v>905</v>
      </c>
      <c r="I415" s="3" t="s">
        <v>864</v>
      </c>
      <c r="J415" s="3" t="s">
        <v>1380</v>
      </c>
      <c r="K415" s="3" t="s">
        <v>603</v>
      </c>
      <c r="L415" s="3" t="str">
        <f>mappings[element]&amp;mappings[institution]&amp;mappings[source data element]&amp;mappings[source data subelement]&amp;mappings[constraints]</f>
        <v>related_work[display]GEN767{na}($t OR $s) AND i1=1</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3" t="s">
        <v>601</v>
      </c>
      <c r="B416" s="23" t="s">
        <v>609</v>
      </c>
      <c r="C416" s="3" t="s">
        <v>836</v>
      </c>
      <c r="D416" s="3" t="s">
        <v>29</v>
      </c>
      <c r="E416" s="3" t="s">
        <v>837</v>
      </c>
      <c r="F416" s="10">
        <v>770</v>
      </c>
      <c r="G416" s="3" t="s">
        <v>27</v>
      </c>
      <c r="H416" s="3" t="s">
        <v>905</v>
      </c>
      <c r="I416" s="3" t="s">
        <v>864</v>
      </c>
      <c r="J416" t="s">
        <v>1380</v>
      </c>
      <c r="K416" s="3" t="s">
        <v>603</v>
      </c>
      <c r="L416" s="3" t="str">
        <f>mappings[element]&amp;mappings[institution]&amp;mappings[source data element]&amp;mappings[source data subelement]&amp;mappings[constraints]</f>
        <v>related_work[display]GEN770{na}($t OR $s) AND i1=1</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3" t="s">
        <v>601</v>
      </c>
      <c r="B417" s="23" t="s">
        <v>609</v>
      </c>
      <c r="C417" s="3" t="s">
        <v>836</v>
      </c>
      <c r="D417" s="3" t="s">
        <v>29</v>
      </c>
      <c r="E417" s="3" t="s">
        <v>837</v>
      </c>
      <c r="F417" s="10">
        <v>772</v>
      </c>
      <c r="G417" s="3" t="s">
        <v>27</v>
      </c>
      <c r="H417" s="3" t="s">
        <v>905</v>
      </c>
      <c r="I417" s="3" t="s">
        <v>864</v>
      </c>
      <c r="J417" t="s">
        <v>1380</v>
      </c>
      <c r="K417" s="3" t="s">
        <v>603</v>
      </c>
      <c r="L417" s="3" t="str">
        <f>mappings[element]&amp;mappings[institution]&amp;mappings[source data element]&amp;mappings[source data subelement]&amp;mappings[constraints]</f>
        <v>related_work[display]GEN772{na}($t OR $s) AND i1=1</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3" t="s">
        <v>601</v>
      </c>
      <c r="B418" s="23" t="s">
        <v>609</v>
      </c>
      <c r="C418" s="3" t="s">
        <v>836</v>
      </c>
      <c r="D418" s="3" t="s">
        <v>29</v>
      </c>
      <c r="E418" s="3" t="s">
        <v>837</v>
      </c>
      <c r="F418" s="10">
        <v>773</v>
      </c>
      <c r="G418" s="3" t="s">
        <v>27</v>
      </c>
      <c r="H418" s="3" t="s">
        <v>905</v>
      </c>
      <c r="I418" s="3" t="s">
        <v>864</v>
      </c>
      <c r="J418" s="3" t="s">
        <v>1380</v>
      </c>
      <c r="K418" s="3" t="s">
        <v>603</v>
      </c>
      <c r="L418" s="3" t="str">
        <f>mappings[element]&amp;mappings[institution]&amp;mappings[source data element]&amp;mappings[source data subelement]&amp;mappings[constraints]</f>
        <v>related_work[display]GEN773{na}($t OR $s) AND i1=1</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3" t="s">
        <v>601</v>
      </c>
      <c r="B419" s="22" t="s">
        <v>609</v>
      </c>
      <c r="C419" s="3" t="s">
        <v>836</v>
      </c>
      <c r="D419" s="3" t="s">
        <v>29</v>
      </c>
      <c r="E419" s="3" t="s">
        <v>837</v>
      </c>
      <c r="F419" s="10">
        <v>775</v>
      </c>
      <c r="G419" t="s">
        <v>27</v>
      </c>
      <c r="H419" s="3" t="s">
        <v>905</v>
      </c>
      <c r="I419" s="3" t="s">
        <v>864</v>
      </c>
      <c r="J419" t="s">
        <v>1380</v>
      </c>
      <c r="K419" t="s">
        <v>603</v>
      </c>
      <c r="L419" s="3" t="str">
        <f>mappings[element]&amp;mappings[institution]&amp;mappings[source data element]&amp;mappings[source data subelement]&amp;mappings[constraints]</f>
        <v>related_work[display]GEN775{na}($t OR $s) AND i1=1</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3" t="s">
        <v>601</v>
      </c>
      <c r="B420" s="23" t="s">
        <v>609</v>
      </c>
      <c r="C420" s="3" t="s">
        <v>836</v>
      </c>
      <c r="D420" s="3" t="s">
        <v>29</v>
      </c>
      <c r="E420" s="3" t="s">
        <v>837</v>
      </c>
      <c r="F420" s="10">
        <v>777</v>
      </c>
      <c r="G420" s="3" t="s">
        <v>27</v>
      </c>
      <c r="H420" s="3" t="s">
        <v>905</v>
      </c>
      <c r="I420" t="s">
        <v>864</v>
      </c>
      <c r="J420" s="3" t="s">
        <v>1380</v>
      </c>
      <c r="K420" s="3" t="s">
        <v>603</v>
      </c>
      <c r="L420" s="3" t="str">
        <f>mappings[element]&amp;mappings[institution]&amp;mappings[source data element]&amp;mappings[source data subelement]&amp;mappings[constraints]</f>
        <v>related_work[display]GEN777{na}($t OR $s) AND i1=1</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3" t="s">
        <v>601</v>
      </c>
      <c r="B421" s="23" t="s">
        <v>609</v>
      </c>
      <c r="C421" s="3" t="s">
        <v>836</v>
      </c>
      <c r="D421" s="3" t="s">
        <v>29</v>
      </c>
      <c r="E421" s="3" t="s">
        <v>837</v>
      </c>
      <c r="F421" s="10">
        <v>780</v>
      </c>
      <c r="G421" s="3" t="s">
        <v>27</v>
      </c>
      <c r="H421" s="3" t="s">
        <v>905</v>
      </c>
      <c r="I421" t="s">
        <v>864</v>
      </c>
      <c r="J421" s="3" t="s">
        <v>1380</v>
      </c>
      <c r="K421" s="3" t="s">
        <v>603</v>
      </c>
      <c r="L421" s="3" t="str">
        <f>mappings[element]&amp;mappings[institution]&amp;mappings[source data element]&amp;mappings[source data subelement]&amp;mappings[constraints]</f>
        <v>related_work[display]GEN780{na}($t OR $s) AND i1=1</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3" t="s">
        <v>601</v>
      </c>
      <c r="B422" s="23" t="s">
        <v>609</v>
      </c>
      <c r="C422" s="3" t="s">
        <v>836</v>
      </c>
      <c r="D422" s="3" t="s">
        <v>29</v>
      </c>
      <c r="E422" s="3" t="s">
        <v>837</v>
      </c>
      <c r="F422" s="10">
        <v>785</v>
      </c>
      <c r="G422" s="3" t="s">
        <v>27</v>
      </c>
      <c r="H422" s="3" t="s">
        <v>905</v>
      </c>
      <c r="I422" s="3" t="s">
        <v>864</v>
      </c>
      <c r="J422" s="3" t="s">
        <v>1380</v>
      </c>
      <c r="K422" s="3" t="s">
        <v>603</v>
      </c>
      <c r="L422" s="3" t="str">
        <f>mappings[element]&amp;mappings[institution]&amp;mappings[source data element]&amp;mappings[source data subelement]&amp;mappings[constraints]</f>
        <v>related_work[display]GEN785{na}($t OR $s) AND i1=1</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3" t="s">
        <v>601</v>
      </c>
      <c r="B423" s="22" t="s">
        <v>609</v>
      </c>
      <c r="C423" s="3" t="s">
        <v>836</v>
      </c>
      <c r="D423" s="3" t="s">
        <v>29</v>
      </c>
      <c r="E423" s="3" t="s">
        <v>837</v>
      </c>
      <c r="F423" s="10">
        <v>786</v>
      </c>
      <c r="G423" s="3" t="s">
        <v>27</v>
      </c>
      <c r="H423" s="3" t="s">
        <v>905</v>
      </c>
      <c r="I423" s="3" t="s">
        <v>864</v>
      </c>
      <c r="J423" s="3" t="s">
        <v>1380</v>
      </c>
      <c r="K423" s="3" t="s">
        <v>603</v>
      </c>
      <c r="L423" s="3" t="str">
        <f>mappings[element]&amp;mappings[institution]&amp;mappings[source data element]&amp;mappings[source data subelement]&amp;mappings[constraints]</f>
        <v>related_work[display]GEN786{na}($t OR $s) AND i1=1</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3" t="s">
        <v>601</v>
      </c>
      <c r="B424" s="23" t="s">
        <v>609</v>
      </c>
      <c r="C424" s="3" t="s">
        <v>836</v>
      </c>
      <c r="D424" s="3" t="s">
        <v>29</v>
      </c>
      <c r="E424" s="3" t="s">
        <v>837</v>
      </c>
      <c r="F424" s="10">
        <v>787</v>
      </c>
      <c r="G424" s="3" t="s">
        <v>27</v>
      </c>
      <c r="H424" s="3" t="s">
        <v>905</v>
      </c>
      <c r="I424" s="3" t="s">
        <v>864</v>
      </c>
      <c r="J424" s="3" t="s">
        <v>1380</v>
      </c>
      <c r="K424" s="3" t="s">
        <v>603</v>
      </c>
      <c r="L424" s="3" t="str">
        <f>mappings[element]&amp;mappings[institution]&amp;mappings[source data element]&amp;mappings[source data subelement]&amp;mappings[constraints]</f>
        <v>related_work[display]GEN787{na}($t OR $s) AND i1=1</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3" t="s">
        <v>601</v>
      </c>
      <c r="B425" s="23" t="s">
        <v>610</v>
      </c>
      <c r="C425" s="3" t="s">
        <v>836</v>
      </c>
      <c r="D425" s="3" t="s">
        <v>29</v>
      </c>
      <c r="E425" s="3" t="s">
        <v>837</v>
      </c>
      <c r="F425" s="10">
        <v>765</v>
      </c>
      <c r="G425" s="3" t="s">
        <v>906</v>
      </c>
      <c r="H425" s="3" t="s">
        <v>901</v>
      </c>
      <c r="I425" s="3" t="s">
        <v>843</v>
      </c>
      <c r="J425" s="3" t="s">
        <v>25</v>
      </c>
      <c r="K425" s="3" t="s">
        <v>603</v>
      </c>
      <c r="L425" s="3" t="str">
        <f>mappings[element]&amp;mappings[institution]&amp;mappings[source data element]&amp;mappings[source data subelement]&amp;mappings[constraints]</f>
        <v>related_work[isbn]GEN765z$t OR $s</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3" t="s">
        <v>601</v>
      </c>
      <c r="B426" s="23" t="s">
        <v>610</v>
      </c>
      <c r="C426" s="3" t="s">
        <v>836</v>
      </c>
      <c r="D426" s="3" t="s">
        <v>29</v>
      </c>
      <c r="E426" s="3" t="s">
        <v>837</v>
      </c>
      <c r="F426" s="10">
        <v>767</v>
      </c>
      <c r="G426" t="s">
        <v>906</v>
      </c>
      <c r="H426" t="s">
        <v>901</v>
      </c>
      <c r="I426" s="3" t="s">
        <v>843</v>
      </c>
      <c r="J426" t="s">
        <v>25</v>
      </c>
      <c r="K426" s="3" t="s">
        <v>603</v>
      </c>
      <c r="L426" s="3" t="str">
        <f>mappings[element]&amp;mappings[institution]&amp;mappings[source data element]&amp;mappings[source data subelement]&amp;mappings[constraints]</f>
        <v>related_work[isbn]GEN767z$t OR $s</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3" t="s">
        <v>601</v>
      </c>
      <c r="B427" s="23" t="s">
        <v>610</v>
      </c>
      <c r="C427" s="3" t="s">
        <v>836</v>
      </c>
      <c r="D427" s="3" t="s">
        <v>29</v>
      </c>
      <c r="E427" s="3" t="s">
        <v>837</v>
      </c>
      <c r="F427" s="10">
        <v>770</v>
      </c>
      <c r="G427" s="3" t="s">
        <v>906</v>
      </c>
      <c r="H427" s="3" t="s">
        <v>901</v>
      </c>
      <c r="I427" s="3" t="s">
        <v>843</v>
      </c>
      <c r="J427" t="s">
        <v>25</v>
      </c>
      <c r="K427" s="3" t="s">
        <v>603</v>
      </c>
      <c r="L427" s="3" t="str">
        <f>mappings[element]&amp;mappings[institution]&amp;mappings[source data element]&amp;mappings[source data subelement]&amp;mappings[constraints]</f>
        <v>related_work[isbn]GEN770z$t OR $s</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3" t="s">
        <v>601</v>
      </c>
      <c r="B428" s="23" t="s">
        <v>610</v>
      </c>
      <c r="C428" s="3" t="s">
        <v>836</v>
      </c>
      <c r="D428" s="3" t="s">
        <v>29</v>
      </c>
      <c r="E428" s="3" t="s">
        <v>837</v>
      </c>
      <c r="F428" s="10">
        <v>772</v>
      </c>
      <c r="G428" s="3" t="s">
        <v>906</v>
      </c>
      <c r="H428" s="3" t="s">
        <v>901</v>
      </c>
      <c r="I428" s="3" t="s">
        <v>843</v>
      </c>
      <c r="J428" s="3" t="s">
        <v>25</v>
      </c>
      <c r="K428" s="3" t="s">
        <v>603</v>
      </c>
      <c r="L428" s="3" t="str">
        <f>mappings[element]&amp;mappings[institution]&amp;mappings[source data element]&amp;mappings[source data subelement]&amp;mappings[constraints]</f>
        <v>related_work[isbn]GEN772z$t OR $s</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3" t="s">
        <v>601</v>
      </c>
      <c r="B429" s="23" t="s">
        <v>610</v>
      </c>
      <c r="C429" s="3" t="s">
        <v>836</v>
      </c>
      <c r="D429" s="3" t="s">
        <v>29</v>
      </c>
      <c r="E429" s="3" t="s">
        <v>837</v>
      </c>
      <c r="F429" s="10">
        <v>773</v>
      </c>
      <c r="G429" s="3" t="s">
        <v>906</v>
      </c>
      <c r="H429" s="3" t="s">
        <v>901</v>
      </c>
      <c r="I429" s="3" t="s">
        <v>843</v>
      </c>
      <c r="J429" s="3" t="s">
        <v>25</v>
      </c>
      <c r="K429" s="3" t="s">
        <v>603</v>
      </c>
      <c r="L429" s="3" t="str">
        <f>mappings[element]&amp;mappings[institution]&amp;mappings[source data element]&amp;mappings[source data subelement]&amp;mappings[constraints]</f>
        <v>related_work[isbn]GEN773z$t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3" t="s">
        <v>601</v>
      </c>
      <c r="B430" s="22" t="s">
        <v>610</v>
      </c>
      <c r="C430" s="3" t="s">
        <v>836</v>
      </c>
      <c r="D430" s="3" t="s">
        <v>29</v>
      </c>
      <c r="E430" s="3" t="s">
        <v>837</v>
      </c>
      <c r="F430" s="10">
        <v>775</v>
      </c>
      <c r="G430" t="s">
        <v>906</v>
      </c>
      <c r="H430" s="3" t="s">
        <v>901</v>
      </c>
      <c r="I430" s="3" t="s">
        <v>843</v>
      </c>
      <c r="J430" t="s">
        <v>25</v>
      </c>
      <c r="K430" s="3" t="s">
        <v>603</v>
      </c>
      <c r="L430" s="3" t="str">
        <f>mappings[element]&amp;mappings[institution]&amp;mappings[source data element]&amp;mappings[source data subelement]&amp;mappings[constraints]</f>
        <v>related_work[isbn]GEN775z$t OR $s</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3" t="s">
        <v>601</v>
      </c>
      <c r="B431" s="23" t="s">
        <v>610</v>
      </c>
      <c r="C431" s="3" t="s">
        <v>836</v>
      </c>
      <c r="D431" s="3" t="s">
        <v>29</v>
      </c>
      <c r="E431" s="3" t="s">
        <v>837</v>
      </c>
      <c r="F431" s="10">
        <v>777</v>
      </c>
      <c r="G431" s="3" t="s">
        <v>906</v>
      </c>
      <c r="H431" s="3" t="s">
        <v>901</v>
      </c>
      <c r="I431" s="3" t="s">
        <v>843</v>
      </c>
      <c r="J431" s="3" t="s">
        <v>25</v>
      </c>
      <c r="K431" s="3" t="s">
        <v>603</v>
      </c>
      <c r="L431" s="3" t="str">
        <f>mappings[element]&amp;mappings[institution]&amp;mappings[source data element]&amp;mappings[source data subelement]&amp;mappings[constraints]</f>
        <v>related_work[isbn]GEN777z$t OR $s</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3" t="s">
        <v>601</v>
      </c>
      <c r="B432" s="23" t="s">
        <v>610</v>
      </c>
      <c r="C432" s="3" t="s">
        <v>836</v>
      </c>
      <c r="D432" s="3" t="s">
        <v>29</v>
      </c>
      <c r="E432" s="3" t="s">
        <v>837</v>
      </c>
      <c r="F432" s="10">
        <v>780</v>
      </c>
      <c r="G432" t="s">
        <v>906</v>
      </c>
      <c r="H432" t="s">
        <v>901</v>
      </c>
      <c r="I432" s="3" t="s">
        <v>843</v>
      </c>
      <c r="J432" t="s">
        <v>25</v>
      </c>
      <c r="K432" t="s">
        <v>603</v>
      </c>
      <c r="L432" s="3" t="str">
        <f>mappings[element]&amp;mappings[institution]&amp;mappings[source data element]&amp;mappings[source data subelement]&amp;mappings[constraints]</f>
        <v>related_work[isbn]GEN780z$t OR $s</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3" t="s">
        <v>601</v>
      </c>
      <c r="B433" s="23" t="s">
        <v>610</v>
      </c>
      <c r="C433" s="3" t="s">
        <v>836</v>
      </c>
      <c r="D433" s="3" t="s">
        <v>29</v>
      </c>
      <c r="E433" s="3" t="s">
        <v>837</v>
      </c>
      <c r="F433" s="10">
        <v>785</v>
      </c>
      <c r="G433" s="3" t="s">
        <v>906</v>
      </c>
      <c r="H433" s="3" t="s">
        <v>901</v>
      </c>
      <c r="I433" s="3" t="s">
        <v>843</v>
      </c>
      <c r="J433" s="3" t="s">
        <v>25</v>
      </c>
      <c r="K433" s="3" t="s">
        <v>603</v>
      </c>
      <c r="L433" s="3" t="str">
        <f>mappings[element]&amp;mappings[institution]&amp;mappings[source data element]&amp;mappings[source data subelement]&amp;mappings[constraints]</f>
        <v>related_work[isbn]GEN785z$t OR $s</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3" t="s">
        <v>601</v>
      </c>
      <c r="B434" s="23" t="s">
        <v>610</v>
      </c>
      <c r="C434" s="3" t="s">
        <v>836</v>
      </c>
      <c r="D434" s="3" t="s">
        <v>29</v>
      </c>
      <c r="E434" s="3" t="s">
        <v>837</v>
      </c>
      <c r="F434" s="10">
        <v>786</v>
      </c>
      <c r="G434" s="3" t="s">
        <v>906</v>
      </c>
      <c r="H434" s="3" t="s">
        <v>901</v>
      </c>
      <c r="I434" s="3" t="s">
        <v>843</v>
      </c>
      <c r="J434" t="s">
        <v>25</v>
      </c>
      <c r="K434" s="3" t="s">
        <v>603</v>
      </c>
      <c r="L434" s="3" t="str">
        <f>mappings[element]&amp;mappings[institution]&amp;mappings[source data element]&amp;mappings[source data subelement]&amp;mappings[constraints]</f>
        <v>related_work[isbn]GEN786z$t OR $s</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3" t="s">
        <v>601</v>
      </c>
      <c r="B435" s="23" t="s">
        <v>610</v>
      </c>
      <c r="C435" s="3" t="s">
        <v>836</v>
      </c>
      <c r="D435" s="3" t="s">
        <v>29</v>
      </c>
      <c r="E435" s="3" t="s">
        <v>837</v>
      </c>
      <c r="F435" s="10">
        <v>787</v>
      </c>
      <c r="G435" s="3" t="s">
        <v>906</v>
      </c>
      <c r="H435" s="3" t="s">
        <v>901</v>
      </c>
      <c r="I435" s="3" t="s">
        <v>843</v>
      </c>
      <c r="J435" t="s">
        <v>25</v>
      </c>
      <c r="K435" s="3" t="s">
        <v>603</v>
      </c>
      <c r="L435" s="3" t="str">
        <f>mappings[element]&amp;mappings[institution]&amp;mappings[source data element]&amp;mappings[source data subelement]&amp;mappings[constraints]</f>
        <v>related_work[isbn]GEN787z$t OR $s</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3" t="s">
        <v>601</v>
      </c>
      <c r="B436" s="23" t="s">
        <v>612</v>
      </c>
      <c r="C436" s="3" t="s">
        <v>836</v>
      </c>
      <c r="D436" s="3" t="s">
        <v>29</v>
      </c>
      <c r="E436" s="3" t="s">
        <v>837</v>
      </c>
      <c r="F436" s="10">
        <v>700</v>
      </c>
      <c r="G436" s="3" t="s">
        <v>25</v>
      </c>
      <c r="H436" s="3" t="s">
        <v>1113</v>
      </c>
      <c r="I436" s="3" t="s">
        <v>843</v>
      </c>
      <c r="J436" s="3" t="s">
        <v>25</v>
      </c>
      <c r="K436" s="3" t="s">
        <v>603</v>
      </c>
      <c r="L436" s="3" t="str">
        <f>mappings[element]&amp;mappings[institution]&amp;mappings[source data element]&amp;mappings[source data subelement]&amp;mappings[constraints]</f>
        <v>related_work[issn]GEN700xi2=blank AND ($t OR $k)</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3" t="s">
        <v>601</v>
      </c>
      <c r="B437" s="23" t="s">
        <v>612</v>
      </c>
      <c r="C437" s="3" t="s">
        <v>836</v>
      </c>
      <c r="D437" s="3" t="s">
        <v>29</v>
      </c>
      <c r="E437" s="3" t="s">
        <v>837</v>
      </c>
      <c r="F437" s="10">
        <v>710</v>
      </c>
      <c r="G437" s="3" t="s">
        <v>25</v>
      </c>
      <c r="H437" s="3" t="s">
        <v>1113</v>
      </c>
      <c r="I437" s="3" t="s">
        <v>843</v>
      </c>
      <c r="J437" s="3" t="s">
        <v>25</v>
      </c>
      <c r="K437" s="3" t="s">
        <v>603</v>
      </c>
      <c r="L437" s="3" t="str">
        <f>mappings[element]&amp;mappings[institution]&amp;mappings[source data element]&amp;mappings[source data subelement]&amp;mappings[constraints]</f>
        <v>related_work[issn]GEN710xi2=blank AND ($t OR $k)</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3" t="s">
        <v>601</v>
      </c>
      <c r="B438" s="23" t="s">
        <v>612</v>
      </c>
      <c r="C438" s="3" t="s">
        <v>836</v>
      </c>
      <c r="D438" s="3" t="s">
        <v>29</v>
      </c>
      <c r="E438" s="3" t="s">
        <v>837</v>
      </c>
      <c r="F438" s="10">
        <v>711</v>
      </c>
      <c r="G438" s="3" t="s">
        <v>25</v>
      </c>
      <c r="H438" s="3" t="s">
        <v>1113</v>
      </c>
      <c r="I438" s="3" t="s">
        <v>843</v>
      </c>
      <c r="J438" s="3" t="s">
        <v>25</v>
      </c>
      <c r="K438" s="3" t="s">
        <v>603</v>
      </c>
      <c r="L438" s="3" t="str">
        <f>mappings[element]&amp;mappings[institution]&amp;mappings[source data element]&amp;mappings[source data subelement]&amp;mappings[constraints]</f>
        <v>related_work[issn]GEN711xi2=blank AND ($t OR $k)</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3" t="s">
        <v>601</v>
      </c>
      <c r="B439" s="23" t="s">
        <v>612</v>
      </c>
      <c r="C439" s="3" t="s">
        <v>836</v>
      </c>
      <c r="D439" s="3" t="s">
        <v>29</v>
      </c>
      <c r="E439" s="3" t="s">
        <v>837</v>
      </c>
      <c r="F439" s="10">
        <v>730</v>
      </c>
      <c r="G439" s="3" t="s">
        <v>25</v>
      </c>
      <c r="H439" s="3" t="s">
        <v>1118</v>
      </c>
      <c r="I439" s="3" t="s">
        <v>843</v>
      </c>
      <c r="J439" s="3" t="s">
        <v>25</v>
      </c>
      <c r="K439" s="3" t="s">
        <v>603</v>
      </c>
      <c r="L439" s="3" t="str">
        <f>mappings[element]&amp;mappings[institution]&amp;mappings[source data element]&amp;mappings[source data subelement]&amp;mappings[constraints]</f>
        <v>related_work[issn]GEN730xi2=blank</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3" t="s">
        <v>601</v>
      </c>
      <c r="B440" s="23" t="s">
        <v>612</v>
      </c>
      <c r="C440" s="3" t="s">
        <v>836</v>
      </c>
      <c r="D440" s="3" t="s">
        <v>29</v>
      </c>
      <c r="E440" s="3" t="s">
        <v>837</v>
      </c>
      <c r="F440" s="10">
        <v>765</v>
      </c>
      <c r="G440" s="3" t="s">
        <v>25</v>
      </c>
      <c r="H440" s="3" t="s">
        <v>901</v>
      </c>
      <c r="I440" s="3" t="s">
        <v>843</v>
      </c>
      <c r="J440" s="3" t="s">
        <v>25</v>
      </c>
      <c r="K440" s="3" t="s">
        <v>603</v>
      </c>
      <c r="L440" s="3" t="str">
        <f>mappings[element]&amp;mappings[institution]&amp;mappings[source data element]&amp;mappings[source data subelement]&amp;mappings[constraints]</f>
        <v>related_work[issn]GEN765x$t OR $s</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3" t="s">
        <v>601</v>
      </c>
      <c r="B441" s="23" t="s">
        <v>612</v>
      </c>
      <c r="C441" s="3" t="s">
        <v>836</v>
      </c>
      <c r="D441" s="3" t="s">
        <v>29</v>
      </c>
      <c r="E441" s="3" t="s">
        <v>837</v>
      </c>
      <c r="F441" s="10">
        <v>767</v>
      </c>
      <c r="G441" s="3" t="s">
        <v>25</v>
      </c>
      <c r="H441" s="3" t="s">
        <v>901</v>
      </c>
      <c r="I441" s="3" t="s">
        <v>843</v>
      </c>
      <c r="J441" s="3" t="s">
        <v>25</v>
      </c>
      <c r="K441" s="3" t="s">
        <v>603</v>
      </c>
      <c r="L441" s="3" t="str">
        <f>mappings[element]&amp;mappings[institution]&amp;mappings[source data element]&amp;mappings[source data subelement]&amp;mappings[constraints]</f>
        <v>related_work[issn]GEN767x$t OR $s</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3" t="s">
        <v>601</v>
      </c>
      <c r="B442" s="23" t="s">
        <v>612</v>
      </c>
      <c r="C442" s="3" t="s">
        <v>836</v>
      </c>
      <c r="D442" s="3" t="s">
        <v>29</v>
      </c>
      <c r="E442" s="3" t="s">
        <v>837</v>
      </c>
      <c r="F442" s="10">
        <v>770</v>
      </c>
      <c r="G442" s="3" t="s">
        <v>25</v>
      </c>
      <c r="H442" s="3" t="s">
        <v>901</v>
      </c>
      <c r="I442" s="3" t="s">
        <v>843</v>
      </c>
      <c r="J442" s="3" t="s">
        <v>25</v>
      </c>
      <c r="K442" s="3" t="s">
        <v>603</v>
      </c>
      <c r="L442" s="3" t="str">
        <f>mappings[element]&amp;mappings[institution]&amp;mappings[source data element]&amp;mappings[source data subelement]&amp;mappings[constraints]</f>
        <v>related_work[issn]GEN770x$t OR $s</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23" t="s">
        <v>601</v>
      </c>
      <c r="B443" s="23" t="s">
        <v>612</v>
      </c>
      <c r="C443" s="3" t="s">
        <v>836</v>
      </c>
      <c r="D443" s="3" t="s">
        <v>29</v>
      </c>
      <c r="E443" s="3" t="s">
        <v>837</v>
      </c>
      <c r="F443" s="10">
        <v>772</v>
      </c>
      <c r="G443" t="s">
        <v>25</v>
      </c>
      <c r="H443" t="s">
        <v>901</v>
      </c>
      <c r="I443" t="s">
        <v>843</v>
      </c>
      <c r="J443" t="s">
        <v>25</v>
      </c>
      <c r="K443" t="s">
        <v>603</v>
      </c>
      <c r="L443" s="3" t="str">
        <f>mappings[element]&amp;mappings[institution]&amp;mappings[source data element]&amp;mappings[source data subelement]&amp;mappings[constraints]</f>
        <v>related_work[issn]GEN772x$t OR $s</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23" t="s">
        <v>601</v>
      </c>
      <c r="B444" s="22" t="s">
        <v>612</v>
      </c>
      <c r="C444" t="s">
        <v>836</v>
      </c>
      <c r="D444" t="s">
        <v>29</v>
      </c>
      <c r="E444" t="s">
        <v>837</v>
      </c>
      <c r="F444" s="10">
        <v>773</v>
      </c>
      <c r="G444" t="s">
        <v>25</v>
      </c>
      <c r="H444" t="s">
        <v>901</v>
      </c>
      <c r="I444" t="s">
        <v>843</v>
      </c>
      <c r="J444" t="s">
        <v>25</v>
      </c>
      <c r="K444" t="s">
        <v>603</v>
      </c>
      <c r="L444" s="3" t="str">
        <f>mappings[element]&amp;mappings[institution]&amp;mappings[source data element]&amp;mappings[source data subelement]&amp;mappings[constraints]</f>
        <v>related_work[issn]GEN773x$t OR $s</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23" t="s">
        <v>601</v>
      </c>
      <c r="B445" s="17" t="s">
        <v>612</v>
      </c>
      <c r="C445" s="3" t="s">
        <v>836</v>
      </c>
      <c r="D445" s="3" t="s">
        <v>29</v>
      </c>
      <c r="E445" s="3" t="s">
        <v>837</v>
      </c>
      <c r="F445" s="10">
        <v>775</v>
      </c>
      <c r="G445" s="3" t="s">
        <v>25</v>
      </c>
      <c r="H445" s="3" t="s">
        <v>901</v>
      </c>
      <c r="I445" s="3" t="s">
        <v>843</v>
      </c>
      <c r="J445" t="s">
        <v>25</v>
      </c>
      <c r="K445" s="3" t="s">
        <v>603</v>
      </c>
      <c r="L445" s="3" t="str">
        <f>mappings[element]&amp;mappings[institution]&amp;mappings[source data element]&amp;mappings[source data subelement]&amp;mappings[constraints]</f>
        <v>related_work[issn]GEN775x$t OR $s</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23" t="s">
        <v>601</v>
      </c>
      <c r="B446" s="23" t="s">
        <v>612</v>
      </c>
      <c r="C446" s="3" t="s">
        <v>836</v>
      </c>
      <c r="D446" s="3" t="s">
        <v>29</v>
      </c>
      <c r="E446" s="3" t="s">
        <v>837</v>
      </c>
      <c r="F446" s="10">
        <v>777</v>
      </c>
      <c r="G446" s="3" t="s">
        <v>25</v>
      </c>
      <c r="H446" s="3" t="s">
        <v>901</v>
      </c>
      <c r="I446" s="3" t="s">
        <v>843</v>
      </c>
      <c r="J446" t="s">
        <v>25</v>
      </c>
      <c r="K446" s="3" t="s">
        <v>603</v>
      </c>
      <c r="L446" s="3" t="str">
        <f>mappings[element]&amp;mappings[institution]&amp;mappings[source data element]&amp;mappings[source data subelement]&amp;mappings[constraints]</f>
        <v>related_work[issn]GEN777x$t OR $s</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23" t="s">
        <v>601</v>
      </c>
      <c r="B447" s="22" t="s">
        <v>612</v>
      </c>
      <c r="C447" t="s">
        <v>836</v>
      </c>
      <c r="D447" t="s">
        <v>29</v>
      </c>
      <c r="E447" t="s">
        <v>837</v>
      </c>
      <c r="F447" s="10">
        <v>780</v>
      </c>
      <c r="G447" t="s">
        <v>25</v>
      </c>
      <c r="H447" t="s">
        <v>901</v>
      </c>
      <c r="I447" t="s">
        <v>843</v>
      </c>
      <c r="J447" t="s">
        <v>25</v>
      </c>
      <c r="K447" t="s">
        <v>603</v>
      </c>
      <c r="L447" s="3" t="str">
        <f>mappings[element]&amp;mappings[institution]&amp;mappings[source data element]&amp;mappings[source data subelement]&amp;mappings[constraints]</f>
        <v>related_work[issn]GEN780x$t OR $s</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23" t="s">
        <v>601</v>
      </c>
      <c r="B448" s="22" t="s">
        <v>612</v>
      </c>
      <c r="C448" s="3" t="s">
        <v>836</v>
      </c>
      <c r="D448" s="3" t="s">
        <v>29</v>
      </c>
      <c r="E448" s="3" t="s">
        <v>837</v>
      </c>
      <c r="F448" s="10">
        <v>785</v>
      </c>
      <c r="G448" t="s">
        <v>25</v>
      </c>
      <c r="H448" t="s">
        <v>901</v>
      </c>
      <c r="I448" t="s">
        <v>843</v>
      </c>
      <c r="J448" t="s">
        <v>25</v>
      </c>
      <c r="K448" t="s">
        <v>603</v>
      </c>
      <c r="L448" s="3" t="str">
        <f>mappings[element]&amp;mappings[institution]&amp;mappings[source data element]&amp;mappings[source data subelement]&amp;mappings[constraints]</f>
        <v>related_work[issn]GEN785x$t OR $s</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1" t="s">
        <v>601</v>
      </c>
      <c r="B449" s="23" t="s">
        <v>612</v>
      </c>
      <c r="C449" s="14" t="s">
        <v>836</v>
      </c>
      <c r="D449" s="14" t="s">
        <v>29</v>
      </c>
      <c r="E449" s="14" t="s">
        <v>837</v>
      </c>
      <c r="F449" s="10">
        <v>786</v>
      </c>
      <c r="G449" t="s">
        <v>25</v>
      </c>
      <c r="H449" t="s">
        <v>901</v>
      </c>
      <c r="I449" t="s">
        <v>843</v>
      </c>
      <c r="J449" t="s">
        <v>25</v>
      </c>
      <c r="K449" t="s">
        <v>603</v>
      </c>
      <c r="L449" s="3" t="str">
        <f>mappings[element]&amp;mappings[institution]&amp;mappings[source data element]&amp;mappings[source data subelement]&amp;mappings[constraints]</f>
        <v>related_work[issn]GEN786x$t OR $s</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1" t="s">
        <v>601</v>
      </c>
      <c r="B450" s="23" t="s">
        <v>612</v>
      </c>
      <c r="C450" t="s">
        <v>836</v>
      </c>
      <c r="D450" t="s">
        <v>29</v>
      </c>
      <c r="E450" t="s">
        <v>837</v>
      </c>
      <c r="F450" s="10">
        <v>787</v>
      </c>
      <c r="G450" t="s">
        <v>25</v>
      </c>
      <c r="H450" t="s">
        <v>901</v>
      </c>
      <c r="I450" t="s">
        <v>843</v>
      </c>
      <c r="J450" t="s">
        <v>25</v>
      </c>
      <c r="K450" t="s">
        <v>603</v>
      </c>
      <c r="L450" s="3" t="str">
        <f>mappings[element]&amp;mappings[institution]&amp;mappings[source data element]&amp;mappings[source data subelement]&amp;mappings[constraints]</f>
        <v>related_work[issn]GEN787x$t OR $s</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3" t="s">
        <v>601</v>
      </c>
      <c r="B451" s="22" t="s">
        <v>613</v>
      </c>
      <c r="C451" s="3" t="s">
        <v>836</v>
      </c>
      <c r="D451" s="3" t="s">
        <v>29</v>
      </c>
      <c r="E451" s="3" t="s">
        <v>837</v>
      </c>
      <c r="F451" s="10">
        <v>700</v>
      </c>
      <c r="G451" s="3" t="s">
        <v>884</v>
      </c>
      <c r="H451" s="3" t="s">
        <v>1113</v>
      </c>
      <c r="I451" s="3" t="s">
        <v>843</v>
      </c>
      <c r="J451" s="3" t="s">
        <v>35</v>
      </c>
      <c r="K451" s="3" t="s">
        <v>603</v>
      </c>
      <c r="L451" s="3" t="str">
        <f>mappings[element]&amp;mappings[institution]&amp;mappings[source data element]&amp;mappings[source data subelement]&amp;mappings[constraints]</f>
        <v>related_work[label]GEN700i3i2=blank AND ($t OR $k)</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3" t="s">
        <v>601</v>
      </c>
      <c r="B452" s="23" t="s">
        <v>613</v>
      </c>
      <c r="C452" s="3" t="s">
        <v>836</v>
      </c>
      <c r="D452" s="3" t="s">
        <v>29</v>
      </c>
      <c r="E452" s="3" t="s">
        <v>837</v>
      </c>
      <c r="F452" s="10">
        <v>710</v>
      </c>
      <c r="G452" s="3" t="s">
        <v>884</v>
      </c>
      <c r="H452" s="3" t="s">
        <v>1113</v>
      </c>
      <c r="I452" s="3" t="s">
        <v>843</v>
      </c>
      <c r="J452" s="3" t="s">
        <v>35</v>
      </c>
      <c r="K452" s="3" t="s">
        <v>603</v>
      </c>
      <c r="L452" s="3" t="str">
        <f>mappings[element]&amp;mappings[institution]&amp;mappings[source data element]&amp;mappings[source data subelement]&amp;mappings[constraints]</f>
        <v>related_work[label]GEN710i3i2=blank AND ($t OR $k)</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3" t="s">
        <v>601</v>
      </c>
      <c r="B453" s="23" t="s">
        <v>613</v>
      </c>
      <c r="C453" s="3" t="s">
        <v>836</v>
      </c>
      <c r="D453" s="3" t="s">
        <v>29</v>
      </c>
      <c r="E453" s="3" t="s">
        <v>837</v>
      </c>
      <c r="F453" s="10">
        <v>711</v>
      </c>
      <c r="G453" s="3" t="s">
        <v>884</v>
      </c>
      <c r="H453" s="3" t="s">
        <v>1113</v>
      </c>
      <c r="I453" s="3" t="s">
        <v>843</v>
      </c>
      <c r="J453" s="3" t="s">
        <v>35</v>
      </c>
      <c r="K453" s="3" t="s">
        <v>603</v>
      </c>
      <c r="L453" s="3" t="str">
        <f>mappings[element]&amp;mappings[institution]&amp;mappings[source data element]&amp;mappings[source data subelement]&amp;mappings[constraints]</f>
        <v>related_work[label]GEN711i3i2=blank AND ($t OR $k)</v>
      </c>
      <c r="M453" s="3">
        <f>IF(ISNUMBER(MATCH(mappings[mapping_id],issuesmap[mappingID],0)),COUNTIF(issuesmap[mappingID],mappings[mapping_id]),0)</f>
        <v>0</v>
      </c>
      <c r="N453" s="3">
        <f>IF(ISNUMBER(MATCH(mappings[element],issuesfield[field],0)),COUNTIF(issuesfield[field],mappings[element]),0)</f>
        <v>0</v>
      </c>
      <c r="O453" s="3" t="str">
        <f>IF(ISNUMBER(MATCH(mappings[element],#REF!,0)),"y","n")</f>
        <v>n</v>
      </c>
      <c r="P453" s="3" t="s">
        <v>29</v>
      </c>
      <c r="Q453" s="3" t="s">
        <v>68</v>
      </c>
    </row>
    <row r="454" spans="1:17" x14ac:dyDescent="0.25">
      <c r="A454" s="23" t="s">
        <v>601</v>
      </c>
      <c r="B454" s="23" t="s">
        <v>613</v>
      </c>
      <c r="C454" s="3" t="s">
        <v>836</v>
      </c>
      <c r="D454" s="3" t="s">
        <v>29</v>
      </c>
      <c r="E454" s="3" t="s">
        <v>837</v>
      </c>
      <c r="F454" s="10">
        <v>730</v>
      </c>
      <c r="G454" s="3" t="s">
        <v>884</v>
      </c>
      <c r="H454" s="3" t="s">
        <v>1118</v>
      </c>
      <c r="I454" s="3" t="s">
        <v>843</v>
      </c>
      <c r="J454" s="3" t="s">
        <v>35</v>
      </c>
      <c r="K454" s="3" t="s">
        <v>603</v>
      </c>
      <c r="L454" s="3" t="str">
        <f>mappings[element]&amp;mappings[institution]&amp;mappings[source data element]&amp;mappings[source data subelement]&amp;mappings[constraints]</f>
        <v>related_work[label]GEN730i3i2=blank</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3" t="s">
        <v>601</v>
      </c>
      <c r="B455" s="23" t="s">
        <v>613</v>
      </c>
      <c r="C455" s="3" t="s">
        <v>836</v>
      </c>
      <c r="D455" s="3" t="s">
        <v>29</v>
      </c>
      <c r="E455" s="3" t="s">
        <v>837</v>
      </c>
      <c r="F455" s="10">
        <v>765</v>
      </c>
      <c r="G455" s="3" t="s">
        <v>907</v>
      </c>
      <c r="H455" s="3" t="s">
        <v>903</v>
      </c>
      <c r="I455" s="3" t="s">
        <v>843</v>
      </c>
      <c r="J455" s="3" t="s">
        <v>908</v>
      </c>
      <c r="K455" s="3" t="s">
        <v>603</v>
      </c>
      <c r="L455" s="3" t="str">
        <f>mappings[element]&amp;mappings[institution]&amp;mappings[source data element]&amp;mappings[source data subelement]&amp;mappings[constraints]</f>
        <v>related_work[label]GEN765i($t OR $s) AND i1=0</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3" t="s">
        <v>601</v>
      </c>
      <c r="B456" s="23" t="s">
        <v>613</v>
      </c>
      <c r="C456" s="3" t="s">
        <v>836</v>
      </c>
      <c r="D456" s="3" t="s">
        <v>29</v>
      </c>
      <c r="E456" s="3" t="s">
        <v>837</v>
      </c>
      <c r="F456" s="10">
        <v>767</v>
      </c>
      <c r="G456" s="3" t="s">
        <v>907</v>
      </c>
      <c r="H456" s="3" t="s">
        <v>903</v>
      </c>
      <c r="I456" s="3" t="s">
        <v>843</v>
      </c>
      <c r="J456" s="3" t="s">
        <v>908</v>
      </c>
      <c r="K456" s="3" t="s">
        <v>603</v>
      </c>
      <c r="L456" s="3" t="str">
        <f>mappings[element]&amp;mappings[institution]&amp;mappings[source data element]&amp;mappings[source data subelement]&amp;mappings[constraints]</f>
        <v>related_work[label]GEN767i($t OR $s) AND i1=0</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3" t="s">
        <v>601</v>
      </c>
      <c r="B457" s="23" t="s">
        <v>613</v>
      </c>
      <c r="C457" s="3" t="s">
        <v>836</v>
      </c>
      <c r="D457" s="3" t="s">
        <v>29</v>
      </c>
      <c r="E457" s="3" t="s">
        <v>837</v>
      </c>
      <c r="F457" s="10">
        <v>770</v>
      </c>
      <c r="G457" s="3" t="s">
        <v>907</v>
      </c>
      <c r="H457" s="3" t="s">
        <v>903</v>
      </c>
      <c r="I457" s="3" t="s">
        <v>843</v>
      </c>
      <c r="J457" s="3" t="s">
        <v>908</v>
      </c>
      <c r="K457" s="3" t="s">
        <v>603</v>
      </c>
      <c r="L457" s="3" t="str">
        <f>mappings[element]&amp;mappings[institution]&amp;mappings[source data element]&amp;mappings[source data subelement]&amp;mappings[constraints]</f>
        <v>related_work[label]GEN770i($t OR $s) AND i1=0</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3" t="s">
        <v>601</v>
      </c>
      <c r="B458" s="22" t="s">
        <v>613</v>
      </c>
      <c r="C458" s="3" t="s">
        <v>836</v>
      </c>
      <c r="D458" s="3" t="s">
        <v>29</v>
      </c>
      <c r="E458" s="3" t="s">
        <v>837</v>
      </c>
      <c r="F458" s="10">
        <v>772</v>
      </c>
      <c r="G458" s="3" t="s">
        <v>27</v>
      </c>
      <c r="H458" t="s">
        <v>1122</v>
      </c>
      <c r="I458" s="3" t="s">
        <v>864</v>
      </c>
      <c r="J458" t="s">
        <v>1451</v>
      </c>
      <c r="K458" s="3" t="s">
        <v>603</v>
      </c>
      <c r="L458" s="3" t="str">
        <f>mappings[element]&amp;mappings[institution]&amp;mappings[source data element]&amp;mappings[source data subelement]&amp;mappings[constraints]</f>
        <v>related_work[label]GEN772{na}($t OR $s) AND i1=0 AND i2=0 AND !($i OR $4)</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3" t="s">
        <v>601</v>
      </c>
      <c r="B459" s="23" t="s">
        <v>613</v>
      </c>
      <c r="C459" t="s">
        <v>836</v>
      </c>
      <c r="D459" t="s">
        <v>29</v>
      </c>
      <c r="E459" t="s">
        <v>837</v>
      </c>
      <c r="F459" s="10">
        <v>772</v>
      </c>
      <c r="G459" t="s">
        <v>907</v>
      </c>
      <c r="H459" t="s">
        <v>1124</v>
      </c>
      <c r="I459" t="s">
        <v>843</v>
      </c>
      <c r="J459" t="s">
        <v>908</v>
      </c>
      <c r="K459" t="s">
        <v>603</v>
      </c>
      <c r="L459" s="3" t="str">
        <f>mappings[element]&amp;mappings[institution]&amp;mappings[source data element]&amp;mappings[source data subelement]&amp;mappings[constraints]</f>
        <v>related_work[label]GEN772i($t OR $s) AND i1=0 AND ($i OR $4)</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3" t="s">
        <v>601</v>
      </c>
      <c r="B460" s="23" t="s">
        <v>613</v>
      </c>
      <c r="C460" s="3" t="s">
        <v>836</v>
      </c>
      <c r="D460" s="3" t="s">
        <v>29</v>
      </c>
      <c r="E460" s="3" t="s">
        <v>837</v>
      </c>
      <c r="F460" s="10">
        <v>773</v>
      </c>
      <c r="G460" t="s">
        <v>884</v>
      </c>
      <c r="H460" t="s">
        <v>903</v>
      </c>
      <c r="I460" s="3" t="s">
        <v>843</v>
      </c>
      <c r="J460" t="s">
        <v>908</v>
      </c>
      <c r="K460" s="3" t="s">
        <v>603</v>
      </c>
      <c r="L460" s="3" t="str">
        <f>mappings[element]&amp;mappings[institution]&amp;mappings[source data element]&amp;mappings[source data subelement]&amp;mappings[constraints]</f>
        <v>related_work[label]GEN773i3($t OR $s) AND i1=0</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3" t="s">
        <v>601</v>
      </c>
      <c r="B461" s="22" t="s">
        <v>613</v>
      </c>
      <c r="C461" s="3" t="s">
        <v>836</v>
      </c>
      <c r="D461" s="3" t="s">
        <v>29</v>
      </c>
      <c r="E461" s="3" t="s">
        <v>837</v>
      </c>
      <c r="F461" s="10">
        <v>775</v>
      </c>
      <c r="G461" s="3" t="s">
        <v>1126</v>
      </c>
      <c r="H461" s="3" t="s">
        <v>1127</v>
      </c>
      <c r="I461" s="3" t="s">
        <v>825</v>
      </c>
      <c r="J461" s="3" t="s">
        <v>1423</v>
      </c>
      <c r="K461" s="3" t="s">
        <v>603</v>
      </c>
      <c r="L461" s="3" t="str">
        <f>mappings[element]&amp;mappings[institution]&amp;mappings[source data element]&amp;mappings[source data subelement]&amp;mappings[constraints]</f>
        <v>related_work[label]GEN775e($t OR $s) AND !($i OR $4) AND $e</v>
      </c>
      <c r="M461" s="3">
        <f>IF(ISNUMBER(MATCH(mappings[mapping_id],issuesmap[mappingID],0)),COUNTIF(issuesmap[mappingID],mappings[mapping_id]),0)</f>
        <v>0</v>
      </c>
      <c r="N461" s="3">
        <f>IF(ISNUMBER(MATCH(mappings[element],issuesfield[field],0)),COUNTIF(issuesfield[field],mappings[element]),0)</f>
        <v>0</v>
      </c>
      <c r="O461" s="3" t="str">
        <f>IF(ISNUMBER(MATCH(mappings[element],#REF!,0)),"y","n")</f>
        <v>n</v>
      </c>
      <c r="P461" s="3" t="s">
        <v>29</v>
      </c>
      <c r="Q461" s="3" t="s">
        <v>68</v>
      </c>
    </row>
    <row r="462" spans="1:17" x14ac:dyDescent="0.25">
      <c r="A462" s="23" t="s">
        <v>601</v>
      </c>
      <c r="B462" s="22" t="s">
        <v>613</v>
      </c>
      <c r="C462" s="3" t="s">
        <v>836</v>
      </c>
      <c r="D462" s="3" t="s">
        <v>29</v>
      </c>
      <c r="E462" s="3" t="s">
        <v>837</v>
      </c>
      <c r="F462" s="10">
        <v>775</v>
      </c>
      <c r="G462" s="3" t="s">
        <v>907</v>
      </c>
      <c r="H462" s="3" t="s">
        <v>903</v>
      </c>
      <c r="I462" s="3" t="s">
        <v>843</v>
      </c>
      <c r="J462" s="3" t="s">
        <v>908</v>
      </c>
      <c r="K462" s="3" t="s">
        <v>603</v>
      </c>
      <c r="L462" s="3" t="str">
        <f>mappings[element]&amp;mappings[institution]&amp;mappings[source data element]&amp;mappings[source data subelement]&amp;mappings[constraints]</f>
        <v>related_work[label]GEN775i($t OR $s) AND i1=0</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3" t="s">
        <v>601</v>
      </c>
      <c r="B463" s="23" t="s">
        <v>613</v>
      </c>
      <c r="C463" s="3" t="s">
        <v>836</v>
      </c>
      <c r="D463" s="3" t="s">
        <v>29</v>
      </c>
      <c r="E463" s="3" t="s">
        <v>837</v>
      </c>
      <c r="F463" s="10">
        <v>777</v>
      </c>
      <c r="G463" s="3" t="s">
        <v>907</v>
      </c>
      <c r="H463" s="3" t="s">
        <v>903</v>
      </c>
      <c r="I463" s="3" t="s">
        <v>843</v>
      </c>
      <c r="J463" t="s">
        <v>908</v>
      </c>
      <c r="K463" s="3" t="s">
        <v>603</v>
      </c>
      <c r="L463" s="3" t="str">
        <f>mappings[element]&amp;mappings[institution]&amp;mappings[source data element]&amp;mappings[source data subelement]&amp;mappings[constraints]</f>
        <v>related_work[label]GEN777i($t OR $s) AND i1=0</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3" t="s">
        <v>601</v>
      </c>
      <c r="B464" s="23" t="s">
        <v>613</v>
      </c>
      <c r="C464" s="3" t="s">
        <v>836</v>
      </c>
      <c r="D464" s="3" t="s">
        <v>29</v>
      </c>
      <c r="E464" s="3" t="s">
        <v>837</v>
      </c>
      <c r="F464" s="10">
        <v>780</v>
      </c>
      <c r="G464" s="3" t="s">
        <v>27</v>
      </c>
      <c r="H464" t="s">
        <v>1128</v>
      </c>
      <c r="I464" s="3" t="s">
        <v>1123</v>
      </c>
      <c r="J464" s="3" t="s">
        <v>1129</v>
      </c>
      <c r="K464" s="3" t="s">
        <v>603</v>
      </c>
      <c r="L464" s="3" t="str">
        <f>mappings[element]&amp;mappings[institution]&amp;mappings[source data element]&amp;mappings[source data subelement]&amp;mappings[constraints]</f>
        <v>related_work[label]GEN780{na}($t OR $s) AND i1=0 AND !($i OR $4) AND i2=~/[0-7]/</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3" t="s">
        <v>601</v>
      </c>
      <c r="B465" s="23" t="s">
        <v>613</v>
      </c>
      <c r="C465" s="3" t="s">
        <v>836</v>
      </c>
      <c r="D465" s="3" t="s">
        <v>29</v>
      </c>
      <c r="E465" s="3" t="s">
        <v>837</v>
      </c>
      <c r="F465" s="10">
        <v>780</v>
      </c>
      <c r="G465" s="3" t="s">
        <v>907</v>
      </c>
      <c r="H465" s="3" t="s">
        <v>903</v>
      </c>
      <c r="I465" s="3" t="s">
        <v>843</v>
      </c>
      <c r="J465" s="3" t="s">
        <v>908</v>
      </c>
      <c r="K465" s="3" t="s">
        <v>603</v>
      </c>
      <c r="L465" s="3" t="str">
        <f>mappings[element]&amp;mappings[institution]&amp;mappings[source data element]&amp;mappings[source data subelement]&amp;mappings[constraints]</f>
        <v>related_work[label]GEN780i($t OR $s) AND i1=0</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3" t="s">
        <v>601</v>
      </c>
      <c r="B466" s="23" t="s">
        <v>613</v>
      </c>
      <c r="C466" s="3" t="s">
        <v>836</v>
      </c>
      <c r="D466" s="3" t="s">
        <v>29</v>
      </c>
      <c r="E466" s="3" t="s">
        <v>837</v>
      </c>
      <c r="F466" s="10">
        <v>785</v>
      </c>
      <c r="G466" s="3" t="s">
        <v>27</v>
      </c>
      <c r="H466" s="3" t="s">
        <v>1128</v>
      </c>
      <c r="I466" s="3" t="s">
        <v>1123</v>
      </c>
      <c r="J466" s="3" t="s">
        <v>1129</v>
      </c>
      <c r="K466" s="3" t="s">
        <v>603</v>
      </c>
      <c r="L466" s="3" t="str">
        <f>mappings[element]&amp;mappings[institution]&amp;mappings[source data element]&amp;mappings[source data subelement]&amp;mappings[constraints]</f>
        <v>related_work[label]GEN785{na}($t OR $s) AND i1=0 AND !($i OR $4) AND i2=~/[0-7]/</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3" t="s">
        <v>601</v>
      </c>
      <c r="B467" s="23" t="s">
        <v>613</v>
      </c>
      <c r="C467" s="3" t="s">
        <v>836</v>
      </c>
      <c r="D467" s="3" t="s">
        <v>29</v>
      </c>
      <c r="E467" s="3" t="s">
        <v>837</v>
      </c>
      <c r="F467" s="10">
        <v>785</v>
      </c>
      <c r="G467" s="3" t="s">
        <v>907</v>
      </c>
      <c r="H467" s="3" t="s">
        <v>903</v>
      </c>
      <c r="I467" s="3" t="s">
        <v>843</v>
      </c>
      <c r="J467" s="3" t="s">
        <v>908</v>
      </c>
      <c r="K467" s="3" t="s">
        <v>603</v>
      </c>
      <c r="L467" s="3" t="str">
        <f>mappings[element]&amp;mappings[institution]&amp;mappings[source data element]&amp;mappings[source data subelement]&amp;mappings[constraints]</f>
        <v>related_work[label]GEN785i($t OR $s) AND i1=0</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3" t="s">
        <v>601</v>
      </c>
      <c r="B468" s="23" t="s">
        <v>613</v>
      </c>
      <c r="C468" s="3" t="s">
        <v>836</v>
      </c>
      <c r="D468" s="3" t="s">
        <v>29</v>
      </c>
      <c r="E468" s="3" t="s">
        <v>837</v>
      </c>
      <c r="F468" s="10">
        <v>786</v>
      </c>
      <c r="G468" s="3" t="s">
        <v>907</v>
      </c>
      <c r="H468" s="3" t="s">
        <v>903</v>
      </c>
      <c r="I468" s="3" t="s">
        <v>843</v>
      </c>
      <c r="J468" s="3" t="s">
        <v>908</v>
      </c>
      <c r="K468" s="3" t="s">
        <v>603</v>
      </c>
      <c r="L468" s="3" t="str">
        <f>mappings[element]&amp;mappings[institution]&amp;mappings[source data element]&amp;mappings[source data subelement]&amp;mappings[constraints]</f>
        <v>related_work[label]GEN786i($t OR $s) AND i1=0</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3" t="s">
        <v>601</v>
      </c>
      <c r="B469" s="22" t="s">
        <v>613</v>
      </c>
      <c r="C469" s="3" t="s">
        <v>836</v>
      </c>
      <c r="D469" s="3" t="s">
        <v>29</v>
      </c>
      <c r="E469" s="3" t="s">
        <v>837</v>
      </c>
      <c r="F469" s="10">
        <v>787</v>
      </c>
      <c r="G469" s="3" t="s">
        <v>907</v>
      </c>
      <c r="H469" s="3" t="s">
        <v>903</v>
      </c>
      <c r="I469" s="3" t="s">
        <v>843</v>
      </c>
      <c r="J469" s="3" t="s">
        <v>908</v>
      </c>
      <c r="K469" s="3" t="s">
        <v>603</v>
      </c>
      <c r="L469" s="3" t="str">
        <f>mappings[element]&amp;mappings[institution]&amp;mappings[source data element]&amp;mappings[source data subelement]&amp;mappings[constraints]</f>
        <v>related_work[label]GEN787i($t OR $s) AND i1=0</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3" t="s">
        <v>601</v>
      </c>
      <c r="B470" s="23" t="s">
        <v>615</v>
      </c>
      <c r="C470" s="14" t="s">
        <v>836</v>
      </c>
      <c r="D470" s="14" t="s">
        <v>29</v>
      </c>
      <c r="E470" s="14" t="s">
        <v>837</v>
      </c>
      <c r="F470" s="10">
        <v>765</v>
      </c>
      <c r="G470" s="3" t="s">
        <v>909</v>
      </c>
      <c r="H470" s="3" t="s">
        <v>901</v>
      </c>
      <c r="I470" s="14" t="s">
        <v>828</v>
      </c>
      <c r="J470" s="3" t="s">
        <v>910</v>
      </c>
      <c r="K470" s="3" t="s">
        <v>603</v>
      </c>
      <c r="L470" s="3" t="str">
        <f>mappings[element]&amp;mappings[institution]&amp;mappings[source data element]&amp;mappings[source data subelement]&amp;mappings[constraints]</f>
        <v>related_work[other_ids]GEN765oru(w)y$t OR $s</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3" t="s">
        <v>601</v>
      </c>
      <c r="B471" s="23" t="s">
        <v>615</v>
      </c>
      <c r="C471" s="14" t="s">
        <v>836</v>
      </c>
      <c r="D471" s="14" t="s">
        <v>29</v>
      </c>
      <c r="E471" s="14" t="s">
        <v>837</v>
      </c>
      <c r="F471" s="10">
        <v>767</v>
      </c>
      <c r="G471" s="3" t="s">
        <v>909</v>
      </c>
      <c r="H471" s="3" t="s">
        <v>901</v>
      </c>
      <c r="I471" s="3" t="s">
        <v>828</v>
      </c>
      <c r="J471" s="3" t="s">
        <v>910</v>
      </c>
      <c r="K471" s="3" t="s">
        <v>603</v>
      </c>
      <c r="L471" s="3" t="str">
        <f>mappings[element]&amp;mappings[institution]&amp;mappings[source data element]&amp;mappings[source data subelement]&amp;mappings[constraints]</f>
        <v>related_work[other_ids]GEN767oru(w)y$t OR $s</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3" t="s">
        <v>601</v>
      </c>
      <c r="B472" s="23" t="s">
        <v>615</v>
      </c>
      <c r="C472" s="14" t="s">
        <v>836</v>
      </c>
      <c r="D472" s="14" t="s">
        <v>29</v>
      </c>
      <c r="E472" s="14" t="s">
        <v>837</v>
      </c>
      <c r="F472" s="10">
        <v>770</v>
      </c>
      <c r="G472" s="3" t="s">
        <v>909</v>
      </c>
      <c r="H472" s="3" t="s">
        <v>901</v>
      </c>
      <c r="I472" s="3" t="s">
        <v>828</v>
      </c>
      <c r="J472" s="3" t="s">
        <v>910</v>
      </c>
      <c r="K472" s="3" t="s">
        <v>603</v>
      </c>
      <c r="L472" s="3" t="str">
        <f>mappings[element]&amp;mappings[institution]&amp;mappings[source data element]&amp;mappings[source data subelement]&amp;mappings[constraints]</f>
        <v>related_work[other_ids]GEN770oru(w)y$t OR $s</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3" t="s">
        <v>601</v>
      </c>
      <c r="B473" s="23" t="s">
        <v>615</v>
      </c>
      <c r="C473" s="14" t="s">
        <v>836</v>
      </c>
      <c r="D473" s="14" t="s">
        <v>29</v>
      </c>
      <c r="E473" s="14" t="s">
        <v>837</v>
      </c>
      <c r="F473" s="10">
        <v>772</v>
      </c>
      <c r="G473" s="3" t="s">
        <v>909</v>
      </c>
      <c r="H473" s="3" t="s">
        <v>901</v>
      </c>
      <c r="I473" s="14" t="s">
        <v>828</v>
      </c>
      <c r="J473" t="s">
        <v>910</v>
      </c>
      <c r="K473" s="3" t="s">
        <v>603</v>
      </c>
      <c r="L473" s="3" t="str">
        <f>mappings[element]&amp;mappings[institution]&amp;mappings[source data element]&amp;mappings[source data subelement]&amp;mappings[constraints]</f>
        <v>related_work[other_ids]GEN772oru(w)y$t OR $s</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3" t="s">
        <v>601</v>
      </c>
      <c r="B474" s="23" t="s">
        <v>615</v>
      </c>
      <c r="C474" s="14" t="s">
        <v>836</v>
      </c>
      <c r="D474" s="14" t="s">
        <v>29</v>
      </c>
      <c r="E474" s="14" t="s">
        <v>837</v>
      </c>
      <c r="F474" s="10">
        <v>773</v>
      </c>
      <c r="G474" t="s">
        <v>909</v>
      </c>
      <c r="H474" t="s">
        <v>901</v>
      </c>
      <c r="I474" s="3" t="s">
        <v>828</v>
      </c>
      <c r="J474" t="s">
        <v>910</v>
      </c>
      <c r="K474" t="s">
        <v>603</v>
      </c>
      <c r="L474" s="3" t="str">
        <f>mappings[element]&amp;mappings[institution]&amp;mappings[source data element]&amp;mappings[source data subelement]&amp;mappings[constraints]</f>
        <v>related_work[other_ids]GEN773oru(w)y$t OR $s</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3" t="s">
        <v>601</v>
      </c>
      <c r="B475" s="22" t="s">
        <v>615</v>
      </c>
      <c r="C475" s="14" t="s">
        <v>836</v>
      </c>
      <c r="D475" s="14" t="s">
        <v>29</v>
      </c>
      <c r="E475" s="14" t="s">
        <v>837</v>
      </c>
      <c r="F475" s="10">
        <v>775</v>
      </c>
      <c r="G475" s="3" t="s">
        <v>909</v>
      </c>
      <c r="H475" s="3" t="s">
        <v>901</v>
      </c>
      <c r="I475" s="3" t="s">
        <v>828</v>
      </c>
      <c r="J475" s="3" t="s">
        <v>910</v>
      </c>
      <c r="K475" s="3" t="s">
        <v>603</v>
      </c>
      <c r="L475" s="3" t="str">
        <f>mappings[element]&amp;mappings[institution]&amp;mappings[source data element]&amp;mappings[source data subelement]&amp;mappings[constraints]</f>
        <v>related_work[other_ids]GEN775oru(w)y$t OR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3" t="s">
        <v>601</v>
      </c>
      <c r="B476" s="23" t="s">
        <v>615</v>
      </c>
      <c r="C476" s="14" t="s">
        <v>836</v>
      </c>
      <c r="D476" s="14" t="s">
        <v>29</v>
      </c>
      <c r="E476" s="14" t="s">
        <v>837</v>
      </c>
      <c r="F476" s="10">
        <v>777</v>
      </c>
      <c r="G476" s="3" t="s">
        <v>909</v>
      </c>
      <c r="H476" s="3" t="s">
        <v>901</v>
      </c>
      <c r="I476" s="14" t="s">
        <v>828</v>
      </c>
      <c r="J476" s="3" t="s">
        <v>910</v>
      </c>
      <c r="K476" s="3" t="s">
        <v>603</v>
      </c>
      <c r="L476" s="3" t="str">
        <f>mappings[element]&amp;mappings[institution]&amp;mappings[source data element]&amp;mappings[source data subelement]&amp;mappings[constraints]</f>
        <v>related_work[other_ids]GEN777oru(w)y$t OR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3" t="s">
        <v>601</v>
      </c>
      <c r="B477" s="23" t="s">
        <v>615</v>
      </c>
      <c r="C477" s="14" t="s">
        <v>836</v>
      </c>
      <c r="D477" s="14" t="s">
        <v>29</v>
      </c>
      <c r="E477" s="14" t="s">
        <v>837</v>
      </c>
      <c r="F477" s="10">
        <v>780</v>
      </c>
      <c r="G477" s="3" t="s">
        <v>909</v>
      </c>
      <c r="H477" s="3" t="s">
        <v>901</v>
      </c>
      <c r="I477" s="3" t="s">
        <v>828</v>
      </c>
      <c r="J477" s="3" t="s">
        <v>910</v>
      </c>
      <c r="K477" s="3" t="s">
        <v>603</v>
      </c>
      <c r="L477" s="3" t="str">
        <f>mappings[element]&amp;mappings[institution]&amp;mappings[source data element]&amp;mappings[source data subelement]&amp;mappings[constraints]</f>
        <v>related_work[other_ids]GEN780oru(w)y$t OR $s</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3" t="s">
        <v>601</v>
      </c>
      <c r="B478" s="23" t="s">
        <v>615</v>
      </c>
      <c r="C478" s="14" t="s">
        <v>836</v>
      </c>
      <c r="D478" s="14" t="s">
        <v>29</v>
      </c>
      <c r="E478" s="14" t="s">
        <v>837</v>
      </c>
      <c r="F478" s="10">
        <v>785</v>
      </c>
      <c r="G478" s="3" t="s">
        <v>909</v>
      </c>
      <c r="H478" s="3" t="s">
        <v>901</v>
      </c>
      <c r="I478" s="3" t="s">
        <v>828</v>
      </c>
      <c r="J478" s="3" t="s">
        <v>910</v>
      </c>
      <c r="K478" s="3" t="s">
        <v>603</v>
      </c>
      <c r="L478" s="3" t="str">
        <f>mappings[element]&amp;mappings[institution]&amp;mappings[source data element]&amp;mappings[source data subelement]&amp;mappings[constraints]</f>
        <v>related_work[other_ids]GEN785oru(w)y$t OR $s</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3" t="s">
        <v>601</v>
      </c>
      <c r="B479" s="23" t="s">
        <v>615</v>
      </c>
      <c r="C479" s="14" t="s">
        <v>836</v>
      </c>
      <c r="D479" s="14" t="s">
        <v>29</v>
      </c>
      <c r="E479" s="14" t="s">
        <v>837</v>
      </c>
      <c r="F479" s="10">
        <v>786</v>
      </c>
      <c r="G479" s="3" t="s">
        <v>909</v>
      </c>
      <c r="H479" s="3" t="s">
        <v>901</v>
      </c>
      <c r="I479" s="14" t="s">
        <v>828</v>
      </c>
      <c r="J479" s="3" t="s">
        <v>910</v>
      </c>
      <c r="K479" s="3" t="s">
        <v>603</v>
      </c>
      <c r="L479" s="3" t="str">
        <f>mappings[element]&amp;mappings[institution]&amp;mappings[source data element]&amp;mappings[source data subelement]&amp;mappings[constraints]</f>
        <v>related_work[other_ids]GEN786oru(w)y$t OR $s</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3" t="s">
        <v>601</v>
      </c>
      <c r="B480" s="23" t="s">
        <v>615</v>
      </c>
      <c r="C480" s="14" t="s">
        <v>836</v>
      </c>
      <c r="D480" s="14" t="s">
        <v>29</v>
      </c>
      <c r="E480" s="14" t="s">
        <v>837</v>
      </c>
      <c r="F480" s="10">
        <v>787</v>
      </c>
      <c r="G480" s="3" t="s">
        <v>909</v>
      </c>
      <c r="H480" s="3" t="s">
        <v>901</v>
      </c>
      <c r="I480" t="s">
        <v>828</v>
      </c>
      <c r="J480" s="3" t="s">
        <v>910</v>
      </c>
      <c r="K480" s="3" t="s">
        <v>603</v>
      </c>
      <c r="L480" s="3" t="str">
        <f>mappings[element]&amp;mappings[institution]&amp;mappings[source data element]&amp;mappings[source data subelement]&amp;mappings[constraints]</f>
        <v>related_work[other_ids]GEN787oru(w)y$t OR $s</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3" t="s">
        <v>601</v>
      </c>
      <c r="B481" s="23" t="s">
        <v>617</v>
      </c>
      <c r="C481" s="3" t="s">
        <v>836</v>
      </c>
      <c r="D481" s="3" t="s">
        <v>29</v>
      </c>
      <c r="E481" s="3" t="s">
        <v>837</v>
      </c>
      <c r="F481" s="10">
        <v>700</v>
      </c>
      <c r="G481" s="3" t="s">
        <v>885</v>
      </c>
      <c r="H481" s="3" t="s">
        <v>1113</v>
      </c>
      <c r="I481" s="3" t="s">
        <v>886</v>
      </c>
      <c r="J481" s="3" t="s">
        <v>1115</v>
      </c>
      <c r="K481" s="3" t="s">
        <v>603</v>
      </c>
      <c r="L481" s="3" t="str">
        <f>mappings[element]&amp;mappings[institution]&amp;mappings[source data element]&amp;mappings[source data subelement]&amp;mappings[constraints]</f>
        <v>related_work[title]GEN700f(g)hklmnoprsti2=blank AND ($t OR $k)</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3" t="s">
        <v>601</v>
      </c>
      <c r="B482" s="23" t="s">
        <v>617</v>
      </c>
      <c r="C482" s="3" t="s">
        <v>836</v>
      </c>
      <c r="D482" s="3" t="s">
        <v>29</v>
      </c>
      <c r="E482" s="3" t="s">
        <v>837</v>
      </c>
      <c r="F482" s="10">
        <v>710</v>
      </c>
      <c r="G482" s="3" t="s">
        <v>889</v>
      </c>
      <c r="H482" s="3" t="s">
        <v>1113</v>
      </c>
      <c r="I482" s="3" t="s">
        <v>886</v>
      </c>
      <c r="J482" t="s">
        <v>890</v>
      </c>
      <c r="K482" s="3" t="s">
        <v>603</v>
      </c>
      <c r="L482" s="3" t="str">
        <f>mappings[element]&amp;mappings[institution]&amp;mappings[source data element]&amp;mappings[source data subelement]&amp;mappings[constraints]</f>
        <v>related_work[title]GEN710(d)f(g)hklm(n)oprsti2=blank AND ($t OR $k)</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3" t="s">
        <v>601</v>
      </c>
      <c r="B483" s="23" t="s">
        <v>617</v>
      </c>
      <c r="C483" t="s">
        <v>836</v>
      </c>
      <c r="D483" t="s">
        <v>29</v>
      </c>
      <c r="E483" t="s">
        <v>837</v>
      </c>
      <c r="F483" s="10">
        <v>711</v>
      </c>
      <c r="G483" t="s">
        <v>892</v>
      </c>
      <c r="H483" t="s">
        <v>1113</v>
      </c>
      <c r="I483" t="s">
        <v>886</v>
      </c>
      <c r="J483" t="s">
        <v>893</v>
      </c>
      <c r="K483" t="s">
        <v>603</v>
      </c>
      <c r="L483" s="3" t="str">
        <f>mappings[element]&amp;mappings[institution]&amp;mappings[source data element]&amp;mappings[source data subelement]&amp;mappings[constraints]</f>
        <v>related_work[title]GEN711(d)f(g)hklm(n)psti2=blank AND ($t OR $k)</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3" t="s">
        <v>601</v>
      </c>
      <c r="B484" s="23" t="s">
        <v>617</v>
      </c>
      <c r="C484" t="s">
        <v>836</v>
      </c>
      <c r="D484" t="s">
        <v>29</v>
      </c>
      <c r="E484" t="s">
        <v>837</v>
      </c>
      <c r="F484" s="10">
        <v>730</v>
      </c>
      <c r="G484" t="s">
        <v>894</v>
      </c>
      <c r="H484" t="s">
        <v>1118</v>
      </c>
      <c r="I484" t="s">
        <v>886</v>
      </c>
      <c r="J484" t="s">
        <v>895</v>
      </c>
      <c r="K484" t="s">
        <v>603</v>
      </c>
      <c r="L484" s="3" t="str">
        <f>mappings[element]&amp;mappings[institution]&amp;mappings[source data element]&amp;mappings[source data subelement]&amp;mappings[constraints]</f>
        <v>related_work[title]GEN730adfghklmnoprsi2=blank</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3" t="s">
        <v>601</v>
      </c>
      <c r="B485" s="23" t="s">
        <v>617</v>
      </c>
      <c r="C485" t="s">
        <v>836</v>
      </c>
      <c r="D485" t="s">
        <v>29</v>
      </c>
      <c r="E485" t="s">
        <v>837</v>
      </c>
      <c r="F485" s="10">
        <v>740</v>
      </c>
      <c r="G485" t="s">
        <v>900</v>
      </c>
      <c r="H485" t="s">
        <v>1118</v>
      </c>
      <c r="I485" t="s">
        <v>886</v>
      </c>
      <c r="J485" t="s">
        <v>895</v>
      </c>
      <c r="K485" t="s">
        <v>603</v>
      </c>
      <c r="L485" s="3" t="str">
        <f>mappings[element]&amp;mappings[institution]&amp;mappings[source data element]&amp;mappings[source data subelement]&amp;mappings[constraints]</f>
        <v>related_work[title]GEN740ahnpi2=blank</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3" t="s">
        <v>601</v>
      </c>
      <c r="B486" s="23" t="s">
        <v>617</v>
      </c>
      <c r="C486" t="s">
        <v>836</v>
      </c>
      <c r="D486" t="s">
        <v>29</v>
      </c>
      <c r="E486" t="s">
        <v>837</v>
      </c>
      <c r="F486" s="10">
        <v>765</v>
      </c>
      <c r="G486" t="s">
        <v>823</v>
      </c>
      <c r="H486" t="s">
        <v>911</v>
      </c>
      <c r="I486" t="s">
        <v>828</v>
      </c>
      <c r="J486" t="s">
        <v>912</v>
      </c>
      <c r="K486" t="s">
        <v>603</v>
      </c>
      <c r="L486" s="3" t="str">
        <f>mappings[element]&amp;mappings[institution]&amp;mappings[source data element]&amp;mappings[source data subelement]&amp;mappings[constraints]</f>
        <v>related_work[title]GEN765s$t AND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3" t="s">
        <v>601</v>
      </c>
      <c r="B487" s="23" t="s">
        <v>617</v>
      </c>
      <c r="C487" s="3" t="s">
        <v>836</v>
      </c>
      <c r="D487" s="3" t="s">
        <v>29</v>
      </c>
      <c r="E487" s="3" t="s">
        <v>837</v>
      </c>
      <c r="F487" s="10">
        <v>765</v>
      </c>
      <c r="G487" t="s">
        <v>898</v>
      </c>
      <c r="H487" t="s">
        <v>913</v>
      </c>
      <c r="I487" s="3" t="s">
        <v>828</v>
      </c>
      <c r="J487" t="s">
        <v>912</v>
      </c>
      <c r="K487" t="s">
        <v>603</v>
      </c>
      <c r="L487" s="3" t="str">
        <f>mappings[element]&amp;mappings[institution]&amp;mappings[source data element]&amp;mappings[source data subelement]&amp;mappings[constraints]</f>
        <v>related_work[title]GEN765t$t NOT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3" t="s">
        <v>601</v>
      </c>
      <c r="B488" s="23" t="s">
        <v>617</v>
      </c>
      <c r="C488" t="s">
        <v>836</v>
      </c>
      <c r="D488" t="s">
        <v>29</v>
      </c>
      <c r="E488" t="s">
        <v>837</v>
      </c>
      <c r="F488" s="10">
        <v>767</v>
      </c>
      <c r="G488" t="s">
        <v>823</v>
      </c>
      <c r="H488" t="s">
        <v>911</v>
      </c>
      <c r="I488" t="s">
        <v>828</v>
      </c>
      <c r="J488" t="s">
        <v>912</v>
      </c>
      <c r="K488" t="s">
        <v>603</v>
      </c>
      <c r="L488" s="3" t="str">
        <f>mappings[element]&amp;mappings[institution]&amp;mappings[source data element]&amp;mappings[source data subelement]&amp;mappings[constraints]</f>
        <v>related_work[title]GEN767s$t AND $s</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3" t="s">
        <v>601</v>
      </c>
      <c r="B489" s="23" t="s">
        <v>617</v>
      </c>
      <c r="C489" s="3" t="s">
        <v>836</v>
      </c>
      <c r="D489" s="3" t="s">
        <v>29</v>
      </c>
      <c r="E489" s="3" t="s">
        <v>837</v>
      </c>
      <c r="F489" s="10">
        <v>767</v>
      </c>
      <c r="G489" s="3" t="s">
        <v>898</v>
      </c>
      <c r="H489" s="3" t="s">
        <v>913</v>
      </c>
      <c r="I489" s="3" t="s">
        <v>828</v>
      </c>
      <c r="J489" s="3" t="s">
        <v>912</v>
      </c>
      <c r="K489" s="3" t="s">
        <v>603</v>
      </c>
      <c r="L489" s="3" t="str">
        <f>mappings[element]&amp;mappings[institution]&amp;mappings[source data element]&amp;mappings[source data subelement]&amp;mappings[constraints]</f>
        <v>related_work[title]GEN767t$t NOT $s</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3" t="s">
        <v>601</v>
      </c>
      <c r="B490" s="23" t="s">
        <v>617</v>
      </c>
      <c r="C490" s="3" t="s">
        <v>836</v>
      </c>
      <c r="D490" s="3" t="s">
        <v>29</v>
      </c>
      <c r="E490" s="3" t="s">
        <v>837</v>
      </c>
      <c r="F490" s="10">
        <v>770</v>
      </c>
      <c r="G490" s="3" t="s">
        <v>823</v>
      </c>
      <c r="H490" s="3" t="s">
        <v>911</v>
      </c>
      <c r="I490" s="3" t="s">
        <v>828</v>
      </c>
      <c r="J490" t="s">
        <v>912</v>
      </c>
      <c r="K490" s="3" t="s">
        <v>603</v>
      </c>
      <c r="L490" s="3" t="str">
        <f>mappings[element]&amp;mappings[institution]&amp;mappings[source data element]&amp;mappings[source data subelement]&amp;mappings[constraints]</f>
        <v>related_work[title]GEN770s$t AND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3" t="s">
        <v>601</v>
      </c>
      <c r="B491" s="23" t="s">
        <v>617</v>
      </c>
      <c r="C491" s="3" t="s">
        <v>836</v>
      </c>
      <c r="D491" s="3" t="s">
        <v>29</v>
      </c>
      <c r="E491" s="3" t="s">
        <v>837</v>
      </c>
      <c r="F491" s="10">
        <v>770</v>
      </c>
      <c r="G491" s="3" t="s">
        <v>898</v>
      </c>
      <c r="H491" t="s">
        <v>913</v>
      </c>
      <c r="I491" s="3" t="s">
        <v>828</v>
      </c>
      <c r="J491" t="s">
        <v>912</v>
      </c>
      <c r="K491" s="3" t="s">
        <v>603</v>
      </c>
      <c r="L491" s="3" t="str">
        <f>mappings[element]&amp;mappings[institution]&amp;mappings[source data element]&amp;mappings[source data subelement]&amp;mappings[constraints]</f>
        <v>related_work[title]GEN770t$t NOT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3" t="s">
        <v>601</v>
      </c>
      <c r="B492" s="23" t="s">
        <v>617</v>
      </c>
      <c r="C492" s="3" t="s">
        <v>836</v>
      </c>
      <c r="D492" s="3" t="s">
        <v>29</v>
      </c>
      <c r="E492" s="3" t="s">
        <v>837</v>
      </c>
      <c r="F492" s="10">
        <v>772</v>
      </c>
      <c r="G492" t="s">
        <v>823</v>
      </c>
      <c r="H492" t="s">
        <v>911</v>
      </c>
      <c r="I492" t="s">
        <v>828</v>
      </c>
      <c r="J492" t="s">
        <v>912</v>
      </c>
      <c r="K492" t="s">
        <v>603</v>
      </c>
      <c r="L492" s="3" t="str">
        <f>mappings[element]&amp;mappings[institution]&amp;mappings[source data element]&amp;mappings[source data subelement]&amp;mappings[constraints]</f>
        <v>related_work[title]GEN772s$t AND $s</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3" t="s">
        <v>601</v>
      </c>
      <c r="B493" s="23" t="s">
        <v>617</v>
      </c>
      <c r="C493" s="3" t="s">
        <v>836</v>
      </c>
      <c r="D493" s="3" t="s">
        <v>29</v>
      </c>
      <c r="E493" s="3" t="s">
        <v>837</v>
      </c>
      <c r="F493" s="10">
        <v>772</v>
      </c>
      <c r="G493" t="s">
        <v>898</v>
      </c>
      <c r="H493" s="3" t="s">
        <v>913</v>
      </c>
      <c r="I493" s="3" t="s">
        <v>828</v>
      </c>
      <c r="J493" t="s">
        <v>912</v>
      </c>
      <c r="K493" t="s">
        <v>603</v>
      </c>
      <c r="L493" s="3" t="str">
        <f>mappings[element]&amp;mappings[institution]&amp;mappings[source data element]&amp;mappings[source data subelement]&amp;mappings[constraints]</f>
        <v>related_work[title]GEN772t$t NOT $s</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3" t="s">
        <v>601</v>
      </c>
      <c r="B494" s="23" t="s">
        <v>617</v>
      </c>
      <c r="C494" s="3" t="s">
        <v>836</v>
      </c>
      <c r="D494" s="3" t="s">
        <v>29</v>
      </c>
      <c r="E494" s="3" t="s">
        <v>837</v>
      </c>
      <c r="F494" s="10">
        <v>773</v>
      </c>
      <c r="G494" s="3" t="s">
        <v>823</v>
      </c>
      <c r="H494" s="3" t="s">
        <v>911</v>
      </c>
      <c r="I494" s="3" t="s">
        <v>828</v>
      </c>
      <c r="J494" s="3" t="s">
        <v>912</v>
      </c>
      <c r="K494" s="3" t="s">
        <v>603</v>
      </c>
      <c r="L494" s="3" t="str">
        <f>mappings[element]&amp;mappings[institution]&amp;mappings[source data element]&amp;mappings[source data subelement]&amp;mappings[constraints]</f>
        <v>related_work[title]GEN773s$t AND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3" t="s">
        <v>601</v>
      </c>
      <c r="B495" s="23" t="s">
        <v>617</v>
      </c>
      <c r="C495" s="3" t="s">
        <v>836</v>
      </c>
      <c r="D495" s="3" t="s">
        <v>29</v>
      </c>
      <c r="E495" s="3" t="s">
        <v>837</v>
      </c>
      <c r="F495" s="10">
        <v>773</v>
      </c>
      <c r="G495" t="s">
        <v>898</v>
      </c>
      <c r="H495" t="s">
        <v>913</v>
      </c>
      <c r="I495" t="s">
        <v>828</v>
      </c>
      <c r="J495" t="s">
        <v>912</v>
      </c>
      <c r="K495" t="s">
        <v>603</v>
      </c>
      <c r="L495" s="3" t="str">
        <f>mappings[element]&amp;mappings[institution]&amp;mappings[source data element]&amp;mappings[source data subelement]&amp;mappings[constraints]</f>
        <v>related_work[title]GEN773t$t NOT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3" t="s">
        <v>601</v>
      </c>
      <c r="B496" s="22" t="s">
        <v>617</v>
      </c>
      <c r="C496" s="3" t="s">
        <v>836</v>
      </c>
      <c r="D496" s="3" t="s">
        <v>29</v>
      </c>
      <c r="E496" s="3" t="s">
        <v>837</v>
      </c>
      <c r="F496" s="10">
        <v>775</v>
      </c>
      <c r="G496" t="s">
        <v>823</v>
      </c>
      <c r="H496" t="s">
        <v>911</v>
      </c>
      <c r="I496" t="s">
        <v>828</v>
      </c>
      <c r="J496" t="s">
        <v>912</v>
      </c>
      <c r="K496" t="s">
        <v>603</v>
      </c>
      <c r="L496" s="3" t="str">
        <f>mappings[element]&amp;mappings[institution]&amp;mappings[source data element]&amp;mappings[source data subelement]&amp;mappings[constraints]</f>
        <v>related_work[title]GEN775s$t AND $s</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3" t="s">
        <v>601</v>
      </c>
      <c r="B497" s="23" t="s">
        <v>617</v>
      </c>
      <c r="C497" s="3" t="s">
        <v>836</v>
      </c>
      <c r="D497" s="3" t="s">
        <v>29</v>
      </c>
      <c r="E497" s="3" t="s">
        <v>837</v>
      </c>
      <c r="F497" s="10">
        <v>775</v>
      </c>
      <c r="G497" s="3" t="s">
        <v>898</v>
      </c>
      <c r="H497" s="3" t="s">
        <v>913</v>
      </c>
      <c r="I497" s="3" t="s">
        <v>828</v>
      </c>
      <c r="J497" s="3" t="s">
        <v>912</v>
      </c>
      <c r="K497" s="3" t="s">
        <v>603</v>
      </c>
      <c r="L497" s="3" t="str">
        <f>mappings[element]&amp;mappings[institution]&amp;mappings[source data element]&amp;mappings[source data subelement]&amp;mappings[constraints]</f>
        <v>related_work[title]GEN775t$t NOT $s</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3" t="s">
        <v>601</v>
      </c>
      <c r="B498" s="23" t="s">
        <v>617</v>
      </c>
      <c r="C498" s="3" t="s">
        <v>836</v>
      </c>
      <c r="D498" s="3" t="s">
        <v>29</v>
      </c>
      <c r="E498" s="3" t="s">
        <v>837</v>
      </c>
      <c r="F498" s="10">
        <v>777</v>
      </c>
      <c r="G498" s="3" t="s">
        <v>823</v>
      </c>
      <c r="H498" s="3" t="s">
        <v>911</v>
      </c>
      <c r="I498" s="3" t="s">
        <v>828</v>
      </c>
      <c r="J498" s="3" t="s">
        <v>912</v>
      </c>
      <c r="K498" s="3" t="s">
        <v>603</v>
      </c>
      <c r="L498" s="3" t="str">
        <f>mappings[element]&amp;mappings[institution]&amp;mappings[source data element]&amp;mappings[source data subelement]&amp;mappings[constraints]</f>
        <v>related_work[title]GEN777s$t AND $s</v>
      </c>
      <c r="M498" s="3">
        <f>IF(ISNUMBER(MATCH(mappings[mapping_id],issuesmap[mappingID],0)),COUNTIF(issuesmap[mappingID],mappings[mapping_id]),0)</f>
        <v>0</v>
      </c>
      <c r="N498" s="3">
        <f>IF(ISNUMBER(MATCH(mappings[element],issuesfield[field],0)),COUNTIF(issuesfield[field],mappings[element]),0)</f>
        <v>0</v>
      </c>
      <c r="O498" s="3" t="str">
        <f>IF(ISNUMBER(MATCH(mappings[element],#REF!,0)),"y","n")</f>
        <v>n</v>
      </c>
      <c r="P498" s="3" t="s">
        <v>29</v>
      </c>
      <c r="Q498" s="3" t="s">
        <v>68</v>
      </c>
    </row>
    <row r="499" spans="1:17" x14ac:dyDescent="0.25">
      <c r="A499" s="23" t="s">
        <v>601</v>
      </c>
      <c r="B499" s="23" t="s">
        <v>617</v>
      </c>
      <c r="C499" s="3" t="s">
        <v>836</v>
      </c>
      <c r="D499" s="3" t="s">
        <v>29</v>
      </c>
      <c r="E499" s="3" t="s">
        <v>837</v>
      </c>
      <c r="F499" s="10">
        <v>777</v>
      </c>
      <c r="G499" t="s">
        <v>898</v>
      </c>
      <c r="H499" t="s">
        <v>913</v>
      </c>
      <c r="I499" t="s">
        <v>828</v>
      </c>
      <c r="J499" t="s">
        <v>912</v>
      </c>
      <c r="K499" t="s">
        <v>603</v>
      </c>
      <c r="L499" s="3" t="str">
        <f>mappings[element]&amp;mappings[institution]&amp;mappings[source data element]&amp;mappings[source data subelement]&amp;mappings[constraints]</f>
        <v>related_work[title]GEN777t$t NOT $s</v>
      </c>
      <c r="M499" s="3">
        <f>IF(ISNUMBER(MATCH(mappings[mapping_id],issuesmap[mappingID],0)),COUNTIF(issuesmap[mappingID],mappings[mapping_id]),0)</f>
        <v>0</v>
      </c>
      <c r="N499" s="3">
        <f>IF(ISNUMBER(MATCH(mappings[element],issuesfield[field],0)),COUNTIF(issuesfield[field],mappings[element]),0)</f>
        <v>0</v>
      </c>
      <c r="O499" s="3" t="str">
        <f>IF(ISNUMBER(MATCH(mappings[element],#REF!,0)),"y","n")</f>
        <v>n</v>
      </c>
      <c r="P499" s="3" t="s">
        <v>29</v>
      </c>
      <c r="Q499" s="3" t="s">
        <v>68</v>
      </c>
    </row>
    <row r="500" spans="1:17" x14ac:dyDescent="0.25">
      <c r="A500" s="23" t="s">
        <v>601</v>
      </c>
      <c r="B500" s="22" t="s">
        <v>617</v>
      </c>
      <c r="C500" s="3" t="s">
        <v>836</v>
      </c>
      <c r="D500" s="3" t="s">
        <v>29</v>
      </c>
      <c r="E500" s="3" t="s">
        <v>837</v>
      </c>
      <c r="F500" s="10">
        <v>780</v>
      </c>
      <c r="G500" s="3" t="s">
        <v>823</v>
      </c>
      <c r="H500" s="3" t="s">
        <v>911</v>
      </c>
      <c r="I500" s="3" t="s">
        <v>828</v>
      </c>
      <c r="J500" s="3" t="s">
        <v>912</v>
      </c>
      <c r="K500" s="3" t="s">
        <v>603</v>
      </c>
      <c r="L500" s="3" t="str">
        <f>mappings[element]&amp;mappings[institution]&amp;mappings[source data element]&amp;mappings[source data subelement]&amp;mappings[constraints]</f>
        <v>related_work[title]GEN780s$t AND $s</v>
      </c>
      <c r="M500" s="3">
        <f>IF(ISNUMBER(MATCH(mappings[mapping_id],issuesmap[mappingID],0)),COUNTIF(issuesmap[mappingID],mappings[mapping_id]),0)</f>
        <v>0</v>
      </c>
      <c r="N500" s="3">
        <f>IF(ISNUMBER(MATCH(mappings[element],issuesfield[field],0)),COUNTIF(issuesfield[field],mappings[element]),0)</f>
        <v>0</v>
      </c>
      <c r="O500" s="3" t="str">
        <f>IF(ISNUMBER(MATCH(mappings[element],#REF!,0)),"y","n")</f>
        <v>n</v>
      </c>
      <c r="P500" s="3" t="s">
        <v>29</v>
      </c>
      <c r="Q500" s="3" t="s">
        <v>68</v>
      </c>
    </row>
    <row r="501" spans="1:17" x14ac:dyDescent="0.25">
      <c r="A501" s="23" t="s">
        <v>601</v>
      </c>
      <c r="B501" s="23" t="s">
        <v>617</v>
      </c>
      <c r="C501" s="3" t="s">
        <v>836</v>
      </c>
      <c r="D501" s="3" t="s">
        <v>29</v>
      </c>
      <c r="E501" s="3" t="s">
        <v>837</v>
      </c>
      <c r="F501" s="10">
        <v>780</v>
      </c>
      <c r="G501" s="3" t="s">
        <v>898</v>
      </c>
      <c r="H501" s="3" t="s">
        <v>913</v>
      </c>
      <c r="I501" s="3" t="s">
        <v>828</v>
      </c>
      <c r="J501" s="3" t="s">
        <v>912</v>
      </c>
      <c r="K501" s="3" t="s">
        <v>603</v>
      </c>
      <c r="L501" s="3" t="str">
        <f>mappings[element]&amp;mappings[institution]&amp;mappings[source data element]&amp;mappings[source data subelement]&amp;mappings[constraints]</f>
        <v>related_work[title]GEN780t$t NOT $s</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3" t="s">
        <v>601</v>
      </c>
      <c r="B502" s="23" t="s">
        <v>617</v>
      </c>
      <c r="C502" s="3" t="s">
        <v>836</v>
      </c>
      <c r="D502" s="3" t="s">
        <v>29</v>
      </c>
      <c r="E502" s="3" t="s">
        <v>837</v>
      </c>
      <c r="F502" s="10">
        <v>785</v>
      </c>
      <c r="G502" s="3" t="s">
        <v>823</v>
      </c>
      <c r="H502" s="3" t="s">
        <v>911</v>
      </c>
      <c r="I502" s="3" t="s">
        <v>828</v>
      </c>
      <c r="J502" t="s">
        <v>912</v>
      </c>
      <c r="K502" s="3" t="s">
        <v>603</v>
      </c>
      <c r="L502" s="3" t="str">
        <f>mappings[element]&amp;mappings[institution]&amp;mappings[source data element]&amp;mappings[source data subelement]&amp;mappings[constraints]</f>
        <v>related_work[title]GEN785s$t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3" t="s">
        <v>601</v>
      </c>
      <c r="B503" s="23" t="s">
        <v>617</v>
      </c>
      <c r="C503" s="3" t="s">
        <v>836</v>
      </c>
      <c r="D503" s="3" t="s">
        <v>29</v>
      </c>
      <c r="E503" s="3" t="s">
        <v>837</v>
      </c>
      <c r="F503" s="10">
        <v>785</v>
      </c>
      <c r="G503" s="3" t="s">
        <v>898</v>
      </c>
      <c r="H503" s="3" t="s">
        <v>913</v>
      </c>
      <c r="I503" s="3" t="s">
        <v>828</v>
      </c>
      <c r="J503" s="3" t="s">
        <v>912</v>
      </c>
      <c r="K503" s="3" t="s">
        <v>603</v>
      </c>
      <c r="L503" s="3" t="str">
        <f>mappings[element]&amp;mappings[institution]&amp;mappings[source data element]&amp;mappings[source data subelement]&amp;mappings[constraints]</f>
        <v>related_work[title]GEN785t$t NOT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3" t="s">
        <v>601</v>
      </c>
      <c r="B504" s="23" t="s">
        <v>617</v>
      </c>
      <c r="C504" s="3" t="s">
        <v>836</v>
      </c>
      <c r="D504" s="3" t="s">
        <v>29</v>
      </c>
      <c r="E504" s="3" t="s">
        <v>837</v>
      </c>
      <c r="F504" s="10">
        <v>786</v>
      </c>
      <c r="G504" s="3" t="s">
        <v>823</v>
      </c>
      <c r="H504" s="3" t="s">
        <v>911</v>
      </c>
      <c r="I504" s="3" t="s">
        <v>828</v>
      </c>
      <c r="J504" s="3" t="s">
        <v>912</v>
      </c>
      <c r="K504" s="3" t="s">
        <v>603</v>
      </c>
      <c r="L504" s="3" t="str">
        <f>mappings[element]&amp;mappings[institution]&amp;mappings[source data element]&amp;mappings[source data subelement]&amp;mappings[constraints]</f>
        <v>related_work[title]GEN786s$t AND $s</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3" t="s">
        <v>601</v>
      </c>
      <c r="B505" s="23" t="s">
        <v>617</v>
      </c>
      <c r="C505" s="3" t="s">
        <v>836</v>
      </c>
      <c r="D505" s="3" t="s">
        <v>29</v>
      </c>
      <c r="E505" s="3" t="s">
        <v>837</v>
      </c>
      <c r="F505" s="10">
        <v>786</v>
      </c>
      <c r="G505" s="3" t="s">
        <v>898</v>
      </c>
      <c r="H505" s="3" t="s">
        <v>913</v>
      </c>
      <c r="I505" s="3" t="s">
        <v>828</v>
      </c>
      <c r="J505" s="3" t="s">
        <v>912</v>
      </c>
      <c r="K505" s="3" t="s">
        <v>603</v>
      </c>
      <c r="L505" s="3" t="str">
        <f>mappings[element]&amp;mappings[institution]&amp;mappings[source data element]&amp;mappings[source data subelement]&amp;mappings[constraints]</f>
        <v>related_work[title]GEN786t$t NOT $s</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3" t="s">
        <v>601</v>
      </c>
      <c r="B506" s="23" t="s">
        <v>617</v>
      </c>
      <c r="C506" s="3" t="s">
        <v>836</v>
      </c>
      <c r="D506" s="3" t="s">
        <v>29</v>
      </c>
      <c r="E506" s="3" t="s">
        <v>837</v>
      </c>
      <c r="F506" s="10">
        <v>787</v>
      </c>
      <c r="G506" t="s">
        <v>823</v>
      </c>
      <c r="H506" t="s">
        <v>911</v>
      </c>
      <c r="I506" t="s">
        <v>828</v>
      </c>
      <c r="J506" t="s">
        <v>912</v>
      </c>
      <c r="K506" t="s">
        <v>603</v>
      </c>
      <c r="L506" s="3" t="str">
        <f>mappings[element]&amp;mappings[institution]&amp;mappings[source data element]&amp;mappings[source data subelement]&amp;mappings[constraints]</f>
        <v>related_work[title]GEN787s$t AND $s</v>
      </c>
      <c r="M506" s="3">
        <f>IF(ISNUMBER(MATCH(mappings[mapping_id],issuesmap[mappingID],0)),COUNTIF(issuesmap[mappingID],mappings[mapping_id]),0)</f>
        <v>0</v>
      </c>
      <c r="N506" s="3">
        <f>IF(ISNUMBER(MATCH(mappings[element],issuesfield[field],0)),COUNTIF(issuesfield[field],mappings[element]),0)</f>
        <v>0</v>
      </c>
      <c r="O506" s="3" t="str">
        <f>IF(ISNUMBER(MATCH(mappings[element],#REF!,0)),"y","n")</f>
        <v>n</v>
      </c>
      <c r="P506" s="3" t="s">
        <v>29</v>
      </c>
      <c r="Q506" s="3" t="s">
        <v>68</v>
      </c>
    </row>
    <row r="507" spans="1:17" x14ac:dyDescent="0.25">
      <c r="A507" s="23" t="s">
        <v>601</v>
      </c>
      <c r="B507" s="23" t="s">
        <v>617</v>
      </c>
      <c r="C507" s="3" t="s">
        <v>836</v>
      </c>
      <c r="D507" s="3" t="s">
        <v>29</v>
      </c>
      <c r="E507" s="3" t="s">
        <v>837</v>
      </c>
      <c r="F507" s="10">
        <v>787</v>
      </c>
      <c r="G507" s="3" t="s">
        <v>898</v>
      </c>
      <c r="H507" s="3" t="s">
        <v>913</v>
      </c>
      <c r="I507" s="3" t="s">
        <v>828</v>
      </c>
      <c r="J507" s="3" t="s">
        <v>912</v>
      </c>
      <c r="K507" s="3" t="s">
        <v>603</v>
      </c>
      <c r="L507" s="3" t="str">
        <f>mappings[element]&amp;mappings[institution]&amp;mappings[source data element]&amp;mappings[source data subelement]&amp;mappings[constraints]</f>
        <v>related_work[title]GEN787t$t NOT $s</v>
      </c>
      <c r="M507" s="3">
        <f>IF(ISNUMBER(MATCH(mappings[mapping_id],issuesmap[mappingID],0)),COUNTIF(issuesmap[mappingID],mappings[mapping_id]),0)</f>
        <v>0</v>
      </c>
      <c r="N507" s="3">
        <f>IF(ISNUMBER(MATCH(mappings[element],issuesfield[field],0)),COUNTIF(issuesfield[field],mappings[element]),0)</f>
        <v>0</v>
      </c>
      <c r="O507" s="3" t="str">
        <f>IF(ISNUMBER(MATCH(mappings[element],#REF!,0)),"y","n")</f>
        <v>n</v>
      </c>
      <c r="P507" s="3" t="s">
        <v>29</v>
      </c>
      <c r="Q507" s="3" t="s">
        <v>68</v>
      </c>
    </row>
    <row r="508" spans="1:17" x14ac:dyDescent="0.25">
      <c r="A508" s="23" t="s">
        <v>601</v>
      </c>
      <c r="B508" s="23" t="s">
        <v>619</v>
      </c>
      <c r="C508" s="3" t="s">
        <v>836</v>
      </c>
      <c r="D508" s="3" t="s">
        <v>29</v>
      </c>
      <c r="E508" s="3" t="s">
        <v>837</v>
      </c>
      <c r="F508" s="10">
        <v>730</v>
      </c>
      <c r="G508" s="3" t="s">
        <v>894</v>
      </c>
      <c r="H508" s="3" t="s">
        <v>1119</v>
      </c>
      <c r="I508" s="3" t="s">
        <v>843</v>
      </c>
      <c r="J508" s="3" t="s">
        <v>897</v>
      </c>
      <c r="K508" s="3" t="s">
        <v>603</v>
      </c>
      <c r="L508" s="3" t="str">
        <f>mappings[element]&amp;mappings[institution]&amp;mappings[source data element]&amp;mappings[source data subelement]&amp;mappings[constraints]</f>
        <v>related_work[title_nonfiling]GEN730adfghklmnoprsi2=blank AND i1=~/[1-9]/</v>
      </c>
      <c r="M508" s="3">
        <f>IF(ISNUMBER(MATCH(mappings[mapping_id],issuesmap[mappingID],0)),COUNTIF(issuesmap[mappingID],mappings[mapping_id]),0)</f>
        <v>0</v>
      </c>
      <c r="N508" s="3">
        <f>IF(ISNUMBER(MATCH(mappings[element],issuesfield[field],0)),COUNTIF(issuesfield[field],mappings[element]),0)</f>
        <v>0</v>
      </c>
      <c r="O508" s="3" t="str">
        <f>IF(ISNUMBER(MATCH(mappings[element],#REF!,0)),"y","n")</f>
        <v>n</v>
      </c>
      <c r="P508" s="3" t="s">
        <v>29</v>
      </c>
      <c r="Q508" s="3" t="s">
        <v>68</v>
      </c>
    </row>
    <row r="509" spans="1:17" x14ac:dyDescent="0.25">
      <c r="A509" s="23" t="s">
        <v>601</v>
      </c>
      <c r="B509" s="23" t="s">
        <v>619</v>
      </c>
      <c r="C509" s="3" t="s">
        <v>836</v>
      </c>
      <c r="D509" s="3" t="s">
        <v>29</v>
      </c>
      <c r="E509" s="3" t="s">
        <v>837</v>
      </c>
      <c r="F509" s="10">
        <v>740</v>
      </c>
      <c r="G509" s="3" t="s">
        <v>900</v>
      </c>
      <c r="H509" s="3" t="s">
        <v>1119</v>
      </c>
      <c r="I509" s="3" t="s">
        <v>843</v>
      </c>
      <c r="J509" s="3" t="s">
        <v>897</v>
      </c>
      <c r="K509" s="3" t="s">
        <v>603</v>
      </c>
      <c r="L509" s="3" t="str">
        <f>mappings[element]&amp;mappings[institution]&amp;mappings[source data element]&amp;mappings[source data subelement]&amp;mappings[constraints]</f>
        <v>related_work[title_nonfiling]GEN740ahnpi2=blank AND i1=~/[1-9]/</v>
      </c>
      <c r="M509" s="3">
        <f>IF(ISNUMBER(MATCH(mappings[mapping_id],issuesmap[mappingID],0)),COUNTIF(issuesmap[mappingID],mappings[mapping_id]),0)</f>
        <v>0</v>
      </c>
      <c r="N509" s="3">
        <f>IF(ISNUMBER(MATCH(mappings[element],issuesfield[field],0)),COUNTIF(issuesfield[field],mappings[element]),0)</f>
        <v>0</v>
      </c>
      <c r="O509" s="3" t="str">
        <f>IF(ISNUMBER(MATCH(mappings[element],#REF!,0)),"y","n")</f>
        <v>n</v>
      </c>
      <c r="P509" s="3" t="s">
        <v>29</v>
      </c>
      <c r="Q509" s="3" t="s">
        <v>68</v>
      </c>
    </row>
    <row r="510" spans="1:17" x14ac:dyDescent="0.25">
      <c r="A510" s="22" t="s">
        <v>601</v>
      </c>
      <c r="B510" s="15" t="s">
        <v>619</v>
      </c>
      <c r="C510" s="22" t="s">
        <v>836</v>
      </c>
      <c r="D510" s="22" t="s">
        <v>29</v>
      </c>
      <c r="E510" s="22" t="s">
        <v>837</v>
      </c>
      <c r="F510" s="12">
        <v>773</v>
      </c>
      <c r="G510" s="22" t="s">
        <v>1061</v>
      </c>
      <c r="H510" s="22" t="s">
        <v>901</v>
      </c>
      <c r="I510" s="22" t="s">
        <v>843</v>
      </c>
      <c r="J510" s="22" t="s">
        <v>25</v>
      </c>
      <c r="K510" s="22" t="s">
        <v>603</v>
      </c>
      <c r="L510" s="14" t="str">
        <f>mappings[element]&amp;mappings[institution]&amp;mappings[source data element]&amp;mappings[source data subelement]&amp;mappings[constraints]</f>
        <v>related_work[title_nonfiling]GEN773p$t OR $s</v>
      </c>
      <c r="M510" s="14">
        <f>IF(ISNUMBER(MATCH(mappings[mapping_id],issuesmap[mappingID],0)),COUNTIF(issuesmap[mappingID],mappings[mapping_id]),0)</f>
        <v>0</v>
      </c>
      <c r="N510" s="14">
        <f>IF(ISNUMBER(MATCH(mappings[element],issuesfield[field],0)),COUNTIF(issuesfield[field],mappings[element]),0)</f>
        <v>0</v>
      </c>
      <c r="O510" s="14" t="str">
        <f>IF(ISNUMBER(MATCH(mappings[element],#REF!,0)),"y","n")</f>
        <v>n</v>
      </c>
      <c r="P510" s="14" t="s">
        <v>29</v>
      </c>
      <c r="Q510" s="14" t="s">
        <v>68</v>
      </c>
    </row>
    <row r="511" spans="1:17" x14ac:dyDescent="0.25">
      <c r="A511" s="22" t="s">
        <v>601</v>
      </c>
      <c r="B511" s="15" t="s">
        <v>619</v>
      </c>
      <c r="C511" s="22" t="s">
        <v>836</v>
      </c>
      <c r="D511" s="22" t="s">
        <v>29</v>
      </c>
      <c r="E511" s="22" t="s">
        <v>837</v>
      </c>
      <c r="F511" s="12">
        <v>786</v>
      </c>
      <c r="G511" s="22" t="s">
        <v>1061</v>
      </c>
      <c r="H511" s="22" t="s">
        <v>901</v>
      </c>
      <c r="I511" s="22" t="s">
        <v>843</v>
      </c>
      <c r="J511" s="22" t="s">
        <v>25</v>
      </c>
      <c r="K511" s="22" t="s">
        <v>603</v>
      </c>
      <c r="L511" s="14" t="str">
        <f>mappings[element]&amp;mappings[institution]&amp;mappings[source data element]&amp;mappings[source data subelement]&amp;mappings[constraints]</f>
        <v>related_work[title_nonfiling]GEN786p$t OR $s</v>
      </c>
      <c r="M511" s="14">
        <f>IF(ISNUMBER(MATCH(mappings[mapping_id],issuesmap[mappingID],0)),COUNTIF(issuesmap[mappingID],mappings[mapping_id]),0)</f>
        <v>0</v>
      </c>
      <c r="N511" s="14">
        <f>IF(ISNUMBER(MATCH(mappings[element],issuesfield[field],0)),COUNTIF(issuesfield[field],mappings[element]),0)</f>
        <v>0</v>
      </c>
      <c r="O511" s="14" t="str">
        <f>IF(ISNUMBER(MATCH(mappings[element],#REF!,0)),"y","n")</f>
        <v>n</v>
      </c>
      <c r="P511" s="14" t="s">
        <v>29</v>
      </c>
      <c r="Q511" s="14" t="s">
        <v>68</v>
      </c>
    </row>
    <row r="512" spans="1:17" x14ac:dyDescent="0.25">
      <c r="A512" s="23" t="s">
        <v>601</v>
      </c>
      <c r="B512" s="23" t="s">
        <v>621</v>
      </c>
      <c r="C512" s="3" t="s">
        <v>836</v>
      </c>
      <c r="D512" s="3" t="s">
        <v>29</v>
      </c>
      <c r="E512" s="3" t="s">
        <v>837</v>
      </c>
      <c r="F512" s="10">
        <v>730</v>
      </c>
      <c r="G512" t="s">
        <v>898</v>
      </c>
      <c r="H512" t="s">
        <v>1120</v>
      </c>
      <c r="I512" s="3" t="s">
        <v>843</v>
      </c>
      <c r="J512" t="s">
        <v>25</v>
      </c>
      <c r="K512" s="3" t="s">
        <v>603</v>
      </c>
      <c r="L512" s="3" t="str">
        <f>mappings[element]&amp;mappings[institution]&amp;mappings[source data element]&amp;mappings[source data subelement]&amp;mappings[constraints]</f>
        <v>related_work[title_variation]GEN730ti2=blank AND $a AND $t</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3" t="s">
        <v>601</v>
      </c>
      <c r="B513" s="23" t="s">
        <v>621</v>
      </c>
      <c r="C513" s="3" t="s">
        <v>836</v>
      </c>
      <c r="D513" s="3" t="s">
        <v>29</v>
      </c>
      <c r="E513" s="3" t="s">
        <v>837</v>
      </c>
      <c r="F513" s="10">
        <v>765</v>
      </c>
      <c r="G513" t="s">
        <v>898</v>
      </c>
      <c r="H513" t="s">
        <v>911</v>
      </c>
      <c r="I513" s="3" t="s">
        <v>843</v>
      </c>
      <c r="J513" t="s">
        <v>25</v>
      </c>
      <c r="K513" s="3" t="s">
        <v>603</v>
      </c>
      <c r="L513" s="3" t="str">
        <f>mappings[element]&amp;mappings[institution]&amp;mappings[source data element]&amp;mappings[source data subelement]&amp;mappings[constraints]</f>
        <v>related_work[title_variation]GEN765t$t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3" t="s">
        <v>601</v>
      </c>
      <c r="B514" s="23" t="s">
        <v>621</v>
      </c>
      <c r="C514" s="3" t="s">
        <v>836</v>
      </c>
      <c r="D514" s="3" t="s">
        <v>29</v>
      </c>
      <c r="E514" s="3" t="s">
        <v>837</v>
      </c>
      <c r="F514" s="10">
        <v>767</v>
      </c>
      <c r="G514" t="s">
        <v>898</v>
      </c>
      <c r="H514" t="s">
        <v>911</v>
      </c>
      <c r="I514" s="3" t="s">
        <v>843</v>
      </c>
      <c r="J514" t="s">
        <v>25</v>
      </c>
      <c r="K514" s="3" t="s">
        <v>603</v>
      </c>
      <c r="L514" s="3" t="str">
        <f>mappings[element]&amp;mappings[institution]&amp;mappings[source data element]&amp;mappings[source data subelement]&amp;mappings[constraints]</f>
        <v>related_work[title_variation]GEN767t$t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3" t="s">
        <v>601</v>
      </c>
      <c r="B515" s="23" t="s">
        <v>621</v>
      </c>
      <c r="C515" s="14" t="s">
        <v>836</v>
      </c>
      <c r="D515" s="14" t="s">
        <v>29</v>
      </c>
      <c r="E515" s="14" t="s">
        <v>837</v>
      </c>
      <c r="F515" s="10">
        <v>770</v>
      </c>
      <c r="G515" s="3" t="s">
        <v>898</v>
      </c>
      <c r="H515" s="3" t="s">
        <v>911</v>
      </c>
      <c r="I515" s="3" t="s">
        <v>843</v>
      </c>
      <c r="J515" s="3" t="s">
        <v>25</v>
      </c>
      <c r="K515" s="3" t="s">
        <v>603</v>
      </c>
      <c r="L515" s="3" t="str">
        <f>mappings[element]&amp;mappings[institution]&amp;mappings[source data element]&amp;mappings[source data subelement]&amp;mappings[constraints]</f>
        <v>related_work[title_variation]GEN770t$t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3" t="s">
        <v>601</v>
      </c>
      <c r="B516" s="23" t="s">
        <v>621</v>
      </c>
      <c r="C516" s="3" t="s">
        <v>836</v>
      </c>
      <c r="D516" s="3" t="s">
        <v>29</v>
      </c>
      <c r="E516" s="3" t="s">
        <v>837</v>
      </c>
      <c r="F516" s="10">
        <v>772</v>
      </c>
      <c r="G516" t="s">
        <v>898</v>
      </c>
      <c r="H516" t="s">
        <v>911</v>
      </c>
      <c r="I516" s="3" t="s">
        <v>843</v>
      </c>
      <c r="J516" t="s">
        <v>25</v>
      </c>
      <c r="K516" s="3" t="s">
        <v>603</v>
      </c>
      <c r="L516" s="3" t="str">
        <f>mappings[element]&amp;mappings[institution]&amp;mappings[source data element]&amp;mappings[source data subelement]&amp;mappings[constraints]</f>
        <v>related_work[title_variation]GEN772t$t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3" t="s">
        <v>601</v>
      </c>
      <c r="B517" s="23" t="s">
        <v>621</v>
      </c>
      <c r="C517" s="3" t="s">
        <v>836</v>
      </c>
      <c r="D517" s="3" t="s">
        <v>29</v>
      </c>
      <c r="E517" s="3" t="s">
        <v>837</v>
      </c>
      <c r="F517" s="10">
        <v>773</v>
      </c>
      <c r="G517" t="s">
        <v>898</v>
      </c>
      <c r="H517" t="s">
        <v>911</v>
      </c>
      <c r="I517" t="s">
        <v>843</v>
      </c>
      <c r="J517" t="s">
        <v>25</v>
      </c>
      <c r="K517" s="3" t="s">
        <v>603</v>
      </c>
      <c r="L517" s="3" t="str">
        <f>mappings[element]&amp;mappings[institution]&amp;mappings[source data element]&amp;mappings[source data subelement]&amp;mappings[constraints]</f>
        <v>related_work[title_variation]GEN773t$t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3" t="s">
        <v>601</v>
      </c>
      <c r="B518" s="23" t="s">
        <v>621</v>
      </c>
      <c r="C518" s="3" t="s">
        <v>836</v>
      </c>
      <c r="D518" s="3" t="s">
        <v>29</v>
      </c>
      <c r="E518" s="3" t="s">
        <v>837</v>
      </c>
      <c r="F518" s="10">
        <v>775</v>
      </c>
      <c r="G518" s="3" t="s">
        <v>898</v>
      </c>
      <c r="H518" s="3" t="s">
        <v>911</v>
      </c>
      <c r="I518" s="3" t="s">
        <v>843</v>
      </c>
      <c r="J518" s="3" t="s">
        <v>25</v>
      </c>
      <c r="K518" s="3" t="s">
        <v>603</v>
      </c>
      <c r="L518" s="3" t="str">
        <f>mappings[element]&amp;mappings[institution]&amp;mappings[source data element]&amp;mappings[source data subelement]&amp;mappings[constraints]</f>
        <v>related_work[title_variation]GEN775t$t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3" t="s">
        <v>601</v>
      </c>
      <c r="B519" s="23" t="s">
        <v>621</v>
      </c>
      <c r="C519" s="3" t="s">
        <v>836</v>
      </c>
      <c r="D519" s="3" t="s">
        <v>29</v>
      </c>
      <c r="E519" s="3" t="s">
        <v>837</v>
      </c>
      <c r="F519" s="10">
        <v>777</v>
      </c>
      <c r="G519" s="3" t="s">
        <v>898</v>
      </c>
      <c r="H519" s="3" t="s">
        <v>911</v>
      </c>
      <c r="I519" s="3" t="s">
        <v>843</v>
      </c>
      <c r="J519" s="3" t="s">
        <v>25</v>
      </c>
      <c r="K519" s="3" t="s">
        <v>603</v>
      </c>
      <c r="L519" s="3" t="str">
        <f>mappings[element]&amp;mappings[institution]&amp;mappings[source data element]&amp;mappings[source data subelement]&amp;mappings[constraints]</f>
        <v>related_work[title_variation]GEN777t$t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3" t="s">
        <v>601</v>
      </c>
      <c r="B520" s="23" t="s">
        <v>621</v>
      </c>
      <c r="C520" s="3" t="s">
        <v>836</v>
      </c>
      <c r="D520" s="3" t="s">
        <v>29</v>
      </c>
      <c r="E520" s="3" t="s">
        <v>837</v>
      </c>
      <c r="F520" s="10">
        <v>780</v>
      </c>
      <c r="G520" s="3" t="s">
        <v>898</v>
      </c>
      <c r="H520" s="3" t="s">
        <v>911</v>
      </c>
      <c r="I520" s="3" t="s">
        <v>843</v>
      </c>
      <c r="J520" s="3" t="s">
        <v>25</v>
      </c>
      <c r="K520" s="3" t="s">
        <v>603</v>
      </c>
      <c r="L520" s="3" t="str">
        <f>mappings[element]&amp;mappings[institution]&amp;mappings[source data element]&amp;mappings[source data subelement]&amp;mappings[constraints]</f>
        <v>related_work[title_variation]GEN780t$t AND $s</v>
      </c>
      <c r="M520" s="3">
        <f>IF(ISNUMBER(MATCH(mappings[mapping_id],issuesmap[mappingID],0)),COUNTIF(issuesmap[mappingID],mappings[mapping_id]),0)</f>
        <v>0</v>
      </c>
      <c r="N520" s="3">
        <f>IF(ISNUMBER(MATCH(mappings[element],issuesfield[field],0)),COUNTIF(issuesfield[field],mappings[element]),0)</f>
        <v>0</v>
      </c>
      <c r="O520" s="3" t="str">
        <f>IF(ISNUMBER(MATCH(mappings[element],#REF!,0)),"y","n")</f>
        <v>n</v>
      </c>
      <c r="P520" s="3" t="s">
        <v>29</v>
      </c>
      <c r="Q520" s="3" t="s">
        <v>68</v>
      </c>
    </row>
    <row r="521" spans="1:17" x14ac:dyDescent="0.25">
      <c r="A521" s="23" t="s">
        <v>601</v>
      </c>
      <c r="B521" s="23" t="s">
        <v>621</v>
      </c>
      <c r="C521" s="3" t="s">
        <v>836</v>
      </c>
      <c r="D521" s="3" t="s">
        <v>29</v>
      </c>
      <c r="E521" s="3" t="s">
        <v>837</v>
      </c>
      <c r="F521" s="10">
        <v>785</v>
      </c>
      <c r="G521" t="s">
        <v>898</v>
      </c>
      <c r="H521" t="s">
        <v>911</v>
      </c>
      <c r="I521" t="s">
        <v>843</v>
      </c>
      <c r="J521" t="s">
        <v>25</v>
      </c>
      <c r="K521" s="3" t="s">
        <v>603</v>
      </c>
      <c r="L521" s="3" t="str">
        <f>mappings[element]&amp;mappings[institution]&amp;mappings[source data element]&amp;mappings[source data subelement]&amp;mappings[constraints]</f>
        <v>related_work[title_variation]GEN785t$t AND $s</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2" t="s">
        <v>601</v>
      </c>
      <c r="B522" s="22" t="s">
        <v>621</v>
      </c>
      <c r="C522" s="3" t="s">
        <v>836</v>
      </c>
      <c r="D522" s="3" t="s">
        <v>29</v>
      </c>
      <c r="E522" s="3" t="s">
        <v>837</v>
      </c>
      <c r="F522" s="10">
        <v>786</v>
      </c>
      <c r="G522" t="s">
        <v>898</v>
      </c>
      <c r="H522" t="s">
        <v>911</v>
      </c>
      <c r="I522" s="3" t="s">
        <v>843</v>
      </c>
      <c r="J522" t="s">
        <v>25</v>
      </c>
      <c r="K522" s="3" t="s">
        <v>603</v>
      </c>
      <c r="L522" s="3" t="str">
        <f>mappings[element]&amp;mappings[institution]&amp;mappings[source data element]&amp;mappings[source data subelement]&amp;mappings[constraints]</f>
        <v>related_work[title_variation]GEN786t$t AND $s</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3" t="s">
        <v>601</v>
      </c>
      <c r="B523" s="23" t="s">
        <v>621</v>
      </c>
      <c r="C523" s="3" t="s">
        <v>836</v>
      </c>
      <c r="D523" s="3" t="s">
        <v>29</v>
      </c>
      <c r="E523" s="3" t="s">
        <v>837</v>
      </c>
      <c r="F523" s="10">
        <v>787</v>
      </c>
      <c r="G523" t="s">
        <v>898</v>
      </c>
      <c r="H523" t="s">
        <v>911</v>
      </c>
      <c r="I523" t="s">
        <v>843</v>
      </c>
      <c r="J523" t="s">
        <v>25</v>
      </c>
      <c r="K523" s="3" t="s">
        <v>603</v>
      </c>
      <c r="L523" s="3" t="str">
        <f>mappings[element]&amp;mappings[institution]&amp;mappings[source data element]&amp;mappings[source data subelement]&amp;mappings[constraints]</f>
        <v>related_work[title_variation]GEN787t$t AND $s</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3" t="s">
        <v>601</v>
      </c>
      <c r="B524" s="1" t="s">
        <v>623</v>
      </c>
      <c r="C524" s="3" t="s">
        <v>836</v>
      </c>
      <c r="D524" s="3" t="s">
        <v>29</v>
      </c>
      <c r="E524" s="3" t="s">
        <v>837</v>
      </c>
      <c r="F524" s="10">
        <v>700</v>
      </c>
      <c r="G524" t="s">
        <v>27</v>
      </c>
      <c r="H524" t="s">
        <v>1113</v>
      </c>
      <c r="I524" s="3" t="s">
        <v>864</v>
      </c>
      <c r="J524" t="s">
        <v>1358</v>
      </c>
      <c r="K524" s="3" t="s">
        <v>603</v>
      </c>
      <c r="L524" s="3" t="str">
        <f>mappings[element]&amp;mappings[institution]&amp;mappings[source data element]&amp;mappings[source data subelement]&amp;mappings[constraints]</f>
        <v>related_work[type]GEN700{na}i2=blank AND ($t OR $k)</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3" t="s">
        <v>601</v>
      </c>
      <c r="B525" s="23" t="s">
        <v>623</v>
      </c>
      <c r="C525" s="3" t="s">
        <v>836</v>
      </c>
      <c r="D525" s="3" t="s">
        <v>29</v>
      </c>
      <c r="E525" s="3" t="s">
        <v>837</v>
      </c>
      <c r="F525" s="10">
        <v>710</v>
      </c>
      <c r="G525" s="3" t="s">
        <v>27</v>
      </c>
      <c r="H525" s="3" t="s">
        <v>1113</v>
      </c>
      <c r="I525" s="3" t="s">
        <v>864</v>
      </c>
      <c r="J525" s="3" t="s">
        <v>1358</v>
      </c>
      <c r="K525" s="3" t="s">
        <v>603</v>
      </c>
      <c r="L525" s="3" t="str">
        <f>mappings[element]&amp;mappings[institution]&amp;mappings[source data element]&amp;mappings[source data subelement]&amp;mappings[constraints]</f>
        <v>related_work[type]GEN710{na}i2=blank AND ($t OR $k)</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3" t="s">
        <v>601</v>
      </c>
      <c r="B526" s="23" t="s">
        <v>623</v>
      </c>
      <c r="C526" t="s">
        <v>836</v>
      </c>
      <c r="D526" t="s">
        <v>29</v>
      </c>
      <c r="E526" t="s">
        <v>837</v>
      </c>
      <c r="F526" s="10">
        <v>711</v>
      </c>
      <c r="G526" t="s">
        <v>27</v>
      </c>
      <c r="H526" t="s">
        <v>1113</v>
      </c>
      <c r="I526" t="s">
        <v>864</v>
      </c>
      <c r="J526" t="s">
        <v>1358</v>
      </c>
      <c r="K526" t="s">
        <v>603</v>
      </c>
      <c r="L526" s="3" t="str">
        <f>mappings[element]&amp;mappings[institution]&amp;mappings[source data element]&amp;mappings[source data subelement]&amp;mappings[constraints]</f>
        <v>related_work[type]GEN711{na}i2=blank AND ($t OR $k)</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3" t="s">
        <v>601</v>
      </c>
      <c r="B527" s="23" t="s">
        <v>623</v>
      </c>
      <c r="C527" t="s">
        <v>836</v>
      </c>
      <c r="D527" t="s">
        <v>29</v>
      </c>
      <c r="E527" t="s">
        <v>837</v>
      </c>
      <c r="F527" s="10">
        <v>730</v>
      </c>
      <c r="G527" t="s">
        <v>27</v>
      </c>
      <c r="H527" t="s">
        <v>1118</v>
      </c>
      <c r="I527" t="s">
        <v>864</v>
      </c>
      <c r="J527" t="s">
        <v>1358</v>
      </c>
      <c r="K527" t="s">
        <v>603</v>
      </c>
      <c r="L527" s="3" t="str">
        <f>mappings[element]&amp;mappings[institution]&amp;mappings[source data element]&amp;mappings[source data subelement]&amp;mappings[constraints]</f>
        <v>related_work[type]GEN730{na}i2=blank</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23" t="s">
        <v>601</v>
      </c>
      <c r="B528" s="23" t="s">
        <v>623</v>
      </c>
      <c r="C528" t="s">
        <v>836</v>
      </c>
      <c r="D528" t="s">
        <v>29</v>
      </c>
      <c r="E528" t="s">
        <v>837</v>
      </c>
      <c r="F528" s="10">
        <v>740</v>
      </c>
      <c r="G528" t="s">
        <v>27</v>
      </c>
      <c r="H528" t="s">
        <v>1118</v>
      </c>
      <c r="I528" t="s">
        <v>864</v>
      </c>
      <c r="J528" t="s">
        <v>1358</v>
      </c>
      <c r="K528" t="s">
        <v>603</v>
      </c>
      <c r="L528" s="3" t="str">
        <f>mappings[element]&amp;mappings[institution]&amp;mappings[source data element]&amp;mappings[source data subelement]&amp;mappings[constraints]</f>
        <v>related_work[type]GEN740{na}i2=blank</v>
      </c>
      <c r="M528" s="3">
        <f>IF(ISNUMBER(MATCH(mappings[mapping_id],issuesmap[mappingID],0)),COUNTIF(issuesmap[mappingID],mappings[mapping_id]),0)</f>
        <v>0</v>
      </c>
      <c r="N528" s="3">
        <f>IF(ISNUMBER(MATCH(mappings[element],issuesfield[field],0)),COUNTIF(issuesfield[field],mappings[element]),0)</f>
        <v>0</v>
      </c>
      <c r="O528" s="3" t="str">
        <f>IF(ISNUMBER(MATCH(mappings[element],#REF!,0)),"y","n")</f>
        <v>n</v>
      </c>
      <c r="P528" s="3" t="s">
        <v>29</v>
      </c>
      <c r="Q528" s="3" t="s">
        <v>68</v>
      </c>
    </row>
    <row r="529" spans="1:17" x14ac:dyDescent="0.25">
      <c r="A529" s="23" t="s">
        <v>601</v>
      </c>
      <c r="B529" s="23" t="s">
        <v>623</v>
      </c>
      <c r="C529" t="s">
        <v>836</v>
      </c>
      <c r="D529" t="s">
        <v>29</v>
      </c>
      <c r="E529" t="s">
        <v>837</v>
      </c>
      <c r="F529" s="10">
        <v>765</v>
      </c>
      <c r="G529" t="s">
        <v>27</v>
      </c>
      <c r="H529" t="s">
        <v>901</v>
      </c>
      <c r="I529" t="s">
        <v>864</v>
      </c>
      <c r="J529" t="s">
        <v>1371</v>
      </c>
      <c r="K529" t="s">
        <v>603</v>
      </c>
      <c r="L529" s="3" t="str">
        <f>mappings[element]&amp;mappings[institution]&amp;mappings[source data element]&amp;mappings[source data subelement]&amp;mappings[constraints]</f>
        <v>related_work[type]GEN765{na}$t OR $s</v>
      </c>
      <c r="M529" s="3">
        <f>IF(ISNUMBER(MATCH(mappings[mapping_id],issuesmap[mappingID],0)),COUNTIF(issuesmap[mappingID],mappings[mapping_id]),0)</f>
        <v>0</v>
      </c>
      <c r="N529" s="3">
        <f>IF(ISNUMBER(MATCH(mappings[element],issuesfield[field],0)),COUNTIF(issuesfield[field],mappings[element]),0)</f>
        <v>0</v>
      </c>
      <c r="O529" s="3" t="str">
        <f>IF(ISNUMBER(MATCH(mappings[element],#REF!,0)),"y","n")</f>
        <v>n</v>
      </c>
      <c r="P529" s="3" t="s">
        <v>29</v>
      </c>
      <c r="Q529" s="3" t="s">
        <v>68</v>
      </c>
    </row>
    <row r="530" spans="1:17" x14ac:dyDescent="0.25">
      <c r="A530" s="23" t="s">
        <v>601</v>
      </c>
      <c r="B530" s="23" t="s">
        <v>623</v>
      </c>
      <c r="C530" t="s">
        <v>836</v>
      </c>
      <c r="D530" t="s">
        <v>29</v>
      </c>
      <c r="E530" t="s">
        <v>837</v>
      </c>
      <c r="F530" s="10">
        <v>767</v>
      </c>
      <c r="G530" t="s">
        <v>27</v>
      </c>
      <c r="H530" t="s">
        <v>901</v>
      </c>
      <c r="I530" t="s">
        <v>864</v>
      </c>
      <c r="J530" t="s">
        <v>1370</v>
      </c>
      <c r="K530" t="s">
        <v>603</v>
      </c>
      <c r="L530" s="3" t="str">
        <f>mappings[element]&amp;mappings[institution]&amp;mappings[source data element]&amp;mappings[source data subelement]&amp;mappings[constraints]</f>
        <v>related_work[type]GEN767{na}$t OR $s</v>
      </c>
      <c r="M530" s="3">
        <f>IF(ISNUMBER(MATCH(mappings[mapping_id],issuesmap[mappingID],0)),COUNTIF(issuesmap[mappingID],mappings[mapping_id]),0)</f>
        <v>0</v>
      </c>
      <c r="N530" s="3">
        <f>IF(ISNUMBER(MATCH(mappings[element],issuesfield[field],0)),COUNTIF(issuesfield[field],mappings[element]),0)</f>
        <v>0</v>
      </c>
      <c r="O530" s="3" t="str">
        <f>IF(ISNUMBER(MATCH(mappings[element],#REF!,0)),"y","n")</f>
        <v>n</v>
      </c>
      <c r="P530" s="3" t="s">
        <v>29</v>
      </c>
      <c r="Q530" s="3" t="s">
        <v>68</v>
      </c>
    </row>
    <row r="531" spans="1:17" x14ac:dyDescent="0.25">
      <c r="A531" s="23" t="s">
        <v>601</v>
      </c>
      <c r="B531" s="22" t="s">
        <v>623</v>
      </c>
      <c r="C531" t="s">
        <v>836</v>
      </c>
      <c r="D531" t="s">
        <v>29</v>
      </c>
      <c r="E531" t="s">
        <v>837</v>
      </c>
      <c r="F531" s="10">
        <v>770</v>
      </c>
      <c r="G531" t="s">
        <v>27</v>
      </c>
      <c r="H531" t="s">
        <v>901</v>
      </c>
      <c r="I531" t="s">
        <v>864</v>
      </c>
      <c r="J531" t="s">
        <v>1336</v>
      </c>
      <c r="K531" t="s">
        <v>603</v>
      </c>
      <c r="L531" s="3" t="str">
        <f>mappings[element]&amp;mappings[institution]&amp;mappings[source data element]&amp;mappings[source data subelement]&amp;mappings[constraints]</f>
        <v>related_work[type]GEN770{na}$t OR $s</v>
      </c>
      <c r="M531" s="3">
        <f>IF(ISNUMBER(MATCH(mappings[mapping_id],issuesmap[mappingID],0)),COUNTIF(issuesmap[mappingID],mappings[mapping_id]),0)</f>
        <v>0</v>
      </c>
      <c r="N531" s="3">
        <f>IF(ISNUMBER(MATCH(mappings[element],issuesfield[field],0)),COUNTIF(issuesfield[field],mappings[element]),0)</f>
        <v>0</v>
      </c>
      <c r="O531" s="3" t="str">
        <f>IF(ISNUMBER(MATCH(mappings[element],#REF!,0)),"y","n")</f>
        <v>n</v>
      </c>
      <c r="P531" s="3" t="s">
        <v>29</v>
      </c>
      <c r="Q531" s="3" t="s">
        <v>68</v>
      </c>
    </row>
    <row r="532" spans="1:17" x14ac:dyDescent="0.25">
      <c r="A532" s="23" t="s">
        <v>601</v>
      </c>
      <c r="B532" s="23" t="s">
        <v>623</v>
      </c>
      <c r="C532" t="s">
        <v>836</v>
      </c>
      <c r="D532" t="s">
        <v>29</v>
      </c>
      <c r="E532" t="s">
        <v>837</v>
      </c>
      <c r="F532" s="10">
        <v>772</v>
      </c>
      <c r="G532" t="s">
        <v>27</v>
      </c>
      <c r="H532" t="s">
        <v>901</v>
      </c>
      <c r="I532" t="s">
        <v>864</v>
      </c>
      <c r="J532" t="s">
        <v>1365</v>
      </c>
      <c r="K532" t="s">
        <v>603</v>
      </c>
      <c r="L532" s="3" t="str">
        <f>mappings[element]&amp;mappings[institution]&amp;mappings[source data element]&amp;mappings[source data subelement]&amp;mappings[constraints]</f>
        <v>related_work[type]GEN772{na}$t OR $s</v>
      </c>
      <c r="M532" s="3">
        <f>IF(ISNUMBER(MATCH(mappings[mapping_id],issuesmap[mappingID],0)),COUNTIF(issuesmap[mappingID],mappings[mapping_id]),0)</f>
        <v>0</v>
      </c>
      <c r="N532" s="3">
        <f>IF(ISNUMBER(MATCH(mappings[element],issuesfield[field],0)),COUNTIF(issuesfield[field],mappings[element]),0)</f>
        <v>0</v>
      </c>
      <c r="O532" s="3" t="str">
        <f>IF(ISNUMBER(MATCH(mappings[element],#REF!,0)),"y","n")</f>
        <v>n</v>
      </c>
      <c r="P532" s="3" t="s">
        <v>29</v>
      </c>
      <c r="Q532" s="3" t="s">
        <v>68</v>
      </c>
    </row>
    <row r="533" spans="1:17" x14ac:dyDescent="0.25">
      <c r="A533" s="23" t="s">
        <v>601</v>
      </c>
      <c r="B533" s="23" t="s">
        <v>623</v>
      </c>
      <c r="C533" s="3" t="s">
        <v>836</v>
      </c>
      <c r="D533" s="3" t="s">
        <v>29</v>
      </c>
      <c r="E533" s="3" t="s">
        <v>837</v>
      </c>
      <c r="F533" s="10">
        <v>773</v>
      </c>
      <c r="G533" s="3" t="s">
        <v>27</v>
      </c>
      <c r="H533" s="3" t="s">
        <v>901</v>
      </c>
      <c r="I533" s="3" t="s">
        <v>864</v>
      </c>
      <c r="J533" s="3" t="s">
        <v>1337</v>
      </c>
      <c r="K533" s="3" t="s">
        <v>603</v>
      </c>
      <c r="L533" s="3" t="str">
        <f>mappings[element]&amp;mappings[institution]&amp;mappings[source data element]&amp;mappings[source data subelement]&amp;mappings[constraints]</f>
        <v>related_work[type]GEN773{na}$t OR $s</v>
      </c>
      <c r="M533" s="3">
        <f>IF(ISNUMBER(MATCH(mappings[mapping_id],issuesmap[mappingID],0)),COUNTIF(issuesmap[mappingID],mappings[mapping_id]),0)</f>
        <v>0</v>
      </c>
      <c r="N533" s="3">
        <f>IF(ISNUMBER(MATCH(mappings[element],issuesfield[field],0)),COUNTIF(issuesfield[field],mappings[element]),0)</f>
        <v>0</v>
      </c>
      <c r="O533" s="3" t="str">
        <f>IF(ISNUMBER(MATCH(mappings[element],#REF!,0)),"y","n")</f>
        <v>n</v>
      </c>
      <c r="P533" s="3" t="s">
        <v>29</v>
      </c>
      <c r="Q533" s="3" t="s">
        <v>68</v>
      </c>
    </row>
    <row r="534" spans="1:17" x14ac:dyDescent="0.25">
      <c r="A534" s="23" t="s">
        <v>601</v>
      </c>
      <c r="B534" s="23" t="s">
        <v>623</v>
      </c>
      <c r="C534" s="3" t="s">
        <v>836</v>
      </c>
      <c r="D534" s="3" t="s">
        <v>29</v>
      </c>
      <c r="E534" s="3" t="s">
        <v>837</v>
      </c>
      <c r="F534" s="10">
        <v>775</v>
      </c>
      <c r="G534" s="3" t="s">
        <v>27</v>
      </c>
      <c r="H534" s="3" t="s">
        <v>901</v>
      </c>
      <c r="I534" s="3" t="s">
        <v>864</v>
      </c>
      <c r="J534" s="3" t="s">
        <v>1472</v>
      </c>
      <c r="K534" s="3" t="s">
        <v>603</v>
      </c>
      <c r="L534" s="3" t="str">
        <f>mappings[element]&amp;mappings[institution]&amp;mappings[source data element]&amp;mappings[source data subelement]&amp;mappings[constraints]</f>
        <v>related_work[type]GEN775{na}$t OR $s</v>
      </c>
      <c r="M534" s="3">
        <f>IF(ISNUMBER(MATCH(mappings[mapping_id],issuesmap[mappingID],0)),COUNTIF(issuesmap[mappingID],mappings[mapping_id]),0)</f>
        <v>0</v>
      </c>
      <c r="N534" s="3">
        <f>IF(ISNUMBER(MATCH(mappings[element],issuesfield[field],0)),COUNTIF(issuesfield[field],mappings[element]),0)</f>
        <v>0</v>
      </c>
      <c r="O534" s="3" t="str">
        <f>IF(ISNUMBER(MATCH(mappings[element],#REF!,0)),"y","n")</f>
        <v>n</v>
      </c>
      <c r="P534" s="3" t="s">
        <v>29</v>
      </c>
      <c r="Q534" s="3" t="s">
        <v>68</v>
      </c>
    </row>
    <row r="535" spans="1:17" x14ac:dyDescent="0.25">
      <c r="A535" s="23" t="s">
        <v>601</v>
      </c>
      <c r="B535" s="22" t="s">
        <v>623</v>
      </c>
      <c r="C535" s="3" t="s">
        <v>836</v>
      </c>
      <c r="D535" s="3" t="s">
        <v>29</v>
      </c>
      <c r="E535" s="3" t="s">
        <v>837</v>
      </c>
      <c r="F535" s="10">
        <v>777</v>
      </c>
      <c r="G535" s="3" t="s">
        <v>27</v>
      </c>
      <c r="H535" s="3" t="s">
        <v>901</v>
      </c>
      <c r="I535" s="3" t="s">
        <v>864</v>
      </c>
      <c r="J535" s="3" t="s">
        <v>1347</v>
      </c>
      <c r="K535" s="3" t="s">
        <v>603</v>
      </c>
      <c r="L535" s="3" t="str">
        <f>mappings[element]&amp;mappings[institution]&amp;mappings[source data element]&amp;mappings[source data subelement]&amp;mappings[constraints]</f>
        <v>related_work[type]GEN777{na}$t OR $s</v>
      </c>
      <c r="M535" s="3">
        <f>IF(ISNUMBER(MATCH(mappings[mapping_id],issuesmap[mappingID],0)),COUNTIF(issuesmap[mappingID],mappings[mapping_id]),0)</f>
        <v>0</v>
      </c>
      <c r="N535" s="3">
        <f>IF(ISNUMBER(MATCH(mappings[element],issuesfield[field],0)),COUNTIF(issuesfield[field],mappings[element]),0)</f>
        <v>0</v>
      </c>
      <c r="O535" s="3" t="str">
        <f>IF(ISNUMBER(MATCH(mappings[element],#REF!,0)),"y","n")</f>
        <v>n</v>
      </c>
      <c r="P535" s="3" t="s">
        <v>29</v>
      </c>
      <c r="Q535" s="3" t="s">
        <v>68</v>
      </c>
    </row>
    <row r="536" spans="1:17" x14ac:dyDescent="0.25">
      <c r="A536" s="23" t="s">
        <v>601</v>
      </c>
      <c r="B536" s="23" t="s">
        <v>623</v>
      </c>
      <c r="C536" s="3" t="s">
        <v>836</v>
      </c>
      <c r="D536" s="3" t="s">
        <v>29</v>
      </c>
      <c r="E536" s="3" t="s">
        <v>837</v>
      </c>
      <c r="F536" s="10">
        <v>780</v>
      </c>
      <c r="G536" t="s">
        <v>27</v>
      </c>
      <c r="H536" t="s">
        <v>901</v>
      </c>
      <c r="I536" t="s">
        <v>864</v>
      </c>
      <c r="J536" t="s">
        <v>1330</v>
      </c>
      <c r="K536" t="s">
        <v>603</v>
      </c>
      <c r="L536" s="3" t="str">
        <f>mappings[element]&amp;mappings[institution]&amp;mappings[source data element]&amp;mappings[source data subelement]&amp;mappings[constraints]</f>
        <v>related_work[type]GEN780{na}$t OR $s</v>
      </c>
      <c r="M536" s="3">
        <f>IF(ISNUMBER(MATCH(mappings[mapping_id],issuesmap[mappingID],0)),COUNTIF(issuesmap[mappingID],mappings[mapping_id]),0)</f>
        <v>0</v>
      </c>
      <c r="N536" s="3">
        <f>IF(ISNUMBER(MATCH(mappings[element],issuesfield[field],0)),COUNTIF(issuesfield[field],mappings[element]),0)</f>
        <v>0</v>
      </c>
      <c r="O536" s="3" t="str">
        <f>IF(ISNUMBER(MATCH(mappings[element],#REF!,0)),"y","n")</f>
        <v>n</v>
      </c>
      <c r="P536" s="3" t="s">
        <v>29</v>
      </c>
      <c r="Q536" s="3" t="s">
        <v>68</v>
      </c>
    </row>
    <row r="537" spans="1:17" x14ac:dyDescent="0.25">
      <c r="A537" s="23" t="s">
        <v>601</v>
      </c>
      <c r="B537" s="23" t="s">
        <v>623</v>
      </c>
      <c r="C537" s="3" t="s">
        <v>836</v>
      </c>
      <c r="D537" s="3" t="s">
        <v>29</v>
      </c>
      <c r="E537" s="3" t="s">
        <v>837</v>
      </c>
      <c r="F537" s="10">
        <v>785</v>
      </c>
      <c r="G537" t="s">
        <v>27</v>
      </c>
      <c r="H537" t="s">
        <v>901</v>
      </c>
      <c r="I537" t="s">
        <v>864</v>
      </c>
      <c r="J537" t="s">
        <v>1349</v>
      </c>
      <c r="K537" t="s">
        <v>603</v>
      </c>
      <c r="L537" s="3" t="str">
        <f>mappings[element]&amp;mappings[institution]&amp;mappings[source data element]&amp;mappings[source data subelement]&amp;mappings[constraints]</f>
        <v>related_work[type]GEN785{na}$t OR $s</v>
      </c>
      <c r="M537" s="3">
        <f>IF(ISNUMBER(MATCH(mappings[mapping_id],issuesmap[mappingID],0)),COUNTIF(issuesmap[mappingID],mappings[mapping_id]),0)</f>
        <v>0</v>
      </c>
      <c r="N537" s="3">
        <f>IF(ISNUMBER(MATCH(mappings[element],issuesfield[field],0)),COUNTIF(issuesfield[field],mappings[element]),0)</f>
        <v>0</v>
      </c>
      <c r="O537" s="3" t="str">
        <f>IF(ISNUMBER(MATCH(mappings[element],#REF!,0)),"y","n")</f>
        <v>n</v>
      </c>
      <c r="P537" s="3" t="s">
        <v>29</v>
      </c>
      <c r="Q537" s="3" t="s">
        <v>68</v>
      </c>
    </row>
    <row r="538" spans="1:17" x14ac:dyDescent="0.25">
      <c r="A538" s="23" t="s">
        <v>601</v>
      </c>
      <c r="B538" s="23" t="s">
        <v>623</v>
      </c>
      <c r="C538" s="3" t="s">
        <v>836</v>
      </c>
      <c r="D538" s="3" t="s">
        <v>29</v>
      </c>
      <c r="E538" s="3" t="s">
        <v>837</v>
      </c>
      <c r="F538" s="10">
        <v>786</v>
      </c>
      <c r="G538" s="3" t="s">
        <v>27</v>
      </c>
      <c r="H538" s="3" t="s">
        <v>901</v>
      </c>
      <c r="I538" s="3" t="s">
        <v>864</v>
      </c>
      <c r="J538" t="s">
        <v>1476</v>
      </c>
      <c r="K538" s="3" t="s">
        <v>603</v>
      </c>
      <c r="L538" s="3" t="str">
        <f>mappings[element]&amp;mappings[institution]&amp;mappings[source data element]&amp;mappings[source data subelement]&amp;mappings[constraints]</f>
        <v>related_work[type]GEN786{na}$t OR $s</v>
      </c>
      <c r="M538" s="3">
        <f>IF(ISNUMBER(MATCH(mappings[mapping_id],issuesmap[mappingID],0)),COUNTIF(issuesmap[mappingID],mappings[mapping_id]),0)</f>
        <v>0</v>
      </c>
      <c r="N538" s="3">
        <f>IF(ISNUMBER(MATCH(mappings[element],issuesfield[field],0)),COUNTIF(issuesfield[field],mappings[element]),0)</f>
        <v>0</v>
      </c>
      <c r="O538" s="3" t="str">
        <f>IF(ISNUMBER(MATCH(mappings[element],#REF!,0)),"y","n")</f>
        <v>n</v>
      </c>
      <c r="P538" s="3" t="s">
        <v>29</v>
      </c>
      <c r="Q538" s="3" t="s">
        <v>68</v>
      </c>
    </row>
    <row r="539" spans="1:17" x14ac:dyDescent="0.25">
      <c r="A539" s="23" t="s">
        <v>601</v>
      </c>
      <c r="B539" s="23" t="s">
        <v>623</v>
      </c>
      <c r="C539" s="3" t="s">
        <v>836</v>
      </c>
      <c r="D539" s="3" t="s">
        <v>29</v>
      </c>
      <c r="E539" s="3" t="s">
        <v>837</v>
      </c>
      <c r="F539" s="10">
        <v>787</v>
      </c>
      <c r="G539" t="s">
        <v>27</v>
      </c>
      <c r="H539" t="s">
        <v>901</v>
      </c>
      <c r="I539" t="s">
        <v>864</v>
      </c>
      <c r="J539" t="s">
        <v>1358</v>
      </c>
      <c r="K539" t="s">
        <v>603</v>
      </c>
      <c r="L539" s="3" t="str">
        <f>mappings[element]&amp;mappings[institution]&amp;mappings[source data element]&amp;mappings[source data subelement]&amp;mappings[constraints]</f>
        <v>related_work[type]GEN787{na}$t OR $s</v>
      </c>
      <c r="M539" s="3">
        <f>IF(ISNUMBER(MATCH(mappings[mapping_id],issuesmap[mappingID],0)),COUNTIF(issuesmap[mappingID],mappings[mapping_id]),0)</f>
        <v>0</v>
      </c>
      <c r="N539" s="3">
        <f>IF(ISNUMBER(MATCH(mappings[element],issuesfield[field],0)),COUNTIF(issuesfield[field],mappings[element]),0)</f>
        <v>0</v>
      </c>
      <c r="O539" s="3" t="str">
        <f>IF(ISNUMBER(MATCH(mappings[element],#REF!,0)),"y","n")</f>
        <v>n</v>
      </c>
      <c r="P539" s="3" t="s">
        <v>29</v>
      </c>
      <c r="Q539" s="3" t="s">
        <v>68</v>
      </c>
    </row>
    <row r="540" spans="1:17" x14ac:dyDescent="0.25">
      <c r="A540" s="3" t="s">
        <v>624</v>
      </c>
      <c r="B540" s="3" t="s">
        <v>624</v>
      </c>
      <c r="C540" s="3" t="s">
        <v>836</v>
      </c>
      <c r="D540" s="3" t="s">
        <v>29</v>
      </c>
      <c r="E540" s="3" t="s">
        <v>837</v>
      </c>
      <c r="F540" s="10">
        <v>6</v>
      </c>
      <c r="G540" t="s">
        <v>854</v>
      </c>
      <c r="H540" t="s">
        <v>831</v>
      </c>
      <c r="I540" t="s">
        <v>855</v>
      </c>
      <c r="J540" t="s">
        <v>1008</v>
      </c>
      <c r="K540" t="s">
        <v>1131</v>
      </c>
      <c r="L540" s="3" t="str">
        <f>mappings[element]&amp;mappings[institution]&amp;mappings[source data element]&amp;mappings[source data subelement]&amp;mappings[constraints]</f>
        <v>resource_typeGEN6{varies}none</v>
      </c>
      <c r="M540" s="3">
        <f>IF(ISNUMBER(MATCH(mappings[mapping_id],issuesmap[mappingID],0)),COUNTIF(issuesmap[mappingID],mappings[mapping_id]),0)</f>
        <v>0</v>
      </c>
      <c r="N540" s="3">
        <f>IF(ISNUMBER(MATCH(mappings[element],issuesfield[field],0)),COUNTIF(issuesfield[field],mappings[element]),0)</f>
        <v>1</v>
      </c>
      <c r="O540" s="3" t="str">
        <f>IF(ISNUMBER(MATCH(mappings[element],#REF!,0)),"y","n")</f>
        <v>n</v>
      </c>
      <c r="P540" s="3"/>
      <c r="Q540" s="3"/>
    </row>
    <row r="541" spans="1:17" x14ac:dyDescent="0.25">
      <c r="A541" s="3" t="s">
        <v>624</v>
      </c>
      <c r="B541" s="3" t="s">
        <v>624</v>
      </c>
      <c r="C541" s="3" t="s">
        <v>836</v>
      </c>
      <c r="D541" s="3" t="s">
        <v>29</v>
      </c>
      <c r="E541" s="3" t="s">
        <v>837</v>
      </c>
      <c r="F541" s="10">
        <v>7</v>
      </c>
      <c r="G541" t="s">
        <v>854</v>
      </c>
      <c r="H541" t="s">
        <v>831</v>
      </c>
      <c r="I541" t="s">
        <v>855</v>
      </c>
      <c r="J541" t="s">
        <v>1008</v>
      </c>
      <c r="K541" t="s">
        <v>1131</v>
      </c>
      <c r="L541" s="3" t="str">
        <f>mappings[element]&amp;mappings[institution]&amp;mappings[source data element]&amp;mappings[source data subelement]&amp;mappings[constraints]</f>
        <v>resource_typeGEN7{varies}none</v>
      </c>
      <c r="M541" s="3">
        <f>IF(ISNUMBER(MATCH(mappings[mapping_id],issuesmap[mappingID],0)),COUNTIF(issuesmap[mappingID],mappings[mapping_id]),0)</f>
        <v>0</v>
      </c>
      <c r="N541" s="3">
        <f>IF(ISNUMBER(MATCH(mappings[element],issuesfield[field],0)),COUNTIF(issuesfield[field],mappings[element]),0)</f>
        <v>1</v>
      </c>
      <c r="O541" s="3" t="str">
        <f>IF(ISNUMBER(MATCH(mappings[element],#REF!,0)),"y","n")</f>
        <v>n</v>
      </c>
      <c r="P541" s="3"/>
      <c r="Q541" s="3"/>
    </row>
    <row r="542" spans="1:17" x14ac:dyDescent="0.25">
      <c r="A542" s="3" t="s">
        <v>624</v>
      </c>
      <c r="B542" s="3" t="s">
        <v>624</v>
      </c>
      <c r="C542" s="3" t="s">
        <v>836</v>
      </c>
      <c r="D542" s="3" t="s">
        <v>29</v>
      </c>
      <c r="E542" s="3" t="s">
        <v>837</v>
      </c>
      <c r="F542" s="10">
        <v>8</v>
      </c>
      <c r="G542" s="3" t="s">
        <v>854</v>
      </c>
      <c r="H542" s="3" t="s">
        <v>831</v>
      </c>
      <c r="I542" s="3" t="s">
        <v>855</v>
      </c>
      <c r="J542" s="3" t="s">
        <v>1008</v>
      </c>
      <c r="K542" s="3" t="s">
        <v>1131</v>
      </c>
      <c r="L542" s="3" t="str">
        <f>mappings[element]&amp;mappings[institution]&amp;mappings[source data element]&amp;mappings[source data subelement]&amp;mappings[constraints]</f>
        <v>resource_typeGEN8{varies}none</v>
      </c>
      <c r="M542" s="3">
        <f>IF(ISNUMBER(MATCH(mappings[mapping_id],issuesmap[mappingID],0)),COUNTIF(issuesmap[mappingID],mappings[mapping_id]),0)</f>
        <v>0</v>
      </c>
      <c r="N542" s="3">
        <f>IF(ISNUMBER(MATCH(mappings[element],issuesfield[field],0)),COUNTIF(issuesfield[field],mappings[element]),0)</f>
        <v>1</v>
      </c>
      <c r="O542" s="3" t="str">
        <f>IF(ISNUMBER(MATCH(mappings[element],#REF!,0)),"y","n")</f>
        <v>n</v>
      </c>
      <c r="P542" s="3"/>
      <c r="Q542" s="3"/>
    </row>
    <row r="543" spans="1:17" x14ac:dyDescent="0.25">
      <c r="A543" s="3" t="s">
        <v>624</v>
      </c>
      <c r="B543" s="3" t="s">
        <v>624</v>
      </c>
      <c r="C543" s="3" t="s">
        <v>836</v>
      </c>
      <c r="D543" s="3" t="s">
        <v>29</v>
      </c>
      <c r="E543" s="3" t="s">
        <v>837</v>
      </c>
      <c r="F543" s="10" t="s">
        <v>1110</v>
      </c>
      <c r="G543" s="3" t="s">
        <v>854</v>
      </c>
      <c r="H543" t="s">
        <v>831</v>
      </c>
      <c r="I543" s="3" t="s">
        <v>855</v>
      </c>
      <c r="J543" t="s">
        <v>1008</v>
      </c>
      <c r="K543" s="3" t="s">
        <v>1131</v>
      </c>
      <c r="L543" s="3" t="str">
        <f>mappings[element]&amp;mappings[institution]&amp;mappings[source data element]&amp;mappings[source data subelement]&amp;mappings[constraints]</f>
        <v>resource_typeGENLDR{varies}none</v>
      </c>
      <c r="M543" s="3">
        <f>IF(ISNUMBER(MATCH(mappings[mapping_id],issuesmap[mappingID],0)),COUNTIF(issuesmap[mappingID],mappings[mapping_id]),0)</f>
        <v>0</v>
      </c>
      <c r="N543" s="3">
        <f>IF(ISNUMBER(MATCH(mappings[element],issuesfield[field],0)),COUNTIF(issuesfield[field],mappings[element]),0)</f>
        <v>1</v>
      </c>
      <c r="O543" s="3" t="str">
        <f>IF(ISNUMBER(MATCH(mappings[element],#REF!,0)),"y","n")</f>
        <v>n</v>
      </c>
      <c r="P543" s="3"/>
      <c r="Q543" s="3"/>
    </row>
    <row r="544" spans="1:17" x14ac:dyDescent="0.25">
      <c r="A544" s="3" t="s">
        <v>629</v>
      </c>
      <c r="B544" s="3" t="s">
        <v>629</v>
      </c>
      <c r="C544" s="3" t="s">
        <v>914</v>
      </c>
      <c r="D544" s="3" t="s">
        <v>29</v>
      </c>
      <c r="E544" s="3" t="s">
        <v>822</v>
      </c>
      <c r="F544" s="10">
        <v>1</v>
      </c>
      <c r="G544" s="3" t="s">
        <v>1325</v>
      </c>
      <c r="H544" s="3" t="s">
        <v>1132</v>
      </c>
      <c r="I544" s="3" t="s">
        <v>825</v>
      </c>
      <c r="J544" s="3" t="s">
        <v>1133</v>
      </c>
      <c r="K544" s="3" t="s">
        <v>25</v>
      </c>
      <c r="L544" s="3" t="str">
        <f>mappings[element]&amp;mappings[institution]&amp;mappings[source data element]&amp;mappings[source data subelement]&amp;mappings[constraints]</f>
        <v>rollup_idUNC1{whole field}Is OCLC number or SerialsSolutions number</v>
      </c>
      <c r="M544" s="3">
        <f>IF(ISNUMBER(MATCH(mappings[mapping_id],issuesmap[mappingID],0)),COUNTIF(issuesmap[mappingID],mappings[mapping_id]),0)</f>
        <v>0</v>
      </c>
      <c r="N544" s="3">
        <f>IF(ISNUMBER(MATCH(mappings[element],issuesfield[field],0)),COUNTIF(issuesfield[field],mappings[element]),0)</f>
        <v>2</v>
      </c>
      <c r="O544" s="3" t="str">
        <f>IF(ISNUMBER(MATCH(mappings[element],#REF!,0)),"y","n")</f>
        <v>n</v>
      </c>
      <c r="P544" s="3" t="s">
        <v>68</v>
      </c>
      <c r="Q544" s="3" t="s">
        <v>68</v>
      </c>
    </row>
    <row r="545" spans="1:17" x14ac:dyDescent="0.25">
      <c r="A545" s="3" t="s">
        <v>629</v>
      </c>
      <c r="B545" s="3" t="s">
        <v>629</v>
      </c>
      <c r="C545" s="3" t="s">
        <v>914</v>
      </c>
      <c r="D545" s="3" t="s">
        <v>29</v>
      </c>
      <c r="E545" s="3" t="s">
        <v>822</v>
      </c>
      <c r="F545" s="10">
        <v>19</v>
      </c>
      <c r="G545" s="3" t="s">
        <v>28</v>
      </c>
      <c r="H545" s="3" t="s">
        <v>1134</v>
      </c>
      <c r="I545" s="3" t="s">
        <v>825</v>
      </c>
      <c r="J545" s="3" t="s">
        <v>1135</v>
      </c>
      <c r="K545" s="3" t="s">
        <v>25</v>
      </c>
      <c r="L545" s="3" t="str">
        <f>mappings[element]&amp;mappings[institution]&amp;mappings[source data element]&amp;mappings[source data subelement]&amp;mappings[constraints]</f>
        <v>rollup_idUNC19.If oclc_number is not set, and 019 has at least 1 $a</v>
      </c>
      <c r="M545" s="3">
        <f>IF(ISNUMBER(MATCH(mappings[mapping_id],issuesmap[mappingID],0)),COUNTIF(issuesmap[mappingID],mappings[mapping_id]),0)</f>
        <v>0</v>
      </c>
      <c r="N545" s="3">
        <f>IF(ISNUMBER(MATCH(mappings[element],issuesfield[field],0)),COUNTIF(issuesfield[field],mappings[element]),0)</f>
        <v>2</v>
      </c>
      <c r="O545" s="3" t="str">
        <f>IF(ISNUMBER(MATCH(mappings[element],#REF!,0)),"y","n")</f>
        <v>n</v>
      </c>
      <c r="P545" s="3" t="s">
        <v>68</v>
      </c>
      <c r="Q545" s="3" t="s">
        <v>68</v>
      </c>
    </row>
    <row r="546" spans="1:17" x14ac:dyDescent="0.25">
      <c r="A546" s="3" t="s">
        <v>633</v>
      </c>
      <c r="B546" s="3" t="s">
        <v>641</v>
      </c>
      <c r="C546" s="22" t="s">
        <v>836</v>
      </c>
      <c r="D546" s="22" t="s">
        <v>29</v>
      </c>
      <c r="E546" s="22" t="s">
        <v>837</v>
      </c>
      <c r="F546" s="10">
        <v>440</v>
      </c>
      <c r="G546" s="3" t="s">
        <v>25</v>
      </c>
      <c r="H546" s="3" t="s">
        <v>831</v>
      </c>
      <c r="I546" s="3" t="s">
        <v>886</v>
      </c>
      <c r="J546" s="3" t="s">
        <v>1136</v>
      </c>
      <c r="K546" s="3" t="s">
        <v>639</v>
      </c>
      <c r="L546" s="18" t="str">
        <f>mappings[element]&amp;mappings[institution]&amp;mappings[source data element]&amp;mappings[source data subelement]&amp;mappings[constraints]</f>
        <v>series_statement[issn]GEN440xnone</v>
      </c>
      <c r="M546" s="3">
        <f>IF(ISNUMBER(MATCH(mappings[mapping_id],issuesmap[mappingID],0)),COUNTIF(issuesmap[mappingID],mappings[mapping_id]),0)</f>
        <v>0</v>
      </c>
      <c r="N546" s="3">
        <f>IF(ISNUMBER(MATCH(mappings[element],issuesfield[field],0)),COUNTIF(issuesfield[field],mappings[element]),0)</f>
        <v>0</v>
      </c>
      <c r="O546" s="3" t="str">
        <f>IF(ISNUMBER(MATCH(mappings[element],#REF!,0)),"y","n")</f>
        <v>n</v>
      </c>
      <c r="P546" s="3"/>
      <c r="Q546" s="3"/>
    </row>
    <row r="547" spans="1:17" x14ac:dyDescent="0.25">
      <c r="A547" s="14" t="s">
        <v>633</v>
      </c>
      <c r="B547" s="14" t="s">
        <v>641</v>
      </c>
      <c r="C547" s="22" t="s">
        <v>836</v>
      </c>
      <c r="D547" s="22" t="s">
        <v>29</v>
      </c>
      <c r="E547" s="22" t="s">
        <v>837</v>
      </c>
      <c r="F547" s="30">
        <v>490</v>
      </c>
      <c r="G547" s="14" t="s">
        <v>25</v>
      </c>
      <c r="H547" s="3" t="s">
        <v>831</v>
      </c>
      <c r="I547" s="3" t="s">
        <v>886</v>
      </c>
      <c r="J547" s="3" t="s">
        <v>1136</v>
      </c>
      <c r="K547" s="14" t="s">
        <v>639</v>
      </c>
      <c r="L547" s="14" t="str">
        <f>mappings[element]&amp;mappings[institution]&amp;mappings[source data element]&amp;mappings[source data subelement]&amp;mappings[constraints]</f>
        <v>series_statement[issn]GEN490xnone</v>
      </c>
      <c r="M547" s="14">
        <f>IF(ISNUMBER(MATCH(mappings[mapping_id],issuesmap[mappingID],0)),COUNTIF(issuesmap[mappingID],mappings[mapping_id]),0)</f>
        <v>0</v>
      </c>
      <c r="N547" s="14">
        <f>IF(ISNUMBER(MATCH(mappings[element],issuesfield[field],0)),COUNTIF(issuesfield[field],mappings[element]),0)</f>
        <v>0</v>
      </c>
      <c r="O547" s="14" t="str">
        <f>IF(ISNUMBER(MATCH(mappings[element],#REF!,0)),"y","n")</f>
        <v>n</v>
      </c>
      <c r="P547" s="14"/>
      <c r="Q547" s="14"/>
    </row>
    <row r="548" spans="1:17" x14ac:dyDescent="0.25">
      <c r="A548" s="41" t="s">
        <v>633</v>
      </c>
      <c r="B548" s="18" t="s">
        <v>645</v>
      </c>
      <c r="C548" s="26" t="s">
        <v>836</v>
      </c>
      <c r="D548" s="26" t="s">
        <v>29</v>
      </c>
      <c r="E548" s="26" t="s">
        <v>837</v>
      </c>
      <c r="F548" s="20">
        <v>490</v>
      </c>
      <c r="G548" s="18">
        <v>3</v>
      </c>
      <c r="H548" s="14" t="s">
        <v>831</v>
      </c>
      <c r="I548" s="14" t="s">
        <v>843</v>
      </c>
      <c r="J548" s="14" t="s">
        <v>25</v>
      </c>
      <c r="K548" s="18" t="s">
        <v>639</v>
      </c>
      <c r="L548" s="18" t="str">
        <f>mappings[element]&amp;mappings[institution]&amp;mappings[source data element]&amp;mappings[source data subelement]&amp;mappings[constraints]</f>
        <v>series_statement[label]GEN4903none</v>
      </c>
      <c r="M548" s="18">
        <f>IF(ISNUMBER(MATCH(mappings[mapping_id],issuesmap[mappingID],0)),COUNTIF(issuesmap[mappingID],mappings[mapping_id]),0)</f>
        <v>0</v>
      </c>
      <c r="N548" s="18">
        <f>IF(ISNUMBER(MATCH(mappings[element],issuesfield[field],0)),COUNTIF(issuesfield[field],mappings[element]),0)</f>
        <v>0</v>
      </c>
      <c r="O548" s="18" t="str">
        <f>IF(ISNUMBER(MATCH(mappings[element],#REF!,0)),"y","n")</f>
        <v>n</v>
      </c>
      <c r="P548" s="18"/>
      <c r="Q548" s="32"/>
    </row>
    <row r="549" spans="1:17" x14ac:dyDescent="0.25">
      <c r="A549" s="44" t="s">
        <v>633</v>
      </c>
      <c r="B549" s="21" t="s">
        <v>646</v>
      </c>
      <c r="C549" s="24" t="s">
        <v>836</v>
      </c>
      <c r="D549" s="24" t="s">
        <v>29</v>
      </c>
      <c r="E549" s="24" t="s">
        <v>837</v>
      </c>
      <c r="F549" s="42">
        <v>440</v>
      </c>
      <c r="G549" s="21" t="s">
        <v>1137</v>
      </c>
      <c r="H549" s="3" t="s">
        <v>831</v>
      </c>
      <c r="I549" s="3" t="s">
        <v>886</v>
      </c>
      <c r="J549" s="21" t="s">
        <v>1138</v>
      </c>
      <c r="K549" s="21" t="s">
        <v>639</v>
      </c>
      <c r="L549" s="21" t="str">
        <f>mappings[element]&amp;mappings[institution]&amp;mappings[source data element]&amp;mappings[source data subelement]&amp;mappings[constraints]</f>
        <v>series_statement[other_ids]GEN440wnone</v>
      </c>
      <c r="M549" s="21">
        <f>IF(ISNUMBER(MATCH(mappings[mapping_id],issuesmap[mappingID],0)),COUNTIF(issuesmap[mappingID],mappings[mapping_id]),0)</f>
        <v>0</v>
      </c>
      <c r="N549" s="21">
        <f>IF(ISNUMBER(MATCH(mappings[element],issuesfield[field],0)),COUNTIF(issuesfield[field],mappings[element]),0)</f>
        <v>0</v>
      </c>
      <c r="O549" s="21" t="str">
        <f>IF(ISNUMBER(MATCH(mappings[element],#REF!,0)),"y","n")</f>
        <v>n</v>
      </c>
      <c r="P549" s="21"/>
      <c r="Q549" s="31"/>
    </row>
    <row r="550" spans="1:17" x14ac:dyDescent="0.25">
      <c r="A550" s="44" t="s">
        <v>633</v>
      </c>
      <c r="B550" s="21" t="s">
        <v>648</v>
      </c>
      <c r="C550" s="24" t="s">
        <v>836</v>
      </c>
      <c r="D550" s="24" t="s">
        <v>29</v>
      </c>
      <c r="E550" s="24" t="s">
        <v>837</v>
      </c>
      <c r="F550" s="42">
        <v>440</v>
      </c>
      <c r="G550" s="21" t="s">
        <v>1139</v>
      </c>
      <c r="H550" s="3" t="s">
        <v>831</v>
      </c>
      <c r="I550" s="21" t="s">
        <v>843</v>
      </c>
      <c r="J550" s="3" t="s">
        <v>25</v>
      </c>
      <c r="K550" s="21" t="s">
        <v>639</v>
      </c>
      <c r="L550" s="21" t="str">
        <f>mappings[element]&amp;mappings[institution]&amp;mappings[source data element]&amp;mappings[source data subelement]&amp;mappings[constraints]</f>
        <v>series_statement[value]GEN440anpvxnone</v>
      </c>
      <c r="M550" s="21">
        <f>IF(ISNUMBER(MATCH(mappings[mapping_id],issuesmap[mappingID],0)),COUNTIF(issuesmap[mappingID],mappings[mapping_id]),0)</f>
        <v>0</v>
      </c>
      <c r="N550" s="21">
        <f>IF(ISNUMBER(MATCH(mappings[element],issuesfield[field],0)),COUNTIF(issuesfield[field],mappings[element]),0)</f>
        <v>0</v>
      </c>
      <c r="O550" s="21" t="str">
        <f>IF(ISNUMBER(MATCH(mappings[element],#REF!,0)),"y","n")</f>
        <v>n</v>
      </c>
      <c r="P550" s="21"/>
      <c r="Q550" s="31"/>
    </row>
    <row r="551" spans="1:17" x14ac:dyDescent="0.25">
      <c r="A551" s="41" t="s">
        <v>633</v>
      </c>
      <c r="B551" s="18" t="s">
        <v>648</v>
      </c>
      <c r="C551" s="26" t="s">
        <v>836</v>
      </c>
      <c r="D551" s="26" t="s">
        <v>29</v>
      </c>
      <c r="E551" s="26" t="s">
        <v>837</v>
      </c>
      <c r="F551" s="20">
        <v>490</v>
      </c>
      <c r="G551" s="18" t="s">
        <v>1140</v>
      </c>
      <c r="H551" s="3" t="s">
        <v>831</v>
      </c>
      <c r="I551" s="18" t="s">
        <v>843</v>
      </c>
      <c r="J551" s="18" t="s">
        <v>25</v>
      </c>
      <c r="K551" s="18" t="s">
        <v>639</v>
      </c>
      <c r="L551" s="18" t="str">
        <f>mappings[element]&amp;mappings[institution]&amp;mappings[source data element]&amp;mappings[source data subelement]&amp;mappings[constraints]</f>
        <v>series_statement[value]GEN490alvxnone</v>
      </c>
      <c r="M551" s="18">
        <f>IF(ISNUMBER(MATCH(mappings[mapping_id],issuesmap[mappingID],0)),COUNTIF(issuesmap[mappingID],mappings[mapping_id]),0)</f>
        <v>0</v>
      </c>
      <c r="N551" s="18">
        <f>IF(ISNUMBER(MATCH(mappings[element],issuesfield[field],0)),COUNTIF(issuesfield[field],mappings[element]),0)</f>
        <v>0</v>
      </c>
      <c r="O551" s="18" t="str">
        <f>IF(ISNUMBER(MATCH(mappings[element],#REF!,0)),"y","n")</f>
        <v>n</v>
      </c>
      <c r="P551" s="18"/>
      <c r="Q551" s="32"/>
    </row>
    <row r="552" spans="1:17" x14ac:dyDescent="0.25">
      <c r="A552" s="19" t="s">
        <v>651</v>
      </c>
      <c r="B552" s="26" t="s">
        <v>655</v>
      </c>
      <c r="C552" s="26" t="s">
        <v>836</v>
      </c>
      <c r="D552" s="26" t="s">
        <v>29</v>
      </c>
      <c r="E552" s="26" t="s">
        <v>837</v>
      </c>
      <c r="F552" s="20">
        <v>760</v>
      </c>
      <c r="G552" s="26" t="s">
        <v>830</v>
      </c>
      <c r="H552" s="14" t="s">
        <v>901</v>
      </c>
      <c r="I552" s="22" t="s">
        <v>843</v>
      </c>
      <c r="J552" s="14" t="s">
        <v>25</v>
      </c>
      <c r="K552" s="26" t="s">
        <v>653</v>
      </c>
      <c r="L552" s="18" t="str">
        <f>mappings[element]&amp;mappings[institution]&amp;mappings[source data element]&amp;mappings[source data subelement]&amp;mappings[constraints]</f>
        <v>series_work[author]GEN760a$t OR $s</v>
      </c>
      <c r="M552" s="18">
        <f>IF(ISNUMBER(MATCH(mappings[mapping_id],issuesmap[mappingID],0)),COUNTIF(issuesmap[mappingID],mappings[mapping_id]),0)</f>
        <v>0</v>
      </c>
      <c r="N552" s="18">
        <f>IF(ISNUMBER(MATCH(mappings[element],issuesfield[field],0)),COUNTIF(issuesfield[field],mappings[element]),0)</f>
        <v>0</v>
      </c>
      <c r="O552" s="18" t="str">
        <f>IF(ISNUMBER(MATCH(mappings[element],#REF!,0)),"y","n")</f>
        <v>n</v>
      </c>
      <c r="P552" s="18" t="s">
        <v>29</v>
      </c>
      <c r="Q552" s="27" t="s">
        <v>68</v>
      </c>
    </row>
    <row r="553" spans="1:17" x14ac:dyDescent="0.25">
      <c r="A553" s="17" t="s">
        <v>651</v>
      </c>
      <c r="B553" s="24" t="s">
        <v>655</v>
      </c>
      <c r="C553" s="24" t="s">
        <v>836</v>
      </c>
      <c r="D553" s="24" t="s">
        <v>29</v>
      </c>
      <c r="E553" s="24" t="s">
        <v>837</v>
      </c>
      <c r="F553" s="42">
        <v>762</v>
      </c>
      <c r="G553" s="24" t="s">
        <v>830</v>
      </c>
      <c r="H553" s="22" t="s">
        <v>901</v>
      </c>
      <c r="I553" s="22" t="s">
        <v>843</v>
      </c>
      <c r="J553" s="24" t="s">
        <v>25</v>
      </c>
      <c r="K553" s="24" t="s">
        <v>653</v>
      </c>
      <c r="L553" s="21" t="str">
        <f>mappings[element]&amp;mappings[institution]&amp;mappings[source data element]&amp;mappings[source data subelement]&amp;mappings[constraints]</f>
        <v>series_work[author]GEN762a$t OR $s</v>
      </c>
      <c r="M553" s="21">
        <f>IF(ISNUMBER(MATCH(mappings[mapping_id],issuesmap[mappingID],0)),COUNTIF(issuesmap[mappingID],mappings[mapping_id]),0)</f>
        <v>0</v>
      </c>
      <c r="N553" s="21">
        <f>IF(ISNUMBER(MATCH(mappings[element],issuesfield[field],0)),COUNTIF(issuesfield[field],mappings[element]),0)</f>
        <v>0</v>
      </c>
      <c r="O553" s="21" t="str">
        <f>IF(ISNUMBER(MATCH(mappings[element],#REF!,0)),"y","n")</f>
        <v>n</v>
      </c>
      <c r="P553" s="21" t="s">
        <v>29</v>
      </c>
      <c r="Q553" s="25" t="s">
        <v>68</v>
      </c>
    </row>
    <row r="554" spans="1:17" x14ac:dyDescent="0.25">
      <c r="A554" s="19" t="s">
        <v>651</v>
      </c>
      <c r="B554" s="26" t="s">
        <v>655</v>
      </c>
      <c r="C554" s="26" t="s">
        <v>836</v>
      </c>
      <c r="D554" s="26" t="s">
        <v>29</v>
      </c>
      <c r="E554" s="26" t="s">
        <v>837</v>
      </c>
      <c r="F554" s="45">
        <v>800</v>
      </c>
      <c r="G554" s="26" t="s">
        <v>881</v>
      </c>
      <c r="H554" s="26" t="s">
        <v>1147</v>
      </c>
      <c r="I554" s="26" t="s">
        <v>843</v>
      </c>
      <c r="J554" s="26" t="s">
        <v>1114</v>
      </c>
      <c r="K554" s="26" t="s">
        <v>653</v>
      </c>
      <c r="L554" s="18" t="str">
        <f>mappings[element]&amp;mappings[institution]&amp;mappings[source data element]&amp;mappings[source data subelement]&amp;mappings[constraints]</f>
        <v>series_work[author]GEN800abcd(g)jqu$t OR $k</v>
      </c>
      <c r="M554" s="18">
        <f>IF(ISNUMBER(MATCH(mappings[mapping_id],issuesmap[mappingID],0)),COUNTIF(issuesmap[mappingID],mappings[mapping_id]),0)</f>
        <v>0</v>
      </c>
      <c r="N554" s="18">
        <f>IF(ISNUMBER(MATCH(mappings[element],issuesfield[field],0)),COUNTIF(issuesfield[field],mappings[element]),0)</f>
        <v>0</v>
      </c>
      <c r="O554" s="18" t="str">
        <f>IF(ISNUMBER(MATCH(mappings[element],#REF!,0)),"y","n")</f>
        <v>n</v>
      </c>
      <c r="P554" s="18" t="s">
        <v>29</v>
      </c>
      <c r="Q554" s="32" t="s">
        <v>68</v>
      </c>
    </row>
    <row r="555" spans="1:17" x14ac:dyDescent="0.25">
      <c r="A555" s="17" t="s">
        <v>651</v>
      </c>
      <c r="B555" s="24" t="s">
        <v>655</v>
      </c>
      <c r="C555" s="24" t="s">
        <v>836</v>
      </c>
      <c r="D555" s="24" t="s">
        <v>29</v>
      </c>
      <c r="E555" s="24" t="s">
        <v>837</v>
      </c>
      <c r="F555" s="45">
        <v>810</v>
      </c>
      <c r="G555" s="26" t="s">
        <v>887</v>
      </c>
      <c r="H555" s="18" t="s">
        <v>1147</v>
      </c>
      <c r="I555" s="22" t="s">
        <v>843</v>
      </c>
      <c r="J555" s="14" t="s">
        <v>1116</v>
      </c>
      <c r="K555" s="24" t="s">
        <v>653</v>
      </c>
      <c r="L555" s="21" t="str">
        <f>mappings[element]&amp;mappings[institution]&amp;mappings[source data element]&amp;mappings[source data subelement]&amp;mappings[constraints]</f>
        <v>series_work[author]GEN810abc(d)(g)(n)u$t OR $k</v>
      </c>
      <c r="M555" s="21">
        <f>IF(ISNUMBER(MATCH(mappings[mapping_id],issuesmap[mappingID],0)),COUNTIF(issuesmap[mappingID],mappings[mapping_id]),0)</f>
        <v>0</v>
      </c>
      <c r="N555" s="21">
        <f>IF(ISNUMBER(MATCH(mappings[element],issuesfield[field],0)),COUNTIF(issuesfield[field],mappings[element]),0)</f>
        <v>0</v>
      </c>
      <c r="O555" s="21" t="str">
        <f>IF(ISNUMBER(MATCH(mappings[element],#REF!,0)),"y","n")</f>
        <v>n</v>
      </c>
      <c r="P555" s="21" t="s">
        <v>29</v>
      </c>
      <c r="Q555" s="31" t="s">
        <v>68</v>
      </c>
    </row>
    <row r="556" spans="1:17" x14ac:dyDescent="0.25">
      <c r="A556" s="17" t="s">
        <v>651</v>
      </c>
      <c r="B556" s="24" t="s">
        <v>655</v>
      </c>
      <c r="C556" s="24" t="s">
        <v>836</v>
      </c>
      <c r="D556" s="24" t="s">
        <v>29</v>
      </c>
      <c r="E556" s="24" t="s">
        <v>837</v>
      </c>
      <c r="F556" s="45">
        <v>811</v>
      </c>
      <c r="G556" s="26" t="s">
        <v>891</v>
      </c>
      <c r="H556" s="26" t="s">
        <v>1147</v>
      </c>
      <c r="I556" s="22" t="s">
        <v>843</v>
      </c>
      <c r="J556" s="24" t="s">
        <v>1117</v>
      </c>
      <c r="K556" s="24" t="s">
        <v>653</v>
      </c>
      <c r="L556" s="21" t="str">
        <f>mappings[element]&amp;mappings[institution]&amp;mappings[source data element]&amp;mappings[source data subelement]&amp;mappings[constraints]</f>
        <v>series_work[author]GEN811ac(d)e(g)(n)u$t OR $k</v>
      </c>
      <c r="M556" s="21">
        <f>IF(ISNUMBER(MATCH(mappings[mapping_id],issuesmap[mappingID],0)),COUNTIF(issuesmap[mappingID],mappings[mapping_id]),0)</f>
        <v>0</v>
      </c>
      <c r="N556" s="21">
        <f>IF(ISNUMBER(MATCH(mappings[element],issuesfield[field],0)),COUNTIF(issuesfield[field],mappings[element]),0)</f>
        <v>0</v>
      </c>
      <c r="O556" s="21" t="str">
        <f>IF(ISNUMBER(MATCH(mappings[element],#REF!,0)),"y","n")</f>
        <v>n</v>
      </c>
      <c r="P556" s="21" t="s">
        <v>29</v>
      </c>
      <c r="Q556" s="31" t="s">
        <v>68</v>
      </c>
    </row>
    <row r="557" spans="1:17" x14ac:dyDescent="0.25">
      <c r="A557" s="19" t="s">
        <v>651</v>
      </c>
      <c r="B557" s="26" t="s">
        <v>659</v>
      </c>
      <c r="C557" s="26" t="s">
        <v>836</v>
      </c>
      <c r="D557" s="26" t="s">
        <v>29</v>
      </c>
      <c r="E557" s="26" t="s">
        <v>837</v>
      </c>
      <c r="F557" s="20">
        <v>440</v>
      </c>
      <c r="G557" s="18" t="s">
        <v>941</v>
      </c>
      <c r="H557" s="18" t="s">
        <v>831</v>
      </c>
      <c r="I557" s="18" t="s">
        <v>843</v>
      </c>
      <c r="J557" s="18" t="s">
        <v>904</v>
      </c>
      <c r="K557" s="18" t="s">
        <v>653</v>
      </c>
      <c r="L557" s="18" t="str">
        <f>mappings[element]&amp;mappings[institution]&amp;mappings[source data element]&amp;mappings[source data subelement]&amp;mappings[constraints]</f>
        <v>series_work[details]GEN440vnone</v>
      </c>
      <c r="M557" s="18">
        <f>IF(ISNUMBER(MATCH(mappings[mapping_id],issuesmap[mappingID],0)),COUNTIF(issuesmap[mappingID],mappings[mapping_id]),0)</f>
        <v>0</v>
      </c>
      <c r="N557" s="18">
        <f>IF(ISNUMBER(MATCH(mappings[element],issuesfield[field],0)),COUNTIF(issuesfield[field],mappings[element]),0)</f>
        <v>0</v>
      </c>
      <c r="O557" s="18" t="str">
        <f>IF(ISNUMBER(MATCH(mappings[element],#REF!,0)),"y","n")</f>
        <v>n</v>
      </c>
      <c r="P557" s="18" t="s">
        <v>29</v>
      </c>
      <c r="Q557" s="32" t="s">
        <v>68</v>
      </c>
    </row>
    <row r="558" spans="1:17" x14ac:dyDescent="0.25">
      <c r="A558" s="17" t="s">
        <v>651</v>
      </c>
      <c r="B558" s="24" t="s">
        <v>659</v>
      </c>
      <c r="C558" s="24" t="s">
        <v>836</v>
      </c>
      <c r="D558" s="24" t="s">
        <v>29</v>
      </c>
      <c r="E558" s="24" t="s">
        <v>837</v>
      </c>
      <c r="F558" s="20">
        <v>760</v>
      </c>
      <c r="G558" s="26" t="s">
        <v>1145</v>
      </c>
      <c r="H558" s="26" t="s">
        <v>903</v>
      </c>
      <c r="I558" s="24" t="s">
        <v>843</v>
      </c>
      <c r="J558" s="24" t="s">
        <v>904</v>
      </c>
      <c r="K558" s="24" t="s">
        <v>653</v>
      </c>
      <c r="L558" s="21" t="str">
        <f>mappings[element]&amp;mappings[institution]&amp;mappings[source data element]&amp;mappings[source data subelement]&amp;mappings[constraints]</f>
        <v>series_work[details]GEN760bcdghmno(y)($t OR $s) AND i1=0</v>
      </c>
      <c r="M558" s="21">
        <f>IF(ISNUMBER(MATCH(mappings[mapping_id],issuesmap[mappingID],0)),COUNTIF(issuesmap[mappingID],mappings[mapping_id]),0)</f>
        <v>0</v>
      </c>
      <c r="N558" s="21">
        <f>IF(ISNUMBER(MATCH(mappings[element],issuesfield[field],0)),COUNTIF(issuesfield[field],mappings[element]),0)</f>
        <v>0</v>
      </c>
      <c r="O558" s="21" t="str">
        <f>IF(ISNUMBER(MATCH(mappings[element],#REF!,0)),"y","n")</f>
        <v>n</v>
      </c>
      <c r="P558" s="21" t="s">
        <v>29</v>
      </c>
      <c r="Q558" s="25" t="s">
        <v>68</v>
      </c>
    </row>
    <row r="559" spans="1:17" x14ac:dyDescent="0.25">
      <c r="A559" s="17" t="s">
        <v>651</v>
      </c>
      <c r="B559" s="24" t="s">
        <v>659</v>
      </c>
      <c r="C559" s="24" t="s">
        <v>836</v>
      </c>
      <c r="D559" s="24" t="s">
        <v>29</v>
      </c>
      <c r="E559" s="24" t="s">
        <v>837</v>
      </c>
      <c r="F559" s="45">
        <v>762</v>
      </c>
      <c r="G559" s="26" t="s">
        <v>1145</v>
      </c>
      <c r="H559" s="26" t="s">
        <v>903</v>
      </c>
      <c r="I559" s="24" t="s">
        <v>843</v>
      </c>
      <c r="J559" s="22" t="s">
        <v>904</v>
      </c>
      <c r="K559" s="24" t="s">
        <v>653</v>
      </c>
      <c r="L559" s="21" t="str">
        <f>mappings[element]&amp;mappings[institution]&amp;mappings[source data element]&amp;mappings[source data subelement]&amp;mappings[constraints]</f>
        <v>series_work[details]GEN762bcdghmno(y)($t OR $s) AND i1=0</v>
      </c>
      <c r="M559" s="21">
        <f>IF(ISNUMBER(MATCH(mappings[mapping_id],issuesmap[mappingID],0)),COUNTIF(issuesmap[mappingID],mappings[mapping_id]),0)</f>
        <v>0</v>
      </c>
      <c r="N559" s="21">
        <f>IF(ISNUMBER(MATCH(mappings[element],issuesfield[field],0)),COUNTIF(issuesfield[field],mappings[element]),0)</f>
        <v>0</v>
      </c>
      <c r="O559" s="21" t="str">
        <f>IF(ISNUMBER(MATCH(mappings[element],#REF!,0)),"y","n")</f>
        <v>n</v>
      </c>
      <c r="P559" s="21" t="s">
        <v>29</v>
      </c>
      <c r="Q559" s="31" t="s">
        <v>68</v>
      </c>
    </row>
    <row r="560" spans="1:17" x14ac:dyDescent="0.25">
      <c r="A560" s="17" t="s">
        <v>651</v>
      </c>
      <c r="B560" s="24" t="s">
        <v>661</v>
      </c>
      <c r="C560" s="24" t="s">
        <v>836</v>
      </c>
      <c r="D560" s="24" t="s">
        <v>29</v>
      </c>
      <c r="E560" s="24" t="s">
        <v>837</v>
      </c>
      <c r="F560" s="42">
        <v>760</v>
      </c>
      <c r="G560" s="24" t="s">
        <v>27</v>
      </c>
      <c r="H560" s="21" t="s">
        <v>905</v>
      </c>
      <c r="I560" s="21" t="s">
        <v>864</v>
      </c>
      <c r="J560" s="14" t="s">
        <v>1380</v>
      </c>
      <c r="K560" s="24" t="s">
        <v>653</v>
      </c>
      <c r="L560" s="21" t="str">
        <f>mappings[element]&amp;mappings[institution]&amp;mappings[source data element]&amp;mappings[source data subelement]&amp;mappings[constraints]</f>
        <v>series_work[display]GEN760{na}($t OR $s) AND i1=1</v>
      </c>
      <c r="M560" s="21">
        <f>IF(ISNUMBER(MATCH(mappings[mapping_id],issuesmap[mappingID],0)),COUNTIF(issuesmap[mappingID],mappings[mapping_id]),0)</f>
        <v>0</v>
      </c>
      <c r="N560" s="21">
        <f>IF(ISNUMBER(MATCH(mappings[element],issuesfield[field],0)),COUNTIF(issuesfield[field],mappings[element]),0)</f>
        <v>0</v>
      </c>
      <c r="O560" s="21" t="str">
        <f>IF(ISNUMBER(MATCH(mappings[element],#REF!,0)),"y","n")</f>
        <v>n</v>
      </c>
      <c r="P560" s="21" t="s">
        <v>29</v>
      </c>
      <c r="Q560" s="25" t="s">
        <v>68</v>
      </c>
    </row>
    <row r="561" spans="1:17" x14ac:dyDescent="0.25">
      <c r="A561" s="22" t="s">
        <v>651</v>
      </c>
      <c r="B561" s="22" t="s">
        <v>661</v>
      </c>
      <c r="C561" s="24" t="s">
        <v>836</v>
      </c>
      <c r="D561" s="24" t="s">
        <v>29</v>
      </c>
      <c r="E561" s="24" t="s">
        <v>837</v>
      </c>
      <c r="F561" s="12">
        <v>762</v>
      </c>
      <c r="G561" s="22" t="s">
        <v>27</v>
      </c>
      <c r="H561" s="14" t="s">
        <v>905</v>
      </c>
      <c r="I561" s="24" t="s">
        <v>864</v>
      </c>
      <c r="J561" s="22" t="s">
        <v>1380</v>
      </c>
      <c r="K561" s="22" t="s">
        <v>653</v>
      </c>
      <c r="L561" s="14" t="str">
        <f>mappings[element]&amp;mappings[institution]&amp;mappings[source data element]&amp;mappings[source data subelement]&amp;mappings[constraints]</f>
        <v>series_work[display]GEN762{na}($t OR $s) AND i1=1</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14" t="s">
        <v>68</v>
      </c>
    </row>
    <row r="562" spans="1:17" x14ac:dyDescent="0.25">
      <c r="A562" s="22" t="s">
        <v>651</v>
      </c>
      <c r="B562" s="22" t="s">
        <v>662</v>
      </c>
      <c r="C562" s="24" t="s">
        <v>836</v>
      </c>
      <c r="D562" s="24" t="s">
        <v>29</v>
      </c>
      <c r="E562" s="24" t="s">
        <v>837</v>
      </c>
      <c r="F562" s="30">
        <v>440</v>
      </c>
      <c r="G562" s="14" t="s">
        <v>25</v>
      </c>
      <c r="H562" s="14" t="s">
        <v>831</v>
      </c>
      <c r="I562" s="14" t="s">
        <v>843</v>
      </c>
      <c r="J562" s="14" t="s">
        <v>25</v>
      </c>
      <c r="K562" s="14" t="s">
        <v>653</v>
      </c>
      <c r="L562" s="14" t="str">
        <f>mappings[element]&amp;mappings[institution]&amp;mappings[source data element]&amp;mappings[source data subelement]&amp;mappings[constraints]</f>
        <v>series_work[issn]GEN440xnone</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14" t="s">
        <v>68</v>
      </c>
    </row>
    <row r="563" spans="1:17" x14ac:dyDescent="0.25">
      <c r="A563" s="22" t="s">
        <v>651</v>
      </c>
      <c r="B563" s="22" t="s">
        <v>662</v>
      </c>
      <c r="C563" s="24" t="s">
        <v>836</v>
      </c>
      <c r="D563" s="24" t="s">
        <v>29</v>
      </c>
      <c r="E563" s="24" t="s">
        <v>837</v>
      </c>
      <c r="F563" s="30">
        <v>760</v>
      </c>
      <c r="G563" s="22" t="s">
        <v>25</v>
      </c>
      <c r="H563" s="14" t="s">
        <v>901</v>
      </c>
      <c r="I563" s="14" t="s">
        <v>843</v>
      </c>
      <c r="J563" s="22" t="s">
        <v>25</v>
      </c>
      <c r="K563" s="22" t="s">
        <v>653</v>
      </c>
      <c r="L563" s="14" t="str">
        <f>mappings[element]&amp;mappings[institution]&amp;mappings[source data element]&amp;mappings[source data subelement]&amp;mappings[constraints]</f>
        <v>series_work[issn]GEN760x$t OR $s</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22" t="s">
        <v>68</v>
      </c>
    </row>
    <row r="564" spans="1:17" x14ac:dyDescent="0.25">
      <c r="A564" s="22" t="s">
        <v>651</v>
      </c>
      <c r="B564" s="22" t="s">
        <v>662</v>
      </c>
      <c r="C564" s="24" t="s">
        <v>836</v>
      </c>
      <c r="D564" s="24" t="s">
        <v>29</v>
      </c>
      <c r="E564" s="24" t="s">
        <v>837</v>
      </c>
      <c r="F564" s="12">
        <v>762</v>
      </c>
      <c r="G564" s="22" t="s">
        <v>25</v>
      </c>
      <c r="H564" s="14" t="s">
        <v>901</v>
      </c>
      <c r="I564" s="24" t="s">
        <v>843</v>
      </c>
      <c r="J564" s="14" t="s">
        <v>25</v>
      </c>
      <c r="K564" s="22" t="s">
        <v>653</v>
      </c>
      <c r="L564" s="14" t="str">
        <f>mappings[element]&amp;mappings[institution]&amp;mappings[source data element]&amp;mappings[source data subelement]&amp;mappings[constraints]</f>
        <v>series_work[issn]GEN762x$t OR $s</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14" t="s">
        <v>68</v>
      </c>
    </row>
    <row r="565" spans="1:17" x14ac:dyDescent="0.25">
      <c r="A565" s="22" t="s">
        <v>651</v>
      </c>
      <c r="B565" s="22" t="s">
        <v>662</v>
      </c>
      <c r="C565" s="24" t="s">
        <v>836</v>
      </c>
      <c r="D565" s="24" t="s">
        <v>29</v>
      </c>
      <c r="E565" s="24" t="s">
        <v>837</v>
      </c>
      <c r="F565" s="12">
        <v>800</v>
      </c>
      <c r="G565" s="22" t="s">
        <v>25</v>
      </c>
      <c r="H565" s="22" t="s">
        <v>1147</v>
      </c>
      <c r="I565" s="22" t="s">
        <v>843</v>
      </c>
      <c r="J565" s="3" t="s">
        <v>25</v>
      </c>
      <c r="K565" s="22" t="s">
        <v>653</v>
      </c>
      <c r="L565" s="14" t="str">
        <f>mappings[element]&amp;mappings[institution]&amp;mappings[source data element]&amp;mappings[source data subelement]&amp;mappings[constraints]</f>
        <v>series_work[issn]GEN800x$t OR $k</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14" t="s">
        <v>68</v>
      </c>
    </row>
    <row r="566" spans="1:17" x14ac:dyDescent="0.25">
      <c r="A566" s="22" t="s">
        <v>651</v>
      </c>
      <c r="B566" s="22" t="s">
        <v>662</v>
      </c>
      <c r="C566" s="24" t="s">
        <v>836</v>
      </c>
      <c r="D566" s="24" t="s">
        <v>29</v>
      </c>
      <c r="E566" s="24" t="s">
        <v>837</v>
      </c>
      <c r="F566" s="12">
        <v>810</v>
      </c>
      <c r="G566" s="22" t="s">
        <v>25</v>
      </c>
      <c r="H566" s="14" t="s">
        <v>1147</v>
      </c>
      <c r="I566" s="22" t="s">
        <v>843</v>
      </c>
      <c r="J566" s="22" t="s">
        <v>25</v>
      </c>
      <c r="K566" s="22" t="s">
        <v>653</v>
      </c>
      <c r="L566" s="14" t="str">
        <f>mappings[element]&amp;mappings[institution]&amp;mappings[source data element]&amp;mappings[source data subelement]&amp;mappings[constraints]</f>
        <v>series_work[issn]GEN810x$t OR $k</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14" t="s">
        <v>68</v>
      </c>
    </row>
    <row r="567" spans="1:17" x14ac:dyDescent="0.25">
      <c r="A567" s="22" t="s">
        <v>651</v>
      </c>
      <c r="B567" s="22" t="s">
        <v>662</v>
      </c>
      <c r="C567" s="24" t="s">
        <v>836</v>
      </c>
      <c r="D567" s="24" t="s">
        <v>29</v>
      </c>
      <c r="E567" s="24" t="s">
        <v>837</v>
      </c>
      <c r="F567" s="12">
        <v>811</v>
      </c>
      <c r="G567" s="22" t="s">
        <v>25</v>
      </c>
      <c r="H567" s="22" t="s">
        <v>1147</v>
      </c>
      <c r="I567" s="24" t="s">
        <v>843</v>
      </c>
      <c r="J567" s="22" t="s">
        <v>25</v>
      </c>
      <c r="K567" s="22" t="s">
        <v>653</v>
      </c>
      <c r="L567" s="14" t="str">
        <f>mappings[element]&amp;mappings[institution]&amp;mappings[source data element]&amp;mappings[source data subelement]&amp;mappings[constraints]</f>
        <v>series_work[issn]GEN811x$t OR $k</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14" t="s">
        <v>68</v>
      </c>
    </row>
    <row r="568" spans="1:17" x14ac:dyDescent="0.25">
      <c r="A568" s="22" t="s">
        <v>651</v>
      </c>
      <c r="B568" s="22" t="s">
        <v>662</v>
      </c>
      <c r="C568" s="24" t="s">
        <v>836</v>
      </c>
      <c r="D568" s="24" t="s">
        <v>29</v>
      </c>
      <c r="E568" s="24" t="s">
        <v>837</v>
      </c>
      <c r="F568" s="12">
        <v>830</v>
      </c>
      <c r="G568" s="22" t="s">
        <v>25</v>
      </c>
      <c r="H568" s="22" t="s">
        <v>831</v>
      </c>
      <c r="I568" s="22" t="s">
        <v>843</v>
      </c>
      <c r="J568" s="22" t="s">
        <v>25</v>
      </c>
      <c r="K568" s="22" t="s">
        <v>653</v>
      </c>
      <c r="L568" s="14" t="str">
        <f>mappings[element]&amp;mappings[institution]&amp;mappings[source data element]&amp;mappings[source data subelement]&amp;mappings[constraints]</f>
        <v>series_work[issn]GEN830xnone</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2" t="s">
        <v>651</v>
      </c>
      <c r="B569" s="22" t="s">
        <v>664</v>
      </c>
      <c r="C569" s="24" t="s">
        <v>836</v>
      </c>
      <c r="D569" s="24" t="s">
        <v>29</v>
      </c>
      <c r="E569" s="24" t="s">
        <v>837</v>
      </c>
      <c r="F569" s="30">
        <v>760</v>
      </c>
      <c r="G569" s="22" t="s">
        <v>907</v>
      </c>
      <c r="H569" s="22" t="s">
        <v>903</v>
      </c>
      <c r="I569" s="22" t="s">
        <v>843</v>
      </c>
      <c r="J569" s="22" t="s">
        <v>908</v>
      </c>
      <c r="K569" s="22" t="s">
        <v>653</v>
      </c>
      <c r="L569" s="14" t="str">
        <f>mappings[element]&amp;mappings[institution]&amp;mappings[source data element]&amp;mappings[source data subelement]&amp;mappings[constraints]</f>
        <v>series_work[label]GEN760i($t OR $s) AND i1=0</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22" t="s">
        <v>68</v>
      </c>
    </row>
    <row r="570" spans="1:17" x14ac:dyDescent="0.25">
      <c r="A570" s="22" t="s">
        <v>651</v>
      </c>
      <c r="B570" s="22" t="s">
        <v>664</v>
      </c>
      <c r="C570" s="24" t="s">
        <v>836</v>
      </c>
      <c r="D570" s="24" t="s">
        <v>29</v>
      </c>
      <c r="E570" s="24" t="s">
        <v>837</v>
      </c>
      <c r="F570" s="12">
        <v>762</v>
      </c>
      <c r="G570" s="22" t="s">
        <v>907</v>
      </c>
      <c r="H570" s="22" t="s">
        <v>903</v>
      </c>
      <c r="I570" s="24" t="s">
        <v>843</v>
      </c>
      <c r="J570" s="22" t="s">
        <v>908</v>
      </c>
      <c r="K570" s="22" t="s">
        <v>653</v>
      </c>
      <c r="L570" s="14" t="str">
        <f>mappings[element]&amp;mappings[institution]&amp;mappings[source data element]&amp;mappings[source data subelement]&amp;mappings[constraints]</f>
        <v>series_work[label]GEN762i($t OR $s) AND i1=0</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2" t="s">
        <v>651</v>
      </c>
      <c r="B571" s="22" t="s">
        <v>664</v>
      </c>
      <c r="C571" s="24" t="s">
        <v>836</v>
      </c>
      <c r="D571" s="24" t="s">
        <v>29</v>
      </c>
      <c r="E571" s="24" t="s">
        <v>837</v>
      </c>
      <c r="F571" s="12">
        <v>800</v>
      </c>
      <c r="G571" s="22" t="s">
        <v>884</v>
      </c>
      <c r="H571" s="22" t="s">
        <v>1148</v>
      </c>
      <c r="I571" s="22" t="s">
        <v>843</v>
      </c>
      <c r="J571" s="22" t="s">
        <v>35</v>
      </c>
      <c r="K571" s="22" t="s">
        <v>653</v>
      </c>
      <c r="L571" s="14" t="str">
        <f>mappings[element]&amp;mappings[institution]&amp;mappings[source data element]&amp;mappings[source data subelement]&amp;mappings[constraints]</f>
        <v>series_work[label]GEN800i3($t OR $k) AND ($i OR $3)</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14" t="s">
        <v>68</v>
      </c>
    </row>
    <row r="572" spans="1:17" x14ac:dyDescent="0.25">
      <c r="A572" s="22" t="s">
        <v>651</v>
      </c>
      <c r="B572" s="22" t="s">
        <v>664</v>
      </c>
      <c r="C572" s="24" t="s">
        <v>836</v>
      </c>
      <c r="D572" s="24" t="s">
        <v>29</v>
      </c>
      <c r="E572" s="24" t="s">
        <v>837</v>
      </c>
      <c r="F572" s="12">
        <v>810</v>
      </c>
      <c r="G572" s="22" t="s">
        <v>884</v>
      </c>
      <c r="H572" s="22" t="s">
        <v>1148</v>
      </c>
      <c r="I572" s="22" t="s">
        <v>843</v>
      </c>
      <c r="J572" s="22" t="s">
        <v>35</v>
      </c>
      <c r="K572" s="22" t="s">
        <v>653</v>
      </c>
      <c r="L572" s="14" t="str">
        <f>mappings[element]&amp;mappings[institution]&amp;mappings[source data element]&amp;mappings[source data subelement]&amp;mappings[constraints]</f>
        <v>series_work[label]GEN810i3($t OR $k) AND ($i OR $3)</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2" t="s">
        <v>651</v>
      </c>
      <c r="B573" s="22" t="s">
        <v>664</v>
      </c>
      <c r="C573" s="24" t="s">
        <v>836</v>
      </c>
      <c r="D573" s="24" t="s">
        <v>29</v>
      </c>
      <c r="E573" s="24" t="s">
        <v>837</v>
      </c>
      <c r="F573" s="12">
        <v>811</v>
      </c>
      <c r="G573" s="22" t="s">
        <v>884</v>
      </c>
      <c r="H573" s="22" t="s">
        <v>1148</v>
      </c>
      <c r="I573" s="22" t="s">
        <v>843</v>
      </c>
      <c r="J573" s="22" t="s">
        <v>35</v>
      </c>
      <c r="K573" s="22" t="s">
        <v>653</v>
      </c>
      <c r="L573" s="14" t="str">
        <f>mappings[element]&amp;mappings[institution]&amp;mappings[source data element]&amp;mappings[source data subelement]&amp;mappings[constraints]</f>
        <v>series_work[label]GEN811i3($t OR $k) AND ($i OR $3)</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14" t="s">
        <v>68</v>
      </c>
    </row>
    <row r="574" spans="1:17" x14ac:dyDescent="0.25">
      <c r="A574" s="22" t="s">
        <v>651</v>
      </c>
      <c r="B574" s="22" t="s">
        <v>664</v>
      </c>
      <c r="C574" s="24" t="s">
        <v>836</v>
      </c>
      <c r="D574" s="24" t="s">
        <v>29</v>
      </c>
      <c r="E574" s="24" t="s">
        <v>837</v>
      </c>
      <c r="F574" s="12">
        <v>830</v>
      </c>
      <c r="G574" s="22" t="s">
        <v>884</v>
      </c>
      <c r="H574" s="22" t="s">
        <v>1149</v>
      </c>
      <c r="I574" s="22" t="s">
        <v>843</v>
      </c>
      <c r="J574" s="22" t="s">
        <v>35</v>
      </c>
      <c r="K574" s="22" t="s">
        <v>653</v>
      </c>
      <c r="L574" s="14" t="str">
        <f>mappings[element]&amp;mappings[institution]&amp;mappings[source data element]&amp;mappings[source data subelement]&amp;mappings[constraints]</f>
        <v>series_work[label]GEN830i3$i OR $3</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14" t="s">
        <v>68</v>
      </c>
    </row>
    <row r="575" spans="1:17" x14ac:dyDescent="0.25">
      <c r="A575" s="22" t="s">
        <v>651</v>
      </c>
      <c r="B575" s="22" t="s">
        <v>666</v>
      </c>
      <c r="C575" s="24" t="s">
        <v>836</v>
      </c>
      <c r="D575" s="24" t="s">
        <v>29</v>
      </c>
      <c r="E575" s="24" t="s">
        <v>837</v>
      </c>
      <c r="F575" s="30">
        <v>760</v>
      </c>
      <c r="G575" s="22" t="s">
        <v>1146</v>
      </c>
      <c r="H575" s="22" t="s">
        <v>901</v>
      </c>
      <c r="I575" s="22" t="s">
        <v>828</v>
      </c>
      <c r="J575" s="14" t="s">
        <v>910</v>
      </c>
      <c r="K575" s="22" t="s">
        <v>653</v>
      </c>
      <c r="L575" s="14" t="str">
        <f>mappings[element]&amp;mappings[institution]&amp;mappings[source data element]&amp;mappings[source data subelement]&amp;mappings[constraints]</f>
        <v>series_work[other_ids]GEN760o(w)y$t OR $s</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22" t="s">
        <v>68</v>
      </c>
    </row>
    <row r="576" spans="1:17" x14ac:dyDescent="0.25">
      <c r="A576" s="22" t="s">
        <v>651</v>
      </c>
      <c r="B576" s="22" t="s">
        <v>666</v>
      </c>
      <c r="C576" s="24" t="s">
        <v>836</v>
      </c>
      <c r="D576" s="24" t="s">
        <v>29</v>
      </c>
      <c r="E576" s="24" t="s">
        <v>837</v>
      </c>
      <c r="F576" s="12">
        <v>762</v>
      </c>
      <c r="G576" s="22" t="s">
        <v>1146</v>
      </c>
      <c r="H576" s="22" t="s">
        <v>901</v>
      </c>
      <c r="I576" s="24" t="s">
        <v>828</v>
      </c>
      <c r="J576" s="22" t="s">
        <v>910</v>
      </c>
      <c r="K576" s="22" t="s">
        <v>653</v>
      </c>
      <c r="L576" s="14" t="str">
        <f>mappings[element]&amp;mappings[institution]&amp;mappings[source data element]&amp;mappings[source data subelement]&amp;mappings[constraints]</f>
        <v>series_work[other_ids]GEN762o(w)y$t OR $s</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14" t="s">
        <v>68</v>
      </c>
    </row>
    <row r="577" spans="1:17" x14ac:dyDescent="0.25">
      <c r="A577" s="22" t="s">
        <v>651</v>
      </c>
      <c r="B577" s="22" t="s">
        <v>668</v>
      </c>
      <c r="C577" s="24" t="s">
        <v>836</v>
      </c>
      <c r="D577" s="24" t="s">
        <v>29</v>
      </c>
      <c r="E577" s="24" t="s">
        <v>837</v>
      </c>
      <c r="F577" s="30">
        <v>440</v>
      </c>
      <c r="G577" s="22" t="s">
        <v>1141</v>
      </c>
      <c r="H577" s="3" t="s">
        <v>831</v>
      </c>
      <c r="I577" s="21" t="s">
        <v>886</v>
      </c>
      <c r="J577" s="22" t="s">
        <v>1142</v>
      </c>
      <c r="K577" s="22" t="s">
        <v>653</v>
      </c>
      <c r="L577" s="14" t="str">
        <f>mappings[element]&amp;mappings[institution]&amp;mappings[source data element]&amp;mappings[source data subelement]&amp;mappings[constraints]</f>
        <v>series_work[title]GEN440anpnone</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22" t="s">
        <v>68</v>
      </c>
    </row>
    <row r="578" spans="1:17" x14ac:dyDescent="0.25">
      <c r="A578" s="22" t="s">
        <v>651</v>
      </c>
      <c r="B578" s="22" t="s">
        <v>668</v>
      </c>
      <c r="C578" s="24" t="s">
        <v>836</v>
      </c>
      <c r="D578" s="24" t="s">
        <v>29</v>
      </c>
      <c r="E578" s="24" t="s">
        <v>837</v>
      </c>
      <c r="F578" s="30">
        <v>760</v>
      </c>
      <c r="G578" s="22" t="s">
        <v>823</v>
      </c>
      <c r="H578" s="22" t="s">
        <v>911</v>
      </c>
      <c r="I578" s="21" t="s">
        <v>828</v>
      </c>
      <c r="J578" s="22" t="s">
        <v>912</v>
      </c>
      <c r="K578" s="22" t="s">
        <v>653</v>
      </c>
      <c r="L578" s="14" t="str">
        <f>mappings[element]&amp;mappings[institution]&amp;mappings[source data element]&amp;mappings[source data subelement]&amp;mappings[constraints]</f>
        <v>series_work[title]GEN760s$t AND $s</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22" t="s">
        <v>68</v>
      </c>
    </row>
    <row r="579" spans="1:17" x14ac:dyDescent="0.25">
      <c r="A579" s="22" t="s">
        <v>651</v>
      </c>
      <c r="B579" s="22" t="s">
        <v>668</v>
      </c>
      <c r="C579" s="24" t="s">
        <v>836</v>
      </c>
      <c r="D579" s="24" t="s">
        <v>29</v>
      </c>
      <c r="E579" s="24" t="s">
        <v>837</v>
      </c>
      <c r="F579" s="30">
        <v>760</v>
      </c>
      <c r="G579" s="22" t="s">
        <v>898</v>
      </c>
      <c r="H579" s="22" t="s">
        <v>913</v>
      </c>
      <c r="I579" s="24" t="s">
        <v>828</v>
      </c>
      <c r="J579" s="22" t="s">
        <v>912</v>
      </c>
      <c r="K579" s="22" t="s">
        <v>653</v>
      </c>
      <c r="L579" s="14" t="str">
        <f>mappings[element]&amp;mappings[institution]&amp;mappings[source data element]&amp;mappings[source data subelement]&amp;mappings[constraints]</f>
        <v>series_work[title]GEN760t$t NOT $s</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22" t="s">
        <v>68</v>
      </c>
    </row>
    <row r="580" spans="1:17" x14ac:dyDescent="0.25">
      <c r="A580" s="22" t="s">
        <v>651</v>
      </c>
      <c r="B580" s="22" t="s">
        <v>668</v>
      </c>
      <c r="C580" s="24" t="s">
        <v>836</v>
      </c>
      <c r="D580" s="24" t="s">
        <v>29</v>
      </c>
      <c r="E580" s="24" t="s">
        <v>837</v>
      </c>
      <c r="F580" s="12">
        <v>762</v>
      </c>
      <c r="G580" s="22" t="s">
        <v>823</v>
      </c>
      <c r="H580" s="22" t="s">
        <v>911</v>
      </c>
      <c r="I580" s="22" t="s">
        <v>828</v>
      </c>
      <c r="J580" s="22" t="s">
        <v>912</v>
      </c>
      <c r="K580" s="22" t="s">
        <v>653</v>
      </c>
      <c r="L580" s="14" t="str">
        <f>mappings[element]&amp;mappings[institution]&amp;mappings[source data element]&amp;mappings[source data subelement]&amp;mappings[constraints]</f>
        <v>series_work[title]GEN762s$t AND $s</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14" t="s">
        <v>68</v>
      </c>
    </row>
    <row r="581" spans="1:17" x14ac:dyDescent="0.25">
      <c r="A581" s="22" t="s">
        <v>651</v>
      </c>
      <c r="B581" s="22" t="s">
        <v>668</v>
      </c>
      <c r="C581" s="24" t="s">
        <v>836</v>
      </c>
      <c r="D581" s="24" t="s">
        <v>29</v>
      </c>
      <c r="E581" s="24" t="s">
        <v>837</v>
      </c>
      <c r="F581" s="12">
        <v>762</v>
      </c>
      <c r="G581" s="22" t="s">
        <v>898</v>
      </c>
      <c r="H581" s="22" t="s">
        <v>913</v>
      </c>
      <c r="I581" s="22" t="s">
        <v>828</v>
      </c>
      <c r="J581" s="3" t="s">
        <v>912</v>
      </c>
      <c r="K581" s="22" t="s">
        <v>653</v>
      </c>
      <c r="L581" s="14" t="str">
        <f>mappings[element]&amp;mappings[institution]&amp;mappings[source data element]&amp;mappings[source data subelement]&amp;mappings[constraints]</f>
        <v>series_work[title]GEN762t$t NOT $s</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2" t="s">
        <v>651</v>
      </c>
      <c r="B582" s="22" t="s">
        <v>668</v>
      </c>
      <c r="C582" s="24" t="s">
        <v>836</v>
      </c>
      <c r="D582" s="24" t="s">
        <v>29</v>
      </c>
      <c r="E582" s="24" t="s">
        <v>837</v>
      </c>
      <c r="F582" s="12">
        <v>800</v>
      </c>
      <c r="G582" s="22" t="s">
        <v>885</v>
      </c>
      <c r="H582" s="22" t="s">
        <v>1147</v>
      </c>
      <c r="I582" s="24" t="s">
        <v>886</v>
      </c>
      <c r="J582" s="22" t="s">
        <v>1115</v>
      </c>
      <c r="K582" s="22" t="s">
        <v>653</v>
      </c>
      <c r="L582" s="14" t="str">
        <f>mappings[element]&amp;mappings[institution]&amp;mappings[source data element]&amp;mappings[source data subelement]&amp;mappings[constraints]</f>
        <v>series_work[title]GEN800f(g)hklmnoprst$t OR $k</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14" t="s">
        <v>68</v>
      </c>
    </row>
    <row r="583" spans="1:17" x14ac:dyDescent="0.25">
      <c r="A583" s="22" t="s">
        <v>651</v>
      </c>
      <c r="B583" s="22" t="s">
        <v>668</v>
      </c>
      <c r="C583" s="24" t="s">
        <v>836</v>
      </c>
      <c r="D583" s="24" t="s">
        <v>29</v>
      </c>
      <c r="E583" s="24" t="s">
        <v>837</v>
      </c>
      <c r="F583" s="12">
        <v>810</v>
      </c>
      <c r="G583" s="22" t="s">
        <v>889</v>
      </c>
      <c r="H583" s="22" t="s">
        <v>1147</v>
      </c>
      <c r="I583" s="22" t="s">
        <v>886</v>
      </c>
      <c r="J583" s="22" t="s">
        <v>890</v>
      </c>
      <c r="K583" s="22" t="s">
        <v>653</v>
      </c>
      <c r="L583" s="14" t="str">
        <f>mappings[element]&amp;mappings[institution]&amp;mappings[source data element]&amp;mappings[source data subelement]&amp;mappings[constraints]</f>
        <v>series_work[title]GEN810(d)f(g)hklm(n)oprst$t OR $k</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2" t="s">
        <v>651</v>
      </c>
      <c r="B584" s="22" t="s">
        <v>668</v>
      </c>
      <c r="C584" s="24" t="s">
        <v>836</v>
      </c>
      <c r="D584" s="24" t="s">
        <v>29</v>
      </c>
      <c r="E584" s="24" t="s">
        <v>837</v>
      </c>
      <c r="F584" s="12">
        <v>811</v>
      </c>
      <c r="G584" s="22" t="s">
        <v>892</v>
      </c>
      <c r="H584" s="22" t="s">
        <v>1147</v>
      </c>
      <c r="I584" s="22" t="s">
        <v>886</v>
      </c>
      <c r="J584" s="22" t="s">
        <v>893</v>
      </c>
      <c r="K584" s="22" t="s">
        <v>653</v>
      </c>
      <c r="L584" s="14" t="str">
        <f>mappings[element]&amp;mappings[institution]&amp;mappings[source data element]&amp;mappings[source data subelement]&amp;mappings[constraints]</f>
        <v>series_work[title]GEN811(d)f(g)hklm(n)pst$t OR $k</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14" t="s">
        <v>68</v>
      </c>
    </row>
    <row r="585" spans="1:17" x14ac:dyDescent="0.25">
      <c r="A585" s="22" t="s">
        <v>651</v>
      </c>
      <c r="B585" s="22" t="s">
        <v>668</v>
      </c>
      <c r="C585" s="22" t="s">
        <v>836</v>
      </c>
      <c r="D585" s="22" t="s">
        <v>29</v>
      </c>
      <c r="E585" s="22" t="s">
        <v>837</v>
      </c>
      <c r="F585" s="12">
        <v>830</v>
      </c>
      <c r="G585" s="22" t="s">
        <v>894</v>
      </c>
      <c r="H585" s="22" t="s">
        <v>831</v>
      </c>
      <c r="I585" s="22" t="s">
        <v>886</v>
      </c>
      <c r="J585" s="22" t="s">
        <v>1150</v>
      </c>
      <c r="K585" s="22" t="s">
        <v>653</v>
      </c>
      <c r="L585" s="14" t="str">
        <f>mappings[element]&amp;mappings[institution]&amp;mappings[source data element]&amp;mappings[source data subelement]&amp;mappings[constraints]</f>
        <v>series_work[title]GEN830adfghklmnoprsnone</v>
      </c>
      <c r="M585" s="14">
        <f>IF(ISNUMBER(MATCH(mappings[mapping_id],issuesmap[mappingID],0)),COUNTIF(issuesmap[mappingID],mappings[mapping_id]),0)</f>
        <v>0</v>
      </c>
      <c r="N585" s="14">
        <f>IF(ISNUMBER(MATCH(mappings[element],issuesfield[field],0)),COUNTIF(issuesfield[field],mappings[element]),0)</f>
        <v>0</v>
      </c>
      <c r="O585" s="14" t="str">
        <f>IF(ISNUMBER(MATCH(mappings[element],#REF!,0)),"y","n")</f>
        <v>n</v>
      </c>
      <c r="P585" s="14" t="s">
        <v>29</v>
      </c>
      <c r="Q585" s="14" t="s">
        <v>68</v>
      </c>
    </row>
    <row r="586" spans="1:17" x14ac:dyDescent="0.25">
      <c r="A586" s="22" t="s">
        <v>651</v>
      </c>
      <c r="B586" s="22" t="s">
        <v>671</v>
      </c>
      <c r="C586" s="22" t="s">
        <v>836</v>
      </c>
      <c r="D586" s="22" t="s">
        <v>29</v>
      </c>
      <c r="E586" s="22" t="s">
        <v>837</v>
      </c>
      <c r="F586" s="30">
        <v>440</v>
      </c>
      <c r="G586" s="22" t="s">
        <v>1141</v>
      </c>
      <c r="H586" s="22" t="s">
        <v>1143</v>
      </c>
      <c r="I586" s="22" t="s">
        <v>843</v>
      </c>
      <c r="J586" s="22" t="s">
        <v>1144</v>
      </c>
      <c r="K586" s="22" t="s">
        <v>653</v>
      </c>
      <c r="L586" s="14" t="str">
        <f>mappings[element]&amp;mappings[institution]&amp;mappings[source data element]&amp;mappings[source data subelement]&amp;mappings[constraints]</f>
        <v>series_work[title_nonfiling]GEN440anpi2=~/[1-9]/</v>
      </c>
      <c r="M586" s="14">
        <f>IF(ISNUMBER(MATCH(mappings[mapping_id],issuesmap[mappingID],0)),COUNTIF(issuesmap[mappingID],mappings[mapping_id]),0)</f>
        <v>0</v>
      </c>
      <c r="N586" s="14">
        <f>IF(ISNUMBER(MATCH(mappings[element],issuesfield[field],0)),COUNTIF(issuesfield[field],mappings[element]),0)</f>
        <v>0</v>
      </c>
      <c r="O586" s="14" t="str">
        <f>IF(ISNUMBER(MATCH(mappings[element],#REF!,0)),"y","n")</f>
        <v>n</v>
      </c>
      <c r="P586" s="14" t="s">
        <v>29</v>
      </c>
      <c r="Q586" s="22" t="s">
        <v>68</v>
      </c>
    </row>
    <row r="587" spans="1:17" x14ac:dyDescent="0.25">
      <c r="A587" s="22" t="s">
        <v>651</v>
      </c>
      <c r="B587" s="22" t="s">
        <v>671</v>
      </c>
      <c r="C587" s="22" t="s">
        <v>836</v>
      </c>
      <c r="D587" s="22" t="s">
        <v>29</v>
      </c>
      <c r="E587" s="22" t="s">
        <v>837</v>
      </c>
      <c r="F587" s="12">
        <v>830</v>
      </c>
      <c r="G587" s="22" t="s">
        <v>894</v>
      </c>
      <c r="H587" s="22" t="s">
        <v>1143</v>
      </c>
      <c r="I587" s="22" t="s">
        <v>843</v>
      </c>
      <c r="J587" s="22" t="s">
        <v>897</v>
      </c>
      <c r="K587" s="22" t="s">
        <v>653</v>
      </c>
      <c r="L587" s="14" t="str">
        <f>mappings[element]&amp;mappings[institution]&amp;mappings[source data element]&amp;mappings[source data subelement]&amp;mappings[constraints]</f>
        <v>series_work[title_nonfiling]GEN830adfghklmnoprsi2=~/[1-9]/</v>
      </c>
      <c r="M587" s="14">
        <f>IF(ISNUMBER(MATCH(mappings[mapping_id],issuesmap[mappingID],0)),COUNTIF(issuesmap[mappingID],mappings[mapping_id]),0)</f>
        <v>0</v>
      </c>
      <c r="N587" s="14">
        <f>IF(ISNUMBER(MATCH(mappings[element],issuesfield[field],0)),COUNTIF(issuesfield[field],mappings[element]),0)</f>
        <v>0</v>
      </c>
      <c r="O587" s="14" t="str">
        <f>IF(ISNUMBER(MATCH(mappings[element],#REF!,0)),"y","n")</f>
        <v>n</v>
      </c>
      <c r="P587" s="14" t="s">
        <v>29</v>
      </c>
      <c r="Q587" s="14" t="s">
        <v>68</v>
      </c>
    </row>
    <row r="588" spans="1:17" x14ac:dyDescent="0.25">
      <c r="A588" s="22" t="s">
        <v>651</v>
      </c>
      <c r="B588" s="22" t="s">
        <v>673</v>
      </c>
      <c r="C588" s="22" t="s">
        <v>836</v>
      </c>
      <c r="D588" s="22" t="s">
        <v>29</v>
      </c>
      <c r="E588" s="22" t="s">
        <v>837</v>
      </c>
      <c r="F588" s="30">
        <v>760</v>
      </c>
      <c r="G588" s="22" t="s">
        <v>898</v>
      </c>
      <c r="H588" s="22" t="s">
        <v>911</v>
      </c>
      <c r="I588" s="22" t="s">
        <v>843</v>
      </c>
      <c r="J588" s="22" t="s">
        <v>25</v>
      </c>
      <c r="K588" s="22" t="s">
        <v>653</v>
      </c>
      <c r="L588" s="14" t="str">
        <f>mappings[element]&amp;mappings[institution]&amp;mappings[source data element]&amp;mappings[source data subelement]&amp;mappings[constraints]</f>
        <v>series_work[title_variation]GEN760t$t AND $s</v>
      </c>
      <c r="M588" s="14">
        <f>IF(ISNUMBER(MATCH(mappings[mapping_id],issuesmap[mappingID],0)),COUNTIF(issuesmap[mappingID],mappings[mapping_id]),0)</f>
        <v>0</v>
      </c>
      <c r="N588" s="14">
        <f>IF(ISNUMBER(MATCH(mappings[element],issuesfield[field],0)),COUNTIF(issuesfield[field],mappings[element]),0)</f>
        <v>0</v>
      </c>
      <c r="O588" s="14" t="str">
        <f>IF(ISNUMBER(MATCH(mappings[element],#REF!,0)),"y","n")</f>
        <v>n</v>
      </c>
      <c r="P588" s="14" t="s">
        <v>29</v>
      </c>
      <c r="Q588" s="22" t="s">
        <v>68</v>
      </c>
    </row>
    <row r="589" spans="1:17" x14ac:dyDescent="0.25">
      <c r="A589" s="22" t="s">
        <v>651</v>
      </c>
      <c r="B589" s="22" t="s">
        <v>673</v>
      </c>
      <c r="C589" s="22" t="s">
        <v>836</v>
      </c>
      <c r="D589" s="22" t="s">
        <v>29</v>
      </c>
      <c r="E589" s="22" t="s">
        <v>837</v>
      </c>
      <c r="F589" s="12">
        <v>762</v>
      </c>
      <c r="G589" s="22" t="s">
        <v>898</v>
      </c>
      <c r="H589" s="22" t="s">
        <v>911</v>
      </c>
      <c r="I589" s="22" t="s">
        <v>843</v>
      </c>
      <c r="J589" s="22" t="s">
        <v>25</v>
      </c>
      <c r="K589" s="22" t="s">
        <v>653</v>
      </c>
      <c r="L589" s="14" t="str">
        <f>mappings[element]&amp;mappings[institution]&amp;mappings[source data element]&amp;mappings[source data subelement]&amp;mappings[constraints]</f>
        <v>series_work[title_variation]GEN762t$t AND $s</v>
      </c>
      <c r="M589" s="14">
        <f>IF(ISNUMBER(MATCH(mappings[mapping_id],issuesmap[mappingID],0)),COUNTIF(issuesmap[mappingID],mappings[mapping_id]),0)</f>
        <v>0</v>
      </c>
      <c r="N589" s="14">
        <f>IF(ISNUMBER(MATCH(mappings[element],issuesfield[field],0)),COUNTIF(issuesfield[field],mappings[element]),0)</f>
        <v>0</v>
      </c>
      <c r="O589" s="14" t="str">
        <f>IF(ISNUMBER(MATCH(mappings[element],#REF!,0)),"y","n")</f>
        <v>n</v>
      </c>
      <c r="P589" s="14" t="s">
        <v>29</v>
      </c>
      <c r="Q589" s="14" t="s">
        <v>68</v>
      </c>
    </row>
    <row r="590" spans="1:17" x14ac:dyDescent="0.25">
      <c r="A590" s="22" t="s">
        <v>651</v>
      </c>
      <c r="B590" s="22" t="s">
        <v>673</v>
      </c>
      <c r="C590" s="22" t="s">
        <v>836</v>
      </c>
      <c r="D590" s="22" t="s">
        <v>29</v>
      </c>
      <c r="E590" s="22" t="s">
        <v>837</v>
      </c>
      <c r="F590" s="12">
        <v>830</v>
      </c>
      <c r="G590" s="22" t="s">
        <v>898</v>
      </c>
      <c r="H590" s="22" t="s">
        <v>1151</v>
      </c>
      <c r="I590" s="22" t="s">
        <v>843</v>
      </c>
      <c r="J590" s="22" t="s">
        <v>25</v>
      </c>
      <c r="K590" s="22" t="s">
        <v>653</v>
      </c>
      <c r="L590" s="14" t="str">
        <f>mappings[element]&amp;mappings[institution]&amp;mappings[source data element]&amp;mappings[source data subelement]&amp;mappings[constraints]</f>
        <v>series_work[title_variation]GEN830t$a AND $t</v>
      </c>
      <c r="M590" s="14">
        <f>IF(ISNUMBER(MATCH(mappings[mapping_id],issuesmap[mappingID],0)),COUNTIF(issuesmap[mappingID],mappings[mapping_id]),0)</f>
        <v>0</v>
      </c>
      <c r="N590" s="14">
        <f>IF(ISNUMBER(MATCH(mappings[element],issuesfield[field],0)),COUNTIF(issuesfield[field],mappings[element]),0)</f>
        <v>0</v>
      </c>
      <c r="O590" s="14" t="str">
        <f>IF(ISNUMBER(MATCH(mappings[element],#REF!,0)),"y","n")</f>
        <v>n</v>
      </c>
      <c r="P590" s="14" t="s">
        <v>29</v>
      </c>
      <c r="Q590" s="14" t="s">
        <v>68</v>
      </c>
    </row>
    <row r="591" spans="1:17" x14ac:dyDescent="0.25">
      <c r="A591" s="22" t="s">
        <v>651</v>
      </c>
      <c r="B591" s="22" t="s">
        <v>675</v>
      </c>
      <c r="C591" s="22" t="s">
        <v>836</v>
      </c>
      <c r="D591" s="22" t="s">
        <v>29</v>
      </c>
      <c r="E591" s="22" t="s">
        <v>837</v>
      </c>
      <c r="F591" s="30">
        <v>760</v>
      </c>
      <c r="G591" s="22" t="s">
        <v>27</v>
      </c>
      <c r="H591" s="22" t="s">
        <v>901</v>
      </c>
      <c r="I591" s="22" t="s">
        <v>864</v>
      </c>
      <c r="J591" s="3" t="s">
        <v>1363</v>
      </c>
      <c r="K591" s="22" t="s">
        <v>653</v>
      </c>
      <c r="L591" s="14" t="str">
        <f>mappings[element]&amp;mappings[institution]&amp;mappings[source data element]&amp;mappings[source data subelement]&amp;mappings[constraints]</f>
        <v>series_work[type]GEN760{na}$t OR $s</v>
      </c>
      <c r="M591" s="14">
        <f>IF(ISNUMBER(MATCH(mappings[mapping_id],issuesmap[mappingID],0)),COUNTIF(issuesmap[mappingID],mappings[mapping_id]),0)</f>
        <v>0</v>
      </c>
      <c r="N591" s="14">
        <f>IF(ISNUMBER(MATCH(mappings[element],issuesfield[field],0)),COUNTIF(issuesfield[field],mappings[element]),0)</f>
        <v>0</v>
      </c>
      <c r="O591" s="14" t="str">
        <f>IF(ISNUMBER(MATCH(mappings[element],#REF!,0)),"y","n")</f>
        <v>n</v>
      </c>
      <c r="P591" s="14" t="s">
        <v>29</v>
      </c>
      <c r="Q591" s="22" t="s">
        <v>68</v>
      </c>
    </row>
    <row r="592" spans="1:17" x14ac:dyDescent="0.25">
      <c r="A592" s="22" t="s">
        <v>651</v>
      </c>
      <c r="B592" s="22" t="s">
        <v>675</v>
      </c>
      <c r="C592" s="22" t="s">
        <v>836</v>
      </c>
      <c r="D592" s="22" t="s">
        <v>29</v>
      </c>
      <c r="E592" s="22" t="s">
        <v>837</v>
      </c>
      <c r="F592" s="12">
        <v>762</v>
      </c>
      <c r="G592" s="22" t="s">
        <v>27</v>
      </c>
      <c r="H592" s="22" t="s">
        <v>901</v>
      </c>
      <c r="I592" s="22" t="s">
        <v>864</v>
      </c>
      <c r="J592" s="22" t="s">
        <v>1364</v>
      </c>
      <c r="K592" s="22" t="s">
        <v>653</v>
      </c>
      <c r="L592" s="14" t="str">
        <f>mappings[element]&amp;mappings[institution]&amp;mappings[source data element]&amp;mappings[source data subelement]&amp;mappings[constraints]</f>
        <v>series_work[type]GEN762{na}$t OR $s</v>
      </c>
      <c r="M592" s="14">
        <f>IF(ISNUMBER(MATCH(mappings[mapping_id],issuesmap[mappingID],0)),COUNTIF(issuesmap[mappingID],mappings[mapping_id]),0)</f>
        <v>0</v>
      </c>
      <c r="N592" s="14">
        <f>IF(ISNUMBER(MATCH(mappings[element],issuesfield[field],0)),COUNTIF(issuesfield[field],mappings[element]),0)</f>
        <v>0</v>
      </c>
      <c r="O592" s="14" t="str">
        <f>IF(ISNUMBER(MATCH(mappings[element],#REF!,0)),"y","n")</f>
        <v>n</v>
      </c>
      <c r="P592" s="14" t="s">
        <v>29</v>
      </c>
      <c r="Q592" s="14" t="s">
        <v>68</v>
      </c>
    </row>
    <row r="593" spans="1:17" s="3" customFormat="1" x14ac:dyDescent="0.25">
      <c r="A593" s="22" t="s">
        <v>651</v>
      </c>
      <c r="B593" s="22" t="s">
        <v>675</v>
      </c>
      <c r="C593" s="22" t="s">
        <v>836</v>
      </c>
      <c r="D593" s="22" t="s">
        <v>29</v>
      </c>
      <c r="E593" s="22" t="s">
        <v>837</v>
      </c>
      <c r="F593" s="12">
        <v>800</v>
      </c>
      <c r="G593" s="22" t="s">
        <v>27</v>
      </c>
      <c r="H593" s="3" t="s">
        <v>1147</v>
      </c>
      <c r="I593" s="22" t="s">
        <v>864</v>
      </c>
      <c r="J593" s="22" t="s">
        <v>1363</v>
      </c>
      <c r="K593" s="22" t="s">
        <v>653</v>
      </c>
      <c r="L593" s="14" t="str">
        <f>mappings[element]&amp;mappings[institution]&amp;mappings[source data element]&amp;mappings[source data subelement]&amp;mappings[constraints]</f>
        <v>series_work[type]GEN800{na}$t OR $k</v>
      </c>
      <c r="M593" s="14">
        <f>IF(ISNUMBER(MATCH(mappings[mapping_id],issuesmap[mappingID],0)),COUNTIF(issuesmap[mappingID],mappings[mapping_id]),0)</f>
        <v>0</v>
      </c>
      <c r="N593" s="14">
        <f>IF(ISNUMBER(MATCH(mappings[element],issuesfield[field],0)),COUNTIF(issuesfield[field],mappings[element]),0)</f>
        <v>0</v>
      </c>
      <c r="O593" s="14" t="str">
        <f>IF(ISNUMBER(MATCH(mappings[element],#REF!,0)),"y","n")</f>
        <v>n</v>
      </c>
      <c r="P593" s="14" t="s">
        <v>29</v>
      </c>
      <c r="Q593" s="14" t="s">
        <v>68</v>
      </c>
    </row>
    <row r="594" spans="1:17" s="3" customFormat="1" x14ac:dyDescent="0.25">
      <c r="A594" s="22" t="s">
        <v>651</v>
      </c>
      <c r="B594" s="22" t="s">
        <v>675</v>
      </c>
      <c r="C594" s="22" t="s">
        <v>836</v>
      </c>
      <c r="D594" s="22" t="s">
        <v>29</v>
      </c>
      <c r="E594" s="22" t="s">
        <v>837</v>
      </c>
      <c r="F594" s="12">
        <v>810</v>
      </c>
      <c r="G594" s="22" t="s">
        <v>27</v>
      </c>
      <c r="H594" s="22" t="s">
        <v>1147</v>
      </c>
      <c r="I594" s="22" t="s">
        <v>864</v>
      </c>
      <c r="J594" s="22" t="s">
        <v>1363</v>
      </c>
      <c r="K594" s="22" t="s">
        <v>653</v>
      </c>
      <c r="L594" s="14" t="str">
        <f>mappings[element]&amp;mappings[institution]&amp;mappings[source data element]&amp;mappings[source data subelement]&amp;mappings[constraints]</f>
        <v>series_work[type]GEN810{na}$t OR $k</v>
      </c>
      <c r="M594" s="14">
        <f>IF(ISNUMBER(MATCH(mappings[mapping_id],issuesmap[mappingID],0)),COUNTIF(issuesmap[mappingID],mappings[mapping_id]),0)</f>
        <v>0</v>
      </c>
      <c r="N594" s="14">
        <f>IF(ISNUMBER(MATCH(mappings[element],issuesfield[field],0)),COUNTIF(issuesfield[field],mappings[element]),0)</f>
        <v>0</v>
      </c>
      <c r="O594" s="14" t="str">
        <f>IF(ISNUMBER(MATCH(mappings[element],#REF!,0)),"y","n")</f>
        <v>n</v>
      </c>
      <c r="P594" s="14" t="s">
        <v>29</v>
      </c>
      <c r="Q594" s="14" t="s">
        <v>68</v>
      </c>
    </row>
    <row r="595" spans="1:17" x14ac:dyDescent="0.25">
      <c r="A595" s="22" t="s">
        <v>651</v>
      </c>
      <c r="B595" s="22" t="s">
        <v>675</v>
      </c>
      <c r="C595" s="22" t="s">
        <v>836</v>
      </c>
      <c r="D595" s="22" t="s">
        <v>29</v>
      </c>
      <c r="E595" s="22" t="s">
        <v>837</v>
      </c>
      <c r="F595" s="12">
        <v>811</v>
      </c>
      <c r="G595" s="22" t="s">
        <v>27</v>
      </c>
      <c r="H595" s="22" t="s">
        <v>1147</v>
      </c>
      <c r="I595" s="22" t="s">
        <v>864</v>
      </c>
      <c r="J595" s="22" t="s">
        <v>1363</v>
      </c>
      <c r="K595" s="22" t="s">
        <v>653</v>
      </c>
      <c r="L595" s="14" t="str">
        <f>mappings[element]&amp;mappings[institution]&amp;mappings[source data element]&amp;mappings[source data subelement]&amp;mappings[constraints]</f>
        <v>series_work[type]GEN811{na}$t OR $k</v>
      </c>
      <c r="M595" s="14">
        <f>IF(ISNUMBER(MATCH(mappings[mapping_id],issuesmap[mappingID],0)),COUNTIF(issuesmap[mappingID],mappings[mapping_id]),0)</f>
        <v>0</v>
      </c>
      <c r="N595" s="14">
        <f>IF(ISNUMBER(MATCH(mappings[element],issuesfield[field],0)),COUNTIF(issuesfield[field],mappings[element]),0)</f>
        <v>0</v>
      </c>
      <c r="O595" s="14" t="str">
        <f>IF(ISNUMBER(MATCH(mappings[element],#REF!,0)),"y","n")</f>
        <v>n</v>
      </c>
      <c r="P595" s="14" t="s">
        <v>29</v>
      </c>
      <c r="Q595" s="14" t="s">
        <v>68</v>
      </c>
    </row>
    <row r="596" spans="1:17" x14ac:dyDescent="0.25">
      <c r="A596" s="22" t="s">
        <v>651</v>
      </c>
      <c r="B596" s="22" t="s">
        <v>675</v>
      </c>
      <c r="C596" s="22" t="s">
        <v>836</v>
      </c>
      <c r="D596" s="22" t="s">
        <v>29</v>
      </c>
      <c r="E596" s="22" t="s">
        <v>837</v>
      </c>
      <c r="F596" s="12">
        <v>830</v>
      </c>
      <c r="G596" s="22" t="s">
        <v>27</v>
      </c>
      <c r="H596" s="22" t="s">
        <v>831</v>
      </c>
      <c r="I596" s="22" t="s">
        <v>864</v>
      </c>
      <c r="J596" s="22" t="s">
        <v>1363</v>
      </c>
      <c r="K596" s="22" t="s">
        <v>653</v>
      </c>
      <c r="L596" s="14" t="str">
        <f>mappings[element]&amp;mappings[institution]&amp;mappings[source data element]&amp;mappings[source data subelement]&amp;mappings[constraints]</f>
        <v>series_work[type]GEN830{na}none</v>
      </c>
      <c r="M596" s="14">
        <f>IF(ISNUMBER(MATCH(mappings[mapping_id],issuesmap[mappingID],0)),COUNTIF(issuesmap[mappingID],mappings[mapping_id]),0)</f>
        <v>0</v>
      </c>
      <c r="N596" s="14">
        <f>IF(ISNUMBER(MATCH(mappings[element],issuesfield[field],0)),COUNTIF(issuesfield[field],mappings[element]),0)</f>
        <v>0</v>
      </c>
      <c r="O596" s="14" t="str">
        <f>IF(ISNUMBER(MATCH(mappings[element],#REF!,0)),"y","n")</f>
        <v>n</v>
      </c>
      <c r="P596" s="14" t="s">
        <v>29</v>
      </c>
      <c r="Q596" s="14" t="s">
        <v>68</v>
      </c>
    </row>
    <row r="597" spans="1:17" x14ac:dyDescent="0.25">
      <c r="A597" s="3" t="s">
        <v>676</v>
      </c>
      <c r="B597" s="3" t="s">
        <v>676</v>
      </c>
      <c r="C597" s="14" t="s">
        <v>836</v>
      </c>
      <c r="D597" s="14" t="s">
        <v>29</v>
      </c>
      <c r="E597" s="14" t="s">
        <v>822</v>
      </c>
      <c r="F597" s="10">
        <v>1</v>
      </c>
      <c r="G597" s="3" t="s">
        <v>1325</v>
      </c>
      <c r="H597" s="3" t="s">
        <v>1239</v>
      </c>
      <c r="I597" s="3" t="s">
        <v>828</v>
      </c>
      <c r="J597" s="3" t="s">
        <v>25</v>
      </c>
      <c r="K597" s="3" t="s">
        <v>25</v>
      </c>
      <c r="L597" s="3" t="str">
        <f>mappings[element]&amp;mappings[institution]&amp;mappings[source data element]&amp;mappings[source data subelement]&amp;mappings[constraints]</f>
        <v>sersol_numberUNC1{whole field}value =~ /^ss([ej]|[ie]b)\d+$/</v>
      </c>
      <c r="M597" s="3">
        <f>IF(ISNUMBER(MATCH(mappings[mapping_id],issuesmap[mappingID],0)),COUNTIF(issuesmap[mappingID],mappings[mapping_id]),0)</f>
        <v>0</v>
      </c>
      <c r="N597" s="3">
        <f>IF(ISNUMBER(MATCH(mappings[element],issuesfield[field],0)),COUNTIF(issuesfield[field],mappings[element]),0)</f>
        <v>0</v>
      </c>
      <c r="O597" s="3" t="str">
        <f>IF(ISNUMBER(MATCH(mappings[element],#REF!,0)),"y","n")</f>
        <v>n</v>
      </c>
      <c r="P597" s="3"/>
      <c r="Q597" s="3"/>
    </row>
    <row r="598" spans="1:17" x14ac:dyDescent="0.25">
      <c r="A598" s="22" t="s">
        <v>680</v>
      </c>
      <c r="B598" s="22" t="s">
        <v>680</v>
      </c>
      <c r="C598" s="22" t="s">
        <v>836</v>
      </c>
      <c r="D598" s="22" t="s">
        <v>29</v>
      </c>
      <c r="E598" s="22" t="s">
        <v>837</v>
      </c>
      <c r="F598" s="12">
        <v>245</v>
      </c>
      <c r="G598" s="22" t="s">
        <v>931</v>
      </c>
      <c r="H598" s="22" t="s">
        <v>831</v>
      </c>
      <c r="I598" s="22" t="s">
        <v>843</v>
      </c>
      <c r="J598" s="22" t="s">
        <v>25</v>
      </c>
      <c r="K598" s="22" t="s">
        <v>1152</v>
      </c>
      <c r="L598" s="14" t="str">
        <f>mappings[element]&amp;mappings[institution]&amp;mappings[source data element]&amp;mappings[source data subelement]&amp;mappings[constraints]</f>
        <v>statement_of_responsibilityGEN245cnone</v>
      </c>
      <c r="M598" s="14">
        <f>IF(ISNUMBER(MATCH(mappings[mapping_id],issuesmap[mappingID],0)),COUNTIF(issuesmap[mappingID],mappings[mapping_id]),0)</f>
        <v>0</v>
      </c>
      <c r="N598" s="14">
        <f>IF(ISNUMBER(MATCH(mappings[element],issuesfield[field],0)),COUNTIF(issuesfield[field],mappings[element]),0)</f>
        <v>0</v>
      </c>
      <c r="O598" s="14" t="str">
        <f>IF(ISNUMBER(MATCH(mappings[element],#REF!,0)),"y","n")</f>
        <v>n</v>
      </c>
      <c r="P598" s="14" t="s">
        <v>68</v>
      </c>
      <c r="Q598" s="14"/>
    </row>
    <row r="599" spans="1:17" x14ac:dyDescent="0.25">
      <c r="A599" s="22" t="s">
        <v>689</v>
      </c>
      <c r="B599" s="22" t="s">
        <v>689</v>
      </c>
      <c r="C599" s="22" t="s">
        <v>836</v>
      </c>
      <c r="D599" s="22" t="s">
        <v>29</v>
      </c>
      <c r="E599" s="22" t="s">
        <v>837</v>
      </c>
      <c r="F599" s="12">
        <v>600</v>
      </c>
      <c r="G599" s="22" t="s">
        <v>68</v>
      </c>
      <c r="H599" t="s">
        <v>831</v>
      </c>
      <c r="I599" s="22" t="s">
        <v>828</v>
      </c>
      <c r="J599" s="3" t="s">
        <v>28</v>
      </c>
      <c r="K599" s="22" t="s">
        <v>28</v>
      </c>
      <c r="L599" s="22" t="str">
        <f>mappings[element]&amp;mappings[institution]&amp;mappings[source data element]&amp;mappings[source data subelement]&amp;mappings[constraints]</f>
        <v>subject_chronologicalGEN600ynone</v>
      </c>
      <c r="M599" s="22">
        <f>IF(ISNUMBER(MATCH(mappings[mapping_id],issuesmap[mappingID],0)),COUNTIF(issuesmap[mappingID],mappings[mapping_id]),0)</f>
        <v>0</v>
      </c>
      <c r="N599" s="22">
        <f>IF(ISNUMBER(MATCH(mappings[element],issuesfield[field],0)),COUNTIF(issuesfield[field],mappings[element]),0)</f>
        <v>1</v>
      </c>
      <c r="O599" s="14" t="str">
        <f>IF(ISNUMBER(MATCH(mappings[element],#REF!,0)),"y","n")</f>
        <v>n</v>
      </c>
      <c r="P599" s="14" t="s">
        <v>68</v>
      </c>
      <c r="Q599" s="14" t="s">
        <v>28</v>
      </c>
    </row>
    <row r="600" spans="1:17" x14ac:dyDescent="0.25">
      <c r="A600" s="22" t="s">
        <v>689</v>
      </c>
      <c r="B600" s="22" t="s">
        <v>689</v>
      </c>
      <c r="C600" s="22" t="s">
        <v>836</v>
      </c>
      <c r="D600" s="22" t="s">
        <v>29</v>
      </c>
      <c r="E600" s="22" t="s">
        <v>837</v>
      </c>
      <c r="F600" s="12">
        <v>610</v>
      </c>
      <c r="G600" s="22" t="s">
        <v>68</v>
      </c>
      <c r="H600" s="3" t="s">
        <v>831</v>
      </c>
      <c r="I600" s="22" t="s">
        <v>828</v>
      </c>
      <c r="J600" s="3" t="s">
        <v>28</v>
      </c>
      <c r="K600" s="22" t="s">
        <v>28</v>
      </c>
      <c r="L600" s="22" t="str">
        <f>mappings[element]&amp;mappings[institution]&amp;mappings[source data element]&amp;mappings[source data subelement]&amp;mappings[constraints]</f>
        <v>subject_chronologicalGEN610ynone</v>
      </c>
      <c r="M600" s="22">
        <f>IF(ISNUMBER(MATCH(mappings[mapping_id],issuesmap[mappingID],0)),COUNTIF(issuesmap[mappingID],mappings[mapping_id]),0)</f>
        <v>0</v>
      </c>
      <c r="N600" s="22">
        <f>IF(ISNUMBER(MATCH(mappings[element],issuesfield[field],0)),COUNTIF(issuesfield[field],mappings[element]),0)</f>
        <v>1</v>
      </c>
      <c r="O600" s="14" t="str">
        <f>IF(ISNUMBER(MATCH(mappings[element],#REF!,0)),"y","n")</f>
        <v>n</v>
      </c>
      <c r="P600" s="14" t="s">
        <v>68</v>
      </c>
      <c r="Q600" s="14" t="s">
        <v>28</v>
      </c>
    </row>
    <row r="601" spans="1:17" x14ac:dyDescent="0.25">
      <c r="A601" s="22" t="s">
        <v>689</v>
      </c>
      <c r="B601" s="22" t="s">
        <v>689</v>
      </c>
      <c r="C601" s="22" t="s">
        <v>836</v>
      </c>
      <c r="D601" s="22" t="s">
        <v>29</v>
      </c>
      <c r="E601" s="22" t="s">
        <v>837</v>
      </c>
      <c r="F601" s="12">
        <v>611</v>
      </c>
      <c r="G601" s="22" t="s">
        <v>68</v>
      </c>
      <c r="H601" s="3" t="s">
        <v>831</v>
      </c>
      <c r="I601" s="22" t="s">
        <v>828</v>
      </c>
      <c r="J601" s="3" t="s">
        <v>28</v>
      </c>
      <c r="K601" s="22" t="s">
        <v>28</v>
      </c>
      <c r="L601" s="22" t="str">
        <f>mappings[element]&amp;mappings[institution]&amp;mappings[source data element]&amp;mappings[source data subelement]&amp;mappings[constraints]</f>
        <v>subject_chronologicalGEN611ynone</v>
      </c>
      <c r="M601" s="22">
        <f>IF(ISNUMBER(MATCH(mappings[mapping_id],issuesmap[mappingID],0)),COUNTIF(issuesmap[mappingID],mappings[mapping_id]),0)</f>
        <v>0</v>
      </c>
      <c r="N601" s="22">
        <f>IF(ISNUMBER(MATCH(mappings[element],issuesfield[field],0)),COUNTIF(issuesfield[field],mappings[element]),0)</f>
        <v>1</v>
      </c>
      <c r="O601" s="14" t="str">
        <f>IF(ISNUMBER(MATCH(mappings[element],#REF!,0)),"y","n")</f>
        <v>n</v>
      </c>
      <c r="P601" s="14" t="s">
        <v>68</v>
      </c>
      <c r="Q601" s="14" t="s">
        <v>28</v>
      </c>
    </row>
    <row r="602" spans="1:17" x14ac:dyDescent="0.25">
      <c r="A602" s="22" t="s">
        <v>689</v>
      </c>
      <c r="B602" s="22" t="s">
        <v>689</v>
      </c>
      <c r="C602" s="22" t="s">
        <v>836</v>
      </c>
      <c r="D602" s="22" t="s">
        <v>29</v>
      </c>
      <c r="E602" s="22" t="s">
        <v>837</v>
      </c>
      <c r="F602" s="12">
        <v>630</v>
      </c>
      <c r="G602" s="22" t="s">
        <v>68</v>
      </c>
      <c r="H602" t="s">
        <v>831</v>
      </c>
      <c r="I602" s="22" t="s">
        <v>828</v>
      </c>
      <c r="J602" s="22" t="s">
        <v>28</v>
      </c>
      <c r="K602" s="22" t="s">
        <v>28</v>
      </c>
      <c r="L602" s="22" t="str">
        <f>mappings[element]&amp;mappings[institution]&amp;mappings[source data element]&amp;mappings[source data subelement]&amp;mappings[constraints]</f>
        <v>subject_chronologicalGEN630ynone</v>
      </c>
      <c r="M602" s="22">
        <f>IF(ISNUMBER(MATCH(mappings[mapping_id],issuesmap[mappingID],0)),COUNTIF(issuesmap[mappingID],mappings[mapping_id]),0)</f>
        <v>0</v>
      </c>
      <c r="N602" s="22">
        <f>IF(ISNUMBER(MATCH(mappings[element],issuesfield[field],0)),COUNTIF(issuesfield[field],mappings[element]),0)</f>
        <v>1</v>
      </c>
      <c r="O602" s="14" t="str">
        <f>IF(ISNUMBER(MATCH(mappings[element],#REF!,0)),"y","n")</f>
        <v>n</v>
      </c>
      <c r="P602" s="14" t="s">
        <v>68</v>
      </c>
      <c r="Q602" s="14" t="s">
        <v>28</v>
      </c>
    </row>
    <row r="603" spans="1:17" x14ac:dyDescent="0.25">
      <c r="A603" s="22" t="s">
        <v>689</v>
      </c>
      <c r="B603" s="22" t="s">
        <v>689</v>
      </c>
      <c r="C603" s="22" t="s">
        <v>836</v>
      </c>
      <c r="D603" s="22" t="s">
        <v>29</v>
      </c>
      <c r="E603" s="22" t="s">
        <v>837</v>
      </c>
      <c r="F603" s="12">
        <v>648</v>
      </c>
      <c r="G603" s="22" t="s">
        <v>1574</v>
      </c>
      <c r="H603" s="3" t="s">
        <v>831</v>
      </c>
      <c r="I603" s="22" t="s">
        <v>828</v>
      </c>
      <c r="J603" s="3" t="s">
        <v>28</v>
      </c>
      <c r="K603" s="22" t="s">
        <v>1153</v>
      </c>
      <c r="L603" s="22" t="str">
        <f>mappings[element]&amp;mappings[institution]&amp;mappings[source data element]&amp;mappings[source data subelement]&amp;mappings[constraints]</f>
        <v>subject_chronologicalGEN648aynone</v>
      </c>
      <c r="M603" s="22">
        <f>IF(ISNUMBER(MATCH(mappings[mapping_id],issuesmap[mappingID],0)),COUNTIF(issuesmap[mappingID],mappings[mapping_id]),0)</f>
        <v>0</v>
      </c>
      <c r="N603" s="22">
        <f>IF(ISNUMBER(MATCH(mappings[element],issuesfield[field],0)),COUNTIF(issuesfield[field],mappings[element]),0)</f>
        <v>1</v>
      </c>
      <c r="O603" s="14" t="str">
        <f>IF(ISNUMBER(MATCH(mappings[element],#REF!,0)),"y","n")</f>
        <v>n</v>
      </c>
      <c r="P603" s="14" t="s">
        <v>68</v>
      </c>
      <c r="Q603" s="14" t="s">
        <v>28</v>
      </c>
    </row>
    <row r="604" spans="1:17" s="3" customFormat="1" x14ac:dyDescent="0.25">
      <c r="A604" s="22" t="s">
        <v>689</v>
      </c>
      <c r="B604" s="22" t="s">
        <v>689</v>
      </c>
      <c r="C604" s="22" t="s">
        <v>836</v>
      </c>
      <c r="D604" s="22" t="s">
        <v>29</v>
      </c>
      <c r="E604" s="22" t="s">
        <v>837</v>
      </c>
      <c r="F604" s="12">
        <v>650</v>
      </c>
      <c r="G604" s="22" t="s">
        <v>68</v>
      </c>
      <c r="H604" s="3" t="s">
        <v>831</v>
      </c>
      <c r="I604" s="22" t="s">
        <v>828</v>
      </c>
      <c r="J604" s="22" t="s">
        <v>28</v>
      </c>
      <c r="K604" s="22" t="s">
        <v>28</v>
      </c>
      <c r="L604" s="22" t="str">
        <f>mappings[element]&amp;mappings[institution]&amp;mappings[source data element]&amp;mappings[source data subelement]&amp;mappings[constraints]</f>
        <v>subject_chronologicalGEN650ynone</v>
      </c>
      <c r="M604" s="22">
        <f>IF(ISNUMBER(MATCH(mappings[mapping_id],issuesmap[mappingID],0)),COUNTIF(issuesmap[mappingID],mappings[mapping_id]),0)</f>
        <v>0</v>
      </c>
      <c r="N604" s="22">
        <f>IF(ISNUMBER(MATCH(mappings[element],issuesfield[field],0)),COUNTIF(issuesfield[field],mappings[element]),0)</f>
        <v>1</v>
      </c>
      <c r="O604" s="14" t="str">
        <f>IF(ISNUMBER(MATCH(mappings[element],#REF!,0)),"y","n")</f>
        <v>n</v>
      </c>
      <c r="P604" s="14" t="s">
        <v>68</v>
      </c>
      <c r="Q604" s="14" t="s">
        <v>28</v>
      </c>
    </row>
    <row r="605" spans="1:17" s="3" customFormat="1" x14ac:dyDescent="0.25">
      <c r="A605" s="22" t="s">
        <v>689</v>
      </c>
      <c r="B605" s="22" t="s">
        <v>689</v>
      </c>
      <c r="C605" s="22" t="s">
        <v>836</v>
      </c>
      <c r="D605" s="22" t="s">
        <v>29</v>
      </c>
      <c r="E605" s="22" t="s">
        <v>837</v>
      </c>
      <c r="F605" s="12">
        <v>651</v>
      </c>
      <c r="G605" s="22" t="s">
        <v>68</v>
      </c>
      <c r="H605" s="3" t="s">
        <v>831</v>
      </c>
      <c r="I605" s="22" t="s">
        <v>828</v>
      </c>
      <c r="J605" s="3" t="s">
        <v>28</v>
      </c>
      <c r="K605" s="22" t="s">
        <v>28</v>
      </c>
      <c r="L605" s="22" t="str">
        <f>mappings[element]&amp;mappings[institution]&amp;mappings[source data element]&amp;mappings[source data subelement]&amp;mappings[constraints]</f>
        <v>subject_chronologicalGEN651ynone</v>
      </c>
      <c r="M605" s="22">
        <f>IF(ISNUMBER(MATCH(mappings[mapping_id],issuesmap[mappingID],0)),COUNTIF(issuesmap[mappingID],mappings[mapping_id]),0)</f>
        <v>0</v>
      </c>
      <c r="N605" s="22">
        <f>IF(ISNUMBER(MATCH(mappings[element],issuesfield[field],0)),COUNTIF(issuesfield[field],mappings[element]),0)</f>
        <v>1</v>
      </c>
      <c r="O605" s="14" t="str">
        <f>IF(ISNUMBER(MATCH(mappings[element],#REF!,0)),"y","n")</f>
        <v>n</v>
      </c>
      <c r="P605" s="14" t="s">
        <v>68</v>
      </c>
      <c r="Q605" s="14" t="s">
        <v>28</v>
      </c>
    </row>
    <row r="606" spans="1:17" s="3" customFormat="1" x14ac:dyDescent="0.25">
      <c r="A606" s="22" t="s">
        <v>689</v>
      </c>
      <c r="B606" s="22" t="s">
        <v>689</v>
      </c>
      <c r="C606" s="22" t="s">
        <v>836</v>
      </c>
      <c r="D606" s="22" t="s">
        <v>29</v>
      </c>
      <c r="E606" s="22" t="s">
        <v>837</v>
      </c>
      <c r="F606" s="12">
        <v>655</v>
      </c>
      <c r="G606" s="22" t="s">
        <v>68</v>
      </c>
      <c r="H606" s="3" t="s">
        <v>831</v>
      </c>
      <c r="I606" s="22" t="s">
        <v>828</v>
      </c>
      <c r="J606" s="22" t="s">
        <v>28</v>
      </c>
      <c r="K606" s="22" t="s">
        <v>28</v>
      </c>
      <c r="L606" s="22" t="str">
        <f>mappings[element]&amp;mappings[institution]&amp;mappings[source data element]&amp;mappings[source data subelement]&amp;mappings[constraints]</f>
        <v>subject_chronologicalGEN655ynone</v>
      </c>
      <c r="M606" s="22">
        <f>IF(ISNUMBER(MATCH(mappings[mapping_id],issuesmap[mappingID],0)),COUNTIF(issuesmap[mappingID],mappings[mapping_id]),0)</f>
        <v>0</v>
      </c>
      <c r="N606" s="22">
        <f>IF(ISNUMBER(MATCH(mappings[element],issuesfield[field],0)),COUNTIF(issuesfield[field],mappings[element]),0)</f>
        <v>1</v>
      </c>
      <c r="O606" s="14" t="str">
        <f>IF(ISNUMBER(MATCH(mappings[element],#REF!,0)),"y","n")</f>
        <v>n</v>
      </c>
      <c r="P606" s="14" t="s">
        <v>68</v>
      </c>
      <c r="Q606" s="14" t="s">
        <v>28</v>
      </c>
    </row>
    <row r="607" spans="1:17" s="3" customFormat="1" x14ac:dyDescent="0.25">
      <c r="A607" s="22" t="s">
        <v>689</v>
      </c>
      <c r="B607" s="22" t="s">
        <v>689</v>
      </c>
      <c r="C607" s="22" t="s">
        <v>836</v>
      </c>
      <c r="D607" s="22" t="s">
        <v>29</v>
      </c>
      <c r="E607" s="22" t="s">
        <v>837</v>
      </c>
      <c r="F607" s="12">
        <v>656</v>
      </c>
      <c r="G607" s="22" t="s">
        <v>68</v>
      </c>
      <c r="H607" s="3" t="s">
        <v>831</v>
      </c>
      <c r="I607" s="22" t="s">
        <v>828</v>
      </c>
      <c r="J607" s="22" t="s">
        <v>28</v>
      </c>
      <c r="K607" s="22" t="s">
        <v>28</v>
      </c>
      <c r="L607" s="22" t="str">
        <f>mappings[element]&amp;mappings[institution]&amp;mappings[source data element]&amp;mappings[source data subelement]&amp;mappings[constraints]</f>
        <v>subject_chronologicalGEN656ynone</v>
      </c>
      <c r="M607" s="22">
        <f>IF(ISNUMBER(MATCH(mappings[mapping_id],issuesmap[mappingID],0)),COUNTIF(issuesmap[mappingID],mappings[mapping_id]),0)</f>
        <v>0</v>
      </c>
      <c r="N607" s="22">
        <f>IF(ISNUMBER(MATCH(mappings[element],issuesfield[field],0)),COUNTIF(issuesfield[field],mappings[element]),0)</f>
        <v>1</v>
      </c>
      <c r="O607" s="14" t="str">
        <f>IF(ISNUMBER(MATCH(mappings[element],#REF!,0)),"y","n")</f>
        <v>n</v>
      </c>
      <c r="P607" s="14" t="s">
        <v>68</v>
      </c>
      <c r="Q607" s="14" t="s">
        <v>28</v>
      </c>
    </row>
    <row r="608" spans="1:17" x14ac:dyDescent="0.25">
      <c r="A608" s="22" t="s">
        <v>689</v>
      </c>
      <c r="B608" s="22" t="s">
        <v>689</v>
      </c>
      <c r="C608" s="22" t="s">
        <v>836</v>
      </c>
      <c r="D608" s="22" t="s">
        <v>29</v>
      </c>
      <c r="E608" s="22" t="s">
        <v>837</v>
      </c>
      <c r="F608" s="12">
        <v>657</v>
      </c>
      <c r="G608" s="22" t="s">
        <v>68</v>
      </c>
      <c r="H608" s="3" t="s">
        <v>831</v>
      </c>
      <c r="I608" s="22" t="s">
        <v>828</v>
      </c>
      <c r="J608" s="22" t="s">
        <v>28</v>
      </c>
      <c r="K608" s="22" t="s">
        <v>28</v>
      </c>
      <c r="L608" s="22" t="str">
        <f>mappings[element]&amp;mappings[institution]&amp;mappings[source data element]&amp;mappings[source data subelement]&amp;mappings[constraints]</f>
        <v>subject_chronologicalGEN657ynone</v>
      </c>
      <c r="M608" s="22">
        <f>IF(ISNUMBER(MATCH(mappings[mapping_id],issuesmap[mappingID],0)),COUNTIF(issuesmap[mappingID],mappings[mapping_id]),0)</f>
        <v>0</v>
      </c>
      <c r="N608" s="22">
        <f>IF(ISNUMBER(MATCH(mappings[element],issuesfield[field],0)),COUNTIF(issuesfield[field],mappings[element]),0)</f>
        <v>1</v>
      </c>
      <c r="O608" s="14" t="str">
        <f>IF(ISNUMBER(MATCH(mappings[element],#REF!,0)),"y","n")</f>
        <v>n</v>
      </c>
      <c r="P608" s="14" t="s">
        <v>68</v>
      </c>
      <c r="Q608" s="14" t="s">
        <v>28</v>
      </c>
    </row>
    <row r="609" spans="1:17" x14ac:dyDescent="0.25">
      <c r="A609" s="22" t="s">
        <v>689</v>
      </c>
      <c r="B609" s="22" t="s">
        <v>689</v>
      </c>
      <c r="C609" s="22" t="s">
        <v>822</v>
      </c>
      <c r="D609" s="22" t="s">
        <v>29</v>
      </c>
      <c r="E609" s="22" t="s">
        <v>837</v>
      </c>
      <c r="F609" s="12">
        <v>690</v>
      </c>
      <c r="G609" s="22" t="s">
        <v>68</v>
      </c>
      <c r="H609" s="3" t="s">
        <v>831</v>
      </c>
      <c r="I609" s="22" t="s">
        <v>828</v>
      </c>
      <c r="J609" s="22" t="s">
        <v>28</v>
      </c>
      <c r="K609" s="22" t="s">
        <v>28</v>
      </c>
      <c r="L609" s="22" t="str">
        <f>mappings[element]&amp;mappings[institution]&amp;mappings[source data element]&amp;mappings[source data subelement]&amp;mappings[constraints]</f>
        <v>subject_chronologicalGEN690ynone</v>
      </c>
      <c r="M609" s="22">
        <f>IF(ISNUMBER(MATCH(mappings[mapping_id],issuesmap[mappingID],0)),COUNTIF(issuesmap[mappingID],mappings[mapping_id]),0)</f>
        <v>0</v>
      </c>
      <c r="N609" s="22">
        <f>IF(ISNUMBER(MATCH(mappings[element],issuesfield[field],0)),COUNTIF(issuesfield[field],mappings[element]),0)</f>
        <v>1</v>
      </c>
      <c r="O609" s="14" t="str">
        <f>IF(ISNUMBER(MATCH(mappings[element],#REF!,0)),"y","n")</f>
        <v>n</v>
      </c>
      <c r="P609" s="14" t="s">
        <v>68</v>
      </c>
      <c r="Q609" s="14" t="s">
        <v>28</v>
      </c>
    </row>
    <row r="610" spans="1:17" x14ac:dyDescent="0.25">
      <c r="A610" s="22" t="s">
        <v>689</v>
      </c>
      <c r="B610" s="22" t="s">
        <v>689</v>
      </c>
      <c r="C610" s="22" t="s">
        <v>822</v>
      </c>
      <c r="D610" s="22" t="s">
        <v>29</v>
      </c>
      <c r="E610" s="22" t="s">
        <v>837</v>
      </c>
      <c r="F610" s="12">
        <v>691</v>
      </c>
      <c r="G610" s="22" t="s">
        <v>68</v>
      </c>
      <c r="H610" s="3" t="s">
        <v>831</v>
      </c>
      <c r="I610" s="22" t="s">
        <v>828</v>
      </c>
      <c r="J610" s="3" t="s">
        <v>28</v>
      </c>
      <c r="K610" s="22" t="s">
        <v>28</v>
      </c>
      <c r="L610" s="22" t="str">
        <f>mappings[element]&amp;mappings[institution]&amp;mappings[source data element]&amp;mappings[source data subelement]&amp;mappings[constraints]</f>
        <v>subject_chronologicalGEN691ynone</v>
      </c>
      <c r="M610" s="22">
        <f>IF(ISNUMBER(MATCH(mappings[mapping_id],issuesmap[mappingID],0)),COUNTIF(issuesmap[mappingID],mappings[mapping_id]),0)</f>
        <v>0</v>
      </c>
      <c r="N610" s="22">
        <f>IF(ISNUMBER(MATCH(mappings[element],issuesfield[field],0)),COUNTIF(issuesfield[field],mappings[element]),0)</f>
        <v>1</v>
      </c>
      <c r="O610" s="14" t="str">
        <f>IF(ISNUMBER(MATCH(mappings[element],#REF!,0)),"y","n")</f>
        <v>n</v>
      </c>
      <c r="P610" s="14" t="s">
        <v>68</v>
      </c>
      <c r="Q610" s="14" t="s">
        <v>28</v>
      </c>
    </row>
    <row r="611" spans="1:17" x14ac:dyDescent="0.25">
      <c r="A611" s="22" t="s">
        <v>689</v>
      </c>
      <c r="B611" s="22" t="s">
        <v>689</v>
      </c>
      <c r="C611" s="22" t="s">
        <v>822</v>
      </c>
      <c r="D611" s="22" t="s">
        <v>29</v>
      </c>
      <c r="E611" s="22" t="s">
        <v>837</v>
      </c>
      <c r="F611" s="12">
        <v>695</v>
      </c>
      <c r="G611" s="22" t="s">
        <v>68</v>
      </c>
      <c r="H611" s="3" t="s">
        <v>831</v>
      </c>
      <c r="I611" s="22" t="s">
        <v>828</v>
      </c>
      <c r="J611" s="22" t="s">
        <v>28</v>
      </c>
      <c r="K611" s="22" t="s">
        <v>28</v>
      </c>
      <c r="L611" s="22" t="str">
        <f>mappings[element]&amp;mappings[institution]&amp;mappings[source data element]&amp;mappings[source data subelement]&amp;mappings[constraints]</f>
        <v>subject_chronologicalGEN695ynone</v>
      </c>
      <c r="M611" s="22">
        <f>IF(ISNUMBER(MATCH(mappings[mapping_id],issuesmap[mappingID],0)),COUNTIF(issuesmap[mappingID],mappings[mapping_id]),0)</f>
        <v>0</v>
      </c>
      <c r="N611" s="22">
        <f>IF(ISNUMBER(MATCH(mappings[element],issuesfield[field],0)),COUNTIF(issuesfield[field],mappings[element]),0)</f>
        <v>1</v>
      </c>
      <c r="O611" s="14" t="str">
        <f>IF(ISNUMBER(MATCH(mappings[element],#REF!,0)),"y","n")</f>
        <v>n</v>
      </c>
      <c r="P611" s="14" t="s">
        <v>68</v>
      </c>
      <c r="Q611" s="14" t="s">
        <v>28</v>
      </c>
    </row>
    <row r="612" spans="1:17" x14ac:dyDescent="0.25">
      <c r="A612" s="22" t="s">
        <v>689</v>
      </c>
      <c r="B612" s="22" t="s">
        <v>689</v>
      </c>
      <c r="C612" s="22" t="s">
        <v>836</v>
      </c>
      <c r="D612" s="22" t="s">
        <v>29</v>
      </c>
      <c r="E612" s="22" t="s">
        <v>822</v>
      </c>
      <c r="F612" s="12">
        <v>698</v>
      </c>
      <c r="G612" s="22" t="s">
        <v>1574</v>
      </c>
      <c r="H612" s="3" t="s">
        <v>831</v>
      </c>
      <c r="I612" s="22" t="s">
        <v>828</v>
      </c>
      <c r="J612" s="3" t="s">
        <v>28</v>
      </c>
      <c r="K612" s="22" t="s">
        <v>1153</v>
      </c>
      <c r="L612" s="22" t="str">
        <f>mappings[element]&amp;mappings[institution]&amp;mappings[source data element]&amp;mappings[source data subelement]&amp;mappings[constraints]</f>
        <v>subject_chronologicalUNC698aynone</v>
      </c>
      <c r="M612" s="22">
        <f>IF(ISNUMBER(MATCH(mappings[mapping_id],issuesmap[mappingID],0)),COUNTIF(issuesmap[mappingID],mappings[mapping_id]),0)</f>
        <v>0</v>
      </c>
      <c r="N612" s="22">
        <f>IF(ISNUMBER(MATCH(mappings[element],issuesfield[field],0)),COUNTIF(issuesfield[field],mappings[element]),0)</f>
        <v>1</v>
      </c>
      <c r="O612" s="14" t="str">
        <f>IF(ISNUMBER(MATCH(mappings[element],#REF!,0)),"y","n")</f>
        <v>n</v>
      </c>
      <c r="P612" s="14" t="s">
        <v>68</v>
      </c>
      <c r="Q612" s="14" t="s">
        <v>28</v>
      </c>
    </row>
    <row r="613" spans="1:17" x14ac:dyDescent="0.25">
      <c r="A613" s="22" t="s">
        <v>697</v>
      </c>
      <c r="B613" s="22" t="s">
        <v>697</v>
      </c>
      <c r="C613" s="22" t="s">
        <v>836</v>
      </c>
      <c r="D613" s="22" t="s">
        <v>29</v>
      </c>
      <c r="E613" s="22" t="s">
        <v>837</v>
      </c>
      <c r="F613" s="12">
        <v>6</v>
      </c>
      <c r="G613" s="22">
        <v>17</v>
      </c>
      <c r="H613" s="22" t="s">
        <v>1155</v>
      </c>
      <c r="I613" s="22" t="s">
        <v>828</v>
      </c>
      <c r="J613" s="3" t="s">
        <v>1157</v>
      </c>
      <c r="K613" s="22" t="s">
        <v>1158</v>
      </c>
      <c r="L613" s="22" t="str">
        <f>mappings[element]&amp;mappings[institution]&amp;mappings[source data element]&amp;mappings[source data subelement]&amp;mappings[constraints]</f>
        <v>subject_genreGEN617006/00 =~ [at]</v>
      </c>
      <c r="M613" s="22">
        <f>IF(ISNUMBER(MATCH(mappings[mapping_id],issuesmap[mappingID],0)),COUNTIF(issuesmap[mappingID],mappings[mapping_id]),0)</f>
        <v>0</v>
      </c>
      <c r="N613" s="22">
        <f>IF(ISNUMBER(MATCH(mappings[element],issuesfield[field],0)),COUNTIF(issuesfield[field],mappings[element]),0)</f>
        <v>2</v>
      </c>
      <c r="O613" s="14" t="str">
        <f>IF(ISNUMBER(MATCH(mappings[element],#REF!,0)),"y","n")</f>
        <v>n</v>
      </c>
      <c r="P613" s="14" t="s">
        <v>68</v>
      </c>
      <c r="Q613" s="14" t="s">
        <v>907</v>
      </c>
    </row>
    <row r="614" spans="1:17" x14ac:dyDescent="0.25">
      <c r="A614" s="22" t="s">
        <v>697</v>
      </c>
      <c r="B614" s="22" t="s">
        <v>697</v>
      </c>
      <c r="C614" s="22" t="s">
        <v>836</v>
      </c>
      <c r="D614" s="22" t="s">
        <v>29</v>
      </c>
      <c r="E614" s="22" t="s">
        <v>837</v>
      </c>
      <c r="F614" s="12">
        <v>6</v>
      </c>
      <c r="G614" s="22">
        <v>16</v>
      </c>
      <c r="H614" s="22" t="s">
        <v>1155</v>
      </c>
      <c r="I614" s="22" t="s">
        <v>828</v>
      </c>
      <c r="J614" s="22" t="s">
        <v>1156</v>
      </c>
      <c r="K614" s="22" t="s">
        <v>28</v>
      </c>
      <c r="L614" s="22" t="str">
        <f>mappings[element]&amp;mappings[institution]&amp;mappings[source data element]&amp;mappings[source data subelement]&amp;mappings[constraints]</f>
        <v>subject_genreGEN616006/00 =~ [at]</v>
      </c>
      <c r="M614" s="22">
        <f>IF(ISNUMBER(MATCH(mappings[mapping_id],issuesmap[mappingID],0)),COUNTIF(issuesmap[mappingID],mappings[mapping_id]),0)</f>
        <v>0</v>
      </c>
      <c r="N614" s="22">
        <f>IF(ISNUMBER(MATCH(mappings[element],issuesfield[field],0)),COUNTIF(issuesfield[field],mappings[element]),0)</f>
        <v>2</v>
      </c>
      <c r="O614" s="14" t="str">
        <f>IF(ISNUMBER(MATCH(mappings[element],#REF!,0)),"y","n")</f>
        <v>n</v>
      </c>
      <c r="P614" s="14" t="s">
        <v>68</v>
      </c>
      <c r="Q614" s="14" t="s">
        <v>68</v>
      </c>
    </row>
    <row r="615" spans="1:17" x14ac:dyDescent="0.25">
      <c r="A615" s="22" t="s">
        <v>697</v>
      </c>
      <c r="B615" s="22" t="s">
        <v>697</v>
      </c>
      <c r="C615" s="22" t="s">
        <v>836</v>
      </c>
      <c r="D615" s="22" t="s">
        <v>29</v>
      </c>
      <c r="E615" s="22" t="s">
        <v>837</v>
      </c>
      <c r="F615" s="12">
        <v>8</v>
      </c>
      <c r="G615" s="22">
        <v>34</v>
      </c>
      <c r="H615" s="22" t="s">
        <v>1159</v>
      </c>
      <c r="I615" s="22" t="s">
        <v>828</v>
      </c>
      <c r="J615" s="22" t="s">
        <v>1157</v>
      </c>
      <c r="K615" s="22" t="s">
        <v>1158</v>
      </c>
      <c r="L615" s="22" t="str">
        <f>mappings[element]&amp;mappings[institution]&amp;mappings[source data element]&amp;mappings[source data subelement]&amp;mappings[constraints]</f>
        <v>subject_genreGEN834LDR/06 = a AND LDR/07 =~ [acdm]</v>
      </c>
      <c r="M615" s="22">
        <f>IF(ISNUMBER(MATCH(mappings[mapping_id],issuesmap[mappingID],0)),COUNTIF(issuesmap[mappingID],mappings[mapping_id]),0)</f>
        <v>0</v>
      </c>
      <c r="N615" s="22">
        <f>IF(ISNUMBER(MATCH(mappings[element],issuesfield[field],0)),COUNTIF(issuesfield[field],mappings[element]),0)</f>
        <v>2</v>
      </c>
      <c r="O615" s="14" t="str">
        <f>IF(ISNUMBER(MATCH(mappings[element],#REF!,0)),"y","n")</f>
        <v>n</v>
      </c>
      <c r="P615" s="14" t="s">
        <v>68</v>
      </c>
      <c r="Q615" s="14" t="s">
        <v>68</v>
      </c>
    </row>
    <row r="616" spans="1:17" x14ac:dyDescent="0.25">
      <c r="A616" s="22" t="s">
        <v>697</v>
      </c>
      <c r="B616" s="22" t="s">
        <v>697</v>
      </c>
      <c r="C616" s="22" t="s">
        <v>836</v>
      </c>
      <c r="D616" s="22" t="s">
        <v>29</v>
      </c>
      <c r="E616" s="22" t="s">
        <v>837</v>
      </c>
      <c r="F616" s="12">
        <v>8</v>
      </c>
      <c r="G616" s="22">
        <v>33</v>
      </c>
      <c r="H616" s="22" t="s">
        <v>1159</v>
      </c>
      <c r="I616" s="22" t="s">
        <v>828</v>
      </c>
      <c r="J616" s="22" t="s">
        <v>1156</v>
      </c>
      <c r="K616" s="22" t="s">
        <v>28</v>
      </c>
      <c r="L616" s="22" t="str">
        <f>mappings[element]&amp;mappings[institution]&amp;mappings[source data element]&amp;mappings[source data subelement]&amp;mappings[constraints]</f>
        <v>subject_genreGEN833LDR/06 = a AND LDR/07 =~ [acdm]</v>
      </c>
      <c r="M616" s="22">
        <f>IF(ISNUMBER(MATCH(mappings[mapping_id],issuesmap[mappingID],0)),COUNTIF(issuesmap[mappingID],mappings[mapping_id]),0)</f>
        <v>0</v>
      </c>
      <c r="N616" s="22">
        <f>IF(ISNUMBER(MATCH(mappings[element],issuesfield[field],0)),COUNTIF(issuesfield[field],mappings[element]),0)</f>
        <v>2</v>
      </c>
      <c r="O616" s="14" t="str">
        <f>IF(ISNUMBER(MATCH(mappings[element],#REF!,0)),"y","n")</f>
        <v>n</v>
      </c>
      <c r="P616" s="14" t="s">
        <v>68</v>
      </c>
      <c r="Q616" s="14" t="s">
        <v>907</v>
      </c>
    </row>
    <row r="617" spans="1:17" x14ac:dyDescent="0.25">
      <c r="A617" s="22" t="s">
        <v>697</v>
      </c>
      <c r="B617" s="22" t="s">
        <v>697</v>
      </c>
      <c r="C617" s="22" t="s">
        <v>836</v>
      </c>
      <c r="D617" s="22" t="s">
        <v>29</v>
      </c>
      <c r="E617" s="22" t="s">
        <v>837</v>
      </c>
      <c r="F617" s="12">
        <v>382</v>
      </c>
      <c r="G617" s="22" t="s">
        <v>849</v>
      </c>
      <c r="H617" s="22" t="s">
        <v>831</v>
      </c>
      <c r="I617" s="22" t="s">
        <v>828</v>
      </c>
      <c r="J617" s="22" t="s">
        <v>25</v>
      </c>
      <c r="K617" s="22" t="s">
        <v>25</v>
      </c>
      <c r="L617" s="14" t="str">
        <f>mappings[element]&amp;mappings[institution]&amp;mappings[source data element]&amp;mappings[source data subelement]&amp;mappings[constraints]</f>
        <v>subject_genreGEN382abdpnone</v>
      </c>
      <c r="M617" s="14">
        <f>IF(ISNUMBER(MATCH(mappings[mapping_id],issuesmap[mappingID],0)),COUNTIF(issuesmap[mappingID],mappings[mapping_id]),0)</f>
        <v>0</v>
      </c>
      <c r="N617" s="14">
        <f>IF(ISNUMBER(MATCH(mappings[element],issuesfield[field],0)),COUNTIF(issuesfield[field],mappings[element]),0)</f>
        <v>2</v>
      </c>
      <c r="O617" s="14" t="str">
        <f>IF(ISNUMBER(MATCH(mappings[element],#REF!,0)),"y","n")</f>
        <v>n</v>
      </c>
      <c r="P617" s="14" t="s">
        <v>68</v>
      </c>
      <c r="Q617" s="14" t="s">
        <v>68</v>
      </c>
    </row>
    <row r="618" spans="1:17" x14ac:dyDescent="0.25">
      <c r="A618" s="22" t="s">
        <v>697</v>
      </c>
      <c r="B618" s="22" t="s">
        <v>697</v>
      </c>
      <c r="C618" s="22" t="s">
        <v>836</v>
      </c>
      <c r="D618" s="22" t="s">
        <v>29</v>
      </c>
      <c r="E618" s="22" t="s">
        <v>837</v>
      </c>
      <c r="F618" s="12">
        <v>384</v>
      </c>
      <c r="G618" s="22" t="s">
        <v>830</v>
      </c>
      <c r="H618" s="22" t="s">
        <v>831</v>
      </c>
      <c r="I618" s="22" t="s">
        <v>828</v>
      </c>
      <c r="J618" s="22" t="s">
        <v>25</v>
      </c>
      <c r="K618" s="22" t="s">
        <v>25</v>
      </c>
      <c r="L618" s="14" t="s">
        <v>1160</v>
      </c>
      <c r="M618" s="14">
        <v>0</v>
      </c>
      <c r="N618" s="14">
        <v>3</v>
      </c>
      <c r="O618" s="14" t="s">
        <v>68</v>
      </c>
      <c r="P618" s="3" t="s">
        <v>68</v>
      </c>
      <c r="Q618" s="3" t="s">
        <v>68</v>
      </c>
    </row>
    <row r="619" spans="1:17" x14ac:dyDescent="0.25">
      <c r="A619" s="22" t="s">
        <v>697</v>
      </c>
      <c r="B619" s="22" t="s">
        <v>697</v>
      </c>
      <c r="C619" s="22" t="s">
        <v>836</v>
      </c>
      <c r="D619" s="22" t="s">
        <v>29</v>
      </c>
      <c r="E619" s="22" t="s">
        <v>837</v>
      </c>
      <c r="F619" s="12">
        <v>600</v>
      </c>
      <c r="G619" s="22" t="s">
        <v>941</v>
      </c>
      <c r="H619" s="3" t="s">
        <v>831</v>
      </c>
      <c r="I619" s="22" t="s">
        <v>828</v>
      </c>
      <c r="J619" s="3" t="s">
        <v>28</v>
      </c>
      <c r="K619" s="22" t="s">
        <v>28</v>
      </c>
      <c r="L619" s="22" t="str">
        <f>mappings[element]&amp;mappings[institution]&amp;mappings[source data element]&amp;mappings[source data subelement]&amp;mappings[constraints]</f>
        <v>subject_genreGEN600vnone</v>
      </c>
      <c r="M619" s="22">
        <f>IF(ISNUMBER(MATCH(mappings[mapping_id],issuesmap[mappingID],0)),COUNTIF(issuesmap[mappingID],mappings[mapping_id]),0)</f>
        <v>0</v>
      </c>
      <c r="N619" s="22">
        <f>IF(ISNUMBER(MATCH(mappings[element],issuesfield[field],0)),COUNTIF(issuesfield[field],mappings[element]),0)</f>
        <v>2</v>
      </c>
      <c r="O619" s="14" t="str">
        <f>IF(ISNUMBER(MATCH(mappings[element],#REF!,0)),"y","n")</f>
        <v>n</v>
      </c>
      <c r="P619" s="14" t="s">
        <v>68</v>
      </c>
      <c r="Q619" s="14" t="s">
        <v>28</v>
      </c>
    </row>
    <row r="620" spans="1:17" x14ac:dyDescent="0.25">
      <c r="A620" s="22" t="s">
        <v>697</v>
      </c>
      <c r="B620" s="22" t="s">
        <v>697</v>
      </c>
      <c r="C620" s="22" t="s">
        <v>836</v>
      </c>
      <c r="D620" s="22" t="s">
        <v>29</v>
      </c>
      <c r="E620" s="22" t="s">
        <v>837</v>
      </c>
      <c r="F620" s="12">
        <v>610</v>
      </c>
      <c r="G620" s="22" t="s">
        <v>941</v>
      </c>
      <c r="H620" s="3" t="s">
        <v>831</v>
      </c>
      <c r="I620" s="22" t="s">
        <v>828</v>
      </c>
      <c r="J620" s="22" t="s">
        <v>28</v>
      </c>
      <c r="K620" s="22" t="s">
        <v>28</v>
      </c>
      <c r="L620" s="22" t="str">
        <f>mappings[element]&amp;mappings[institution]&amp;mappings[source data element]&amp;mappings[source data subelement]&amp;mappings[constraints]</f>
        <v>subject_genreGEN610vnone</v>
      </c>
      <c r="M620" s="22">
        <f>IF(ISNUMBER(MATCH(mappings[mapping_id],issuesmap[mappingID],0)),COUNTIF(issuesmap[mappingID],mappings[mapping_id]),0)</f>
        <v>0</v>
      </c>
      <c r="N620" s="22">
        <f>IF(ISNUMBER(MATCH(mappings[element],issuesfield[field],0)),COUNTIF(issuesfield[field],mappings[element]),0)</f>
        <v>2</v>
      </c>
      <c r="O620" s="14" t="str">
        <f>IF(ISNUMBER(MATCH(mappings[element],#REF!,0)),"y","n")</f>
        <v>n</v>
      </c>
      <c r="P620" s="14" t="s">
        <v>68</v>
      </c>
      <c r="Q620" s="14" t="s">
        <v>28</v>
      </c>
    </row>
    <row r="621" spans="1:17" x14ac:dyDescent="0.25">
      <c r="A621" s="22" t="s">
        <v>697</v>
      </c>
      <c r="B621" s="22" t="s">
        <v>697</v>
      </c>
      <c r="C621" s="22" t="s">
        <v>836</v>
      </c>
      <c r="D621" s="22" t="s">
        <v>29</v>
      </c>
      <c r="E621" s="22" t="s">
        <v>837</v>
      </c>
      <c r="F621" s="12">
        <v>611</v>
      </c>
      <c r="G621" s="22" t="s">
        <v>941</v>
      </c>
      <c r="H621" s="3" t="s">
        <v>831</v>
      </c>
      <c r="I621" s="22" t="s">
        <v>828</v>
      </c>
      <c r="J621" s="22" t="s">
        <v>28</v>
      </c>
      <c r="K621" s="22" t="s">
        <v>28</v>
      </c>
      <c r="L621" s="22" t="str">
        <f>mappings[element]&amp;mappings[institution]&amp;mappings[source data element]&amp;mappings[source data subelement]&amp;mappings[constraints]</f>
        <v>subject_genreGEN611vnone</v>
      </c>
      <c r="M621" s="22">
        <f>IF(ISNUMBER(MATCH(mappings[mapping_id],issuesmap[mappingID],0)),COUNTIF(issuesmap[mappingID],mappings[mapping_id]),0)</f>
        <v>0</v>
      </c>
      <c r="N621" s="22">
        <f>IF(ISNUMBER(MATCH(mappings[element],issuesfield[field],0)),COUNTIF(issuesfield[field],mappings[element]),0)</f>
        <v>2</v>
      </c>
      <c r="O621" s="14" t="str">
        <f>IF(ISNUMBER(MATCH(mappings[element],#REF!,0)),"y","n")</f>
        <v>n</v>
      </c>
      <c r="P621" s="14" t="s">
        <v>68</v>
      </c>
      <c r="Q621" s="14" t="s">
        <v>28</v>
      </c>
    </row>
    <row r="622" spans="1:17" s="3" customFormat="1" x14ac:dyDescent="0.25">
      <c r="A622" s="22" t="s">
        <v>697</v>
      </c>
      <c r="B622" s="22" t="s">
        <v>697</v>
      </c>
      <c r="C622" s="22" t="s">
        <v>836</v>
      </c>
      <c r="D622" s="22" t="s">
        <v>29</v>
      </c>
      <c r="E622" s="22" t="s">
        <v>837</v>
      </c>
      <c r="F622" s="12">
        <v>630</v>
      </c>
      <c r="G622" s="22" t="s">
        <v>941</v>
      </c>
      <c r="H622" s="3" t="s">
        <v>831</v>
      </c>
      <c r="I622" s="22" t="s">
        <v>828</v>
      </c>
      <c r="J622" s="22" t="s">
        <v>28</v>
      </c>
      <c r="K622" s="22" t="s">
        <v>28</v>
      </c>
      <c r="L622" s="22" t="str">
        <f>mappings[element]&amp;mappings[institution]&amp;mappings[source data element]&amp;mappings[source data subelement]&amp;mappings[constraints]</f>
        <v>subject_genreGEN630vnone</v>
      </c>
      <c r="M622" s="22">
        <f>IF(ISNUMBER(MATCH(mappings[mapping_id],issuesmap[mappingID],0)),COUNTIF(issuesmap[mappingID],mappings[mapping_id]),0)</f>
        <v>0</v>
      </c>
      <c r="N622" s="22">
        <f>IF(ISNUMBER(MATCH(mappings[element],issuesfield[field],0)),COUNTIF(issuesfield[field],mappings[element]),0)</f>
        <v>2</v>
      </c>
      <c r="O622" s="14" t="str">
        <f>IF(ISNUMBER(MATCH(mappings[element],#REF!,0)),"y","n")</f>
        <v>n</v>
      </c>
      <c r="P622" s="14" t="s">
        <v>68</v>
      </c>
      <c r="Q622" s="14" t="s">
        <v>28</v>
      </c>
    </row>
    <row r="623" spans="1:17" x14ac:dyDescent="0.25">
      <c r="A623" s="22" t="s">
        <v>697</v>
      </c>
      <c r="B623" s="22" t="s">
        <v>697</v>
      </c>
      <c r="C623" s="22" t="s">
        <v>836</v>
      </c>
      <c r="D623" s="22" t="s">
        <v>29</v>
      </c>
      <c r="E623" s="22" t="s">
        <v>837</v>
      </c>
      <c r="F623" s="12">
        <v>647</v>
      </c>
      <c r="G623" s="22" t="s">
        <v>941</v>
      </c>
      <c r="H623" s="3" t="s">
        <v>831</v>
      </c>
      <c r="I623" s="22" t="s">
        <v>828</v>
      </c>
      <c r="J623" s="22" t="s">
        <v>28</v>
      </c>
      <c r="K623" s="22" t="s">
        <v>1161</v>
      </c>
      <c r="L623" s="22" t="str">
        <f>mappings[element]&amp;mappings[institution]&amp;mappings[source data element]&amp;mappings[source data subelement]&amp;mappings[constraints]</f>
        <v>subject_genreGEN647vnone</v>
      </c>
      <c r="M623" s="22">
        <f>IF(ISNUMBER(MATCH(mappings[mapping_id],issuesmap[mappingID],0)),COUNTIF(issuesmap[mappingID],mappings[mapping_id]),0)</f>
        <v>0</v>
      </c>
      <c r="N623" s="22">
        <f>IF(ISNUMBER(MATCH(mappings[element],issuesfield[field],0)),COUNTIF(issuesfield[field],mappings[element]),0)</f>
        <v>2</v>
      </c>
      <c r="O623" s="14" t="str">
        <f>IF(ISNUMBER(MATCH(mappings[element],#REF!,0)),"y","n")</f>
        <v>n</v>
      </c>
      <c r="P623" s="14" t="s">
        <v>68</v>
      </c>
      <c r="Q623" s="14" t="s">
        <v>28</v>
      </c>
    </row>
    <row r="624" spans="1:17" x14ac:dyDescent="0.25">
      <c r="A624" s="22" t="s">
        <v>697</v>
      </c>
      <c r="B624" s="22" t="s">
        <v>697</v>
      </c>
      <c r="C624" s="22" t="s">
        <v>836</v>
      </c>
      <c r="D624" s="22" t="s">
        <v>29</v>
      </c>
      <c r="E624" s="22" t="s">
        <v>837</v>
      </c>
      <c r="F624" s="12">
        <v>648</v>
      </c>
      <c r="G624" s="22" t="s">
        <v>941</v>
      </c>
      <c r="H624" s="3" t="s">
        <v>831</v>
      </c>
      <c r="I624" s="22" t="s">
        <v>828</v>
      </c>
      <c r="J624" s="3" t="s">
        <v>28</v>
      </c>
      <c r="K624" s="22" t="s">
        <v>1162</v>
      </c>
      <c r="L624" s="22" t="str">
        <f>mappings[element]&amp;mappings[institution]&amp;mappings[source data element]&amp;mappings[source data subelement]&amp;mappings[constraints]</f>
        <v>subject_genreGEN648vnone</v>
      </c>
      <c r="M624" s="22">
        <f>IF(ISNUMBER(MATCH(mappings[mapping_id],issuesmap[mappingID],0)),COUNTIF(issuesmap[mappingID],mappings[mapping_id]),0)</f>
        <v>0</v>
      </c>
      <c r="N624" s="22">
        <f>IF(ISNUMBER(MATCH(mappings[element],issuesfield[field],0)),COUNTIF(issuesfield[field],mappings[element]),0)</f>
        <v>2</v>
      </c>
      <c r="O624" s="14" t="str">
        <f>IF(ISNUMBER(MATCH(mappings[element],#REF!,0)),"y","n")</f>
        <v>n</v>
      </c>
      <c r="P624" s="14" t="s">
        <v>68</v>
      </c>
      <c r="Q624" s="14" t="s">
        <v>28</v>
      </c>
    </row>
    <row r="625" spans="1:17" x14ac:dyDescent="0.25">
      <c r="A625" s="22" t="s">
        <v>697</v>
      </c>
      <c r="B625" s="22" t="s">
        <v>697</v>
      </c>
      <c r="C625" s="22" t="s">
        <v>836</v>
      </c>
      <c r="D625" s="22" t="s">
        <v>29</v>
      </c>
      <c r="E625" s="22" t="s">
        <v>837</v>
      </c>
      <c r="F625" s="12">
        <v>650</v>
      </c>
      <c r="G625" s="22" t="s">
        <v>941</v>
      </c>
      <c r="H625" s="3" t="s">
        <v>831</v>
      </c>
      <c r="I625" s="22" t="s">
        <v>828</v>
      </c>
      <c r="J625" s="22" t="s">
        <v>28</v>
      </c>
      <c r="K625" s="22" t="s">
        <v>28</v>
      </c>
      <c r="L625" s="22" t="str">
        <f>mappings[element]&amp;mappings[institution]&amp;mappings[source data element]&amp;mappings[source data subelement]&amp;mappings[constraints]</f>
        <v>subject_genreGEN650vnone</v>
      </c>
      <c r="M625" s="22">
        <f>IF(ISNUMBER(MATCH(mappings[mapping_id],issuesmap[mappingID],0)),COUNTIF(issuesmap[mappingID],mappings[mapping_id]),0)</f>
        <v>0</v>
      </c>
      <c r="N625" s="22">
        <f>IF(ISNUMBER(MATCH(mappings[element],issuesfield[field],0)),COUNTIF(issuesfield[field],mappings[element]),0)</f>
        <v>2</v>
      </c>
      <c r="O625" s="14" t="str">
        <f>IF(ISNUMBER(MATCH(mappings[element],#REF!,0)),"y","n")</f>
        <v>n</v>
      </c>
      <c r="P625" s="14" t="s">
        <v>68</v>
      </c>
      <c r="Q625" s="14" t="s">
        <v>28</v>
      </c>
    </row>
    <row r="626" spans="1:17" x14ac:dyDescent="0.25">
      <c r="A626" s="22" t="s">
        <v>697</v>
      </c>
      <c r="B626" s="22" t="s">
        <v>697</v>
      </c>
      <c r="C626" s="22" t="s">
        <v>836</v>
      </c>
      <c r="D626" s="22" t="s">
        <v>29</v>
      </c>
      <c r="E626" s="22" t="s">
        <v>837</v>
      </c>
      <c r="F626" s="12">
        <v>651</v>
      </c>
      <c r="G626" s="22" t="s">
        <v>941</v>
      </c>
      <c r="H626" s="3" t="s">
        <v>831</v>
      </c>
      <c r="I626" s="22" t="s">
        <v>828</v>
      </c>
      <c r="J626" s="3" t="s">
        <v>28</v>
      </c>
      <c r="K626" s="22" t="s">
        <v>28</v>
      </c>
      <c r="L626" s="22" t="str">
        <f>mappings[element]&amp;mappings[institution]&amp;mappings[source data element]&amp;mappings[source data subelement]&amp;mappings[constraints]</f>
        <v>subject_genreGEN651vnone</v>
      </c>
      <c r="M626" s="22">
        <f>IF(ISNUMBER(MATCH(mappings[mapping_id],issuesmap[mappingID],0)),COUNTIF(issuesmap[mappingID],mappings[mapping_id]),0)</f>
        <v>0</v>
      </c>
      <c r="N626" s="22">
        <f>IF(ISNUMBER(MATCH(mappings[element],issuesfield[field],0)),COUNTIF(issuesfield[field],mappings[element]),0)</f>
        <v>2</v>
      </c>
      <c r="O626" s="14" t="str">
        <f>IF(ISNUMBER(MATCH(mappings[element],#REF!,0)),"y","n")</f>
        <v>n</v>
      </c>
      <c r="P626" s="14" t="s">
        <v>68</v>
      </c>
      <c r="Q626" s="14" t="s">
        <v>28</v>
      </c>
    </row>
    <row r="627" spans="1:17" x14ac:dyDescent="0.25">
      <c r="A627" s="22" t="s">
        <v>697</v>
      </c>
      <c r="B627" s="22" t="s">
        <v>697</v>
      </c>
      <c r="C627" s="22" t="s">
        <v>836</v>
      </c>
      <c r="D627" s="22" t="s">
        <v>29</v>
      </c>
      <c r="E627" s="22" t="s">
        <v>837</v>
      </c>
      <c r="F627" s="12">
        <v>653</v>
      </c>
      <c r="G627" s="22" t="s">
        <v>830</v>
      </c>
      <c r="H627" s="22" t="s">
        <v>850</v>
      </c>
      <c r="I627" s="22" t="s">
        <v>828</v>
      </c>
      <c r="J627" s="3" t="s">
        <v>28</v>
      </c>
      <c r="K627" s="22" t="s">
        <v>1163</v>
      </c>
      <c r="L627" s="22" t="str">
        <f>mappings[element]&amp;mappings[institution]&amp;mappings[source data element]&amp;mappings[source data subelement]&amp;mappings[constraints]</f>
        <v>subject_genreGEN653ai2 = 6</v>
      </c>
      <c r="M627" s="22">
        <f>IF(ISNUMBER(MATCH(mappings[mapping_id],issuesmap[mappingID],0)),COUNTIF(issuesmap[mappingID],mappings[mapping_id]),0)</f>
        <v>0</v>
      </c>
      <c r="N627" s="22">
        <f>IF(ISNUMBER(MATCH(mappings[element],issuesfield[field],0)),COUNTIF(issuesfield[field],mappings[element]),0)</f>
        <v>2</v>
      </c>
      <c r="O627" s="14" t="str">
        <f>IF(ISNUMBER(MATCH(mappings[element],#REF!,0)),"y","n")</f>
        <v>n</v>
      </c>
      <c r="P627" s="14" t="s">
        <v>68</v>
      </c>
      <c r="Q627" s="14" t="s">
        <v>68</v>
      </c>
    </row>
    <row r="628" spans="1:17" x14ac:dyDescent="0.25">
      <c r="A628" s="3" t="s">
        <v>697</v>
      </c>
      <c r="B628" s="3" t="s">
        <v>697</v>
      </c>
      <c r="C628" s="22" t="s">
        <v>836</v>
      </c>
      <c r="D628" s="22" t="s">
        <v>29</v>
      </c>
      <c r="E628" s="22" t="s">
        <v>837</v>
      </c>
      <c r="F628" s="10">
        <v>655</v>
      </c>
      <c r="G628" s="3" t="s">
        <v>941</v>
      </c>
      <c r="H628" s="22" t="s">
        <v>831</v>
      </c>
      <c r="I628" s="22" t="s">
        <v>828</v>
      </c>
      <c r="J628" s="3" t="s">
        <v>28</v>
      </c>
      <c r="K628" s="3" t="s">
        <v>28</v>
      </c>
      <c r="L628" s="22" t="str">
        <f>mappings[element]&amp;mappings[institution]&amp;mappings[source data element]&amp;mappings[source data subelement]&amp;mappings[constraints]</f>
        <v>subject_genreGEN655vnone</v>
      </c>
      <c r="M628" s="3">
        <f>IF(ISNUMBER(MATCH(mappings[mapping_id],issuesmap[mappingID],0)),COUNTIF(issuesmap[mappingID],mappings[mapping_id]),0)</f>
        <v>0</v>
      </c>
      <c r="N628" s="3">
        <f>IF(ISNUMBER(MATCH(mappings[element],issuesfield[field],0)),COUNTIF(issuesfield[field],mappings[element]),0)</f>
        <v>2</v>
      </c>
      <c r="O628" s="3" t="str">
        <f>IF(ISNUMBER(MATCH(mappings[element],#REF!,0)),"y","n")</f>
        <v>n</v>
      </c>
      <c r="P628" s="3" t="s">
        <v>68</v>
      </c>
      <c r="Q628" s="3" t="s">
        <v>28</v>
      </c>
    </row>
    <row r="629" spans="1:17" s="3" customFormat="1" x14ac:dyDescent="0.25">
      <c r="A629" s="22" t="s">
        <v>697</v>
      </c>
      <c r="B629" s="22" t="s">
        <v>697</v>
      </c>
      <c r="C629" s="22" t="s">
        <v>836</v>
      </c>
      <c r="D629" s="22" t="s">
        <v>29</v>
      </c>
      <c r="E629" s="22" t="s">
        <v>837</v>
      </c>
      <c r="F629" s="12">
        <v>655</v>
      </c>
      <c r="G629" s="22" t="s">
        <v>1164</v>
      </c>
      <c r="H629" s="3" t="s">
        <v>831</v>
      </c>
      <c r="I629" s="22" t="s">
        <v>843</v>
      </c>
      <c r="J629" s="3" t="s">
        <v>1165</v>
      </c>
      <c r="K629" s="22" t="s">
        <v>1166</v>
      </c>
      <c r="L629" s="22" t="str">
        <f>mappings[element]&amp;mappings[institution]&amp;mappings[source data element]&amp;mappings[source data subelement]&amp;mappings[constraints]</f>
        <v>subject_genreGEN655axnone</v>
      </c>
      <c r="M629" s="22">
        <f>IF(ISNUMBER(MATCH(mappings[mapping_id],issuesmap[mappingID],0)),COUNTIF(issuesmap[mappingID],mappings[mapping_id]),0)</f>
        <v>0</v>
      </c>
      <c r="N629" s="22">
        <f>IF(ISNUMBER(MATCH(mappings[element],issuesfield[field],0)),COUNTIF(issuesfield[field],mappings[element]),0)</f>
        <v>2</v>
      </c>
      <c r="O629" s="14" t="str">
        <f>IF(ISNUMBER(MATCH(mappings[element],#REF!,0)),"y","n")</f>
        <v>n</v>
      </c>
      <c r="P629" s="14" t="s">
        <v>68</v>
      </c>
      <c r="Q629" s="14" t="s">
        <v>68</v>
      </c>
    </row>
    <row r="630" spans="1:17" s="3" customFormat="1" x14ac:dyDescent="0.25">
      <c r="A630" s="22" t="s">
        <v>697</v>
      </c>
      <c r="B630" s="22" t="s">
        <v>697</v>
      </c>
      <c r="C630" s="22" t="s">
        <v>836</v>
      </c>
      <c r="D630" s="22" t="s">
        <v>29</v>
      </c>
      <c r="E630" s="22" t="s">
        <v>837</v>
      </c>
      <c r="F630" s="12">
        <v>655</v>
      </c>
      <c r="G630" s="22" t="s">
        <v>1164</v>
      </c>
      <c r="H630" s="22" t="s">
        <v>1167</v>
      </c>
      <c r="I630" s="22" t="s">
        <v>843</v>
      </c>
      <c r="J630" s="22" t="s">
        <v>1168</v>
      </c>
      <c r="K630" s="22" t="s">
        <v>1169</v>
      </c>
      <c r="L630" s="22" t="str">
        <f>mappings[element]&amp;mappings[institution]&amp;mappings[source data element]&amp;mappings[source data subelement]&amp;mappings[constraints]</f>
        <v>subject_genreGEN655axi2=7 AND $2 =~ /rbbin|rbgenr|rbmscv|rbpap|rbpri|rbprov|rbpub|rbtyp/</v>
      </c>
      <c r="M630" s="22">
        <f>IF(ISNUMBER(MATCH(mappings[mapping_id],issuesmap[mappingID],0)),COUNTIF(issuesmap[mappingID],mappings[mapping_id]),0)</f>
        <v>0</v>
      </c>
      <c r="N630" s="22">
        <f>IF(ISNUMBER(MATCH(mappings[element],issuesfield[field],0)),COUNTIF(issuesfield[field],mappings[element]),0)</f>
        <v>2</v>
      </c>
      <c r="O630" s="14" t="str">
        <f>IF(ISNUMBER(MATCH(mappings[element],#REF!,0)),"y","n")</f>
        <v>n</v>
      </c>
      <c r="P630" s="14" t="s">
        <v>68</v>
      </c>
      <c r="Q630" s="14" t="s">
        <v>68</v>
      </c>
    </row>
    <row r="631" spans="1:17" s="3" customFormat="1" x14ac:dyDescent="0.25">
      <c r="A631" s="22" t="s">
        <v>697</v>
      </c>
      <c r="B631" s="22" t="s">
        <v>697</v>
      </c>
      <c r="C631" s="22" t="s">
        <v>836</v>
      </c>
      <c r="D631" s="22" t="s">
        <v>29</v>
      </c>
      <c r="E631" s="22" t="s">
        <v>837</v>
      </c>
      <c r="F631" s="12">
        <v>656</v>
      </c>
      <c r="G631" s="22" t="s">
        <v>1170</v>
      </c>
      <c r="H631" s="22" t="s">
        <v>831</v>
      </c>
      <c r="I631" s="22" t="s">
        <v>828</v>
      </c>
      <c r="J631" s="22" t="s">
        <v>28</v>
      </c>
      <c r="K631" s="22" t="s">
        <v>1163</v>
      </c>
      <c r="L631" s="22" t="str">
        <f>mappings[element]&amp;mappings[institution]&amp;mappings[source data element]&amp;mappings[source data subelement]&amp;mappings[constraints]</f>
        <v>subject_genreGEN656kvnone</v>
      </c>
      <c r="M631" s="22">
        <f>IF(ISNUMBER(MATCH(mappings[mapping_id],issuesmap[mappingID],0)),COUNTIF(issuesmap[mappingID],mappings[mapping_id]),0)</f>
        <v>0</v>
      </c>
      <c r="N631" s="22">
        <f>IF(ISNUMBER(MATCH(mappings[element],issuesfield[field],0)),COUNTIF(issuesfield[field],mappings[element]),0)</f>
        <v>2</v>
      </c>
      <c r="O631" s="14" t="str">
        <f>IF(ISNUMBER(MATCH(mappings[element],#REF!,0)),"y","n")</f>
        <v>n</v>
      </c>
      <c r="P631" s="14" t="s">
        <v>68</v>
      </c>
      <c r="Q631" s="14" t="s">
        <v>68</v>
      </c>
    </row>
    <row r="632" spans="1:17" x14ac:dyDescent="0.25">
      <c r="A632" s="22" t="s">
        <v>697</v>
      </c>
      <c r="B632" s="22" t="s">
        <v>697</v>
      </c>
      <c r="C632" s="22" t="s">
        <v>836</v>
      </c>
      <c r="D632" s="22" t="s">
        <v>29</v>
      </c>
      <c r="E632" s="22" t="s">
        <v>837</v>
      </c>
      <c r="F632" s="12">
        <v>657</v>
      </c>
      <c r="G632" s="22" t="s">
        <v>941</v>
      </c>
      <c r="H632" s="22" t="s">
        <v>831</v>
      </c>
      <c r="I632" s="22" t="s">
        <v>828</v>
      </c>
      <c r="J632" s="3" t="s">
        <v>28</v>
      </c>
      <c r="K632" s="22" t="s">
        <v>1163</v>
      </c>
      <c r="L632" s="22" t="str">
        <f>mappings[element]&amp;mappings[institution]&amp;mappings[source data element]&amp;mappings[source data subelement]&amp;mappings[constraints]</f>
        <v>subject_genreGEN657vnone</v>
      </c>
      <c r="M632" s="22">
        <f>IF(ISNUMBER(MATCH(mappings[mapping_id],issuesmap[mappingID],0)),COUNTIF(issuesmap[mappingID],mappings[mapping_id]),0)</f>
        <v>0</v>
      </c>
      <c r="N632" s="22">
        <f>IF(ISNUMBER(MATCH(mappings[element],issuesfield[field],0)),COUNTIF(issuesfield[field],mappings[element]),0)</f>
        <v>2</v>
      </c>
      <c r="O632" s="14" t="str">
        <f>IF(ISNUMBER(MATCH(mappings[element],#REF!,0)),"y","n")</f>
        <v>n</v>
      </c>
      <c r="P632" s="14" t="s">
        <v>68</v>
      </c>
      <c r="Q632" s="14" t="s">
        <v>28</v>
      </c>
    </row>
    <row r="633" spans="1:17" s="3" customFormat="1" x14ac:dyDescent="0.25">
      <c r="A633" s="3" t="s">
        <v>697</v>
      </c>
      <c r="B633" s="3" t="s">
        <v>697</v>
      </c>
      <c r="C633" s="22" t="s">
        <v>836</v>
      </c>
      <c r="D633" s="22" t="s">
        <v>29</v>
      </c>
      <c r="E633" s="22" t="s">
        <v>822</v>
      </c>
      <c r="F633" s="10">
        <v>690</v>
      </c>
      <c r="G633" s="3" t="s">
        <v>941</v>
      </c>
      <c r="H633" s="22" t="s">
        <v>831</v>
      </c>
      <c r="I633" s="22" t="s">
        <v>828</v>
      </c>
      <c r="J633" s="3" t="s">
        <v>28</v>
      </c>
      <c r="K633" s="3" t="s">
        <v>28</v>
      </c>
      <c r="L633" s="22" t="str">
        <f>mappings[element]&amp;mappings[institution]&amp;mappings[source data element]&amp;mappings[source data subelement]&amp;mappings[constraints]</f>
        <v>subject_genreUNC690vnone</v>
      </c>
      <c r="M633" s="3">
        <f>IF(ISNUMBER(MATCH(mappings[mapping_id],issuesmap[mappingID],0)),COUNTIF(issuesmap[mappingID],mappings[mapping_id]),0)</f>
        <v>0</v>
      </c>
      <c r="N633" s="3">
        <f>IF(ISNUMBER(MATCH(mappings[element],issuesfield[field],0)),COUNTIF(issuesfield[field],mappings[element]),0)</f>
        <v>2</v>
      </c>
      <c r="O633" s="3" t="str">
        <f>IF(ISNUMBER(MATCH(mappings[element],#REF!,0)),"y","n")</f>
        <v>n</v>
      </c>
      <c r="P633" s="3" t="s">
        <v>68</v>
      </c>
      <c r="Q633" s="3" t="s">
        <v>28</v>
      </c>
    </row>
    <row r="634" spans="1:17" x14ac:dyDescent="0.25">
      <c r="A634" s="3" t="s">
        <v>697</v>
      </c>
      <c r="B634" s="3" t="s">
        <v>697</v>
      </c>
      <c r="C634" s="22" t="s">
        <v>836</v>
      </c>
      <c r="D634" s="22" t="s">
        <v>29</v>
      </c>
      <c r="E634" s="22" t="s">
        <v>822</v>
      </c>
      <c r="F634" s="10">
        <v>691</v>
      </c>
      <c r="G634" s="3" t="s">
        <v>941</v>
      </c>
      <c r="H634" s="22" t="s">
        <v>831</v>
      </c>
      <c r="I634" s="22" t="s">
        <v>828</v>
      </c>
      <c r="J634" s="3" t="s">
        <v>28</v>
      </c>
      <c r="K634" s="3" t="s">
        <v>28</v>
      </c>
      <c r="L634" s="22" t="str">
        <f>mappings[element]&amp;mappings[institution]&amp;mappings[source data element]&amp;mappings[source data subelement]&amp;mappings[constraints]</f>
        <v>subject_genreUNC691vnone</v>
      </c>
      <c r="M634" s="3">
        <f>IF(ISNUMBER(MATCH(mappings[mapping_id],issuesmap[mappingID],0)),COUNTIF(issuesmap[mappingID],mappings[mapping_id]),0)</f>
        <v>0</v>
      </c>
      <c r="N634" s="3">
        <f>IF(ISNUMBER(MATCH(mappings[element],issuesfield[field],0)),COUNTIF(issuesfield[field],mappings[element]),0)</f>
        <v>2</v>
      </c>
      <c r="O634" s="3" t="str">
        <f>IF(ISNUMBER(MATCH(mappings[element],#REF!,0)),"y","n")</f>
        <v>n</v>
      </c>
      <c r="P634" s="3" t="s">
        <v>68</v>
      </c>
      <c r="Q634" s="3" t="s">
        <v>28</v>
      </c>
    </row>
    <row r="635" spans="1:17" x14ac:dyDescent="0.25">
      <c r="A635" s="22" t="s">
        <v>697</v>
      </c>
      <c r="B635" s="22" t="s">
        <v>697</v>
      </c>
      <c r="C635" s="22" t="s">
        <v>836</v>
      </c>
      <c r="D635" s="22" t="s">
        <v>29</v>
      </c>
      <c r="E635" s="22" t="s">
        <v>822</v>
      </c>
      <c r="F635" s="12">
        <v>695</v>
      </c>
      <c r="G635" s="22" t="s">
        <v>1164</v>
      </c>
      <c r="H635" s="3" t="s">
        <v>831</v>
      </c>
      <c r="I635" s="22" t="s">
        <v>843</v>
      </c>
      <c r="J635" s="3" t="s">
        <v>1165</v>
      </c>
      <c r="K635" s="22"/>
      <c r="L635" s="22" t="str">
        <f>mappings[element]&amp;mappings[institution]&amp;mappings[source data element]&amp;mappings[source data subelement]&amp;mappings[constraints]</f>
        <v>subject_genreUNC695axnone</v>
      </c>
      <c r="M635" s="22">
        <f>IF(ISNUMBER(MATCH(mappings[mapping_id],issuesmap[mappingID],0)),COUNTIF(issuesmap[mappingID],mappings[mapping_id]),0)</f>
        <v>0</v>
      </c>
      <c r="N635" s="22">
        <f>IF(ISNUMBER(MATCH(mappings[element],issuesfield[field],0)),COUNTIF(issuesfield[field],mappings[element]),0)</f>
        <v>2</v>
      </c>
      <c r="O635" s="14" t="str">
        <f>IF(ISNUMBER(MATCH(mappings[element],#REF!,0)),"y","n")</f>
        <v>n</v>
      </c>
      <c r="P635" s="14" t="s">
        <v>68</v>
      </c>
      <c r="Q635" s="14" t="s">
        <v>68</v>
      </c>
    </row>
    <row r="636" spans="1:17" x14ac:dyDescent="0.25">
      <c r="A636" s="3" t="s">
        <v>697</v>
      </c>
      <c r="B636" s="3" t="s">
        <v>697</v>
      </c>
      <c r="C636" s="22" t="s">
        <v>836</v>
      </c>
      <c r="D636" s="22" t="s">
        <v>29</v>
      </c>
      <c r="E636" s="22" t="s">
        <v>822</v>
      </c>
      <c r="F636" s="10">
        <v>695</v>
      </c>
      <c r="G636" s="3" t="s">
        <v>941</v>
      </c>
      <c r="H636" s="22" t="s">
        <v>831</v>
      </c>
      <c r="I636" s="22" t="s">
        <v>828</v>
      </c>
      <c r="J636" s="3" t="s">
        <v>28</v>
      </c>
      <c r="K636" s="3" t="s">
        <v>28</v>
      </c>
      <c r="L636" s="22" t="str">
        <f>mappings[element]&amp;mappings[institution]&amp;mappings[source data element]&amp;mappings[source data subelement]&amp;mappings[constraints]</f>
        <v>subject_genreUNC695vnone</v>
      </c>
      <c r="M636" s="3">
        <f>IF(ISNUMBER(MATCH(mappings[mapping_id],issuesmap[mappingID],0)),COUNTIF(issuesmap[mappingID],mappings[mapping_id]),0)</f>
        <v>0</v>
      </c>
      <c r="N636" s="3">
        <f>IF(ISNUMBER(MATCH(mappings[element],issuesfield[field],0)),COUNTIF(issuesfield[field],mappings[element]),0)</f>
        <v>2</v>
      </c>
      <c r="O636" s="3" t="str">
        <f>IF(ISNUMBER(MATCH(mappings[element],#REF!,0)),"y","n")</f>
        <v>n</v>
      </c>
      <c r="P636" s="3" t="s">
        <v>68</v>
      </c>
      <c r="Q636" s="3" t="s">
        <v>28</v>
      </c>
    </row>
    <row r="637" spans="1:17" x14ac:dyDescent="0.25">
      <c r="A637" s="3" t="s">
        <v>697</v>
      </c>
      <c r="B637" s="3" t="s">
        <v>697</v>
      </c>
      <c r="C637" s="22" t="s">
        <v>836</v>
      </c>
      <c r="D637" s="22" t="s">
        <v>29</v>
      </c>
      <c r="E637" s="22" t="s">
        <v>822</v>
      </c>
      <c r="F637" s="10">
        <v>698</v>
      </c>
      <c r="G637" s="3" t="s">
        <v>941</v>
      </c>
      <c r="H637" s="22" t="s">
        <v>831</v>
      </c>
      <c r="I637" s="22" t="s">
        <v>828</v>
      </c>
      <c r="J637" s="3" t="s">
        <v>28</v>
      </c>
      <c r="K637" s="3" t="s">
        <v>28</v>
      </c>
      <c r="L637" s="22" t="str">
        <f>mappings[element]&amp;mappings[institution]&amp;mappings[source data element]&amp;mappings[source data subelement]&amp;mappings[constraints]</f>
        <v>subject_genreUNC698vnone</v>
      </c>
      <c r="M637" s="3">
        <f>IF(ISNUMBER(MATCH(mappings[mapping_id],issuesmap[mappingID],0)),COUNTIF(issuesmap[mappingID],mappings[mapping_id]),0)</f>
        <v>0</v>
      </c>
      <c r="N637" s="3">
        <f>IF(ISNUMBER(MATCH(mappings[element],issuesfield[field],0)),COUNTIF(issuesfield[field],mappings[element]),0)</f>
        <v>2</v>
      </c>
      <c r="O637" s="3" t="str">
        <f>IF(ISNUMBER(MATCH(mappings[element],#REF!,0)),"y","n")</f>
        <v>n</v>
      </c>
      <c r="P637" s="3" t="s">
        <v>68</v>
      </c>
      <c r="Q637" s="3" t="s">
        <v>28</v>
      </c>
    </row>
    <row r="638" spans="1:17" x14ac:dyDescent="0.25">
      <c r="A638" s="22" t="s">
        <v>704</v>
      </c>
      <c r="B638" s="22" t="s">
        <v>704</v>
      </c>
      <c r="C638" s="22" t="s">
        <v>836</v>
      </c>
      <c r="D638" s="22" t="s">
        <v>29</v>
      </c>
      <c r="E638" s="22" t="s">
        <v>837</v>
      </c>
      <c r="F638" s="12">
        <v>600</v>
      </c>
      <c r="G638" s="22" t="s">
        <v>906</v>
      </c>
      <c r="H638" s="22" t="s">
        <v>831</v>
      </c>
      <c r="I638" s="22" t="s">
        <v>828</v>
      </c>
      <c r="J638" s="22" t="s">
        <v>28</v>
      </c>
      <c r="K638" s="22" t="s">
        <v>28</v>
      </c>
      <c r="L638" s="22" t="str">
        <f>mappings[element]&amp;mappings[institution]&amp;mappings[source data element]&amp;mappings[source data subelement]&amp;mappings[constraints]</f>
        <v>subject_geographicGEN600znone</v>
      </c>
      <c r="M638" s="22">
        <f>IF(ISNUMBER(MATCH(mappings[mapping_id],issuesmap[mappingID],0)),COUNTIF(issuesmap[mappingID],mappings[mapping_id]),0)</f>
        <v>0</v>
      </c>
      <c r="N638" s="22">
        <f>IF(ISNUMBER(MATCH(mappings[element],issuesfield[field],0)),COUNTIF(issuesfield[field],mappings[element]),0)</f>
        <v>1</v>
      </c>
      <c r="O638" s="14" t="str">
        <f>IF(ISNUMBER(MATCH(mappings[element],#REF!,0)),"y","n")</f>
        <v>n</v>
      </c>
      <c r="P638" s="14" t="s">
        <v>68</v>
      </c>
      <c r="Q638" s="14" t="s">
        <v>28</v>
      </c>
    </row>
    <row r="639" spans="1:17" x14ac:dyDescent="0.25">
      <c r="A639" s="22" t="s">
        <v>704</v>
      </c>
      <c r="B639" s="22" t="s">
        <v>704</v>
      </c>
      <c r="C639" s="22" t="s">
        <v>836</v>
      </c>
      <c r="D639" s="22" t="s">
        <v>29</v>
      </c>
      <c r="E639" s="22" t="s">
        <v>837</v>
      </c>
      <c r="F639" s="12">
        <v>610</v>
      </c>
      <c r="G639" s="22" t="s">
        <v>906</v>
      </c>
      <c r="H639" s="22" t="s">
        <v>831</v>
      </c>
      <c r="I639" s="22" t="s">
        <v>828</v>
      </c>
      <c r="J639" s="22" t="s">
        <v>28</v>
      </c>
      <c r="K639" s="22" t="s">
        <v>28</v>
      </c>
      <c r="L639" s="22" t="str">
        <f>mappings[element]&amp;mappings[institution]&amp;mappings[source data element]&amp;mappings[source data subelement]&amp;mappings[constraints]</f>
        <v>subject_geographicGEN610znone</v>
      </c>
      <c r="M639" s="22">
        <f>IF(ISNUMBER(MATCH(mappings[mapping_id],issuesmap[mappingID],0)),COUNTIF(issuesmap[mappingID],mappings[mapping_id]),0)</f>
        <v>0</v>
      </c>
      <c r="N639" s="22">
        <f>IF(ISNUMBER(MATCH(mappings[element],issuesfield[field],0)),COUNTIF(issuesfield[field],mappings[element]),0)</f>
        <v>1</v>
      </c>
      <c r="O639" s="14" t="str">
        <f>IF(ISNUMBER(MATCH(mappings[element],#REF!,0)),"y","n")</f>
        <v>n</v>
      </c>
      <c r="P639" s="14" t="s">
        <v>68</v>
      </c>
      <c r="Q639" s="14" t="s">
        <v>28</v>
      </c>
    </row>
    <row r="640" spans="1:17" x14ac:dyDescent="0.25">
      <c r="A640" s="22" t="s">
        <v>704</v>
      </c>
      <c r="B640" s="22" t="s">
        <v>704</v>
      </c>
      <c r="C640" s="22" t="s">
        <v>836</v>
      </c>
      <c r="D640" s="22" t="s">
        <v>29</v>
      </c>
      <c r="E640" s="22" t="s">
        <v>837</v>
      </c>
      <c r="F640" s="12">
        <v>611</v>
      </c>
      <c r="G640" s="22" t="s">
        <v>906</v>
      </c>
      <c r="H640" s="22" t="s">
        <v>831</v>
      </c>
      <c r="I640" s="3" t="s">
        <v>828</v>
      </c>
      <c r="J640" s="3" t="s">
        <v>28</v>
      </c>
      <c r="K640" s="22" t="s">
        <v>28</v>
      </c>
      <c r="L640" s="22" t="str">
        <f>mappings[element]&amp;mappings[institution]&amp;mappings[source data element]&amp;mappings[source data subelement]&amp;mappings[constraints]</f>
        <v>subject_geographicGEN611znone</v>
      </c>
      <c r="M640" s="22">
        <f>IF(ISNUMBER(MATCH(mappings[mapping_id],issuesmap[mappingID],0)),COUNTIF(issuesmap[mappingID],mappings[mapping_id]),0)</f>
        <v>0</v>
      </c>
      <c r="N640" s="22">
        <f>IF(ISNUMBER(MATCH(mappings[element],issuesfield[field],0)),COUNTIF(issuesfield[field],mappings[element]),0)</f>
        <v>1</v>
      </c>
      <c r="O640" s="14" t="str">
        <f>IF(ISNUMBER(MATCH(mappings[element],#REF!,0)),"y","n")</f>
        <v>n</v>
      </c>
      <c r="P640" s="14" t="s">
        <v>68</v>
      </c>
      <c r="Q640" s="14" t="s">
        <v>28</v>
      </c>
    </row>
    <row r="641" spans="1:17" x14ac:dyDescent="0.25">
      <c r="A641" s="22" t="s">
        <v>704</v>
      </c>
      <c r="B641" s="22" t="s">
        <v>704</v>
      </c>
      <c r="C641" s="22" t="s">
        <v>836</v>
      </c>
      <c r="D641" s="22" t="s">
        <v>29</v>
      </c>
      <c r="E641" s="22" t="s">
        <v>837</v>
      </c>
      <c r="F641" s="12">
        <v>630</v>
      </c>
      <c r="G641" s="22" t="s">
        <v>906</v>
      </c>
      <c r="H641" s="22" t="s">
        <v>831</v>
      </c>
      <c r="I641" s="22" t="s">
        <v>828</v>
      </c>
      <c r="J641" s="22" t="s">
        <v>28</v>
      </c>
      <c r="K641" s="22" t="s">
        <v>28</v>
      </c>
      <c r="L641" s="22" t="str">
        <f>mappings[element]&amp;mappings[institution]&amp;mappings[source data element]&amp;mappings[source data subelement]&amp;mappings[constraints]</f>
        <v>subject_geographicGEN630znone</v>
      </c>
      <c r="M641" s="22">
        <f>IF(ISNUMBER(MATCH(mappings[mapping_id],issuesmap[mappingID],0)),COUNTIF(issuesmap[mappingID],mappings[mapping_id]),0)</f>
        <v>0</v>
      </c>
      <c r="N641" s="22">
        <f>IF(ISNUMBER(MATCH(mappings[element],issuesfield[field],0)),COUNTIF(issuesfield[field],mappings[element]),0)</f>
        <v>1</v>
      </c>
      <c r="O641" s="14" t="str">
        <f>IF(ISNUMBER(MATCH(mappings[element],#REF!,0)),"y","n")</f>
        <v>n</v>
      </c>
      <c r="P641" s="14" t="s">
        <v>68</v>
      </c>
      <c r="Q641" s="14" t="s">
        <v>28</v>
      </c>
    </row>
    <row r="642" spans="1:17" x14ac:dyDescent="0.25">
      <c r="A642" s="22" t="s">
        <v>704</v>
      </c>
      <c r="B642" s="22" t="s">
        <v>704</v>
      </c>
      <c r="C642" s="22" t="s">
        <v>836</v>
      </c>
      <c r="D642" s="22" t="s">
        <v>29</v>
      </c>
      <c r="E642" s="22" t="s">
        <v>837</v>
      </c>
      <c r="F642" s="12">
        <v>648</v>
      </c>
      <c r="G642" s="22" t="s">
        <v>906</v>
      </c>
      <c r="H642" s="22" t="s">
        <v>831</v>
      </c>
      <c r="I642" s="22" t="s">
        <v>828</v>
      </c>
      <c r="J642" s="22" t="s">
        <v>28</v>
      </c>
      <c r="K642" s="22" t="s">
        <v>1162</v>
      </c>
      <c r="L642" s="22" t="str">
        <f>mappings[element]&amp;mappings[institution]&amp;mappings[source data element]&amp;mappings[source data subelement]&amp;mappings[constraints]</f>
        <v>subject_geographicGEN648znone</v>
      </c>
      <c r="M642" s="22">
        <f>IF(ISNUMBER(MATCH(mappings[mapping_id],issuesmap[mappingID],0)),COUNTIF(issuesmap[mappingID],mappings[mapping_id]),0)</f>
        <v>0</v>
      </c>
      <c r="N642" s="22">
        <f>IF(ISNUMBER(MATCH(mappings[element],issuesfield[field],0)),COUNTIF(issuesfield[field],mappings[element]),0)</f>
        <v>1</v>
      </c>
      <c r="O642" s="14" t="str">
        <f>IF(ISNUMBER(MATCH(mappings[element],#REF!,0)),"y","n")</f>
        <v>n</v>
      </c>
      <c r="P642" s="14" t="s">
        <v>68</v>
      </c>
      <c r="Q642" s="14" t="s">
        <v>28</v>
      </c>
    </row>
    <row r="643" spans="1:17" x14ac:dyDescent="0.25">
      <c r="A643" s="22" t="s">
        <v>704</v>
      </c>
      <c r="B643" s="22" t="s">
        <v>704</v>
      </c>
      <c r="C643" s="22" t="s">
        <v>836</v>
      </c>
      <c r="D643" s="22" t="s">
        <v>29</v>
      </c>
      <c r="E643" s="22" t="s">
        <v>837</v>
      </c>
      <c r="F643" s="12">
        <v>650</v>
      </c>
      <c r="G643" s="22" t="s">
        <v>906</v>
      </c>
      <c r="H643" s="22" t="s">
        <v>831</v>
      </c>
      <c r="I643" s="22" t="s">
        <v>828</v>
      </c>
      <c r="J643" s="22" t="s">
        <v>28</v>
      </c>
      <c r="K643" s="22" t="s">
        <v>28</v>
      </c>
      <c r="L643" s="22" t="str">
        <f>mappings[element]&amp;mappings[institution]&amp;mappings[source data element]&amp;mappings[source data subelement]&amp;mappings[constraints]</f>
        <v>subject_geographicGEN650znone</v>
      </c>
      <c r="M643" s="22">
        <f>IF(ISNUMBER(MATCH(mappings[mapping_id],issuesmap[mappingID],0)),COUNTIF(issuesmap[mappingID],mappings[mapping_id]),0)</f>
        <v>0</v>
      </c>
      <c r="N643" s="22">
        <f>IF(ISNUMBER(MATCH(mappings[element],issuesfield[field],0)),COUNTIF(issuesfield[field],mappings[element]),0)</f>
        <v>1</v>
      </c>
      <c r="O643" s="14" t="str">
        <f>IF(ISNUMBER(MATCH(mappings[element],#REF!,0)),"y","n")</f>
        <v>n</v>
      </c>
      <c r="P643" s="14" t="s">
        <v>68</v>
      </c>
      <c r="Q643" s="14" t="s">
        <v>28</v>
      </c>
    </row>
    <row r="644" spans="1:17" s="3" customFormat="1" x14ac:dyDescent="0.25">
      <c r="A644" s="22" t="s">
        <v>704</v>
      </c>
      <c r="B644" s="22" t="s">
        <v>704</v>
      </c>
      <c r="C644" s="22" t="s">
        <v>836</v>
      </c>
      <c r="D644" s="22" t="s">
        <v>29</v>
      </c>
      <c r="E644" s="22" t="s">
        <v>837</v>
      </c>
      <c r="F644" s="12">
        <v>651</v>
      </c>
      <c r="G644" s="22" t="s">
        <v>906</v>
      </c>
      <c r="H644" s="22" t="s">
        <v>831</v>
      </c>
      <c r="I644" s="22" t="s">
        <v>828</v>
      </c>
      <c r="J644" s="3" t="s">
        <v>28</v>
      </c>
      <c r="K644" s="22" t="s">
        <v>28</v>
      </c>
      <c r="L644" s="22" t="str">
        <f>mappings[element]&amp;mappings[institution]&amp;mappings[source data element]&amp;mappings[source data subelement]&amp;mappings[constraints]</f>
        <v>subject_geographicGEN651znone</v>
      </c>
      <c r="M644" s="22">
        <f>IF(ISNUMBER(MATCH(mappings[mapping_id],issuesmap[mappingID],0)),COUNTIF(issuesmap[mappingID],mappings[mapping_id]),0)</f>
        <v>0</v>
      </c>
      <c r="N644" s="22">
        <f>IF(ISNUMBER(MATCH(mappings[element],issuesfield[field],0)),COUNTIF(issuesfield[field],mappings[element]),0)</f>
        <v>1</v>
      </c>
      <c r="O644" s="14" t="str">
        <f>IF(ISNUMBER(MATCH(mappings[element],#REF!,0)),"y","n")</f>
        <v>n</v>
      </c>
      <c r="P644" s="14" t="s">
        <v>68</v>
      </c>
      <c r="Q644" s="14" t="s">
        <v>28</v>
      </c>
    </row>
    <row r="645" spans="1:17" s="3" customFormat="1" x14ac:dyDescent="0.25">
      <c r="A645" s="22" t="s">
        <v>704</v>
      </c>
      <c r="B645" s="22" t="s">
        <v>704</v>
      </c>
      <c r="C645" s="22" t="s">
        <v>836</v>
      </c>
      <c r="D645" s="22" t="s">
        <v>29</v>
      </c>
      <c r="E645" s="22" t="s">
        <v>837</v>
      </c>
      <c r="F645" s="12">
        <v>651</v>
      </c>
      <c r="G645" s="22" t="s">
        <v>1171</v>
      </c>
      <c r="H645" s="22" t="s">
        <v>831</v>
      </c>
      <c r="I645" s="22" t="s">
        <v>843</v>
      </c>
      <c r="J645" s="3" t="s">
        <v>1172</v>
      </c>
      <c r="K645" s="22" t="s">
        <v>28</v>
      </c>
      <c r="L645" s="14" t="str">
        <f>mappings[element]&amp;mappings[institution]&amp;mappings[source data element]&amp;mappings[source data subelement]&amp;mappings[constraints]</f>
        <v>subject_geographicGEN651agnone</v>
      </c>
      <c r="M645" s="14">
        <f>IF(ISNUMBER(MATCH(mappings[mapping_id],issuesmap[mappingID],0)),COUNTIF(issuesmap[mappingID],mappings[mapping_id]),0)</f>
        <v>0</v>
      </c>
      <c r="N645" s="14">
        <f>IF(ISNUMBER(MATCH(mappings[element],issuesfield[field],0)),COUNTIF(issuesfield[field],mappings[element]),0)</f>
        <v>1</v>
      </c>
      <c r="O645" s="14" t="str">
        <f>IF(ISNUMBER(MATCH(mappings[element],#REF!,0)),"y","n")</f>
        <v>n</v>
      </c>
      <c r="P645" s="14" t="s">
        <v>68</v>
      </c>
      <c r="Q645" s="14" t="s">
        <v>68</v>
      </c>
    </row>
    <row r="646" spans="1:17" s="3" customFormat="1" x14ac:dyDescent="0.25">
      <c r="A646" s="22" t="s">
        <v>704</v>
      </c>
      <c r="B646" s="22" t="s">
        <v>704</v>
      </c>
      <c r="C646" s="22" t="s">
        <v>836</v>
      </c>
      <c r="D646" s="22" t="s">
        <v>29</v>
      </c>
      <c r="E646" s="22" t="s">
        <v>837</v>
      </c>
      <c r="F646" s="12">
        <v>653</v>
      </c>
      <c r="G646" s="22" t="s">
        <v>830</v>
      </c>
      <c r="H646" s="22" t="s">
        <v>1173</v>
      </c>
      <c r="I646" s="22" t="s">
        <v>828</v>
      </c>
      <c r="J646" s="3" t="s">
        <v>28</v>
      </c>
      <c r="K646" s="22" t="s">
        <v>28</v>
      </c>
      <c r="L646" s="22" t="str">
        <f>mappings[element]&amp;mappings[institution]&amp;mappings[source data element]&amp;mappings[source data subelement]&amp;mappings[constraints]</f>
        <v>subject_geographicGEN653ai2 = 5</v>
      </c>
      <c r="M646" s="22">
        <f>IF(ISNUMBER(MATCH(mappings[mapping_id],issuesmap[mappingID],0)),COUNTIF(issuesmap[mappingID],mappings[mapping_id]),0)</f>
        <v>0</v>
      </c>
      <c r="N646" s="22">
        <f>IF(ISNUMBER(MATCH(mappings[element],issuesfield[field],0)),COUNTIF(issuesfield[field],mappings[element]),0)</f>
        <v>1</v>
      </c>
      <c r="O646" s="14" t="str">
        <f>IF(ISNUMBER(MATCH(mappings[element],#REF!,0)),"y","n")</f>
        <v>n</v>
      </c>
      <c r="P646" s="14" t="s">
        <v>68</v>
      </c>
      <c r="Q646" s="14" t="s">
        <v>28</v>
      </c>
    </row>
    <row r="647" spans="1:17" x14ac:dyDescent="0.25">
      <c r="A647" s="22" t="s">
        <v>704</v>
      </c>
      <c r="B647" s="22" t="s">
        <v>704</v>
      </c>
      <c r="C647" s="22" t="s">
        <v>836</v>
      </c>
      <c r="D647" s="22" t="s">
        <v>29</v>
      </c>
      <c r="E647" s="22" t="s">
        <v>837</v>
      </c>
      <c r="F647" s="12">
        <v>655</v>
      </c>
      <c r="G647" s="22" t="s">
        <v>906</v>
      </c>
      <c r="H647" s="22" t="s">
        <v>831</v>
      </c>
      <c r="I647" s="22" t="s">
        <v>828</v>
      </c>
      <c r="J647" t="s">
        <v>28</v>
      </c>
      <c r="K647" s="22" t="s">
        <v>28</v>
      </c>
      <c r="L647" s="22" t="str">
        <f>mappings[element]&amp;mappings[institution]&amp;mappings[source data element]&amp;mappings[source data subelement]&amp;mappings[constraints]</f>
        <v>subject_geographicGEN655znone</v>
      </c>
      <c r="M647" s="22">
        <f>IF(ISNUMBER(MATCH(mappings[mapping_id],issuesmap[mappingID],0)),COUNTIF(issuesmap[mappingID],mappings[mapping_id]),0)</f>
        <v>0</v>
      </c>
      <c r="N647" s="22">
        <f>IF(ISNUMBER(MATCH(mappings[element],issuesfield[field],0)),COUNTIF(issuesfield[field],mappings[element]),0)</f>
        <v>1</v>
      </c>
      <c r="O647" s="14" t="str">
        <f>IF(ISNUMBER(MATCH(mappings[element],#REF!,0)),"y","n")</f>
        <v>n</v>
      </c>
      <c r="P647" s="14" t="s">
        <v>68</v>
      </c>
      <c r="Q647" s="14" t="s">
        <v>28</v>
      </c>
    </row>
    <row r="648" spans="1:17" x14ac:dyDescent="0.25">
      <c r="A648" s="22" t="s">
        <v>704</v>
      </c>
      <c r="B648" s="22" t="s">
        <v>704</v>
      </c>
      <c r="C648" s="22" t="s">
        <v>836</v>
      </c>
      <c r="D648" s="22" t="s">
        <v>29</v>
      </c>
      <c r="E648" s="22" t="s">
        <v>837</v>
      </c>
      <c r="F648" s="12">
        <v>656</v>
      </c>
      <c r="G648" s="22" t="s">
        <v>906</v>
      </c>
      <c r="H648" s="22" t="s">
        <v>831</v>
      </c>
      <c r="I648" s="22" t="s">
        <v>828</v>
      </c>
      <c r="J648" s="3" t="s">
        <v>28</v>
      </c>
      <c r="K648" s="22" t="s">
        <v>28</v>
      </c>
      <c r="L648" s="22" t="str">
        <f>mappings[element]&amp;mappings[institution]&amp;mappings[source data element]&amp;mappings[source data subelement]&amp;mappings[constraints]</f>
        <v>subject_geographicGEN656znone</v>
      </c>
      <c r="M648" s="22">
        <f>IF(ISNUMBER(MATCH(mappings[mapping_id],issuesmap[mappingID],0)),COUNTIF(issuesmap[mappingID],mappings[mapping_id]),0)</f>
        <v>0</v>
      </c>
      <c r="N648" s="22">
        <f>IF(ISNUMBER(MATCH(mappings[element],issuesfield[field],0)),COUNTIF(issuesfield[field],mappings[element]),0)</f>
        <v>1</v>
      </c>
      <c r="O648" s="14" t="str">
        <f>IF(ISNUMBER(MATCH(mappings[element],#REF!,0)),"y","n")</f>
        <v>n</v>
      </c>
      <c r="P648" s="14" t="s">
        <v>68</v>
      </c>
      <c r="Q648" s="14" t="s">
        <v>28</v>
      </c>
    </row>
    <row r="649" spans="1:17" s="3" customFormat="1" x14ac:dyDescent="0.25">
      <c r="A649" s="22" t="s">
        <v>704</v>
      </c>
      <c r="B649" s="22" t="s">
        <v>704</v>
      </c>
      <c r="C649" s="22" t="s">
        <v>836</v>
      </c>
      <c r="D649" s="22" t="s">
        <v>29</v>
      </c>
      <c r="E649" s="22" t="s">
        <v>837</v>
      </c>
      <c r="F649" s="12">
        <v>657</v>
      </c>
      <c r="G649" s="22" t="s">
        <v>906</v>
      </c>
      <c r="H649" s="22" t="s">
        <v>831</v>
      </c>
      <c r="I649" s="22" t="s">
        <v>828</v>
      </c>
      <c r="J649" s="3" t="s">
        <v>28</v>
      </c>
      <c r="K649" s="22" t="s">
        <v>28</v>
      </c>
      <c r="L649" s="22" t="str">
        <f>mappings[element]&amp;mappings[institution]&amp;mappings[source data element]&amp;mappings[source data subelement]&amp;mappings[constraints]</f>
        <v>subject_geographicGEN657znone</v>
      </c>
      <c r="M649" s="22">
        <f>IF(ISNUMBER(MATCH(mappings[mapping_id],issuesmap[mappingID],0)),COUNTIF(issuesmap[mappingID],mappings[mapping_id]),0)</f>
        <v>0</v>
      </c>
      <c r="N649" s="22">
        <f>IF(ISNUMBER(MATCH(mappings[element],issuesfield[field],0)),COUNTIF(issuesfield[field],mappings[element]),0)</f>
        <v>1</v>
      </c>
      <c r="O649" s="14" t="str">
        <f>IF(ISNUMBER(MATCH(mappings[element],#REF!,0)),"y","n")</f>
        <v>n</v>
      </c>
      <c r="P649" s="14" t="s">
        <v>68</v>
      </c>
      <c r="Q649" s="14" t="s">
        <v>28</v>
      </c>
    </row>
    <row r="650" spans="1:17" x14ac:dyDescent="0.25">
      <c r="A650" s="22" t="s">
        <v>704</v>
      </c>
      <c r="B650" s="22" t="s">
        <v>704</v>
      </c>
      <c r="C650" s="22" t="s">
        <v>836</v>
      </c>
      <c r="D650" s="22" t="s">
        <v>29</v>
      </c>
      <c r="E650" s="22" t="s">
        <v>837</v>
      </c>
      <c r="F650" s="12">
        <v>662</v>
      </c>
      <c r="G650" s="22" t="s">
        <v>1174</v>
      </c>
      <c r="H650" s="22" t="s">
        <v>831</v>
      </c>
      <c r="I650" s="22" t="s">
        <v>828</v>
      </c>
      <c r="J650" t="s">
        <v>28</v>
      </c>
      <c r="K650" s="22" t="s">
        <v>28</v>
      </c>
      <c r="L650" s="14" t="str">
        <f>mappings[element]&amp;mappings[institution]&amp;mappings[source data element]&amp;mappings[source data subelement]&amp;mappings[constraints]</f>
        <v>subject_geographicGEN662abcdfghnone</v>
      </c>
      <c r="M650" s="14">
        <f>IF(ISNUMBER(MATCH(mappings[mapping_id],issuesmap[mappingID],0)),COUNTIF(issuesmap[mappingID],mappings[mapping_id]),0)</f>
        <v>0</v>
      </c>
      <c r="N650" s="14">
        <f>IF(ISNUMBER(MATCH(mappings[element],issuesfield[field],0)),COUNTIF(issuesfield[field],mappings[element]),0)</f>
        <v>1</v>
      </c>
      <c r="O650" s="14" t="str">
        <f>IF(ISNUMBER(MATCH(mappings[element],#REF!,0)),"y","n")</f>
        <v>n</v>
      </c>
      <c r="P650" s="14" t="s">
        <v>68</v>
      </c>
      <c r="Q650" s="14" t="s">
        <v>68</v>
      </c>
    </row>
    <row r="651" spans="1:17" x14ac:dyDescent="0.25">
      <c r="A651" s="22" t="s">
        <v>704</v>
      </c>
      <c r="B651" s="22" t="s">
        <v>704</v>
      </c>
      <c r="C651" s="22" t="s">
        <v>836</v>
      </c>
      <c r="D651" s="22" t="s">
        <v>29</v>
      </c>
      <c r="E651" s="22" t="s">
        <v>822</v>
      </c>
      <c r="F651" s="12">
        <v>690</v>
      </c>
      <c r="G651" s="22" t="s">
        <v>906</v>
      </c>
      <c r="H651" s="22" t="s">
        <v>831</v>
      </c>
      <c r="I651" s="22" t="s">
        <v>828</v>
      </c>
      <c r="J651" s="22" t="s">
        <v>28</v>
      </c>
      <c r="K651" s="22" t="s">
        <v>28</v>
      </c>
      <c r="L651" s="22" t="str">
        <f>mappings[element]&amp;mappings[institution]&amp;mappings[source data element]&amp;mappings[source data subelement]&amp;mappings[constraints]</f>
        <v>subject_geographicUNC690znone</v>
      </c>
      <c r="M651" s="22">
        <f>IF(ISNUMBER(MATCH(mappings[mapping_id],issuesmap[mappingID],0)),COUNTIF(issuesmap[mappingID],mappings[mapping_id]),0)</f>
        <v>0</v>
      </c>
      <c r="N651" s="22">
        <f>IF(ISNUMBER(MATCH(mappings[element],issuesfield[field],0)),COUNTIF(issuesfield[field],mappings[element]),0)</f>
        <v>1</v>
      </c>
      <c r="O651" s="14" t="str">
        <f>IF(ISNUMBER(MATCH(mappings[element],#REF!,0)),"y","n")</f>
        <v>n</v>
      </c>
      <c r="P651" s="14" t="s">
        <v>68</v>
      </c>
      <c r="Q651" s="14" t="s">
        <v>28</v>
      </c>
    </row>
    <row r="652" spans="1:17" x14ac:dyDescent="0.25">
      <c r="A652" s="22" t="s">
        <v>704</v>
      </c>
      <c r="B652" s="22" t="s">
        <v>704</v>
      </c>
      <c r="C652" s="22" t="s">
        <v>836</v>
      </c>
      <c r="D652" s="22" t="s">
        <v>29</v>
      </c>
      <c r="E652" s="22" t="s">
        <v>822</v>
      </c>
      <c r="F652" s="12">
        <v>691</v>
      </c>
      <c r="G652" s="22" t="s">
        <v>919</v>
      </c>
      <c r="H652" s="22" t="s">
        <v>831</v>
      </c>
      <c r="I652" s="22" t="s">
        <v>843</v>
      </c>
      <c r="J652" s="3" t="s">
        <v>1172</v>
      </c>
      <c r="K652" s="22" t="s">
        <v>28</v>
      </c>
      <c r="L652" s="14" t="str">
        <f>mappings[element]&amp;mappings[institution]&amp;mappings[source data element]&amp;mappings[source data subelement]&amp;mappings[constraints]</f>
        <v>subject_geographicUNC691aznone</v>
      </c>
      <c r="M652" s="14">
        <f>IF(ISNUMBER(MATCH(mappings[mapping_id],issuesmap[mappingID],0)),COUNTIF(issuesmap[mappingID],mappings[mapping_id]),0)</f>
        <v>0</v>
      </c>
      <c r="N652" s="14">
        <f>IF(ISNUMBER(MATCH(mappings[element],issuesfield[field],0)),COUNTIF(issuesfield[field],mappings[element]),0)</f>
        <v>1</v>
      </c>
      <c r="O652" s="14" t="str">
        <f>IF(ISNUMBER(MATCH(mappings[element],#REF!,0)),"y","n")</f>
        <v>n</v>
      </c>
      <c r="P652" s="14" t="s">
        <v>68</v>
      </c>
      <c r="Q652" s="14" t="s">
        <v>68</v>
      </c>
    </row>
    <row r="653" spans="1:17" x14ac:dyDescent="0.25">
      <c r="A653" s="22" t="s">
        <v>704</v>
      </c>
      <c r="B653" s="22" t="s">
        <v>704</v>
      </c>
      <c r="C653" s="22" t="s">
        <v>836</v>
      </c>
      <c r="D653" s="22" t="s">
        <v>29</v>
      </c>
      <c r="E653" s="22" t="s">
        <v>822</v>
      </c>
      <c r="F653" s="12">
        <v>695</v>
      </c>
      <c r="G653" s="22" t="s">
        <v>906</v>
      </c>
      <c r="H653" s="22" t="s">
        <v>831</v>
      </c>
      <c r="I653" s="22" t="s">
        <v>828</v>
      </c>
      <c r="J653" s="22" t="s">
        <v>28</v>
      </c>
      <c r="K653" s="22" t="s">
        <v>28</v>
      </c>
      <c r="L653" s="22" t="str">
        <f>mappings[element]&amp;mappings[institution]&amp;mappings[source data element]&amp;mappings[source data subelement]&amp;mappings[constraints]</f>
        <v>subject_geographicUNC695znone</v>
      </c>
      <c r="M653" s="22">
        <f>IF(ISNUMBER(MATCH(mappings[mapping_id],issuesmap[mappingID],0)),COUNTIF(issuesmap[mappingID],mappings[mapping_id]),0)</f>
        <v>0</v>
      </c>
      <c r="N653" s="22">
        <f>IF(ISNUMBER(MATCH(mappings[element],issuesfield[field],0)),COUNTIF(issuesfield[field],mappings[element]),0)</f>
        <v>1</v>
      </c>
      <c r="O653" s="14" t="str">
        <f>IF(ISNUMBER(MATCH(mappings[element],#REF!,0)),"y","n")</f>
        <v>n</v>
      </c>
      <c r="P653" s="14" t="s">
        <v>68</v>
      </c>
      <c r="Q653" s="14" t="s">
        <v>28</v>
      </c>
    </row>
    <row r="654" spans="1:17" x14ac:dyDescent="0.25">
      <c r="A654" s="22" t="s">
        <v>704</v>
      </c>
      <c r="B654" s="22" t="s">
        <v>704</v>
      </c>
      <c r="C654" s="22" t="s">
        <v>836</v>
      </c>
      <c r="D654" s="22" t="s">
        <v>29</v>
      </c>
      <c r="E654" s="22" t="s">
        <v>822</v>
      </c>
      <c r="F654" s="12">
        <v>698</v>
      </c>
      <c r="G654" s="22" t="s">
        <v>906</v>
      </c>
      <c r="H654" s="22" t="s">
        <v>831</v>
      </c>
      <c r="I654" s="22" t="s">
        <v>828</v>
      </c>
      <c r="J654" s="22" t="s">
        <v>28</v>
      </c>
      <c r="K654" s="22" t="s">
        <v>28</v>
      </c>
      <c r="L654" s="22" t="str">
        <f>mappings[element]&amp;mappings[institution]&amp;mappings[source data element]&amp;mappings[source data subelement]&amp;mappings[constraints]</f>
        <v>subject_geographicUNC698znone</v>
      </c>
      <c r="M654" s="22">
        <f>IF(ISNUMBER(MATCH(mappings[mapping_id],issuesmap[mappingID],0)),COUNTIF(issuesmap[mappingID],mappings[mapping_id]),0)</f>
        <v>0</v>
      </c>
      <c r="N654" s="22">
        <f>IF(ISNUMBER(MATCH(mappings[element],issuesfield[field],0)),COUNTIF(issuesfield[field],mappings[element]),0)</f>
        <v>1</v>
      </c>
      <c r="O654" s="14" t="str">
        <f>IF(ISNUMBER(MATCH(mappings[element],#REF!,0)),"y","n")</f>
        <v>n</v>
      </c>
      <c r="P654" s="14" t="s">
        <v>68</v>
      </c>
      <c r="Q654" s="14" t="s">
        <v>28</v>
      </c>
    </row>
    <row r="655" spans="1:17" x14ac:dyDescent="0.25">
      <c r="A655" s="3" t="s">
        <v>710</v>
      </c>
      <c r="B655" s="3" t="s">
        <v>715</v>
      </c>
      <c r="C655" s="22" t="s">
        <v>836</v>
      </c>
      <c r="D655" s="22" t="s">
        <v>29</v>
      </c>
      <c r="E655" s="22" t="s">
        <v>837</v>
      </c>
      <c r="F655" s="10">
        <v>600</v>
      </c>
      <c r="G655" s="3" t="s">
        <v>1175</v>
      </c>
      <c r="H655" t="s">
        <v>831</v>
      </c>
      <c r="I655" s="3" t="s">
        <v>843</v>
      </c>
      <c r="J655" t="s">
        <v>853</v>
      </c>
      <c r="K655" s="3" t="s">
        <v>28</v>
      </c>
      <c r="L655" s="3" t="str">
        <f>mappings[element]&amp;mappings[institution]&amp;mappings[source data element]&amp;mappings[source data subelement]&amp;mappings[constraints]</f>
        <v>subject_headings[value]GEN600abcdfghjklmnopqrstuvxyznone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68</v>
      </c>
    </row>
    <row r="656" spans="1:17" x14ac:dyDescent="0.25">
      <c r="A656" s="3" t="s">
        <v>710</v>
      </c>
      <c r="B656" s="3" t="s">
        <v>715</v>
      </c>
      <c r="C656" s="22" t="s">
        <v>836</v>
      </c>
      <c r="D656" s="22" t="s">
        <v>29</v>
      </c>
      <c r="E656" s="22" t="s">
        <v>837</v>
      </c>
      <c r="F656" s="10">
        <v>610</v>
      </c>
      <c r="G656" s="3" t="s">
        <v>1176</v>
      </c>
      <c r="H656" t="s">
        <v>831</v>
      </c>
      <c r="I656" s="3" t="s">
        <v>843</v>
      </c>
      <c r="J656" s="3" t="s">
        <v>853</v>
      </c>
      <c r="K656" s="3" t="s">
        <v>28</v>
      </c>
      <c r="L656" s="3" t="str">
        <f>mappings[element]&amp;mappings[institution]&amp;mappings[source data element]&amp;mappings[source data subelement]&amp;mappings[constraints]</f>
        <v>subject_headings[value]GEN610abcdfghklmnoprstuvxyznone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68</v>
      </c>
    </row>
    <row r="657" spans="1:17" x14ac:dyDescent="0.25">
      <c r="A657" s="3" t="s">
        <v>710</v>
      </c>
      <c r="B657" s="3" t="s">
        <v>715</v>
      </c>
      <c r="C657" s="22" t="s">
        <v>836</v>
      </c>
      <c r="D657" s="22" t="s">
        <v>29</v>
      </c>
      <c r="E657" s="22" t="s">
        <v>837</v>
      </c>
      <c r="F657" s="10">
        <v>611</v>
      </c>
      <c r="G657" s="3" t="s">
        <v>1177</v>
      </c>
      <c r="H657" t="s">
        <v>831</v>
      </c>
      <c r="I657" s="3" t="s">
        <v>843</v>
      </c>
      <c r="J657" s="3" t="s">
        <v>853</v>
      </c>
      <c r="K657" s="3" t="s">
        <v>28</v>
      </c>
      <c r="L657" s="3" t="str">
        <f>mappings[element]&amp;mappings[institution]&amp;mappings[source data element]&amp;mappings[source data subelement]&amp;mappings[constraints]</f>
        <v>subject_headings[value]GEN611acdefghklnpqstuvxyznone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68</v>
      </c>
    </row>
    <row r="658" spans="1:17" x14ac:dyDescent="0.25">
      <c r="A658" s="3" t="s">
        <v>710</v>
      </c>
      <c r="B658" s="3" t="s">
        <v>715</v>
      </c>
      <c r="C658" s="22" t="s">
        <v>836</v>
      </c>
      <c r="D658" s="22" t="s">
        <v>29</v>
      </c>
      <c r="E658" s="22" t="s">
        <v>837</v>
      </c>
      <c r="F658" s="10">
        <v>630</v>
      </c>
      <c r="G658" s="3" t="s">
        <v>1178</v>
      </c>
      <c r="H658" s="3" t="s">
        <v>831</v>
      </c>
      <c r="I658" s="3" t="s">
        <v>843</v>
      </c>
      <c r="J658" t="s">
        <v>853</v>
      </c>
      <c r="K658" s="3" t="s">
        <v>28</v>
      </c>
      <c r="L658" s="3" t="str">
        <f>mappings[element]&amp;mappings[institution]&amp;mappings[source data element]&amp;mappings[source data subelement]&amp;mappings[constraints]</f>
        <v>subject_headings[value]GEN630adfghklmnoprstvxyznone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68</v>
      </c>
    </row>
    <row r="659" spans="1:17" x14ac:dyDescent="0.25">
      <c r="A659" s="3" t="s">
        <v>710</v>
      </c>
      <c r="B659" s="3" t="s">
        <v>715</v>
      </c>
      <c r="C659" s="22" t="s">
        <v>836</v>
      </c>
      <c r="D659" s="22" t="s">
        <v>29</v>
      </c>
      <c r="E659" s="22" t="s">
        <v>837</v>
      </c>
      <c r="F659" s="10">
        <v>647</v>
      </c>
      <c r="G659" s="3" t="s">
        <v>1179</v>
      </c>
      <c r="H659" s="3" t="s">
        <v>831</v>
      </c>
      <c r="I659" s="3" t="s">
        <v>843</v>
      </c>
      <c r="J659" t="s">
        <v>853</v>
      </c>
      <c r="K659" s="3" t="s">
        <v>28</v>
      </c>
      <c r="L659" s="3" t="str">
        <f>mappings[element]&amp;mappings[institution]&amp;mappings[source data element]&amp;mappings[source data subelement]&amp;mappings[constraints]</f>
        <v>subject_headings[value]GEN647acdgvxyznone</v>
      </c>
      <c r="M659" s="3">
        <f>IF(ISNUMBER(MATCH(mappings[mapping_id],issuesmap[mappingID],0)),COUNTIF(issuesmap[mappingID],mappings[mapping_id]),0)</f>
        <v>0</v>
      </c>
      <c r="N659" s="3">
        <f>IF(ISNUMBER(MATCH(mappings[element],issuesfield[field],0)),COUNTIF(issuesfield[field],mappings[element]),0)</f>
        <v>0</v>
      </c>
      <c r="O659" s="3" t="str">
        <f>IF(ISNUMBER(MATCH(mappings[element],#REF!,0)),"y","n")</f>
        <v>n</v>
      </c>
      <c r="P659" s="3" t="s">
        <v>68</v>
      </c>
      <c r="Q659" s="3" t="s">
        <v>68</v>
      </c>
    </row>
    <row r="660" spans="1:17" x14ac:dyDescent="0.25">
      <c r="A660" s="3" t="s">
        <v>710</v>
      </c>
      <c r="B660" s="3" t="s">
        <v>715</v>
      </c>
      <c r="C660" s="22" t="s">
        <v>836</v>
      </c>
      <c r="D660" s="22" t="s">
        <v>29</v>
      </c>
      <c r="E660" s="22" t="s">
        <v>837</v>
      </c>
      <c r="F660" s="10">
        <v>648</v>
      </c>
      <c r="G660" s="3" t="s">
        <v>852</v>
      </c>
      <c r="H660" s="3" t="s">
        <v>831</v>
      </c>
      <c r="I660" s="3" t="s">
        <v>843</v>
      </c>
      <c r="J660" s="3" t="s">
        <v>853</v>
      </c>
      <c r="K660" s="3" t="s">
        <v>28</v>
      </c>
      <c r="L660" s="3" t="str">
        <f>mappings[element]&amp;mappings[institution]&amp;mappings[source data element]&amp;mappings[source data subelement]&amp;mappings[constraints]</f>
        <v>subject_headings[value]GEN648avxyznone</v>
      </c>
      <c r="M660" s="3">
        <f>IF(ISNUMBER(MATCH(mappings[mapping_id],issuesmap[mappingID],0)),COUNTIF(issuesmap[mappingID],mappings[mapping_id]),0)</f>
        <v>0</v>
      </c>
      <c r="N660" s="3">
        <f>IF(ISNUMBER(MATCH(mappings[element],issuesfield[field],0)),COUNTIF(issuesfield[field],mappings[element]),0)</f>
        <v>0</v>
      </c>
      <c r="O660" s="3" t="str">
        <f>IF(ISNUMBER(MATCH(mappings[element],#REF!,0)),"y","n")</f>
        <v>n</v>
      </c>
      <c r="P660" s="3" t="s">
        <v>68</v>
      </c>
      <c r="Q660" s="3" t="s">
        <v>68</v>
      </c>
    </row>
    <row r="661" spans="1:17" s="3" customFormat="1" x14ac:dyDescent="0.25">
      <c r="A661" s="3" t="s">
        <v>710</v>
      </c>
      <c r="B661" s="3" t="s">
        <v>715</v>
      </c>
      <c r="C661" s="22" t="s">
        <v>836</v>
      </c>
      <c r="D661" s="22" t="s">
        <v>29</v>
      </c>
      <c r="E661" s="22" t="s">
        <v>837</v>
      </c>
      <c r="F661" s="10">
        <v>650</v>
      </c>
      <c r="G661" s="3" t="s">
        <v>1180</v>
      </c>
      <c r="H661" s="3" t="s">
        <v>831</v>
      </c>
      <c r="I661" s="3" t="s">
        <v>843</v>
      </c>
      <c r="J661" s="3" t="s">
        <v>853</v>
      </c>
      <c r="K661" s="3" t="s">
        <v>28</v>
      </c>
      <c r="L661" s="3" t="str">
        <f>mappings[element]&amp;mappings[institution]&amp;mappings[source data element]&amp;mappings[source data subelement]&amp;mappings[constraints]</f>
        <v>subject_headings[value]GEN650abcdgvxyznone</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68</v>
      </c>
    </row>
    <row r="662" spans="1:17" x14ac:dyDescent="0.25">
      <c r="A662" s="3" t="s">
        <v>710</v>
      </c>
      <c r="B662" s="3" t="s">
        <v>715</v>
      </c>
      <c r="C662" s="22" t="s">
        <v>836</v>
      </c>
      <c r="D662" s="22" t="s">
        <v>29</v>
      </c>
      <c r="E662" s="22" t="s">
        <v>837</v>
      </c>
      <c r="F662" s="10">
        <v>651</v>
      </c>
      <c r="G662" s="3" t="s">
        <v>1181</v>
      </c>
      <c r="H662" s="3" t="s">
        <v>831</v>
      </c>
      <c r="I662" s="3" t="s">
        <v>843</v>
      </c>
      <c r="J662" s="3" t="s">
        <v>853</v>
      </c>
      <c r="K662" s="3" t="s">
        <v>28</v>
      </c>
      <c r="L662" s="3" t="str">
        <f>mappings[element]&amp;mappings[institution]&amp;mappings[source data element]&amp;mappings[source data subelement]&amp;mappings[constraints]</f>
        <v>subject_headings[value]GEN651agvxyznone</v>
      </c>
      <c r="M662" s="3">
        <f>IF(ISNUMBER(MATCH(mappings[mapping_id],issuesmap[mappingID],0)),COUNTIF(issuesmap[mappingID],mappings[mapping_id]),0)</f>
        <v>0</v>
      </c>
      <c r="N662" s="3">
        <f>IF(ISNUMBER(MATCH(mappings[element],issuesfield[field],0)),COUNTIF(issuesfield[field],mappings[element]),0)</f>
        <v>0</v>
      </c>
      <c r="O662" s="3" t="str">
        <f>IF(ISNUMBER(MATCH(mappings[element],#REF!,0)),"y","n")</f>
        <v>n</v>
      </c>
      <c r="P662" s="3" t="s">
        <v>68</v>
      </c>
      <c r="Q662" s="3" t="s">
        <v>68</v>
      </c>
    </row>
    <row r="663" spans="1:17" s="3" customFormat="1" x14ac:dyDescent="0.25">
      <c r="A663" s="3" t="s">
        <v>710</v>
      </c>
      <c r="B663" s="3" t="s">
        <v>715</v>
      </c>
      <c r="C663" s="22" t="s">
        <v>836</v>
      </c>
      <c r="D663" s="22" t="s">
        <v>29</v>
      </c>
      <c r="E663" s="22" t="s">
        <v>837</v>
      </c>
      <c r="F663" s="10">
        <v>653</v>
      </c>
      <c r="G663" s="3" t="s">
        <v>830</v>
      </c>
      <c r="H663" s="3" t="s">
        <v>1182</v>
      </c>
      <c r="I663" s="3" t="s">
        <v>828</v>
      </c>
      <c r="J663" s="3" t="s">
        <v>851</v>
      </c>
      <c r="K663" s="3" t="s">
        <v>28</v>
      </c>
      <c r="L663" s="3" t="str">
        <f>mappings[element]&amp;mappings[institution]&amp;mappings[source data element]&amp;mappings[source data subelement]&amp;mappings[constraints]</f>
        <v>subject_headings[value]GEN653ai2 =~ /[ 012345]/</v>
      </c>
      <c r="M663" s="3">
        <f>IF(ISNUMBER(MATCH(mappings[mapping_id],issuesmap[mappingID],0)),COUNTIF(issuesmap[mappingID],mappings[mapping_id]),0)</f>
        <v>0</v>
      </c>
      <c r="N663" s="3">
        <f>IF(ISNUMBER(MATCH(mappings[element],issuesfield[field],0)),COUNTIF(issuesfield[field],mappings[element]),0)</f>
        <v>0</v>
      </c>
      <c r="O663" s="3" t="str">
        <f>IF(ISNUMBER(MATCH(mappings[element],#REF!,0)),"y","n")</f>
        <v>n</v>
      </c>
      <c r="P663" s="3" t="s">
        <v>68</v>
      </c>
      <c r="Q663" s="3" t="s">
        <v>68</v>
      </c>
    </row>
    <row r="664" spans="1:17" x14ac:dyDescent="0.25">
      <c r="A664" s="3" t="s">
        <v>710</v>
      </c>
      <c r="B664" s="3" t="s">
        <v>715</v>
      </c>
      <c r="C664" s="22" t="s">
        <v>836</v>
      </c>
      <c r="D664" s="22" t="s">
        <v>29</v>
      </c>
      <c r="E664" s="22" t="s">
        <v>837</v>
      </c>
      <c r="F664" s="10">
        <v>656</v>
      </c>
      <c r="G664" t="s">
        <v>1183</v>
      </c>
      <c r="H664" s="3" t="s">
        <v>831</v>
      </c>
      <c r="I664" s="3" t="s">
        <v>843</v>
      </c>
      <c r="J664" t="s">
        <v>851</v>
      </c>
      <c r="K664" t="s">
        <v>28</v>
      </c>
      <c r="L664" t="str">
        <f>mappings[element]&amp;mappings[institution]&amp;mappings[source data element]&amp;mappings[source data subelement]&amp;mappings[constraints]</f>
        <v>subject_headings[value]GEN656akvxyznone</v>
      </c>
      <c r="M664">
        <f>IF(ISNUMBER(MATCH(mappings[mapping_id],issuesmap[mappingID],0)),COUNTIF(issuesmap[mappingID],mappings[mapping_id]),0)</f>
        <v>0</v>
      </c>
      <c r="N664">
        <f>IF(ISNUMBER(MATCH(mappings[element],issuesfield[field],0)),COUNTIF(issuesfield[field],mappings[element]),0)</f>
        <v>0</v>
      </c>
      <c r="O664" s="3" t="str">
        <f>IF(ISNUMBER(MATCH(mappings[element],#REF!,0)),"y","n")</f>
        <v>n</v>
      </c>
      <c r="P664" s="3" t="s">
        <v>68</v>
      </c>
      <c r="Q664" s="3" t="s">
        <v>68</v>
      </c>
    </row>
    <row r="665" spans="1:17" s="3" customFormat="1" x14ac:dyDescent="0.25">
      <c r="A665" s="3" t="s">
        <v>710</v>
      </c>
      <c r="B665" s="3" t="s">
        <v>715</v>
      </c>
      <c r="C665" s="22" t="s">
        <v>836</v>
      </c>
      <c r="D665" s="22" t="s">
        <v>29</v>
      </c>
      <c r="E665" s="22" t="s">
        <v>837</v>
      </c>
      <c r="F665" s="10">
        <v>657</v>
      </c>
      <c r="G665" s="3" t="s">
        <v>852</v>
      </c>
      <c r="H665" s="3" t="s">
        <v>831</v>
      </c>
      <c r="I665" s="3" t="s">
        <v>843</v>
      </c>
      <c r="J665" s="3" t="s">
        <v>851</v>
      </c>
      <c r="K665" s="3" t="s">
        <v>28</v>
      </c>
      <c r="L665" s="3" t="str">
        <f>mappings[element]&amp;mappings[institution]&amp;mappings[source data element]&amp;mappings[source data subelement]&amp;mappings[constraints]</f>
        <v>subject_headings[value]GEN657avxyznone</v>
      </c>
      <c r="M665" s="3">
        <f>IF(ISNUMBER(MATCH(mappings[mapping_id],issuesmap[mappingID],0)),COUNTIF(issuesmap[mappingID],mappings[mapping_id]),0)</f>
        <v>0</v>
      </c>
      <c r="N665" s="3">
        <f>IF(ISNUMBER(MATCH(mappings[element],issuesfield[field],0)),COUNTIF(issuesfield[field],mappings[element]),0)</f>
        <v>0</v>
      </c>
      <c r="O665" s="3" t="str">
        <f>IF(ISNUMBER(MATCH(mappings[element],#REF!,0)),"y","n")</f>
        <v>n</v>
      </c>
      <c r="P665" s="3" t="s">
        <v>68</v>
      </c>
      <c r="Q665" s="3" t="s">
        <v>68</v>
      </c>
    </row>
    <row r="666" spans="1:17" x14ac:dyDescent="0.25">
      <c r="A666" s="3" t="s">
        <v>710</v>
      </c>
      <c r="B666" s="3" t="s">
        <v>715</v>
      </c>
      <c r="C666" s="22" t="s">
        <v>836</v>
      </c>
      <c r="D666" s="22" t="s">
        <v>29</v>
      </c>
      <c r="E666" s="22" t="s">
        <v>837</v>
      </c>
      <c r="F666" s="10">
        <v>662</v>
      </c>
      <c r="G666" t="s">
        <v>1174</v>
      </c>
      <c r="H666" s="3" t="s">
        <v>831</v>
      </c>
      <c r="I666" s="3" t="s">
        <v>843</v>
      </c>
      <c r="J666" t="s">
        <v>851</v>
      </c>
      <c r="K666" s="3" t="s">
        <v>28</v>
      </c>
      <c r="L666" t="str">
        <f>mappings[element]&amp;mappings[institution]&amp;mappings[source data element]&amp;mappings[source data subelement]&amp;mappings[constraints]</f>
        <v>subject_headings[value]GEN662abcdfghnone</v>
      </c>
      <c r="M666">
        <f>IF(ISNUMBER(MATCH(mappings[mapping_id],issuesmap[mappingID],0)),COUNTIF(issuesmap[mappingID],mappings[mapping_id]),0)</f>
        <v>0</v>
      </c>
      <c r="N666">
        <f>IF(ISNUMBER(MATCH(mappings[element],issuesfield[field],0)),COUNTIF(issuesfield[field],mappings[element]),0)</f>
        <v>0</v>
      </c>
      <c r="O666" s="3" t="str">
        <f>IF(ISNUMBER(MATCH(mappings[element],#REF!,0)),"y","n")</f>
        <v>n</v>
      </c>
      <c r="P666" s="3" t="s">
        <v>68</v>
      </c>
      <c r="Q666" s="3" t="s">
        <v>68</v>
      </c>
    </row>
    <row r="667" spans="1:17" x14ac:dyDescent="0.25">
      <c r="A667" s="3" t="s">
        <v>710</v>
      </c>
      <c r="B667" s="3" t="s">
        <v>715</v>
      </c>
      <c r="C667" s="22" t="s">
        <v>836</v>
      </c>
      <c r="D667" s="22" t="s">
        <v>29</v>
      </c>
      <c r="E667" s="22" t="s">
        <v>822</v>
      </c>
      <c r="F667" s="10">
        <v>690</v>
      </c>
      <c r="G667" s="3" t="s">
        <v>1573</v>
      </c>
      <c r="H667" s="3" t="s">
        <v>831</v>
      </c>
      <c r="I667" s="3" t="s">
        <v>843</v>
      </c>
      <c r="J667" s="3" t="s">
        <v>853</v>
      </c>
      <c r="K667" s="3" t="s">
        <v>28</v>
      </c>
      <c r="L667" s="3" t="str">
        <f>mappings[element]&amp;mappings[institution]&amp;mappings[source data element]&amp;mappings[source data subelement]&amp;mappings[constraints]</f>
        <v>subject_headings[value]UNC690abcdgqvxyznone</v>
      </c>
      <c r="M667" s="3">
        <f>IF(ISNUMBER(MATCH(mappings[mapping_id],issuesmap[mappingID],0)),COUNTIF(issuesmap[mappingID],mappings[mapping_id]),0)</f>
        <v>0</v>
      </c>
      <c r="N667" s="3">
        <f>IF(ISNUMBER(MATCH(mappings[element],issuesfield[field],0)),COUNTIF(issuesfield[field],mappings[element]),0)</f>
        <v>0</v>
      </c>
      <c r="O667" s="3" t="str">
        <f>IF(ISNUMBER(MATCH(mappings[element],#REF!,0)),"y","n")</f>
        <v>n</v>
      </c>
      <c r="P667" s="3" t="s">
        <v>68</v>
      </c>
      <c r="Q667" s="3" t="s">
        <v>68</v>
      </c>
    </row>
    <row r="668" spans="1:17" x14ac:dyDescent="0.25">
      <c r="A668" s="3" t="s">
        <v>710</v>
      </c>
      <c r="B668" s="3" t="s">
        <v>715</v>
      </c>
      <c r="C668" s="22" t="s">
        <v>836</v>
      </c>
      <c r="D668" s="22" t="s">
        <v>29</v>
      </c>
      <c r="E668" s="22" t="s">
        <v>822</v>
      </c>
      <c r="F668" s="10">
        <v>691</v>
      </c>
      <c r="G668" t="s">
        <v>1572</v>
      </c>
      <c r="H668" s="3" t="s">
        <v>831</v>
      </c>
      <c r="I668" s="3" t="s">
        <v>843</v>
      </c>
      <c r="J668" t="s">
        <v>853</v>
      </c>
      <c r="K668" s="3" t="s">
        <v>28</v>
      </c>
      <c r="L668" t="str">
        <f>mappings[element]&amp;mappings[institution]&amp;mappings[source data element]&amp;mappings[source data subelement]&amp;mappings[constraints]</f>
        <v>subject_headings[value]UNC691abgvxyznone</v>
      </c>
      <c r="M668">
        <f>IF(ISNUMBER(MATCH(mappings[mapping_id],issuesmap[mappingID],0)),COUNTIF(issuesmap[mappingID],mappings[mapping_id]),0)</f>
        <v>0</v>
      </c>
      <c r="N668">
        <f>IF(ISNUMBER(MATCH(mappings[element],issuesfield[field],0)),COUNTIF(issuesfield[field],mappings[element]),0)</f>
        <v>0</v>
      </c>
      <c r="O668" s="3" t="str">
        <f>IF(ISNUMBER(MATCH(mappings[element],#REF!,0)),"y","n")</f>
        <v>n</v>
      </c>
      <c r="P668" s="3" t="s">
        <v>68</v>
      </c>
      <c r="Q668" s="3" t="s">
        <v>68</v>
      </c>
    </row>
    <row r="669" spans="1:17" x14ac:dyDescent="0.25">
      <c r="A669" s="3" t="s">
        <v>710</v>
      </c>
      <c r="B669" s="3" t="s">
        <v>715</v>
      </c>
      <c r="C669" s="22" t="s">
        <v>836</v>
      </c>
      <c r="D669" s="22" t="s">
        <v>29</v>
      </c>
      <c r="E669" s="22" t="s">
        <v>822</v>
      </c>
      <c r="F669" s="10">
        <v>698</v>
      </c>
      <c r="G669" t="s">
        <v>852</v>
      </c>
      <c r="H669" s="3" t="s">
        <v>831</v>
      </c>
      <c r="I669" s="3" t="s">
        <v>843</v>
      </c>
      <c r="J669" t="s">
        <v>853</v>
      </c>
      <c r="K669" s="3" t="s">
        <v>28</v>
      </c>
      <c r="L669" t="str">
        <f>mappings[element]&amp;mappings[institution]&amp;mappings[source data element]&amp;mappings[source data subelement]&amp;mappings[constraints]</f>
        <v>subject_headings[value]UNC698avxyznone</v>
      </c>
      <c r="M669">
        <f>IF(ISNUMBER(MATCH(mappings[mapping_id],issuesmap[mappingID],0)),COUNTIF(issuesmap[mappingID],mappings[mapping_id]),0)</f>
        <v>0</v>
      </c>
      <c r="N669">
        <f>IF(ISNUMBER(MATCH(mappings[element],issuesfield[field],0)),COUNTIF(issuesfield[field],mappings[element]),0)</f>
        <v>0</v>
      </c>
      <c r="O669" s="3" t="str">
        <f>IF(ISNUMBER(MATCH(mappings[element],#REF!,0)),"y","n")</f>
        <v>n</v>
      </c>
      <c r="P669" s="3" t="s">
        <v>68</v>
      </c>
      <c r="Q669" s="3" t="s">
        <v>68</v>
      </c>
    </row>
    <row r="670" spans="1:17" x14ac:dyDescent="0.25">
      <c r="A670" s="3" t="s">
        <v>718</v>
      </c>
      <c r="B670" s="3" t="s">
        <v>718</v>
      </c>
      <c r="C670" s="22" t="s">
        <v>836</v>
      </c>
      <c r="D670" s="22" t="s">
        <v>29</v>
      </c>
      <c r="E670" s="22" t="s">
        <v>837</v>
      </c>
      <c r="F670" s="10">
        <v>600</v>
      </c>
      <c r="G670" s="3" t="s">
        <v>1184</v>
      </c>
      <c r="H670" s="22" t="s">
        <v>831</v>
      </c>
      <c r="I670" s="22" t="s">
        <v>843</v>
      </c>
      <c r="J670" t="s">
        <v>28</v>
      </c>
      <c r="K670" s="3" t="s">
        <v>1185</v>
      </c>
      <c r="L670" s="3" t="str">
        <f>mappings[element]&amp;mappings[institution]&amp;mappings[source data element]&amp;mappings[source data subelement]&amp;mappings[constraints]</f>
        <v>subject_topicalGEN600abcdfghjklmnopqrstunone</v>
      </c>
      <c r="M670" s="3">
        <f>IF(ISNUMBER(MATCH(mappings[mapping_id],issuesmap[mappingID],0)),COUNTIF(issuesmap[mappingID],mappings[mapping_id]),0)</f>
        <v>0</v>
      </c>
      <c r="N670" s="3">
        <f>IF(ISNUMBER(MATCH(mappings[element],issuesfield[field],0)),COUNTIF(issuesfield[field],mappings[element]),0)</f>
        <v>0</v>
      </c>
      <c r="O670" s="3" t="str">
        <f>IF(ISNUMBER(MATCH(mappings[element],#REF!,0)),"y","n")</f>
        <v>n</v>
      </c>
      <c r="P670" s="3" t="s">
        <v>68</v>
      </c>
      <c r="Q670" s="3" t="s">
        <v>28</v>
      </c>
    </row>
    <row r="671" spans="1:17" s="3" customFormat="1" x14ac:dyDescent="0.25">
      <c r="A671" s="3" t="s">
        <v>718</v>
      </c>
      <c r="B671" s="3" t="s">
        <v>718</v>
      </c>
      <c r="C671" s="22" t="s">
        <v>836</v>
      </c>
      <c r="D671" s="22" t="s">
        <v>29</v>
      </c>
      <c r="E671" s="22" t="s">
        <v>837</v>
      </c>
      <c r="F671" s="10">
        <v>600</v>
      </c>
      <c r="G671" s="3" t="s">
        <v>25</v>
      </c>
      <c r="H671" s="22" t="s">
        <v>831</v>
      </c>
      <c r="I671" s="22" t="s">
        <v>828</v>
      </c>
      <c r="J671" s="3" t="s">
        <v>28</v>
      </c>
      <c r="K671" s="3" t="s">
        <v>28</v>
      </c>
      <c r="L671" s="3" t="str">
        <f>mappings[element]&amp;mappings[institution]&amp;mappings[source data element]&amp;mappings[source data subelement]&amp;mappings[constraints]</f>
        <v>subject_topicalGEN600xnone</v>
      </c>
      <c r="M671" s="3">
        <f>IF(ISNUMBER(MATCH(mappings[mapping_id],issuesmap[mappingID],0)),COUNTIF(issuesmap[mappingID],mappings[mapping_id]),0)</f>
        <v>0</v>
      </c>
      <c r="N671" s="3">
        <f>IF(ISNUMBER(MATCH(mappings[element],issuesfield[field],0)),COUNTIF(issuesfield[field],mappings[element]),0)</f>
        <v>0</v>
      </c>
      <c r="O671" s="3" t="str">
        <f>IF(ISNUMBER(MATCH(mappings[element],#REF!,0)),"y","n")</f>
        <v>n</v>
      </c>
      <c r="P671" s="3" t="s">
        <v>68</v>
      </c>
      <c r="Q671" s="3" t="s">
        <v>28</v>
      </c>
    </row>
    <row r="672" spans="1:17" x14ac:dyDescent="0.25">
      <c r="A672" s="3" t="s">
        <v>718</v>
      </c>
      <c r="B672" s="3" t="s">
        <v>718</v>
      </c>
      <c r="C672" s="22" t="s">
        <v>836</v>
      </c>
      <c r="D672" s="22" t="s">
        <v>29</v>
      </c>
      <c r="E672" s="22" t="s">
        <v>837</v>
      </c>
      <c r="F672" s="10">
        <v>610</v>
      </c>
      <c r="G672" s="3" t="s">
        <v>1186</v>
      </c>
      <c r="H672" s="22" t="s">
        <v>831</v>
      </c>
      <c r="I672" s="3" t="s">
        <v>843</v>
      </c>
      <c r="J672" s="3" t="s">
        <v>28</v>
      </c>
      <c r="K672" s="3" t="s">
        <v>1187</v>
      </c>
      <c r="L672" s="3" t="str">
        <f>mappings[element]&amp;mappings[institution]&amp;mappings[source data element]&amp;mappings[source data subelement]&amp;mappings[constraints]</f>
        <v>subject_topicalGEN610abcdfghklmnoprstunone</v>
      </c>
      <c r="M672" s="3">
        <f>IF(ISNUMBER(MATCH(mappings[mapping_id],issuesmap[mappingID],0)),COUNTIF(issuesmap[mappingID],mappings[mapping_id]),0)</f>
        <v>0</v>
      </c>
      <c r="N672" s="3">
        <f>IF(ISNUMBER(MATCH(mappings[element],issuesfield[field],0)),COUNTIF(issuesfield[field],mappings[element]),0)</f>
        <v>0</v>
      </c>
      <c r="O672" s="3" t="str">
        <f>IF(ISNUMBER(MATCH(mappings[element],#REF!,0)),"y","n")</f>
        <v>n</v>
      </c>
      <c r="P672" s="3" t="s">
        <v>68</v>
      </c>
      <c r="Q672" s="3" t="s">
        <v>28</v>
      </c>
    </row>
    <row r="673" spans="1:17" s="3" customFormat="1" x14ac:dyDescent="0.25">
      <c r="A673" s="3" t="s">
        <v>718</v>
      </c>
      <c r="B673" s="3" t="s">
        <v>718</v>
      </c>
      <c r="C673" s="22" t="s">
        <v>836</v>
      </c>
      <c r="D673" s="22" t="s">
        <v>29</v>
      </c>
      <c r="E673" s="22" t="s">
        <v>837</v>
      </c>
      <c r="F673" s="10">
        <v>610</v>
      </c>
      <c r="G673" s="3" t="s">
        <v>25</v>
      </c>
      <c r="H673" s="22" t="s">
        <v>831</v>
      </c>
      <c r="I673" s="22" t="s">
        <v>828</v>
      </c>
      <c r="J673" s="3" t="s">
        <v>28</v>
      </c>
      <c r="K673" s="3" t="s">
        <v>28</v>
      </c>
      <c r="L673" s="3" t="str">
        <f>mappings[element]&amp;mappings[institution]&amp;mappings[source data element]&amp;mappings[source data subelement]&amp;mappings[constraints]</f>
        <v>subject_topicalGEN610xnone</v>
      </c>
      <c r="M673" s="3">
        <f>IF(ISNUMBER(MATCH(mappings[mapping_id],issuesmap[mappingID],0)),COUNTIF(issuesmap[mappingID],mappings[mapping_id]),0)</f>
        <v>0</v>
      </c>
      <c r="N673" s="3">
        <f>IF(ISNUMBER(MATCH(mappings[element],issuesfield[field],0)),COUNTIF(issuesfield[field],mappings[element]),0)</f>
        <v>0</v>
      </c>
      <c r="O673" s="3" t="str">
        <f>IF(ISNUMBER(MATCH(mappings[element],#REF!,0)),"y","n")</f>
        <v>n</v>
      </c>
      <c r="P673" s="3" t="s">
        <v>68</v>
      </c>
      <c r="Q673" s="3" t="s">
        <v>28</v>
      </c>
    </row>
    <row r="674" spans="1:17" s="3" customFormat="1" x14ac:dyDescent="0.25">
      <c r="A674" s="3" t="s">
        <v>718</v>
      </c>
      <c r="B674" s="3" t="s">
        <v>718</v>
      </c>
      <c r="C674" s="22" t="s">
        <v>836</v>
      </c>
      <c r="D674" s="22" t="s">
        <v>29</v>
      </c>
      <c r="E674" s="22" t="s">
        <v>837</v>
      </c>
      <c r="F674" s="10">
        <v>611</v>
      </c>
      <c r="G674" s="3" t="s">
        <v>1188</v>
      </c>
      <c r="H674" s="22" t="s">
        <v>831</v>
      </c>
      <c r="I674" s="3" t="s">
        <v>843</v>
      </c>
      <c r="J674" s="3" t="s">
        <v>28</v>
      </c>
      <c r="K674" s="3" t="s">
        <v>1189</v>
      </c>
      <c r="L674" s="3" t="str">
        <f>mappings[element]&amp;mappings[institution]&amp;mappings[source data element]&amp;mappings[source data subelement]&amp;mappings[constraints]</f>
        <v>subject_topicalGEN611acdefghklnpqstunone</v>
      </c>
      <c r="M674" s="3">
        <f>IF(ISNUMBER(MATCH(mappings[mapping_id],issuesmap[mappingID],0)),COUNTIF(issuesmap[mappingID],mappings[mapping_id]),0)</f>
        <v>0</v>
      </c>
      <c r="N674" s="3">
        <f>IF(ISNUMBER(MATCH(mappings[element],issuesfield[field],0)),COUNTIF(issuesfield[field],mappings[element]),0)</f>
        <v>0</v>
      </c>
      <c r="O674" s="3" t="str">
        <f>IF(ISNUMBER(MATCH(mappings[element],#REF!,0)),"y","n")</f>
        <v>n</v>
      </c>
      <c r="P674" s="3" t="s">
        <v>68</v>
      </c>
      <c r="Q674" s="3" t="s">
        <v>28</v>
      </c>
    </row>
    <row r="675" spans="1:17" s="3" customFormat="1" x14ac:dyDescent="0.25">
      <c r="A675" s="3" t="s">
        <v>718</v>
      </c>
      <c r="B675" s="3" t="s">
        <v>718</v>
      </c>
      <c r="C675" s="22" t="s">
        <v>836</v>
      </c>
      <c r="D675" s="22" t="s">
        <v>29</v>
      </c>
      <c r="E675" s="22" t="s">
        <v>837</v>
      </c>
      <c r="F675" s="10">
        <v>611</v>
      </c>
      <c r="G675" s="3" t="s">
        <v>25</v>
      </c>
      <c r="H675" s="22" t="s">
        <v>831</v>
      </c>
      <c r="I675" s="3" t="s">
        <v>828</v>
      </c>
      <c r="J675" s="3" t="s">
        <v>28</v>
      </c>
      <c r="K675" s="3" t="s">
        <v>28</v>
      </c>
      <c r="L675" s="3" t="str">
        <f>mappings[element]&amp;mappings[institution]&amp;mappings[source data element]&amp;mappings[source data subelement]&amp;mappings[constraints]</f>
        <v>subject_topicalGEN611xnone</v>
      </c>
      <c r="M675" s="3">
        <f>IF(ISNUMBER(MATCH(mappings[mapping_id],issuesmap[mappingID],0)),COUNTIF(issuesmap[mappingID],mappings[mapping_id]),0)</f>
        <v>0</v>
      </c>
      <c r="N675" s="3">
        <f>IF(ISNUMBER(MATCH(mappings[element],issuesfield[field],0)),COUNTIF(issuesfield[field],mappings[element]),0)</f>
        <v>0</v>
      </c>
      <c r="O675" s="3" t="str">
        <f>IF(ISNUMBER(MATCH(mappings[element],#REF!,0)),"y","n")</f>
        <v>n</v>
      </c>
      <c r="P675" s="3" t="s">
        <v>68</v>
      </c>
      <c r="Q675" s="3" t="s">
        <v>28</v>
      </c>
    </row>
    <row r="676" spans="1:17" s="3" customFormat="1" x14ac:dyDescent="0.25">
      <c r="A676" s="3" t="s">
        <v>718</v>
      </c>
      <c r="B676" s="3" t="s">
        <v>718</v>
      </c>
      <c r="C676" s="22" t="s">
        <v>836</v>
      </c>
      <c r="D676" s="22" t="s">
        <v>29</v>
      </c>
      <c r="E676" s="22" t="s">
        <v>837</v>
      </c>
      <c r="F676" s="10">
        <v>630</v>
      </c>
      <c r="G676" s="3" t="s">
        <v>1190</v>
      </c>
      <c r="H676" s="22" t="s">
        <v>831</v>
      </c>
      <c r="I676" s="22" t="s">
        <v>843</v>
      </c>
      <c r="J676" s="3" t="s">
        <v>28</v>
      </c>
      <c r="K676" s="3" t="s">
        <v>1191</v>
      </c>
      <c r="L676" s="3" t="str">
        <f>mappings[element]&amp;mappings[institution]&amp;mappings[source data element]&amp;mappings[source data subelement]&amp;mappings[constraints]</f>
        <v>subject_topicalGEN630adfghklmnoprstnone</v>
      </c>
      <c r="M676" s="3">
        <f>IF(ISNUMBER(MATCH(mappings[mapping_id],issuesmap[mappingID],0)),COUNTIF(issuesmap[mappingID],mappings[mapping_id]),0)</f>
        <v>0</v>
      </c>
      <c r="N676" s="3">
        <f>IF(ISNUMBER(MATCH(mappings[element],issuesfield[field],0)),COUNTIF(issuesfield[field],mappings[element]),0)</f>
        <v>0</v>
      </c>
      <c r="O676" s="3" t="str">
        <f>IF(ISNUMBER(MATCH(mappings[element],#REF!,0)),"y","n")</f>
        <v>n</v>
      </c>
      <c r="P676" s="3" t="s">
        <v>68</v>
      </c>
      <c r="Q676" s="3" t="s">
        <v>28</v>
      </c>
    </row>
    <row r="677" spans="1:17" x14ac:dyDescent="0.25">
      <c r="A677" s="3" t="s">
        <v>718</v>
      </c>
      <c r="B677" s="3" t="s">
        <v>718</v>
      </c>
      <c r="C677" s="22" t="s">
        <v>836</v>
      </c>
      <c r="D677" s="22" t="s">
        <v>29</v>
      </c>
      <c r="E677" s="22" t="s">
        <v>837</v>
      </c>
      <c r="F677" s="10">
        <v>630</v>
      </c>
      <c r="G677" s="3" t="s">
        <v>25</v>
      </c>
      <c r="H677" s="22" t="s">
        <v>831</v>
      </c>
      <c r="I677" s="3" t="s">
        <v>828</v>
      </c>
      <c r="J677" s="3" t="s">
        <v>28</v>
      </c>
      <c r="K677" s="3" t="s">
        <v>28</v>
      </c>
      <c r="L677" s="3" t="str">
        <f>mappings[element]&amp;mappings[institution]&amp;mappings[source data element]&amp;mappings[source data subelement]&amp;mappings[constraints]</f>
        <v>subject_topicalGEN630xnone</v>
      </c>
      <c r="M677" s="3">
        <f>IF(ISNUMBER(MATCH(mappings[mapping_id],issuesmap[mappingID],0)),COUNTIF(issuesmap[mappingID],mappings[mapping_id]),0)</f>
        <v>0</v>
      </c>
      <c r="N677" s="3">
        <f>IF(ISNUMBER(MATCH(mappings[element],issuesfield[field],0)),COUNTIF(issuesfield[field],mappings[element]),0)</f>
        <v>0</v>
      </c>
      <c r="O677" s="3" t="str">
        <f>IF(ISNUMBER(MATCH(mappings[element],#REF!,0)),"y","n")</f>
        <v>n</v>
      </c>
      <c r="P677" s="3" t="s">
        <v>68</v>
      </c>
      <c r="Q677" s="3" t="s">
        <v>28</v>
      </c>
    </row>
    <row r="678" spans="1:17" x14ac:dyDescent="0.25">
      <c r="A678" s="3" t="s">
        <v>718</v>
      </c>
      <c r="B678" s="3" t="s">
        <v>718</v>
      </c>
      <c r="C678" s="22" t="s">
        <v>836</v>
      </c>
      <c r="D678" s="22" t="s">
        <v>29</v>
      </c>
      <c r="E678" s="22" t="s">
        <v>837</v>
      </c>
      <c r="F678" s="10">
        <v>647</v>
      </c>
      <c r="G678" s="3" t="s">
        <v>1192</v>
      </c>
      <c r="H678" s="22" t="s">
        <v>831</v>
      </c>
      <c r="I678" s="3" t="s">
        <v>843</v>
      </c>
      <c r="J678" s="3" t="s">
        <v>28</v>
      </c>
      <c r="K678" s="3" t="s">
        <v>1161</v>
      </c>
      <c r="L678" s="3" t="str">
        <f>mappings[element]&amp;mappings[institution]&amp;mappings[source data element]&amp;mappings[source data subelement]&amp;mappings[constraints]</f>
        <v>subject_topicalGEN647acdgnone</v>
      </c>
      <c r="M678" s="3">
        <f>IF(ISNUMBER(MATCH(mappings[mapping_id],issuesmap[mappingID],0)),COUNTIF(issuesmap[mappingID],mappings[mapping_id]),0)</f>
        <v>0</v>
      </c>
      <c r="N678" s="3">
        <f>IF(ISNUMBER(MATCH(mappings[element],issuesfield[field],0)),COUNTIF(issuesfield[field],mappings[element]),0)</f>
        <v>0</v>
      </c>
      <c r="O678" s="3" t="str">
        <f>IF(ISNUMBER(MATCH(mappings[element],#REF!,0)),"y","n")</f>
        <v>n</v>
      </c>
      <c r="P678" s="3" t="s">
        <v>68</v>
      </c>
      <c r="Q678" s="3" t="s">
        <v>1534</v>
      </c>
    </row>
    <row r="679" spans="1:17" x14ac:dyDescent="0.25">
      <c r="A679" s="3" t="s">
        <v>718</v>
      </c>
      <c r="B679" s="3" t="s">
        <v>718</v>
      </c>
      <c r="C679" s="22" t="s">
        <v>836</v>
      </c>
      <c r="D679" s="22" t="s">
        <v>29</v>
      </c>
      <c r="E679" s="22" t="s">
        <v>837</v>
      </c>
      <c r="F679" s="10">
        <v>647</v>
      </c>
      <c r="G679" s="3" t="s">
        <v>25</v>
      </c>
      <c r="H679" s="22" t="s">
        <v>831</v>
      </c>
      <c r="I679" s="22" t="s">
        <v>828</v>
      </c>
      <c r="J679" s="3" t="s">
        <v>28</v>
      </c>
      <c r="K679" s="3" t="s">
        <v>1161</v>
      </c>
      <c r="L679" s="3" t="str">
        <f>mappings[element]&amp;mappings[institution]&amp;mappings[source data element]&amp;mappings[source data subelement]&amp;mappings[constraints]</f>
        <v>subject_topicalGEN647xnone</v>
      </c>
      <c r="M679" s="3">
        <f>IF(ISNUMBER(MATCH(mappings[mapping_id],issuesmap[mappingID],0)),COUNTIF(issuesmap[mappingID],mappings[mapping_id]),0)</f>
        <v>0</v>
      </c>
      <c r="N679" s="3">
        <f>IF(ISNUMBER(MATCH(mappings[element],issuesfield[field],0)),COUNTIF(issuesfield[field],mappings[element]),0)</f>
        <v>0</v>
      </c>
      <c r="O679" s="3" t="str">
        <f>IF(ISNUMBER(MATCH(mappings[element],#REF!,0)),"y","n")</f>
        <v>n</v>
      </c>
      <c r="P679" s="3" t="s">
        <v>68</v>
      </c>
      <c r="Q679" s="3" t="s">
        <v>1534</v>
      </c>
    </row>
    <row r="680" spans="1:17" x14ac:dyDescent="0.25">
      <c r="A680" s="3" t="s">
        <v>718</v>
      </c>
      <c r="B680" s="3" t="s">
        <v>718</v>
      </c>
      <c r="C680" s="22" t="s">
        <v>836</v>
      </c>
      <c r="D680" s="22" t="s">
        <v>29</v>
      </c>
      <c r="E680" s="22" t="s">
        <v>837</v>
      </c>
      <c r="F680" s="10">
        <v>648</v>
      </c>
      <c r="G680" s="3" t="s">
        <v>25</v>
      </c>
      <c r="H680" s="22" t="s">
        <v>831</v>
      </c>
      <c r="I680" s="3" t="s">
        <v>828</v>
      </c>
      <c r="J680" s="3" t="s">
        <v>28</v>
      </c>
      <c r="K680" s="3" t="s">
        <v>1162</v>
      </c>
      <c r="L680" s="3" t="str">
        <f>mappings[element]&amp;mappings[institution]&amp;mappings[source data element]&amp;mappings[source data subelement]&amp;mappings[constraints]</f>
        <v>subject_topicalGEN648xnone</v>
      </c>
      <c r="M680" s="3">
        <f>IF(ISNUMBER(MATCH(mappings[mapping_id],issuesmap[mappingID],0)),COUNTIF(issuesmap[mappingID],mappings[mapping_id]),0)</f>
        <v>0</v>
      </c>
      <c r="N680" s="3">
        <f>IF(ISNUMBER(MATCH(mappings[element],issuesfield[field],0)),COUNTIF(issuesfield[field],mappings[element]),0)</f>
        <v>0</v>
      </c>
      <c r="O680" s="3" t="str">
        <f>IF(ISNUMBER(MATCH(mappings[element],#REF!,0)),"y","n")</f>
        <v>n</v>
      </c>
      <c r="P680" s="3" t="s">
        <v>68</v>
      </c>
      <c r="Q680" s="3" t="s">
        <v>28</v>
      </c>
    </row>
    <row r="681" spans="1:17" x14ac:dyDescent="0.25">
      <c r="A681" s="3" t="s">
        <v>718</v>
      </c>
      <c r="B681" s="3" t="s">
        <v>718</v>
      </c>
      <c r="C681" s="22" t="s">
        <v>836</v>
      </c>
      <c r="D681" s="22" t="s">
        <v>29</v>
      </c>
      <c r="E681" s="22" t="s">
        <v>837</v>
      </c>
      <c r="F681" s="10">
        <v>650</v>
      </c>
      <c r="G681" s="3" t="s">
        <v>1014</v>
      </c>
      <c r="H681" s="22" t="s">
        <v>831</v>
      </c>
      <c r="I681" s="3" t="s">
        <v>843</v>
      </c>
      <c r="J681" s="3" t="s">
        <v>28</v>
      </c>
      <c r="K681" s="3" t="s">
        <v>28</v>
      </c>
      <c r="L681" s="3" t="str">
        <f>mappings[element]&amp;mappings[institution]&amp;mappings[source data element]&amp;mappings[source data subelement]&amp;mappings[constraints]</f>
        <v>subject_topicalGEN650abcdgnone</v>
      </c>
      <c r="M681" s="3">
        <f>IF(ISNUMBER(MATCH(mappings[mapping_id],issuesmap[mappingID],0)),COUNTIF(issuesmap[mappingID],mappings[mapping_id]),0)</f>
        <v>0</v>
      </c>
      <c r="N681" s="3">
        <f>IF(ISNUMBER(MATCH(mappings[element],issuesfield[field],0)),COUNTIF(issuesfield[field],mappings[element]),0)</f>
        <v>0</v>
      </c>
      <c r="O681" s="3" t="str">
        <f>IF(ISNUMBER(MATCH(mappings[element],#REF!,0)),"y","n")</f>
        <v>n</v>
      </c>
      <c r="P681" s="3" t="s">
        <v>68</v>
      </c>
      <c r="Q681" s="3" t="s">
        <v>28</v>
      </c>
    </row>
    <row r="682" spans="1:17" x14ac:dyDescent="0.25">
      <c r="A682" s="3" t="s">
        <v>718</v>
      </c>
      <c r="B682" s="3" t="s">
        <v>718</v>
      </c>
      <c r="C682" s="22" t="s">
        <v>836</v>
      </c>
      <c r="D682" s="22" t="s">
        <v>29</v>
      </c>
      <c r="E682" s="22" t="s">
        <v>837</v>
      </c>
      <c r="F682" s="10">
        <v>650</v>
      </c>
      <c r="G682" s="3" t="s">
        <v>25</v>
      </c>
      <c r="H682" s="22" t="s">
        <v>831</v>
      </c>
      <c r="I682" s="22" t="s">
        <v>828</v>
      </c>
      <c r="J682" s="3" t="s">
        <v>28</v>
      </c>
      <c r="K682" s="3" t="s">
        <v>28</v>
      </c>
      <c r="L682" s="3" t="str">
        <f>mappings[element]&amp;mappings[institution]&amp;mappings[source data element]&amp;mappings[source data subelement]&amp;mappings[constraints]</f>
        <v>subject_topicalGEN650xnone</v>
      </c>
      <c r="M682" s="3">
        <f>IF(ISNUMBER(MATCH(mappings[mapping_id],issuesmap[mappingID],0)),COUNTIF(issuesmap[mappingID],mappings[mapping_id]),0)</f>
        <v>0</v>
      </c>
      <c r="N682" s="3">
        <f>IF(ISNUMBER(MATCH(mappings[element],issuesfield[field],0)),COUNTIF(issuesfield[field],mappings[element]),0)</f>
        <v>0</v>
      </c>
      <c r="O682" s="3" t="str">
        <f>IF(ISNUMBER(MATCH(mappings[element],#REF!,0)),"y","n")</f>
        <v>n</v>
      </c>
      <c r="P682" s="3" t="s">
        <v>68</v>
      </c>
      <c r="Q682" s="3" t="s">
        <v>28</v>
      </c>
    </row>
    <row r="683" spans="1:17" x14ac:dyDescent="0.25">
      <c r="A683" s="3" t="s">
        <v>718</v>
      </c>
      <c r="B683" s="3" t="s">
        <v>718</v>
      </c>
      <c r="C683" s="22" t="s">
        <v>836</v>
      </c>
      <c r="D683" s="22" t="s">
        <v>29</v>
      </c>
      <c r="E683" s="22" t="s">
        <v>837</v>
      </c>
      <c r="F683" s="10">
        <v>651</v>
      </c>
      <c r="G683" s="3" t="s">
        <v>25</v>
      </c>
      <c r="H683" s="22" t="s">
        <v>831</v>
      </c>
      <c r="I683" s="3" t="s">
        <v>828</v>
      </c>
      <c r="J683" s="3" t="s">
        <v>28</v>
      </c>
      <c r="K683" s="3" t="s">
        <v>28</v>
      </c>
      <c r="L683" s="3" t="str">
        <f>mappings[element]&amp;mappings[institution]&amp;mappings[source data element]&amp;mappings[source data subelement]&amp;mappings[constraints]</f>
        <v>subject_topicalGEN651xnone</v>
      </c>
      <c r="M683" s="3">
        <f>IF(ISNUMBER(MATCH(mappings[mapping_id],issuesmap[mappingID],0)),COUNTIF(issuesmap[mappingID],mappings[mapping_id]),0)</f>
        <v>0</v>
      </c>
      <c r="N683" s="3">
        <f>IF(ISNUMBER(MATCH(mappings[element],issuesfield[field],0)),COUNTIF(issuesfield[field],mappings[element]),0)</f>
        <v>0</v>
      </c>
      <c r="O683" s="3" t="str">
        <f>IF(ISNUMBER(MATCH(mappings[element],#REF!,0)),"y","n")</f>
        <v>n</v>
      </c>
      <c r="P683" s="3" t="s">
        <v>68</v>
      </c>
      <c r="Q683" s="3" t="s">
        <v>28</v>
      </c>
    </row>
    <row r="684" spans="1:17" x14ac:dyDescent="0.25">
      <c r="A684" s="22" t="s">
        <v>718</v>
      </c>
      <c r="B684" s="22" t="s">
        <v>718</v>
      </c>
      <c r="C684" s="22" t="s">
        <v>836</v>
      </c>
      <c r="D684" s="22" t="s">
        <v>29</v>
      </c>
      <c r="E684" s="22" t="s">
        <v>837</v>
      </c>
      <c r="F684" s="12">
        <v>653</v>
      </c>
      <c r="G684" s="22" t="s">
        <v>830</v>
      </c>
      <c r="H684" s="3" t="s">
        <v>1154</v>
      </c>
      <c r="I684" s="22" t="s">
        <v>828</v>
      </c>
      <c r="J684" s="22" t="s">
        <v>28</v>
      </c>
      <c r="K684" s="22" t="s">
        <v>1495</v>
      </c>
      <c r="L684" s="22" t="str">
        <f>mappings[element]&amp;mappings[institution]&amp;mappings[source data element]&amp;mappings[source data subelement]&amp;mappings[constraints]</f>
        <v>subject_topicalGEN653ai2 = 4</v>
      </c>
      <c r="M684" s="22">
        <f>IF(ISNUMBER(MATCH(mappings[mapping_id],issuesmap[mappingID],0)),COUNTIF(issuesmap[mappingID],mappings[mapping_id]),0)</f>
        <v>0</v>
      </c>
      <c r="N684" s="22">
        <f>IF(ISNUMBER(MATCH(mappings[element],issuesfield[field],0)),COUNTIF(issuesfield[field],mappings[element]),0)</f>
        <v>0</v>
      </c>
      <c r="O684" s="14" t="str">
        <f>IF(ISNUMBER(MATCH(mappings[element],#REF!,0)),"y","n")</f>
        <v>n</v>
      </c>
      <c r="P684" s="14" t="s">
        <v>68</v>
      </c>
      <c r="Q684" s="14" t="s">
        <v>28</v>
      </c>
    </row>
    <row r="685" spans="1:17" x14ac:dyDescent="0.25">
      <c r="A685" s="3" t="s">
        <v>718</v>
      </c>
      <c r="B685" s="3" t="s">
        <v>718</v>
      </c>
      <c r="C685" s="22" t="s">
        <v>836</v>
      </c>
      <c r="D685" s="22" t="s">
        <v>29</v>
      </c>
      <c r="E685" s="22" t="s">
        <v>837</v>
      </c>
      <c r="F685" s="10">
        <v>653</v>
      </c>
      <c r="G685" s="3" t="s">
        <v>830</v>
      </c>
      <c r="H685" s="22" t="s">
        <v>1193</v>
      </c>
      <c r="I685" s="3" t="s">
        <v>828</v>
      </c>
      <c r="J685" s="3" t="s">
        <v>28</v>
      </c>
      <c r="K685" s="3" t="s">
        <v>28</v>
      </c>
      <c r="L685" s="3" t="str">
        <f>mappings[element]&amp;mappings[institution]&amp;mappings[source data element]&amp;mappings[source data subelement]&amp;mappings[constraints]</f>
        <v>subject_topicalGEN653ai2 =~ /[ 0123]/</v>
      </c>
      <c r="M685" s="3">
        <f>IF(ISNUMBER(MATCH(mappings[mapping_id],issuesmap[mappingID],0)),COUNTIF(issuesmap[mappingID],mappings[mapping_id]),0)</f>
        <v>0</v>
      </c>
      <c r="N685" s="3">
        <f>IF(ISNUMBER(MATCH(mappings[element],issuesfield[field],0)),COUNTIF(issuesfield[field],mappings[element]),0)</f>
        <v>0</v>
      </c>
      <c r="O685" s="3" t="str">
        <f>IF(ISNUMBER(MATCH(mappings[element],#REF!,0)),"y","n")</f>
        <v>n</v>
      </c>
      <c r="P685" s="3" t="s">
        <v>68</v>
      </c>
      <c r="Q685" s="3" t="s">
        <v>28</v>
      </c>
    </row>
    <row r="686" spans="1:17" x14ac:dyDescent="0.25">
      <c r="A686" s="3" t="s">
        <v>718</v>
      </c>
      <c r="B686" s="3" t="s">
        <v>718</v>
      </c>
      <c r="C686" s="22" t="s">
        <v>836</v>
      </c>
      <c r="D686" s="22" t="s">
        <v>29</v>
      </c>
      <c r="E686" s="22" t="s">
        <v>837</v>
      </c>
      <c r="F686" s="10">
        <v>656</v>
      </c>
      <c r="G686" s="3" t="s">
        <v>1164</v>
      </c>
      <c r="H686" s="22" t="s">
        <v>831</v>
      </c>
      <c r="I686" s="22" t="s">
        <v>828</v>
      </c>
      <c r="J686" s="3" t="s">
        <v>28</v>
      </c>
      <c r="K686" s="3" t="s">
        <v>1194</v>
      </c>
      <c r="L686" s="3" t="str">
        <f>mappings[element]&amp;mappings[institution]&amp;mappings[source data element]&amp;mappings[source data subelement]&amp;mappings[constraints]</f>
        <v>subject_topicalGEN656axnone</v>
      </c>
      <c r="M686" s="3">
        <f>IF(ISNUMBER(MATCH(mappings[mapping_id],issuesmap[mappingID],0)),COUNTIF(issuesmap[mappingID],mappings[mapping_id]),0)</f>
        <v>0</v>
      </c>
      <c r="N686" s="3">
        <f>IF(ISNUMBER(MATCH(mappings[element],issuesfield[field],0)),COUNTIF(issuesfield[field],mappings[element]),0)</f>
        <v>0</v>
      </c>
      <c r="O686" s="3" t="str">
        <f>IF(ISNUMBER(MATCH(mappings[element],#REF!,0)),"y","n")</f>
        <v>n</v>
      </c>
      <c r="P686" s="3" t="s">
        <v>68</v>
      </c>
      <c r="Q686" s="3" t="s">
        <v>28</v>
      </c>
    </row>
    <row r="687" spans="1:17" x14ac:dyDescent="0.25">
      <c r="A687" s="22" t="s">
        <v>718</v>
      </c>
      <c r="B687" s="22" t="s">
        <v>718</v>
      </c>
      <c r="C687" s="22" t="s">
        <v>836</v>
      </c>
      <c r="D687" s="22" t="s">
        <v>29</v>
      </c>
      <c r="E687" s="22" t="s">
        <v>837</v>
      </c>
      <c r="F687" s="12">
        <v>657</v>
      </c>
      <c r="G687" s="22" t="s">
        <v>1164</v>
      </c>
      <c r="H687" s="22" t="s">
        <v>831</v>
      </c>
      <c r="I687" s="3" t="s">
        <v>828</v>
      </c>
      <c r="J687" s="22" t="s">
        <v>28</v>
      </c>
      <c r="K687" s="22" t="s">
        <v>28</v>
      </c>
      <c r="L687" s="22" t="str">
        <f>mappings[element]&amp;mappings[institution]&amp;mappings[source data element]&amp;mappings[source data subelement]&amp;mappings[constraints]</f>
        <v>subject_topicalGEN657axnone</v>
      </c>
      <c r="M687" s="22">
        <f>IF(ISNUMBER(MATCH(mappings[mapping_id],issuesmap[mappingID],0)),COUNTIF(issuesmap[mappingID],mappings[mapping_id]),0)</f>
        <v>0</v>
      </c>
      <c r="N687" s="22">
        <f>IF(ISNUMBER(MATCH(mappings[element],issuesfield[field],0)),COUNTIF(issuesfield[field],mappings[element]),0)</f>
        <v>0</v>
      </c>
      <c r="O687" s="14" t="str">
        <f>IF(ISNUMBER(MATCH(mappings[element],#REF!,0)),"y","n")</f>
        <v>n</v>
      </c>
      <c r="P687" s="14" t="s">
        <v>68</v>
      </c>
      <c r="Q687" s="14" t="s">
        <v>28</v>
      </c>
    </row>
    <row r="688" spans="1:17" x14ac:dyDescent="0.25">
      <c r="A688" s="3" t="s">
        <v>718</v>
      </c>
      <c r="B688" s="3" t="s">
        <v>718</v>
      </c>
      <c r="C688" s="22" t="s">
        <v>836</v>
      </c>
      <c r="D688" s="22" t="s">
        <v>29</v>
      </c>
      <c r="E688" s="22" t="s">
        <v>822</v>
      </c>
      <c r="F688" s="10">
        <v>690</v>
      </c>
      <c r="G688" s="3" t="s">
        <v>1184</v>
      </c>
      <c r="H688" s="22" t="s">
        <v>831</v>
      </c>
      <c r="I688" s="22" t="s">
        <v>843</v>
      </c>
      <c r="J688" s="3" t="s">
        <v>28</v>
      </c>
      <c r="K688" s="3" t="s">
        <v>28</v>
      </c>
      <c r="L688" s="3" t="str">
        <f>mappings[element]&amp;mappings[institution]&amp;mappings[source data element]&amp;mappings[source data subelement]&amp;mappings[constraints]</f>
        <v>subject_topicalUNC690abcdfghjklmnopqrstunone</v>
      </c>
      <c r="M688" s="3">
        <f>IF(ISNUMBER(MATCH(mappings[mapping_id],issuesmap[mappingID],0)),COUNTIF(issuesmap[mappingID],mappings[mapping_id]),0)</f>
        <v>0</v>
      </c>
      <c r="N688" s="3">
        <f>IF(ISNUMBER(MATCH(mappings[element],issuesfield[field],0)),COUNTIF(issuesfield[field],mappings[element]),0)</f>
        <v>0</v>
      </c>
      <c r="O688" s="3" t="str">
        <f>IF(ISNUMBER(MATCH(mappings[element],#REF!,0)),"y","n")</f>
        <v>n</v>
      </c>
      <c r="P688" s="3" t="s">
        <v>68</v>
      </c>
      <c r="Q688" s="3" t="s">
        <v>28</v>
      </c>
    </row>
    <row r="689" spans="1:17" x14ac:dyDescent="0.25">
      <c r="A689" s="3" t="s">
        <v>718</v>
      </c>
      <c r="B689" s="3" t="s">
        <v>718</v>
      </c>
      <c r="C689" s="22" t="s">
        <v>836</v>
      </c>
      <c r="D689" s="22" t="s">
        <v>29</v>
      </c>
      <c r="E689" s="22" t="s">
        <v>822</v>
      </c>
      <c r="F689" s="10">
        <v>690</v>
      </c>
      <c r="G689" s="3" t="s">
        <v>25</v>
      </c>
      <c r="H689" s="22" t="s">
        <v>831</v>
      </c>
      <c r="I689" s="22" t="s">
        <v>828</v>
      </c>
      <c r="J689" s="3" t="s">
        <v>28</v>
      </c>
      <c r="K689" s="3" t="s">
        <v>28</v>
      </c>
      <c r="L689" s="3" t="str">
        <f>mappings[element]&amp;mappings[institution]&amp;mappings[source data element]&amp;mappings[source data subelement]&amp;mappings[constraints]</f>
        <v>subject_topicalUNC690xnone</v>
      </c>
      <c r="M689" s="3">
        <f>IF(ISNUMBER(MATCH(mappings[mapping_id],issuesmap[mappingID],0)),COUNTIF(issuesmap[mappingID],mappings[mapping_id]),0)</f>
        <v>0</v>
      </c>
      <c r="N689" s="3">
        <f>IF(ISNUMBER(MATCH(mappings[element],issuesfield[field],0)),COUNTIF(issuesfield[field],mappings[element]),0)</f>
        <v>0</v>
      </c>
      <c r="O689" s="3" t="str">
        <f>IF(ISNUMBER(MATCH(mappings[element],#REF!,0)),"y","n")</f>
        <v>n</v>
      </c>
      <c r="P689" s="3" t="s">
        <v>68</v>
      </c>
      <c r="Q689" s="3" t="s">
        <v>28</v>
      </c>
    </row>
    <row r="690" spans="1:17" x14ac:dyDescent="0.25">
      <c r="A690" s="3" t="s">
        <v>718</v>
      </c>
      <c r="B690" s="3" t="s">
        <v>718</v>
      </c>
      <c r="C690" s="22" t="s">
        <v>836</v>
      </c>
      <c r="D690" s="22" t="s">
        <v>29</v>
      </c>
      <c r="E690" s="22" t="s">
        <v>822</v>
      </c>
      <c r="F690" s="10">
        <v>691</v>
      </c>
      <c r="G690" s="3" t="s">
        <v>25</v>
      </c>
      <c r="H690" s="22" t="s">
        <v>831</v>
      </c>
      <c r="I690" s="22" t="s">
        <v>828</v>
      </c>
      <c r="J690" s="3" t="s">
        <v>28</v>
      </c>
      <c r="K690" s="3" t="s">
        <v>28</v>
      </c>
      <c r="L690" s="3" t="str">
        <f>mappings[element]&amp;mappings[institution]&amp;mappings[source data element]&amp;mappings[source data subelement]&amp;mappings[constraints]</f>
        <v>subject_topicalUNC691xnone</v>
      </c>
      <c r="M690" s="3">
        <f>IF(ISNUMBER(MATCH(mappings[mapping_id],issuesmap[mappingID],0)),COUNTIF(issuesmap[mappingID],mappings[mapping_id]),0)</f>
        <v>0</v>
      </c>
      <c r="N690" s="3">
        <f>IF(ISNUMBER(MATCH(mappings[element],issuesfield[field],0)),COUNTIF(issuesfield[field],mappings[element]),0)</f>
        <v>0</v>
      </c>
      <c r="O690" s="3" t="str">
        <f>IF(ISNUMBER(MATCH(mappings[element],#REF!,0)),"y","n")</f>
        <v>n</v>
      </c>
      <c r="P690" s="3" t="s">
        <v>68</v>
      </c>
      <c r="Q690" s="3" t="s">
        <v>28</v>
      </c>
    </row>
    <row r="691" spans="1:17" x14ac:dyDescent="0.25">
      <c r="A691" s="3" t="s">
        <v>718</v>
      </c>
      <c r="B691" s="3" t="s">
        <v>718</v>
      </c>
      <c r="C691" s="22" t="s">
        <v>836</v>
      </c>
      <c r="D691" s="22" t="s">
        <v>29</v>
      </c>
      <c r="E691" s="22" t="s">
        <v>822</v>
      </c>
      <c r="F691" s="10">
        <v>695</v>
      </c>
      <c r="G691" s="3" t="s">
        <v>25</v>
      </c>
      <c r="H691" s="22" t="s">
        <v>831</v>
      </c>
      <c r="I691" s="22" t="s">
        <v>828</v>
      </c>
      <c r="J691" s="3" t="s">
        <v>28</v>
      </c>
      <c r="K691" s="3" t="s">
        <v>28</v>
      </c>
      <c r="L691" s="3" t="str">
        <f>mappings[element]&amp;mappings[institution]&amp;mappings[source data element]&amp;mappings[source data subelement]&amp;mappings[constraints]</f>
        <v>subject_topicalUNC695xnone</v>
      </c>
      <c r="M691" s="3">
        <f>IF(ISNUMBER(MATCH(mappings[mapping_id],issuesmap[mappingID],0)),COUNTIF(issuesmap[mappingID],mappings[mapping_id]),0)</f>
        <v>0</v>
      </c>
      <c r="N691" s="3">
        <f>IF(ISNUMBER(MATCH(mappings[element],issuesfield[field],0)),COUNTIF(issuesfield[field],mappings[element]),0)</f>
        <v>0</v>
      </c>
      <c r="O691" s="3" t="str">
        <f>IF(ISNUMBER(MATCH(mappings[element],#REF!,0)),"y","n")</f>
        <v>n</v>
      </c>
      <c r="P691" s="3" t="s">
        <v>68</v>
      </c>
      <c r="Q691" s="3" t="s">
        <v>28</v>
      </c>
    </row>
    <row r="692" spans="1:17" x14ac:dyDescent="0.25">
      <c r="A692" s="3" t="s">
        <v>718</v>
      </c>
      <c r="B692" s="3" t="s">
        <v>718</v>
      </c>
      <c r="C692" s="22" t="s">
        <v>836</v>
      </c>
      <c r="D692" s="22" t="s">
        <v>29</v>
      </c>
      <c r="E692" s="22" t="s">
        <v>822</v>
      </c>
      <c r="F692" s="10">
        <v>698</v>
      </c>
      <c r="G692" s="3" t="s">
        <v>25</v>
      </c>
      <c r="H692" s="22" t="s">
        <v>831</v>
      </c>
      <c r="I692" s="22" t="s">
        <v>828</v>
      </c>
      <c r="J692" s="3" t="s">
        <v>28</v>
      </c>
      <c r="K692" s="3" t="s">
        <v>28</v>
      </c>
      <c r="L692" s="3" t="str">
        <f>mappings[element]&amp;mappings[institution]&amp;mappings[source data element]&amp;mappings[source data subelement]&amp;mappings[constraints]</f>
        <v>subject_topicalUNC698xnone</v>
      </c>
      <c r="M692" s="3">
        <f>IF(ISNUMBER(MATCH(mappings[mapping_id],issuesmap[mappingID],0)),COUNTIF(issuesmap[mappingID],mappings[mapping_id]),0)</f>
        <v>0</v>
      </c>
      <c r="N692" s="3">
        <f>IF(ISNUMBER(MATCH(mappings[element],issuesfield[field],0)),COUNTIF(issuesfield[field],mappings[element]),0)</f>
        <v>0</v>
      </c>
      <c r="O692" s="3" t="str">
        <f>IF(ISNUMBER(MATCH(mappings[element],#REF!,0)),"y","n")</f>
        <v>n</v>
      </c>
      <c r="P692" s="3" t="s">
        <v>68</v>
      </c>
      <c r="Q692" s="3" t="s">
        <v>28</v>
      </c>
    </row>
    <row r="693" spans="1:17" x14ac:dyDescent="0.25">
      <c r="A693" s="17" t="s">
        <v>725</v>
      </c>
      <c r="B693" s="17" t="s">
        <v>730</v>
      </c>
      <c r="C693" s="22" t="s">
        <v>836</v>
      </c>
      <c r="D693" s="22" t="s">
        <v>29</v>
      </c>
      <c r="E693" s="22" t="s">
        <v>837</v>
      </c>
      <c r="F693" s="12">
        <v>100</v>
      </c>
      <c r="G693" s="22" t="s">
        <v>881</v>
      </c>
      <c r="H693" s="22" t="s">
        <v>1536</v>
      </c>
      <c r="I693" s="22" t="s">
        <v>843</v>
      </c>
      <c r="J693" s="22" t="s">
        <v>35</v>
      </c>
      <c r="K693" s="22" t="s">
        <v>728</v>
      </c>
      <c r="L693" s="14" t="str">
        <f>mappings[element]&amp;mappings[institution]&amp;mappings[source data element]&amp;mappings[source data subelement]&amp;mappings[constraints]</f>
        <v>this_work[author]GEN100abcd(g)jqu100$t present OR 240 field present OR 245 field present</v>
      </c>
      <c r="M693" s="14">
        <f>IF(ISNUMBER(MATCH(mappings[mapping_id],issuesmap[mappingID],0)),COUNTIF(issuesmap[mappingID],mappings[mapping_id]),0)</f>
        <v>0</v>
      </c>
      <c r="N693" s="14">
        <f>IF(ISNUMBER(MATCH(mappings[element],issuesfield[field],0)),COUNTIF(issuesfield[field],mappings[element]),0)</f>
        <v>0</v>
      </c>
      <c r="O693" s="14" t="str">
        <f>IF(ISNUMBER(MATCH(mappings[element],#REF!,0)),"y","n")</f>
        <v>n</v>
      </c>
      <c r="P693" s="14" t="s">
        <v>29</v>
      </c>
      <c r="Q693" s="14" t="s">
        <v>68</v>
      </c>
    </row>
    <row r="694" spans="1:17" x14ac:dyDescent="0.25">
      <c r="A694" s="22" t="s">
        <v>725</v>
      </c>
      <c r="B694" s="22" t="s">
        <v>730</v>
      </c>
      <c r="C694" s="22" t="s">
        <v>836</v>
      </c>
      <c r="D694" s="22" t="s">
        <v>29</v>
      </c>
      <c r="E694" s="22" t="s">
        <v>837</v>
      </c>
      <c r="F694" s="12">
        <v>110</v>
      </c>
      <c r="G694" s="22" t="s">
        <v>887</v>
      </c>
      <c r="H694" s="22" t="s">
        <v>1537</v>
      </c>
      <c r="I694" s="22" t="s">
        <v>843</v>
      </c>
      <c r="J694" s="22" t="s">
        <v>35</v>
      </c>
      <c r="K694" s="22" t="s">
        <v>728</v>
      </c>
      <c r="L694" s="14" t="str">
        <f>mappings[element]&amp;mappings[institution]&amp;mappings[source data element]&amp;mappings[source data subelement]&amp;mappings[constraints]</f>
        <v>this_work[author]GEN110abc(d)(g)(n)u110$t present OR 240 field present OR 245 field present</v>
      </c>
      <c r="M694" s="14">
        <f>IF(ISNUMBER(MATCH(mappings[mapping_id],issuesmap[mappingID],0)),COUNTIF(issuesmap[mappingID],mappings[mapping_id]),0)</f>
        <v>0</v>
      </c>
      <c r="N694" s="14">
        <f>IF(ISNUMBER(MATCH(mappings[element],issuesfield[field],0)),COUNTIF(issuesfield[field],mappings[element]),0)</f>
        <v>0</v>
      </c>
      <c r="O694" s="14" t="str">
        <f>IF(ISNUMBER(MATCH(mappings[element],#REF!,0)),"y","n")</f>
        <v>n</v>
      </c>
      <c r="P694" s="14" t="s">
        <v>29</v>
      </c>
      <c r="Q694" s="14" t="s">
        <v>68</v>
      </c>
    </row>
    <row r="695" spans="1:17" x14ac:dyDescent="0.25">
      <c r="A695" s="22" t="s">
        <v>725</v>
      </c>
      <c r="B695" s="22" t="s">
        <v>730</v>
      </c>
      <c r="C695" s="22" t="s">
        <v>836</v>
      </c>
      <c r="D695" s="22" t="s">
        <v>29</v>
      </c>
      <c r="E695" s="22" t="s">
        <v>837</v>
      </c>
      <c r="F695" s="12">
        <v>111</v>
      </c>
      <c r="G695" s="4" t="s">
        <v>1197</v>
      </c>
      <c r="H695" s="13" t="s">
        <v>1538</v>
      </c>
      <c r="I695" s="3" t="s">
        <v>843</v>
      </c>
      <c r="J695" s="4" t="s">
        <v>35</v>
      </c>
      <c r="K695" s="4" t="s">
        <v>728</v>
      </c>
      <c r="L695" s="14" t="str">
        <f>mappings[element]&amp;mappings[institution]&amp;mappings[source data element]&amp;mappings[source data subelement]&amp;mappings[constraints]</f>
        <v>this_work[author]GEN111ac(d)e(g)(n)qu111$t present OR 240 field present OR 245 field present</v>
      </c>
      <c r="M695" s="14">
        <f>IF(ISNUMBER(MATCH(mappings[mapping_id],issuesmap[mappingID],0)),COUNTIF(issuesmap[mappingID],mappings[mapping_id]),0)</f>
        <v>0</v>
      </c>
      <c r="N695" s="14">
        <f>IF(ISNUMBER(MATCH(mappings[element],issuesfield[field],0)),COUNTIF(issuesfield[field],mappings[element]),0)</f>
        <v>0</v>
      </c>
      <c r="O695" s="14" t="str">
        <f>IF(ISNUMBER(MATCH(mappings[element],#REF!,0)),"y","n")</f>
        <v>n</v>
      </c>
      <c r="P695" s="14" t="s">
        <v>29</v>
      </c>
      <c r="Q695" s="14" t="s">
        <v>68</v>
      </c>
    </row>
    <row r="696" spans="1:17" x14ac:dyDescent="0.25">
      <c r="A696" s="36" t="s">
        <v>725</v>
      </c>
      <c r="B696" s="36" t="s">
        <v>1535</v>
      </c>
      <c r="C696" s="35" t="s">
        <v>836</v>
      </c>
      <c r="D696" s="33" t="s">
        <v>29</v>
      </c>
      <c r="E696" s="33" t="s">
        <v>837</v>
      </c>
      <c r="F696" s="35">
        <v>245</v>
      </c>
      <c r="G696" s="35" t="s">
        <v>27</v>
      </c>
      <c r="H696" s="35" t="s">
        <v>1539</v>
      </c>
      <c r="I696" s="35" t="s">
        <v>864</v>
      </c>
      <c r="J696" s="39" t="s">
        <v>1541</v>
      </c>
      <c r="K696" s="4" t="s">
        <v>728</v>
      </c>
      <c r="L696" s="36" t="str">
        <f>mappings[element]&amp;mappings[institution]&amp;mappings[source data element]&amp;mappings[source data subelement]&amp;mappings[constraints]</f>
        <v>this_work[display]GEN245{na}130 not present AND 240 not present</v>
      </c>
      <c r="M696" s="35">
        <v>0</v>
      </c>
      <c r="N696" s="35">
        <v>0</v>
      </c>
      <c r="O696" s="35" t="s">
        <v>29</v>
      </c>
      <c r="P696" s="35" t="s">
        <v>29</v>
      </c>
      <c r="Q696" s="35" t="s">
        <v>68</v>
      </c>
    </row>
    <row r="697" spans="1:17" x14ac:dyDescent="0.25">
      <c r="A697" s="22" t="s">
        <v>725</v>
      </c>
      <c r="B697" s="22" t="s">
        <v>733</v>
      </c>
      <c r="C697" s="4" t="s">
        <v>836</v>
      </c>
      <c r="D697" s="4" t="s">
        <v>29</v>
      </c>
      <c r="E697" s="4" t="s">
        <v>837</v>
      </c>
      <c r="F697" s="12">
        <v>100</v>
      </c>
      <c r="G697" s="22" t="s">
        <v>1195</v>
      </c>
      <c r="H697" s="22" t="s">
        <v>1329</v>
      </c>
      <c r="I697" s="4" t="s">
        <v>886</v>
      </c>
      <c r="J697" s="22" t="s">
        <v>35</v>
      </c>
      <c r="K697" s="22" t="s">
        <v>728</v>
      </c>
      <c r="L697" s="14" t="str">
        <f>mappings[element]&amp;mappings[institution]&amp;mappings[source data element]&amp;mappings[source data subelement]&amp;mappings[constraints]</f>
        <v>this_work[title]GEN100f(g)hklnpt$t present</v>
      </c>
      <c r="M697" s="14">
        <f>IF(ISNUMBER(MATCH(mappings[mapping_id],issuesmap[mappingID],0)),COUNTIF(issuesmap[mappingID],mappings[mapping_id]),0)</f>
        <v>0</v>
      </c>
      <c r="N697" s="14">
        <f>IF(ISNUMBER(MATCH(mappings[element],issuesfield[field],0)),COUNTIF(issuesfield[field],mappings[element]),0)</f>
        <v>0</v>
      </c>
      <c r="O697" s="14" t="str">
        <f>IF(ISNUMBER(MATCH(mappings[element],#REF!,0)),"y","n")</f>
        <v>n</v>
      </c>
      <c r="P697" s="14" t="s">
        <v>29</v>
      </c>
      <c r="Q697" s="14" t="s">
        <v>68</v>
      </c>
    </row>
    <row r="698" spans="1:17" x14ac:dyDescent="0.25">
      <c r="A698" s="22" t="s">
        <v>725</v>
      </c>
      <c r="B698" s="22" t="s">
        <v>733</v>
      </c>
      <c r="C698" s="22" t="s">
        <v>836</v>
      </c>
      <c r="D698" s="22" t="s">
        <v>29</v>
      </c>
      <c r="E698" s="22" t="s">
        <v>837</v>
      </c>
      <c r="F698" s="12">
        <v>110</v>
      </c>
      <c r="G698" s="22" t="s">
        <v>1196</v>
      </c>
      <c r="H698" s="22" t="s">
        <v>1329</v>
      </c>
      <c r="I698" s="22" t="s">
        <v>886</v>
      </c>
      <c r="J698" s="22" t="s">
        <v>35</v>
      </c>
      <c r="K698" s="22" t="s">
        <v>728</v>
      </c>
      <c r="L698" s="14" t="str">
        <f>mappings[element]&amp;mappings[institution]&amp;mappings[source data element]&amp;mappings[source data subelement]&amp;mappings[constraints]</f>
        <v>this_work[title]GEN110(d)f(g)kl(n)pt$t present</v>
      </c>
      <c r="M698" s="14">
        <f>IF(ISNUMBER(MATCH(mappings[mapping_id],issuesmap[mappingID],0)),COUNTIF(issuesmap[mappingID],mappings[mapping_id]),0)</f>
        <v>0</v>
      </c>
      <c r="N698" s="14">
        <f>IF(ISNUMBER(MATCH(mappings[element],issuesfield[field],0)),COUNTIF(issuesfield[field],mappings[element]),0)</f>
        <v>0</v>
      </c>
      <c r="O698" s="14" t="str">
        <f>IF(ISNUMBER(MATCH(mappings[element],#REF!,0)),"y","n")</f>
        <v>n</v>
      </c>
      <c r="P698" s="14" t="s">
        <v>29</v>
      </c>
      <c r="Q698" s="14" t="s">
        <v>68</v>
      </c>
    </row>
    <row r="699" spans="1:17" x14ac:dyDescent="0.25">
      <c r="A699" s="22" t="s">
        <v>725</v>
      </c>
      <c r="B699" s="22" t="s">
        <v>733</v>
      </c>
      <c r="C699" s="22" t="s">
        <v>836</v>
      </c>
      <c r="D699" s="22" t="s">
        <v>29</v>
      </c>
      <c r="E699" s="22" t="s">
        <v>837</v>
      </c>
      <c r="F699" s="12">
        <v>111</v>
      </c>
      <c r="G699" s="22" t="s">
        <v>1196</v>
      </c>
      <c r="H699" s="22" t="s">
        <v>1329</v>
      </c>
      <c r="I699" s="22" t="s">
        <v>886</v>
      </c>
      <c r="J699" s="22" t="s">
        <v>35</v>
      </c>
      <c r="K699" s="22" t="s">
        <v>728</v>
      </c>
      <c r="L699" s="14" t="str">
        <f>mappings[element]&amp;mappings[institution]&amp;mappings[source data element]&amp;mappings[source data subelement]&amp;mappings[constraints]</f>
        <v>this_work[title]GEN111(d)f(g)kl(n)pt$t present</v>
      </c>
      <c r="M699" s="14">
        <f>IF(ISNUMBER(MATCH(mappings[mapping_id],issuesmap[mappingID],0)),COUNTIF(issuesmap[mappingID],mappings[mapping_id]),0)</f>
        <v>0</v>
      </c>
      <c r="N699" s="14">
        <f>IF(ISNUMBER(MATCH(mappings[element],issuesfield[field],0)),COUNTIF(issuesfield[field],mappings[element]),0)</f>
        <v>0</v>
      </c>
      <c r="O699" s="14" t="str">
        <f>IF(ISNUMBER(MATCH(mappings[element],#REF!,0)),"y","n")</f>
        <v>n</v>
      </c>
      <c r="P699" s="14" t="s">
        <v>29</v>
      </c>
      <c r="Q699" s="14" t="s">
        <v>68</v>
      </c>
    </row>
    <row r="700" spans="1:17" x14ac:dyDescent="0.25">
      <c r="A700" s="22" t="s">
        <v>725</v>
      </c>
      <c r="B700" s="22" t="s">
        <v>733</v>
      </c>
      <c r="C700" s="22" t="s">
        <v>836</v>
      </c>
      <c r="D700" s="22" t="s">
        <v>29</v>
      </c>
      <c r="E700" s="22" t="s">
        <v>837</v>
      </c>
      <c r="F700" s="12">
        <v>130</v>
      </c>
      <c r="G700" s="22" t="s">
        <v>894</v>
      </c>
      <c r="H700" s="22" t="s">
        <v>1201</v>
      </c>
      <c r="I700" s="22" t="s">
        <v>886</v>
      </c>
      <c r="J700" s="22" t="s">
        <v>35</v>
      </c>
      <c r="K700" s="22" t="s">
        <v>728</v>
      </c>
      <c r="L700" s="22" t="str">
        <f>mappings[element]&amp;mappings[institution]&amp;mappings[source data element]&amp;mappings[source data subelement]&amp;mappings[constraints]</f>
        <v>this_work[title]GEN130adfghklmnoprs!1([01][01])AND 130 AND 130 i1=~/[0 ]/</v>
      </c>
      <c r="M700" s="22">
        <f>IF(ISNUMBER(MATCH(mappings[mapping_id],issuesmap[mappingID],0)),COUNTIF(issuesmap[mappingID],mappings[mapping_id]),0)</f>
        <v>0</v>
      </c>
      <c r="N700" s="22">
        <f>IF(ISNUMBER(MATCH(mappings[element],issuesfield[field],0)),COUNTIF(issuesfield[field],mappings[element]),0)</f>
        <v>0</v>
      </c>
      <c r="O700" s="22" t="str">
        <f>IF(ISNUMBER(MATCH(mappings[element],#REF!,0)),"y","n")</f>
        <v>n</v>
      </c>
      <c r="P700" s="22" t="s">
        <v>29</v>
      </c>
      <c r="Q700" s="22" t="s">
        <v>68</v>
      </c>
    </row>
    <row r="701" spans="1:17" x14ac:dyDescent="0.25">
      <c r="A701" s="22" t="s">
        <v>725</v>
      </c>
      <c r="B701" s="22" t="s">
        <v>733</v>
      </c>
      <c r="C701" s="22" t="s">
        <v>836</v>
      </c>
      <c r="D701" s="22" t="s">
        <v>29</v>
      </c>
      <c r="E701" s="22" t="s">
        <v>837</v>
      </c>
      <c r="F701" s="12">
        <v>130</v>
      </c>
      <c r="G701" s="22" t="s">
        <v>1198</v>
      </c>
      <c r="H701" s="22" t="s">
        <v>1199</v>
      </c>
      <c r="I701" s="22" t="s">
        <v>886</v>
      </c>
      <c r="J701" s="22" t="s">
        <v>1200</v>
      </c>
      <c r="K701" s="22" t="s">
        <v>728</v>
      </c>
      <c r="L701" s="22" t="str">
        <f>mappings[element]&amp;mappings[institution]&amp;mappings[source data element]&amp;mappings[source data subelement]&amp;mappings[constraints]</f>
        <v>this_work[title]GEN130(a)dfghklmnoprs!1([01][01])AND 130 AND 130 i1=~/[1-9]/</v>
      </c>
      <c r="M701" s="22">
        <f>IF(ISNUMBER(MATCH(mappings[mapping_id],issuesmap[mappingID],0)),COUNTIF(issuesmap[mappingID],mappings[mapping_id]),0)</f>
        <v>0</v>
      </c>
      <c r="N701" s="22">
        <f>IF(ISNUMBER(MATCH(mappings[element],issuesfield[field],0)),COUNTIF(issuesfield[field],mappings[element]),0)</f>
        <v>0</v>
      </c>
      <c r="O701" s="22" t="str">
        <f>IF(ISNUMBER(MATCH(mappings[element],#REF!,0)),"y","n")</f>
        <v>n</v>
      </c>
      <c r="P701" s="22" t="s">
        <v>29</v>
      </c>
      <c r="Q701" s="22" t="s">
        <v>68</v>
      </c>
    </row>
    <row r="702" spans="1:17" x14ac:dyDescent="0.25">
      <c r="A702" s="22" t="s">
        <v>725</v>
      </c>
      <c r="B702" s="22" t="s">
        <v>733</v>
      </c>
      <c r="C702" s="22" t="s">
        <v>836</v>
      </c>
      <c r="D702" s="22" t="s">
        <v>29</v>
      </c>
      <c r="E702" s="22" t="s">
        <v>837</v>
      </c>
      <c r="F702" s="12">
        <v>240</v>
      </c>
      <c r="G702" s="22" t="s">
        <v>894</v>
      </c>
      <c r="H702" s="22" t="s">
        <v>1204</v>
      </c>
      <c r="I702" s="22" t="s">
        <v>886</v>
      </c>
      <c r="J702" s="22" t="s">
        <v>35</v>
      </c>
      <c r="K702" s="22" t="s">
        <v>728</v>
      </c>
      <c r="L702" s="22" t="str">
        <f>mappings[element]&amp;mappings[institution]&amp;mappings[source data element]&amp;mappings[source data subelement]&amp;mappings[constraints]</f>
        <v>this_work[title]GEN240adfghklmnoprs1([01][01]) AND !1([01][01])$t AND 240 AND i2=~/[0 ]/</v>
      </c>
      <c r="M702" s="22">
        <f>IF(ISNUMBER(MATCH(mappings[mapping_id],issuesmap[mappingID],0)),COUNTIF(issuesmap[mappingID],mappings[mapping_id]),0)</f>
        <v>0</v>
      </c>
      <c r="N702" s="22">
        <f>IF(ISNUMBER(MATCH(mappings[element],issuesfield[field],0)),COUNTIF(issuesfield[field],mappings[element]),0)</f>
        <v>0</v>
      </c>
      <c r="O702" s="22" t="str">
        <f>IF(ISNUMBER(MATCH(mappings[element],#REF!,0)),"y","n")</f>
        <v>n</v>
      </c>
      <c r="P702" s="22" t="s">
        <v>29</v>
      </c>
      <c r="Q702" s="22" t="s">
        <v>68</v>
      </c>
    </row>
    <row r="703" spans="1:17" x14ac:dyDescent="0.25">
      <c r="A703" s="22" t="s">
        <v>725</v>
      </c>
      <c r="B703" s="22" t="s">
        <v>733</v>
      </c>
      <c r="C703" s="22" t="s">
        <v>836</v>
      </c>
      <c r="D703" s="22" t="s">
        <v>29</v>
      </c>
      <c r="E703" s="22" t="s">
        <v>837</v>
      </c>
      <c r="F703" s="12">
        <v>240</v>
      </c>
      <c r="G703" s="22" t="s">
        <v>1198</v>
      </c>
      <c r="H703" s="22" t="s">
        <v>1203</v>
      </c>
      <c r="I703" s="22" t="s">
        <v>886</v>
      </c>
      <c r="J703" s="22" t="s">
        <v>1200</v>
      </c>
      <c r="K703" s="22" t="s">
        <v>728</v>
      </c>
      <c r="L703" s="22" t="str">
        <f>mappings[element]&amp;mappings[institution]&amp;mappings[source data element]&amp;mappings[source data subelement]&amp;mappings[constraints]</f>
        <v>this_work[title]GEN240(a)dfghklmnoprs1([01][01]) AND !1([01][01])$t AND 240 AND i2=~/[1-9]/</v>
      </c>
      <c r="M703" s="22">
        <f>IF(ISNUMBER(MATCH(mappings[mapping_id],issuesmap[mappingID],0)),COUNTIF(issuesmap[mappingID],mappings[mapping_id]),0)</f>
        <v>0</v>
      </c>
      <c r="N703" s="22">
        <f>IF(ISNUMBER(MATCH(mappings[element],issuesfield[field],0)),COUNTIF(issuesfield[field],mappings[element]),0)</f>
        <v>0</v>
      </c>
      <c r="O703" s="22" t="str">
        <f>IF(ISNUMBER(MATCH(mappings[element],#REF!,0)),"y","n")</f>
        <v>n</v>
      </c>
      <c r="P703" s="22" t="s">
        <v>29</v>
      </c>
      <c r="Q703" s="22" t="s">
        <v>68</v>
      </c>
    </row>
    <row r="704" spans="1:17" x14ac:dyDescent="0.25">
      <c r="A704" s="34" t="s">
        <v>725</v>
      </c>
      <c r="B704" s="34" t="s">
        <v>733</v>
      </c>
      <c r="C704" s="35" t="s">
        <v>836</v>
      </c>
      <c r="D704" s="33" t="s">
        <v>29</v>
      </c>
      <c r="E704" s="33" t="s">
        <v>837</v>
      </c>
      <c r="F704" s="35">
        <v>245</v>
      </c>
      <c r="G704" s="35" t="s">
        <v>1517</v>
      </c>
      <c r="H704" s="35" t="s">
        <v>1539</v>
      </c>
      <c r="I704" s="35" t="s">
        <v>886</v>
      </c>
      <c r="J704" s="35" t="s">
        <v>35</v>
      </c>
      <c r="K704" s="22" t="s">
        <v>728</v>
      </c>
      <c r="L704" s="36" t="str">
        <f>mappings[element]&amp;mappings[institution]&amp;mappings[source data element]&amp;mappings[source data subelement]&amp;mappings[constraints]</f>
        <v>this_work[title]GEN245afgknp130 not present AND 240 not present</v>
      </c>
      <c r="M704" s="35">
        <v>0</v>
      </c>
      <c r="N704" s="35">
        <v>0</v>
      </c>
      <c r="O704" s="35" t="s">
        <v>29</v>
      </c>
      <c r="P704" s="35" t="s">
        <v>29</v>
      </c>
      <c r="Q704" s="35" t="s">
        <v>68</v>
      </c>
    </row>
    <row r="705" spans="1:17" x14ac:dyDescent="0.25">
      <c r="A705" s="22" t="s">
        <v>725</v>
      </c>
      <c r="B705" s="22" t="s">
        <v>734</v>
      </c>
      <c r="C705" s="22" t="s">
        <v>836</v>
      </c>
      <c r="D705" s="22" t="s">
        <v>29</v>
      </c>
      <c r="E705" s="22" t="s">
        <v>837</v>
      </c>
      <c r="F705" s="12">
        <v>130</v>
      </c>
      <c r="G705" s="22" t="s">
        <v>894</v>
      </c>
      <c r="H705" s="22" t="s">
        <v>1199</v>
      </c>
      <c r="I705" s="22" t="s">
        <v>843</v>
      </c>
      <c r="J705" s="22" t="s">
        <v>35</v>
      </c>
      <c r="K705" s="22" t="s">
        <v>728</v>
      </c>
      <c r="L705" s="22" t="str">
        <f>mappings[element]&amp;mappings[institution]&amp;mappings[source data element]&amp;mappings[source data subelement]&amp;mappings[constraints]</f>
        <v>this_work[title_nonfiling]GEN130adfghklmnoprs!1([01][01])AND 130 AND 130 i1=~/[1-9]/</v>
      </c>
      <c r="M705" s="22">
        <f>IF(ISNUMBER(MATCH(mappings[mapping_id],issuesmap[mappingID],0)),COUNTIF(issuesmap[mappingID],mappings[mapping_id]),0)</f>
        <v>0</v>
      </c>
      <c r="N705" s="22">
        <f>IF(ISNUMBER(MATCH(mappings[element],issuesfield[field],0)),COUNTIF(issuesfield[field],mappings[element]),0)</f>
        <v>0</v>
      </c>
      <c r="O705" s="22" t="str">
        <f>IF(ISNUMBER(MATCH(mappings[element],#REF!,0)),"y","n")</f>
        <v>n</v>
      </c>
      <c r="P705" s="22" t="s">
        <v>29</v>
      </c>
      <c r="Q705" s="22" t="s">
        <v>68</v>
      </c>
    </row>
    <row r="706" spans="1:17" s="3" customFormat="1" x14ac:dyDescent="0.25">
      <c r="A706" s="22" t="s">
        <v>725</v>
      </c>
      <c r="B706" s="22" t="s">
        <v>734</v>
      </c>
      <c r="C706" s="22" t="s">
        <v>836</v>
      </c>
      <c r="D706" s="22" t="s">
        <v>29</v>
      </c>
      <c r="E706" s="22" t="s">
        <v>837</v>
      </c>
      <c r="F706" s="12">
        <v>240</v>
      </c>
      <c r="G706" s="22" t="s">
        <v>894</v>
      </c>
      <c r="H706" s="22" t="s">
        <v>1203</v>
      </c>
      <c r="I706" s="22" t="s">
        <v>843</v>
      </c>
      <c r="J706" s="22" t="s">
        <v>35</v>
      </c>
      <c r="K706" s="22" t="s">
        <v>728</v>
      </c>
      <c r="L706" s="22" t="str">
        <f>mappings[element]&amp;mappings[institution]&amp;mappings[source data element]&amp;mappings[source data subelement]&amp;mappings[constraints]</f>
        <v>this_work[title_nonfiling]GEN240adfghklmnoprs1([01][01]) AND !1([01][01])$t AND 240 AND i2=~/[1-9]/</v>
      </c>
      <c r="M706" s="22">
        <f>IF(ISNUMBER(MATCH(mappings[mapping_id],issuesmap[mappingID],0)),COUNTIF(issuesmap[mappingID],mappings[mapping_id]),0)</f>
        <v>0</v>
      </c>
      <c r="N706" s="22">
        <f>IF(ISNUMBER(MATCH(mappings[element],issuesfield[field],0)),COUNTIF(issuesfield[field],mappings[element]),0)</f>
        <v>0</v>
      </c>
      <c r="O706" s="22" t="str">
        <f>IF(ISNUMBER(MATCH(mappings[element],#REF!,0)),"y","n")</f>
        <v>n</v>
      </c>
      <c r="P706" s="22" t="s">
        <v>29</v>
      </c>
      <c r="Q706" s="22" t="s">
        <v>68</v>
      </c>
    </row>
    <row r="707" spans="1:17" s="3" customFormat="1" x14ac:dyDescent="0.25">
      <c r="A707" s="34" t="s">
        <v>725</v>
      </c>
      <c r="B707" s="34" t="s">
        <v>734</v>
      </c>
      <c r="C707" s="35" t="s">
        <v>836</v>
      </c>
      <c r="D707" s="33" t="s">
        <v>29</v>
      </c>
      <c r="E707" s="33" t="s">
        <v>837</v>
      </c>
      <c r="F707" s="35">
        <v>245</v>
      </c>
      <c r="G707" s="35" t="s">
        <v>1517</v>
      </c>
      <c r="H707" s="35" t="s">
        <v>1540</v>
      </c>
      <c r="I707" s="35" t="s">
        <v>886</v>
      </c>
      <c r="J707" s="35" t="s">
        <v>35</v>
      </c>
      <c r="K707" s="22" t="s">
        <v>728</v>
      </c>
      <c r="L707" s="36" t="str">
        <f>mappings[element]&amp;mappings[institution]&amp;mappings[source data element]&amp;mappings[source data subelement]&amp;mappings[constraints]</f>
        <v>this_work[title_nonfiling]GEN245afgknp130 not present AND 240 not present AND i2=~/[1-9]/</v>
      </c>
      <c r="M707" s="35">
        <v>0</v>
      </c>
      <c r="N707" s="35">
        <v>0</v>
      </c>
      <c r="O707" s="35" t="s">
        <v>29</v>
      </c>
      <c r="P707" s="35" t="s">
        <v>29</v>
      </c>
      <c r="Q707" s="35" t="s">
        <v>68</v>
      </c>
    </row>
    <row r="708" spans="1:17" x14ac:dyDescent="0.25">
      <c r="A708" s="22" t="s">
        <v>725</v>
      </c>
      <c r="B708" s="22" t="s">
        <v>735</v>
      </c>
      <c r="C708" s="22" t="s">
        <v>836</v>
      </c>
      <c r="D708" s="22" t="s">
        <v>29</v>
      </c>
      <c r="E708" s="22" t="s">
        <v>837</v>
      </c>
      <c r="F708" s="12">
        <v>130</v>
      </c>
      <c r="G708" s="22" t="s">
        <v>898</v>
      </c>
      <c r="H708" s="22" t="s">
        <v>1202</v>
      </c>
      <c r="I708" s="22" t="s">
        <v>828</v>
      </c>
      <c r="J708" s="22" t="s">
        <v>35</v>
      </c>
      <c r="K708" s="22" t="s">
        <v>728</v>
      </c>
      <c r="L708" s="22" t="str">
        <f>mappings[element]&amp;mappings[institution]&amp;mappings[source data element]&amp;mappings[source data subelement]&amp;mappings[constraints]</f>
        <v>this_work[title_variation]GEN130t!1([01][01])AND 130 AND 130$t</v>
      </c>
      <c r="M708" s="22">
        <f>IF(ISNUMBER(MATCH(mappings[mapping_id],issuesmap[mappingID],0)),COUNTIF(issuesmap[mappingID],mappings[mapping_id]),0)</f>
        <v>0</v>
      </c>
      <c r="N708" s="22">
        <f>IF(ISNUMBER(MATCH(mappings[element],issuesfield[field],0)),COUNTIF(issuesfield[field],mappings[element]),0)</f>
        <v>0</v>
      </c>
      <c r="O708" s="22" t="str">
        <f>IF(ISNUMBER(MATCH(mappings[element],#REF!,0)),"y","n")</f>
        <v>n</v>
      </c>
      <c r="P708" s="22" t="s">
        <v>29</v>
      </c>
      <c r="Q708" s="22" t="s">
        <v>68</v>
      </c>
    </row>
    <row r="709" spans="1:17" x14ac:dyDescent="0.25">
      <c r="A709" s="22" t="s">
        <v>725</v>
      </c>
      <c r="B709" s="22" t="s">
        <v>736</v>
      </c>
      <c r="C709" s="22" t="s">
        <v>836</v>
      </c>
      <c r="D709" s="22" t="s">
        <v>29</v>
      </c>
      <c r="E709" s="22" t="s">
        <v>837</v>
      </c>
      <c r="F709" s="22">
        <v>100</v>
      </c>
      <c r="G709" s="22" t="s">
        <v>27</v>
      </c>
      <c r="H709" s="22" t="s">
        <v>1329</v>
      </c>
      <c r="I709" s="22" t="s">
        <v>864</v>
      </c>
      <c r="J709" s="22" t="s">
        <v>1368</v>
      </c>
      <c r="K709" s="22" t="s">
        <v>728</v>
      </c>
      <c r="L709" s="14" t="str">
        <f>mappings[element]&amp;mappings[institution]&amp;mappings[source data element]&amp;mappings[source data subelement]&amp;mappings[constraints]</f>
        <v>this_work[type]GEN100{na}$t present</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29</v>
      </c>
      <c r="Q709" s="14" t="s">
        <v>68</v>
      </c>
    </row>
    <row r="710" spans="1:17" x14ac:dyDescent="0.25">
      <c r="A710" s="22" t="s">
        <v>725</v>
      </c>
      <c r="B710" s="22" t="s">
        <v>736</v>
      </c>
      <c r="C710" s="22" t="s">
        <v>836</v>
      </c>
      <c r="D710" s="22" t="s">
        <v>29</v>
      </c>
      <c r="E710" s="22" t="s">
        <v>837</v>
      </c>
      <c r="F710" s="22">
        <v>110</v>
      </c>
      <c r="G710" s="22" t="s">
        <v>27</v>
      </c>
      <c r="H710" s="22" t="s">
        <v>1329</v>
      </c>
      <c r="I710" s="22" t="s">
        <v>864</v>
      </c>
      <c r="J710" s="22" t="s">
        <v>1368</v>
      </c>
      <c r="K710" s="22" t="s">
        <v>728</v>
      </c>
      <c r="L710" s="14" t="str">
        <f>mappings[element]&amp;mappings[institution]&amp;mappings[source data element]&amp;mappings[source data subelement]&amp;mappings[constraints]</f>
        <v>this_work[type]GEN110{na}$t present</v>
      </c>
      <c r="M710" s="14">
        <f>IF(ISNUMBER(MATCH(mappings[mapping_id],issuesmap[mappingID],0)),COUNTIF(issuesmap[mappingID],mappings[mapping_id]),0)</f>
        <v>0</v>
      </c>
      <c r="N710" s="14">
        <f>IF(ISNUMBER(MATCH(mappings[element],issuesfield[field],0)),COUNTIF(issuesfield[field],mappings[element]),0)</f>
        <v>0</v>
      </c>
      <c r="O710" s="14" t="str">
        <f>IF(ISNUMBER(MATCH(mappings[element],#REF!,0)),"y","n")</f>
        <v>n</v>
      </c>
      <c r="P710" s="14" t="s">
        <v>29</v>
      </c>
      <c r="Q710" s="14" t="s">
        <v>68</v>
      </c>
    </row>
    <row r="711" spans="1:17" x14ac:dyDescent="0.25">
      <c r="A711" s="22" t="s">
        <v>725</v>
      </c>
      <c r="B711" s="22" t="s">
        <v>736</v>
      </c>
      <c r="C711" s="22" t="s">
        <v>836</v>
      </c>
      <c r="D711" s="22" t="s">
        <v>29</v>
      </c>
      <c r="E711" s="22" t="s">
        <v>837</v>
      </c>
      <c r="F711" s="22">
        <v>111</v>
      </c>
      <c r="G711" s="22" t="s">
        <v>27</v>
      </c>
      <c r="H711" s="22" t="s">
        <v>1329</v>
      </c>
      <c r="I711" s="22" t="s">
        <v>864</v>
      </c>
      <c r="J711" s="22" t="s">
        <v>1368</v>
      </c>
      <c r="K711" s="22" t="s">
        <v>728</v>
      </c>
      <c r="L711" s="14" t="str">
        <f>mappings[element]&amp;mappings[institution]&amp;mappings[source data element]&amp;mappings[source data subelement]&amp;mappings[constraints]</f>
        <v>this_work[type]GEN111{na}$t present</v>
      </c>
      <c r="M711" s="14">
        <f>IF(ISNUMBER(MATCH(mappings[mapping_id],issuesmap[mappingID],0)),COUNTIF(issuesmap[mappingID],mappings[mapping_id]),0)</f>
        <v>0</v>
      </c>
      <c r="N711" s="14">
        <f>IF(ISNUMBER(MATCH(mappings[element],issuesfield[field],0)),COUNTIF(issuesfield[field],mappings[element]),0)</f>
        <v>0</v>
      </c>
      <c r="O711" s="14" t="str">
        <f>IF(ISNUMBER(MATCH(mappings[element],#REF!,0)),"y","n")</f>
        <v>n</v>
      </c>
      <c r="P711" s="14" t="s">
        <v>29</v>
      </c>
      <c r="Q711" s="14" t="s">
        <v>68</v>
      </c>
    </row>
    <row r="712" spans="1:17" x14ac:dyDescent="0.25">
      <c r="A712" s="22" t="s">
        <v>725</v>
      </c>
      <c r="B712" s="22" t="s">
        <v>736</v>
      </c>
      <c r="C712" s="22" t="s">
        <v>836</v>
      </c>
      <c r="D712" s="22" t="s">
        <v>29</v>
      </c>
      <c r="E712" s="22" t="s">
        <v>837</v>
      </c>
      <c r="F712" s="22">
        <v>130</v>
      </c>
      <c r="G712" s="22" t="s">
        <v>27</v>
      </c>
      <c r="H712" s="22" t="s">
        <v>831</v>
      </c>
      <c r="I712" s="22" t="s">
        <v>864</v>
      </c>
      <c r="J712" s="22" t="s">
        <v>1368</v>
      </c>
      <c r="K712" s="22" t="s">
        <v>728</v>
      </c>
      <c r="L712" s="14" t="str">
        <f>mappings[element]&amp;mappings[institution]&amp;mappings[source data element]&amp;mappings[source data subelement]&amp;mappings[constraints]</f>
        <v>this_work[type]GEN130{na}none</v>
      </c>
      <c r="M712" s="14">
        <f>IF(ISNUMBER(MATCH(mappings[mapping_id],issuesmap[mappingID],0)),COUNTIF(issuesmap[mappingID],mappings[mapping_id]),0)</f>
        <v>0</v>
      </c>
      <c r="N712" s="14">
        <f>IF(ISNUMBER(MATCH(mappings[element],issuesfield[field],0)),COUNTIF(issuesfield[field],mappings[element]),0)</f>
        <v>0</v>
      </c>
      <c r="O712" s="14" t="str">
        <f>IF(ISNUMBER(MATCH(mappings[element],#REF!,0)),"y","n")</f>
        <v>n</v>
      </c>
      <c r="P712" s="14" t="s">
        <v>29</v>
      </c>
      <c r="Q712" s="14" t="s">
        <v>68</v>
      </c>
    </row>
    <row r="713" spans="1:17" x14ac:dyDescent="0.25">
      <c r="A713" s="22" t="s">
        <v>725</v>
      </c>
      <c r="B713" s="22" t="s">
        <v>736</v>
      </c>
      <c r="C713" s="22" t="s">
        <v>836</v>
      </c>
      <c r="D713" s="22" t="s">
        <v>29</v>
      </c>
      <c r="E713" s="22" t="s">
        <v>837</v>
      </c>
      <c r="F713" s="22">
        <v>240</v>
      </c>
      <c r="G713" s="22" t="s">
        <v>27</v>
      </c>
      <c r="H713" s="22" t="s">
        <v>831</v>
      </c>
      <c r="I713" s="22" t="s">
        <v>864</v>
      </c>
      <c r="J713" s="22" t="s">
        <v>1368</v>
      </c>
      <c r="K713" s="22" t="s">
        <v>728</v>
      </c>
      <c r="L713" s="14" t="str">
        <f>mappings[element]&amp;mappings[institution]&amp;mappings[source data element]&amp;mappings[source data subelement]&amp;mappings[constraints]</f>
        <v>this_work[type]GEN240{na}none</v>
      </c>
      <c r="M713" s="14">
        <f>IF(ISNUMBER(MATCH(mappings[mapping_id],issuesmap[mappingID],0)),COUNTIF(issuesmap[mappingID],mappings[mapping_id]),0)</f>
        <v>0</v>
      </c>
      <c r="N713" s="14">
        <f>IF(ISNUMBER(MATCH(mappings[element],issuesfield[field],0)),COUNTIF(issuesfield[field],mappings[element]),0)</f>
        <v>0</v>
      </c>
      <c r="O713" s="14" t="str">
        <f>IF(ISNUMBER(MATCH(mappings[element],#REF!,0)),"y","n")</f>
        <v>n</v>
      </c>
      <c r="P713" s="14" t="s">
        <v>29</v>
      </c>
      <c r="Q713" s="14" t="s">
        <v>68</v>
      </c>
    </row>
    <row r="714" spans="1:17" x14ac:dyDescent="0.25">
      <c r="A714" s="22" t="s">
        <v>737</v>
      </c>
      <c r="B714" s="22" t="s">
        <v>745</v>
      </c>
      <c r="C714" s="22" t="s">
        <v>836</v>
      </c>
      <c r="D714" s="22" t="s">
        <v>29</v>
      </c>
      <c r="E714" s="22" t="s">
        <v>837</v>
      </c>
      <c r="F714" s="12">
        <v>245</v>
      </c>
      <c r="G714" s="22" t="s">
        <v>1205</v>
      </c>
      <c r="H714" s="22" t="s">
        <v>831</v>
      </c>
      <c r="I714" s="22" t="s">
        <v>843</v>
      </c>
      <c r="J714" s="3" t="s">
        <v>35</v>
      </c>
      <c r="K714" s="22" t="s">
        <v>741</v>
      </c>
      <c r="L714" s="14" t="str">
        <f>mappings[element]&amp;mappings[institution]&amp;mappings[source data element]&amp;mappings[source data subelement]&amp;mappings[constraints]</f>
        <v>title_main[value]GEN245abfgknpsnone</v>
      </c>
      <c r="M714" s="14">
        <f>IF(ISNUMBER(MATCH(mappings[mapping_id],issuesmap[mappingID],0)),COUNTIF(issuesmap[mappingID],mappings[mapping_id]),0)</f>
        <v>0</v>
      </c>
      <c r="N714" s="14">
        <f>IF(ISNUMBER(MATCH(mappings[element],issuesfield[field],0)),COUNTIF(issuesfield[field],mappings[element]),0)</f>
        <v>0</v>
      </c>
      <c r="O714" s="14" t="str">
        <f>IF(ISNUMBER(MATCH(mappings[element],#REF!,0)),"y","n")</f>
        <v>n</v>
      </c>
      <c r="P714" s="14" t="s">
        <v>29</v>
      </c>
      <c r="Q714" s="14" t="s">
        <v>68</v>
      </c>
    </row>
    <row r="715" spans="1:17" x14ac:dyDescent="0.25">
      <c r="A715" s="22" t="s">
        <v>749</v>
      </c>
      <c r="B715" s="22" t="s">
        <v>749</v>
      </c>
      <c r="C715" s="22" t="s">
        <v>836</v>
      </c>
      <c r="D715" s="22" t="s">
        <v>29</v>
      </c>
      <c r="E715" s="22" t="s">
        <v>837</v>
      </c>
      <c r="F715" s="12">
        <v>245</v>
      </c>
      <c r="G715" s="22" t="s">
        <v>1205</v>
      </c>
      <c r="H715" s="22" t="s">
        <v>831</v>
      </c>
      <c r="I715" s="22" t="s">
        <v>843</v>
      </c>
      <c r="J715" s="3" t="s">
        <v>35</v>
      </c>
      <c r="K715" s="22" t="s">
        <v>754</v>
      </c>
      <c r="L715" s="14" t="str">
        <f>mappings[element]&amp;mappings[institution]&amp;mappings[source data element]&amp;mappings[source data subelement]&amp;mappings[constraints]</f>
        <v>title_sortGEN245abfgknpsnone</v>
      </c>
      <c r="M715" s="14">
        <f>IF(ISNUMBER(MATCH(mappings[mapping_id],issuesmap[mappingID],0)),COUNTIF(issuesmap[mappingID],mappings[mapping_id]),0)</f>
        <v>0</v>
      </c>
      <c r="N715" s="14">
        <f>IF(ISNUMBER(MATCH(mappings[element],issuesfield[field],0)),COUNTIF(issuesfield[field],mappings[element]),0)</f>
        <v>0</v>
      </c>
      <c r="O715" s="14" t="str">
        <f>IF(ISNUMBER(MATCH(mappings[element],#REF!,0)),"y","n")</f>
        <v>n</v>
      </c>
      <c r="P715" s="14" t="s">
        <v>29</v>
      </c>
      <c r="Q715" s="14" t="s">
        <v>68</v>
      </c>
    </row>
    <row r="716" spans="1:17" x14ac:dyDescent="0.25">
      <c r="A716" s="22" t="s">
        <v>755</v>
      </c>
      <c r="B716" s="22" t="s">
        <v>761</v>
      </c>
      <c r="C716" s="22" t="s">
        <v>836</v>
      </c>
      <c r="D716" s="22" t="s">
        <v>29</v>
      </c>
      <c r="E716" s="22" t="s">
        <v>837</v>
      </c>
      <c r="F716" s="12">
        <v>210</v>
      </c>
      <c r="G716" s="22" t="s">
        <v>27</v>
      </c>
      <c r="H716" s="22" t="s">
        <v>831</v>
      </c>
      <c r="I716" s="22" t="s">
        <v>864</v>
      </c>
      <c r="J716" s="22" t="s">
        <v>1380</v>
      </c>
      <c r="K716" s="22" t="s">
        <v>759</v>
      </c>
      <c r="L716" s="14" t="str">
        <f>mappings[element]&amp;mappings[institution]&amp;mappings[source data element]&amp;mappings[source data subelement]&amp;mappings[constraints]</f>
        <v>title_variant[display]GEN210{na}none</v>
      </c>
      <c r="M716" s="14">
        <f>IF(ISNUMBER(MATCH(mappings[mapping_id],issuesmap[mappingID],0)),COUNTIF(issuesmap[mappingID],mappings[mapping_id]),0)</f>
        <v>0</v>
      </c>
      <c r="N716" s="14">
        <f>IF(ISNUMBER(MATCH(mappings[element],issuesfield[field],0)),COUNTIF(issuesfield[field],mappings[element]),0)</f>
        <v>0</v>
      </c>
      <c r="O716" s="14" t="str">
        <f>IF(ISNUMBER(MATCH(mappings[element],#REF!,0)),"y","n")</f>
        <v>n</v>
      </c>
      <c r="P716" s="14" t="s">
        <v>29</v>
      </c>
      <c r="Q716" s="14" t="s">
        <v>29</v>
      </c>
    </row>
    <row r="717" spans="1:17" x14ac:dyDescent="0.25">
      <c r="A717" s="22" t="s">
        <v>755</v>
      </c>
      <c r="B717" s="22" t="s">
        <v>761</v>
      </c>
      <c r="C717" s="22" t="s">
        <v>836</v>
      </c>
      <c r="D717" s="22" t="s">
        <v>29</v>
      </c>
      <c r="E717" s="22" t="s">
        <v>837</v>
      </c>
      <c r="F717" s="12">
        <v>222</v>
      </c>
      <c r="G717" s="22" t="s">
        <v>27</v>
      </c>
      <c r="H717" s="22" t="s">
        <v>831</v>
      </c>
      <c r="I717" s="22" t="s">
        <v>864</v>
      </c>
      <c r="J717" s="3" t="s">
        <v>1380</v>
      </c>
      <c r="K717" s="22" t="s">
        <v>759</v>
      </c>
      <c r="L717" s="14" t="str">
        <f>mappings[element]&amp;mappings[institution]&amp;mappings[source data element]&amp;mappings[source data subelement]&amp;mappings[constraints]</f>
        <v>title_variant[display]GEN222{na}none</v>
      </c>
      <c r="M717" s="14">
        <f>IF(ISNUMBER(MATCH(mappings[mapping_id],issuesmap[mappingID],0)),COUNTIF(issuesmap[mappingID],mappings[mapping_id]),0)</f>
        <v>0</v>
      </c>
      <c r="N717" s="14">
        <f>IF(ISNUMBER(MATCH(mappings[element],issuesfield[field],0)),COUNTIF(issuesfield[field],mappings[element]),0)</f>
        <v>0</v>
      </c>
      <c r="O717" s="14" t="str">
        <f>IF(ISNUMBER(MATCH(mappings[element],#REF!,0)),"y","n")</f>
        <v>n</v>
      </c>
      <c r="P717" s="14" t="s">
        <v>29</v>
      </c>
      <c r="Q717" s="14" t="s">
        <v>29</v>
      </c>
    </row>
    <row r="718" spans="1:17" x14ac:dyDescent="0.25">
      <c r="A718" s="3" t="s">
        <v>755</v>
      </c>
      <c r="B718" s="3" t="s">
        <v>761</v>
      </c>
      <c r="C718" s="22" t="s">
        <v>836</v>
      </c>
      <c r="D718" s="22" t="s">
        <v>29</v>
      </c>
      <c r="E718" s="22" t="s">
        <v>837</v>
      </c>
      <c r="F718" s="10">
        <v>246</v>
      </c>
      <c r="G718" s="3" t="s">
        <v>27</v>
      </c>
      <c r="H718" s="3" t="s">
        <v>1207</v>
      </c>
      <c r="I718" s="22" t="s">
        <v>864</v>
      </c>
      <c r="J718" s="3" t="s">
        <v>1380</v>
      </c>
      <c r="K718" s="3" t="s">
        <v>759</v>
      </c>
      <c r="L718" s="3" t="str">
        <f>mappings[element]&amp;mappings[institution]&amp;mappings[source data element]&amp;mappings[source data subelement]&amp;mappings[constraints]</f>
        <v>title_variant[display]GEN246{na}i2=~/[01]/ OR i1=~/[ 23]/</v>
      </c>
      <c r="M718" s="3">
        <f>IF(ISNUMBER(MATCH(mappings[mapping_id],issuesmap[mappingID],0)),COUNTIF(issuesmap[mappingID],mappings[mapping_id]),0)</f>
        <v>0</v>
      </c>
      <c r="N718" s="3">
        <f>IF(ISNUMBER(MATCH(mappings[element],issuesfield[field],0)),COUNTIF(issuesfield[field],mappings[element]),0)</f>
        <v>0</v>
      </c>
      <c r="O718" s="3" t="str">
        <f>IF(ISNUMBER(MATCH(mappings[element],#REF!,0)),"y","n")</f>
        <v>n</v>
      </c>
      <c r="P718" s="3" t="s">
        <v>29</v>
      </c>
      <c r="Q718" s="3" t="s">
        <v>29</v>
      </c>
    </row>
    <row r="719" spans="1:17" x14ac:dyDescent="0.25">
      <c r="A719" s="22" t="s">
        <v>755</v>
      </c>
      <c r="B719" s="22" t="s">
        <v>761</v>
      </c>
      <c r="C719" s="22" t="s">
        <v>836</v>
      </c>
      <c r="D719" s="22" t="s">
        <v>29</v>
      </c>
      <c r="E719" s="22" t="s">
        <v>837</v>
      </c>
      <c r="F719" s="12">
        <v>247</v>
      </c>
      <c r="G719" s="22" t="s">
        <v>27</v>
      </c>
      <c r="H719" s="22" t="s">
        <v>874</v>
      </c>
      <c r="I719" s="22" t="s">
        <v>864</v>
      </c>
      <c r="J719" s="22" t="s">
        <v>1380</v>
      </c>
      <c r="K719" s="22" t="s">
        <v>759</v>
      </c>
      <c r="L719" s="14" t="str">
        <f>mappings[element]&amp;mappings[institution]&amp;mappings[source data element]&amp;mappings[source data subelement]&amp;mappings[constraints]</f>
        <v>title_variant[display]GEN247{na}i2=1</v>
      </c>
      <c r="M719" s="14">
        <f>IF(ISNUMBER(MATCH(mappings[mapping_id],issuesmap[mappingID],0)),COUNTIF(issuesmap[mappingID],mappings[mapping_id]),0)</f>
        <v>0</v>
      </c>
      <c r="N719" s="14">
        <f>IF(ISNUMBER(MATCH(mappings[element],issuesfield[field],0)),COUNTIF(issuesfield[field],mappings[element]),0)</f>
        <v>0</v>
      </c>
      <c r="O719" s="14" t="str">
        <f>IF(ISNUMBER(MATCH(mappings[element],#REF!,0)),"y","n")</f>
        <v>n</v>
      </c>
      <c r="P719" s="14" t="s">
        <v>29</v>
      </c>
      <c r="Q719" s="14" t="s">
        <v>29</v>
      </c>
    </row>
    <row r="720" spans="1:17" x14ac:dyDescent="0.25">
      <c r="A720" s="3" t="s">
        <v>755</v>
      </c>
      <c r="B720" s="3" t="s">
        <v>764</v>
      </c>
      <c r="C720" s="22" t="s">
        <v>836</v>
      </c>
      <c r="D720" s="22" t="s">
        <v>29</v>
      </c>
      <c r="E720" s="22" t="s">
        <v>837</v>
      </c>
      <c r="F720" s="10">
        <v>246</v>
      </c>
      <c r="G720" s="3" t="s">
        <v>1208</v>
      </c>
      <c r="H720" s="3" t="s">
        <v>1209</v>
      </c>
      <c r="I720" s="22" t="s">
        <v>843</v>
      </c>
      <c r="J720" s="3" t="s">
        <v>35</v>
      </c>
      <c r="K720" s="3" t="s">
        <v>759</v>
      </c>
      <c r="L720" s="3" t="str">
        <f>mappings[element]&amp;mappings[institution]&amp;mappings[source data element]&amp;mappings[source data subelement]&amp;mappings[constraints]</f>
        <v>title_variant[indexed_value]GEN246abnp[display]!='false' and subfield f, g, or h present</v>
      </c>
      <c r="M720" s="3">
        <f>IF(ISNUMBER(MATCH(mappings[mapping_id],issuesmap[mappingID],0)),COUNTIF(issuesmap[mappingID],mappings[mapping_id]),0)</f>
        <v>0</v>
      </c>
      <c r="N720" s="3">
        <f>IF(ISNUMBER(MATCH(mappings[element],issuesfield[field],0)),COUNTIF(issuesfield[field],mappings[element]),0)</f>
        <v>0</v>
      </c>
      <c r="O720" s="3" t="str">
        <f>IF(ISNUMBER(MATCH(mappings[element],#REF!,0)),"y","n")</f>
        <v>n</v>
      </c>
      <c r="P720" s="3" t="s">
        <v>29</v>
      </c>
      <c r="Q720" s="3" t="s">
        <v>29</v>
      </c>
    </row>
    <row r="721" spans="1:17" x14ac:dyDescent="0.25">
      <c r="A721" s="22" t="s">
        <v>755</v>
      </c>
      <c r="B721" s="22" t="s">
        <v>764</v>
      </c>
      <c r="C721" s="22" t="s">
        <v>836</v>
      </c>
      <c r="D721" s="22" t="s">
        <v>29</v>
      </c>
      <c r="E721" s="22" t="s">
        <v>837</v>
      </c>
      <c r="F721" s="12">
        <v>247</v>
      </c>
      <c r="G721" s="22" t="s">
        <v>1208</v>
      </c>
      <c r="H721" s="22" t="s">
        <v>1217</v>
      </c>
      <c r="I721" s="22" t="s">
        <v>843</v>
      </c>
      <c r="J721" s="3" t="s">
        <v>35</v>
      </c>
      <c r="K721" s="22" t="s">
        <v>759</v>
      </c>
      <c r="L721" s="14" t="str">
        <f>mappings[element]&amp;mappings[institution]&amp;mappings[source data element]&amp;mappings[source data subelement]&amp;mappings[constraints]</f>
        <v>title_variant[indexed_value]GEN247abnp[display]!='false' and subfield g or h present</v>
      </c>
      <c r="M721" s="14">
        <f>IF(ISNUMBER(MATCH(mappings[mapping_id],issuesmap[mappingID],0)),COUNTIF(issuesmap[mappingID],mappings[mapping_id]),0)</f>
        <v>0</v>
      </c>
      <c r="N721" s="14">
        <f>IF(ISNUMBER(MATCH(mappings[element],issuesfield[field],0)),COUNTIF(issuesfield[field],mappings[element]),0)</f>
        <v>0</v>
      </c>
      <c r="O721" s="14" t="str">
        <f>IF(ISNUMBER(MATCH(mappings[element],#REF!,0)),"y","n")</f>
        <v>n</v>
      </c>
      <c r="P721" s="14" t="s">
        <v>29</v>
      </c>
      <c r="Q721" s="14" t="s">
        <v>29</v>
      </c>
    </row>
    <row r="722" spans="1:17" x14ac:dyDescent="0.25">
      <c r="A722" s="22" t="s">
        <v>755</v>
      </c>
      <c r="B722" s="22" t="s">
        <v>766</v>
      </c>
      <c r="C722" s="22" t="s">
        <v>836</v>
      </c>
      <c r="D722" s="22" t="s">
        <v>29</v>
      </c>
      <c r="E722" s="22" t="s">
        <v>837</v>
      </c>
      <c r="F722" s="12">
        <v>247</v>
      </c>
      <c r="G722" s="22" t="s">
        <v>25</v>
      </c>
      <c r="H722" s="22" t="s">
        <v>831</v>
      </c>
      <c r="I722" s="22" t="s">
        <v>843</v>
      </c>
      <c r="J722" s="22" t="s">
        <v>35</v>
      </c>
      <c r="K722" s="22" t="s">
        <v>759</v>
      </c>
      <c r="L722" s="14" t="str">
        <f>mappings[element]&amp;mappings[institution]&amp;mappings[source data element]&amp;mappings[source data subelement]&amp;mappings[constraints]</f>
        <v>title_variant[issn]GEN247xnone</v>
      </c>
      <c r="M722" s="14">
        <f>IF(ISNUMBER(MATCH(mappings[mapping_id],issuesmap[mappingID],0)),COUNTIF(issuesmap[mappingID],mappings[mapping_id]),0)</f>
        <v>0</v>
      </c>
      <c r="N722" s="14">
        <f>IF(ISNUMBER(MATCH(mappings[element],issuesfield[field],0)),COUNTIF(issuesfield[field],mappings[element]),0)</f>
        <v>0</v>
      </c>
      <c r="O722" s="14" t="str">
        <f>IF(ISNUMBER(MATCH(mappings[element],#REF!,0)),"y","n")</f>
        <v>n</v>
      </c>
      <c r="P722" s="14" t="s">
        <v>29</v>
      </c>
      <c r="Q722" s="14" t="s">
        <v>29</v>
      </c>
    </row>
    <row r="723" spans="1:17" x14ac:dyDescent="0.25">
      <c r="A723" s="3" t="s">
        <v>755</v>
      </c>
      <c r="B723" s="3" t="s">
        <v>769</v>
      </c>
      <c r="C723" s="22" t="s">
        <v>836</v>
      </c>
      <c r="D723" s="22" t="s">
        <v>29</v>
      </c>
      <c r="E723" s="22" t="s">
        <v>837</v>
      </c>
      <c r="F723" s="10">
        <v>246</v>
      </c>
      <c r="G723" s="3" t="s">
        <v>907</v>
      </c>
      <c r="H723" s="3" t="s">
        <v>1211</v>
      </c>
      <c r="I723" s="22" t="s">
        <v>855</v>
      </c>
      <c r="J723" s="3" t="s">
        <v>1212</v>
      </c>
      <c r="K723" s="3" t="s">
        <v>759</v>
      </c>
      <c r="L723" s="3" t="str">
        <f>mappings[element]&amp;mappings[institution]&amp;mappings[source data element]&amp;mappings[source data subelement]&amp;mappings[constraints]</f>
        <v>title_variant[label]GEN246i[display]!='false' AND i2!=~/[ 3]/ AND i</v>
      </c>
      <c r="M723" s="3">
        <f>IF(ISNUMBER(MATCH(mappings[mapping_id],issuesmap[mappingID],0)),COUNTIF(issuesmap[mappingID],mappings[mapping_id]),0)</f>
        <v>0</v>
      </c>
      <c r="N723" s="3">
        <f>IF(ISNUMBER(MATCH(mappings[element],issuesfield[field],0)),COUNTIF(issuesfield[field],mappings[element]),0)</f>
        <v>0</v>
      </c>
      <c r="O723" s="3" t="str">
        <f>IF(ISNUMBER(MATCH(mappings[element],#REF!,0)),"y","n")</f>
        <v>n</v>
      </c>
      <c r="P723" s="3" t="s">
        <v>29</v>
      </c>
      <c r="Q723" s="3" t="s">
        <v>29</v>
      </c>
    </row>
    <row r="724" spans="1:17" x14ac:dyDescent="0.25">
      <c r="A724" s="3" t="s">
        <v>755</v>
      </c>
      <c r="B724" s="3" t="s">
        <v>769</v>
      </c>
      <c r="C724" s="22" t="s">
        <v>836</v>
      </c>
      <c r="D724" s="22" t="s">
        <v>29</v>
      </c>
      <c r="E724" s="22" t="s">
        <v>837</v>
      </c>
      <c r="F724" s="10">
        <v>246</v>
      </c>
      <c r="G724" s="3" t="s">
        <v>27</v>
      </c>
      <c r="H724" s="3" t="s">
        <v>1210</v>
      </c>
      <c r="I724" s="22" t="s">
        <v>1123</v>
      </c>
      <c r="J724" s="3" t="s">
        <v>35</v>
      </c>
      <c r="K724" s="3" t="s">
        <v>759</v>
      </c>
      <c r="L724" s="3" t="str">
        <f>mappings[element]&amp;mappings[institution]&amp;mappings[source data element]&amp;mappings[source data subelement]&amp;mappings[constraints]</f>
        <v>title_variant[label]GEN246{na}[display]!='false' AND i2!=~/[ 3]/ AND !i</v>
      </c>
      <c r="M724" s="3">
        <f>IF(ISNUMBER(MATCH(mappings[mapping_id],issuesmap[mappingID],0)),COUNTIF(issuesmap[mappingID],mappings[mapping_id]),0)</f>
        <v>0</v>
      </c>
      <c r="N724" s="3">
        <f>IF(ISNUMBER(MATCH(mappings[element],issuesfield[field],0)),COUNTIF(issuesfield[field],mappings[element]),0)</f>
        <v>0</v>
      </c>
      <c r="O724" s="3" t="str">
        <f>IF(ISNUMBER(MATCH(mappings[element],#REF!,0)),"y","n")</f>
        <v>n</v>
      </c>
      <c r="P724" s="3" t="s">
        <v>29</v>
      </c>
      <c r="Q724" s="3" t="s">
        <v>29</v>
      </c>
    </row>
    <row r="725" spans="1:17" x14ac:dyDescent="0.25">
      <c r="A725" s="22" t="s">
        <v>755</v>
      </c>
      <c r="B725" s="22" t="s">
        <v>769</v>
      </c>
      <c r="C725" s="22" t="s">
        <v>836</v>
      </c>
      <c r="D725" s="22" t="s">
        <v>29</v>
      </c>
      <c r="E725" s="22" t="s">
        <v>837</v>
      </c>
      <c r="F725" s="12">
        <v>247</v>
      </c>
      <c r="G725" s="22" t="s">
        <v>27</v>
      </c>
      <c r="H725" s="22" t="s">
        <v>1216</v>
      </c>
      <c r="I725" s="22" t="s">
        <v>1022</v>
      </c>
      <c r="J725" s="22" t="s">
        <v>35</v>
      </c>
      <c r="K725" s="22" t="s">
        <v>759</v>
      </c>
      <c r="L725" s="14" t="str">
        <f>mappings[element]&amp;mappings[institution]&amp;mappings[source data element]&amp;mappings[source data subelement]&amp;mappings[constraints]</f>
        <v>title_variant[label]GEN247{na}[display]='false'</v>
      </c>
      <c r="M725" s="14">
        <f>IF(ISNUMBER(MATCH(mappings[mapping_id],issuesmap[mappingID],0)),COUNTIF(issuesmap[mappingID],mappings[mapping_id]),0)</f>
        <v>0</v>
      </c>
      <c r="N725" s="14">
        <f>IF(ISNUMBER(MATCH(mappings[element],issuesfield[field],0)),COUNTIF(issuesfield[field],mappings[element]),0)</f>
        <v>0</v>
      </c>
      <c r="O725" s="14" t="str">
        <f>IF(ISNUMBER(MATCH(mappings[element],#REF!,0)),"y","n")</f>
        <v>n</v>
      </c>
      <c r="P725" s="14" t="s">
        <v>29</v>
      </c>
      <c r="Q725" s="14" t="s">
        <v>29</v>
      </c>
    </row>
    <row r="726" spans="1:17" x14ac:dyDescent="0.25">
      <c r="A726" s="22" t="s">
        <v>755</v>
      </c>
      <c r="B726" s="22" t="s">
        <v>769</v>
      </c>
      <c r="C726" s="22" t="s">
        <v>836</v>
      </c>
      <c r="D726" s="22" t="s">
        <v>29</v>
      </c>
      <c r="E726" s="22" t="s">
        <v>837</v>
      </c>
      <c r="F726" s="12">
        <v>247</v>
      </c>
      <c r="G726" s="22" t="s">
        <v>935</v>
      </c>
      <c r="H726" s="22" t="s">
        <v>1215</v>
      </c>
      <c r="I726" s="22" t="s">
        <v>843</v>
      </c>
      <c r="J726" s="22" t="s">
        <v>35</v>
      </c>
      <c r="K726" s="22" t="s">
        <v>759</v>
      </c>
      <c r="L726" s="14" t="str">
        <f>mappings[element]&amp;mappings[institution]&amp;mappings[source data element]&amp;mappings[source data subelement]&amp;mappings[constraints]</f>
        <v>title_variant[label]GEN247f[display]!='false'</v>
      </c>
      <c r="M726" s="14">
        <f>IF(ISNUMBER(MATCH(mappings[mapping_id],issuesmap[mappingID],0)),COUNTIF(issuesmap[mappingID],mappings[mapping_id]),0)</f>
        <v>0</v>
      </c>
      <c r="N726" s="14">
        <f>IF(ISNUMBER(MATCH(mappings[element],issuesfield[field],0)),COUNTIF(issuesfield[field],mappings[element]),0)</f>
        <v>0</v>
      </c>
      <c r="O726" s="14" t="str">
        <f>IF(ISNUMBER(MATCH(mappings[element],#REF!,0)),"y","n")</f>
        <v>n</v>
      </c>
      <c r="P726" s="14" t="s">
        <v>29</v>
      </c>
      <c r="Q726" s="14" t="s">
        <v>29</v>
      </c>
    </row>
    <row r="727" spans="1:17" x14ac:dyDescent="0.25">
      <c r="A727" s="22" t="s">
        <v>755</v>
      </c>
      <c r="B727" s="22" t="s">
        <v>771</v>
      </c>
      <c r="C727" s="22" t="s">
        <v>836</v>
      </c>
      <c r="D727" s="22" t="s">
        <v>29</v>
      </c>
      <c r="E727" s="22" t="s">
        <v>837</v>
      </c>
      <c r="F727" s="12">
        <v>210</v>
      </c>
      <c r="G727" s="22" t="s">
        <v>27</v>
      </c>
      <c r="H727" s="22" t="s">
        <v>831</v>
      </c>
      <c r="I727" s="22" t="s">
        <v>864</v>
      </c>
      <c r="J727" s="22" t="s">
        <v>1471</v>
      </c>
      <c r="K727" s="22" t="s">
        <v>759</v>
      </c>
      <c r="L727" s="14" t="str">
        <f>mappings[element]&amp;mappings[institution]&amp;mappings[source data element]&amp;mappings[source data subelement]&amp;mappings[constraints]</f>
        <v>title_variant[type]GEN210{na}none</v>
      </c>
      <c r="M727" s="14">
        <f>IF(ISNUMBER(MATCH(mappings[mapping_id],issuesmap[mappingID],0)),COUNTIF(issuesmap[mappingID],mappings[mapping_id]),0)</f>
        <v>0</v>
      </c>
      <c r="N727" s="14">
        <f>IF(ISNUMBER(MATCH(mappings[element],issuesfield[field],0)),COUNTIF(issuesfield[field],mappings[element]),0)</f>
        <v>0</v>
      </c>
      <c r="O727" s="14" t="str">
        <f>IF(ISNUMBER(MATCH(mappings[element],#REF!,0)),"y","n")</f>
        <v>n</v>
      </c>
      <c r="P727" s="14" t="s">
        <v>29</v>
      </c>
      <c r="Q727" s="14" t="s">
        <v>29</v>
      </c>
    </row>
    <row r="728" spans="1:17" x14ac:dyDescent="0.25">
      <c r="A728" s="3" t="s">
        <v>755</v>
      </c>
      <c r="B728" s="3" t="s">
        <v>771</v>
      </c>
      <c r="C728" s="22" t="s">
        <v>836</v>
      </c>
      <c r="D728" s="22" t="s">
        <v>29</v>
      </c>
      <c r="E728" s="22" t="s">
        <v>837</v>
      </c>
      <c r="F728" s="10">
        <v>222</v>
      </c>
      <c r="G728" s="3" t="s">
        <v>27</v>
      </c>
      <c r="H728" s="3" t="s">
        <v>831</v>
      </c>
      <c r="I728" s="22" t="s">
        <v>864</v>
      </c>
      <c r="J728" s="3" t="s">
        <v>1348</v>
      </c>
      <c r="K728" s="3" t="s">
        <v>759</v>
      </c>
      <c r="L728" s="3" t="str">
        <f>mappings[element]&amp;mappings[institution]&amp;mappings[source data element]&amp;mappings[source data subelement]&amp;mappings[constraints]</f>
        <v>title_variant[type]GEN222{na}none</v>
      </c>
      <c r="M728" s="3">
        <f>IF(ISNUMBER(MATCH(mappings[mapping_id],issuesmap[mappingID],0)),COUNTIF(issuesmap[mappingID],mappings[mapping_id]),0)</f>
        <v>0</v>
      </c>
      <c r="N728" s="3">
        <f>IF(ISNUMBER(MATCH(mappings[element],issuesfield[field],0)),COUNTIF(issuesfield[field],mappings[element]),0)</f>
        <v>0</v>
      </c>
      <c r="O728" s="3" t="str">
        <f>IF(ISNUMBER(MATCH(mappings[element],#REF!,0)),"y","n")</f>
        <v>n</v>
      </c>
      <c r="P728" s="3" t="s">
        <v>29</v>
      </c>
      <c r="Q728" s="3" t="s">
        <v>29</v>
      </c>
    </row>
    <row r="729" spans="1:17" x14ac:dyDescent="0.25">
      <c r="A729" s="3" t="s">
        <v>755</v>
      </c>
      <c r="B729" s="3" t="s">
        <v>771</v>
      </c>
      <c r="C729" s="22" t="s">
        <v>836</v>
      </c>
      <c r="D729" s="22" t="s">
        <v>29</v>
      </c>
      <c r="E729" s="22" t="s">
        <v>837</v>
      </c>
      <c r="F729" s="10">
        <v>246</v>
      </c>
      <c r="G729" s="3" t="s">
        <v>27</v>
      </c>
      <c r="H729" s="22" t="s">
        <v>831</v>
      </c>
      <c r="I729" s="22" t="s">
        <v>1022</v>
      </c>
      <c r="J729" s="3" t="s">
        <v>1213</v>
      </c>
      <c r="K729" s="3" t="s">
        <v>759</v>
      </c>
      <c r="L729" s="14" t="str">
        <f>mappings[element]&amp;mappings[institution]&amp;mappings[source data element]&amp;mappings[source data subelement]&amp;mappings[constraints]</f>
        <v>title_variant[type]GEN246{na}none</v>
      </c>
      <c r="M729" s="3">
        <f>IF(ISNUMBER(MATCH(mappings[mapping_id],issuesmap[mappingID],0)),COUNTIF(issuesmap[mappingID],mappings[mapping_id]),0)</f>
        <v>0</v>
      </c>
      <c r="N729" s="3">
        <f>IF(ISNUMBER(MATCH(mappings[element],issuesfield[field],0)),COUNTIF(issuesfield[field],mappings[element]),0)</f>
        <v>0</v>
      </c>
      <c r="O729" s="3" t="str">
        <f>IF(ISNUMBER(MATCH(mappings[element],#REF!,0)),"y","n")</f>
        <v>n</v>
      </c>
      <c r="P729" s="3" t="s">
        <v>29</v>
      </c>
      <c r="Q729" s="3" t="s">
        <v>29</v>
      </c>
    </row>
    <row r="730" spans="1:17" x14ac:dyDescent="0.25">
      <c r="A730" s="22" t="s">
        <v>755</v>
      </c>
      <c r="B730" s="22" t="s">
        <v>771</v>
      </c>
      <c r="C730" s="22" t="s">
        <v>836</v>
      </c>
      <c r="D730" s="22" t="s">
        <v>29</v>
      </c>
      <c r="E730" s="22" t="s">
        <v>837</v>
      </c>
      <c r="F730" s="12">
        <v>247</v>
      </c>
      <c r="G730" s="22" t="s">
        <v>27</v>
      </c>
      <c r="H730" s="22" t="s">
        <v>831</v>
      </c>
      <c r="I730" s="22" t="s">
        <v>864</v>
      </c>
      <c r="J730" s="22" t="s">
        <v>1332</v>
      </c>
      <c r="K730" s="22" t="s">
        <v>759</v>
      </c>
      <c r="L730" s="14" t="str">
        <f>mappings[element]&amp;mappings[institution]&amp;mappings[source data element]&amp;mappings[source data subelement]&amp;mappings[constraints]</f>
        <v>title_variant[type]GEN247{na}none</v>
      </c>
      <c r="M730" s="14">
        <f>IF(ISNUMBER(MATCH(mappings[mapping_id],issuesmap[mappingID],0)),COUNTIF(issuesmap[mappingID],mappings[mapping_id]),0)</f>
        <v>0</v>
      </c>
      <c r="N730" s="14">
        <f>IF(ISNUMBER(MATCH(mappings[element],issuesfield[field],0)),COUNTIF(issuesfield[field],mappings[element]),0)</f>
        <v>0</v>
      </c>
      <c r="O730" s="14" t="str">
        <f>IF(ISNUMBER(MATCH(mappings[element],#REF!,0)),"y","n")</f>
        <v>n</v>
      </c>
      <c r="P730" s="14" t="s">
        <v>29</v>
      </c>
      <c r="Q730" s="14" t="s">
        <v>29</v>
      </c>
    </row>
    <row r="731" spans="1:17" x14ac:dyDescent="0.25">
      <c r="A731" s="22" t="s">
        <v>755</v>
      </c>
      <c r="B731" s="22" t="s">
        <v>774</v>
      </c>
      <c r="C731" s="22" t="s">
        <v>836</v>
      </c>
      <c r="D731" s="22" t="s">
        <v>29</v>
      </c>
      <c r="E731" s="22" t="s">
        <v>837</v>
      </c>
      <c r="F731" s="12">
        <v>210</v>
      </c>
      <c r="G731" s="22" t="s">
        <v>830</v>
      </c>
      <c r="H731" s="22" t="s">
        <v>831</v>
      </c>
      <c r="I731" s="22" t="s">
        <v>843</v>
      </c>
      <c r="J731" s="3" t="s">
        <v>35</v>
      </c>
      <c r="K731" s="22" t="s">
        <v>759</v>
      </c>
      <c r="L731" s="14" t="str">
        <f>mappings[element]&amp;mappings[institution]&amp;mappings[source data element]&amp;mappings[source data subelement]&amp;mappings[constraints]</f>
        <v>title_variant[value]GEN210anone</v>
      </c>
      <c r="M731" s="14">
        <f>IF(ISNUMBER(MATCH(mappings[mapping_id],issuesmap[mappingID],0)),COUNTIF(issuesmap[mappingID],mappings[mapping_id]),0)</f>
        <v>0</v>
      </c>
      <c r="N731" s="14">
        <f>IF(ISNUMBER(MATCH(mappings[element],issuesfield[field],0)),COUNTIF(issuesfield[field],mappings[element]),0)</f>
        <v>0</v>
      </c>
      <c r="O731" s="14" t="str">
        <f>IF(ISNUMBER(MATCH(mappings[element],#REF!,0)),"y","n")</f>
        <v>n</v>
      </c>
      <c r="P731" s="14" t="s">
        <v>29</v>
      </c>
      <c r="Q731" s="14" t="s">
        <v>29</v>
      </c>
    </row>
    <row r="732" spans="1:17" x14ac:dyDescent="0.25">
      <c r="A732" s="3" t="s">
        <v>755</v>
      </c>
      <c r="B732" s="3" t="s">
        <v>774</v>
      </c>
      <c r="C732" s="22" t="s">
        <v>836</v>
      </c>
      <c r="D732" s="22" t="s">
        <v>29</v>
      </c>
      <c r="E732" s="22" t="s">
        <v>837</v>
      </c>
      <c r="F732" s="10">
        <v>222</v>
      </c>
      <c r="G732" s="3" t="s">
        <v>848</v>
      </c>
      <c r="H732" s="3" t="s">
        <v>831</v>
      </c>
      <c r="I732" s="22" t="s">
        <v>843</v>
      </c>
      <c r="J732" s="3" t="s">
        <v>1206</v>
      </c>
      <c r="K732" s="3" t="s">
        <v>759</v>
      </c>
      <c r="L732" s="3" t="str">
        <f>mappings[element]&amp;mappings[institution]&amp;mappings[source data element]&amp;mappings[source data subelement]&amp;mappings[constraints]</f>
        <v>title_variant[value]GEN222abnone</v>
      </c>
      <c r="M732" s="3">
        <f>IF(ISNUMBER(MATCH(mappings[mapping_id],issuesmap[mappingID],0)),COUNTIF(issuesmap[mappingID],mappings[mapping_id]),0)</f>
        <v>0</v>
      </c>
      <c r="N732" s="3">
        <f>IF(ISNUMBER(MATCH(mappings[element],issuesfield[field],0)),COUNTIF(issuesfield[field],mappings[element]),0)</f>
        <v>0</v>
      </c>
      <c r="O732" s="3" t="str">
        <f>IF(ISNUMBER(MATCH(mappings[element],#REF!,0)),"y","n")</f>
        <v>n</v>
      </c>
      <c r="P732" s="3" t="s">
        <v>29</v>
      </c>
      <c r="Q732" s="3" t="s">
        <v>29</v>
      </c>
    </row>
    <row r="733" spans="1:17" x14ac:dyDescent="0.25">
      <c r="A733" s="3" t="s">
        <v>755</v>
      </c>
      <c r="B733" s="3" t="s">
        <v>774</v>
      </c>
      <c r="C733" s="22" t="s">
        <v>836</v>
      </c>
      <c r="D733" s="22" t="s">
        <v>29</v>
      </c>
      <c r="E733" s="22" t="s">
        <v>837</v>
      </c>
      <c r="F733" s="10">
        <v>246</v>
      </c>
      <c r="G733" s="3" t="s">
        <v>1214</v>
      </c>
      <c r="H733" s="22" t="s">
        <v>1215</v>
      </c>
      <c r="I733" s="22" t="s">
        <v>843</v>
      </c>
      <c r="J733" s="3" t="s">
        <v>35</v>
      </c>
      <c r="K733" s="3" t="s">
        <v>759</v>
      </c>
      <c r="L733" s="3" t="str">
        <f>mappings[element]&amp;mappings[institution]&amp;mappings[source data element]&amp;mappings[source data subelement]&amp;mappings[constraints]</f>
        <v>title_variant[value]GEN246abfghnp[display]!='false'</v>
      </c>
      <c r="M733" s="3">
        <f>IF(ISNUMBER(MATCH(mappings[mapping_id],issuesmap[mappingID],0)),COUNTIF(issuesmap[mappingID],mappings[mapping_id]),0)</f>
        <v>0</v>
      </c>
      <c r="N733" s="3">
        <f>IF(ISNUMBER(MATCH(mappings[element],issuesfield[field],0)),COUNTIF(issuesfield[field],mappings[element]),0)</f>
        <v>0</v>
      </c>
      <c r="O733" s="3" t="str">
        <f>IF(ISNUMBER(MATCH(mappings[element],#REF!,0)),"y","n")</f>
        <v>n</v>
      </c>
      <c r="P733" s="3" t="s">
        <v>29</v>
      </c>
      <c r="Q733" s="3" t="s">
        <v>29</v>
      </c>
    </row>
    <row r="734" spans="1:17" x14ac:dyDescent="0.25">
      <c r="A734" s="22" t="s">
        <v>755</v>
      </c>
      <c r="B734" s="22" t="s">
        <v>774</v>
      </c>
      <c r="C734" s="22" t="s">
        <v>836</v>
      </c>
      <c r="D734" s="22" t="s">
        <v>29</v>
      </c>
      <c r="E734" s="22" t="s">
        <v>837</v>
      </c>
      <c r="F734" s="12">
        <v>246</v>
      </c>
      <c r="G734" s="22" t="s">
        <v>1208</v>
      </c>
      <c r="H734" s="22" t="s">
        <v>1207</v>
      </c>
      <c r="I734" s="22" t="s">
        <v>843</v>
      </c>
      <c r="J734" s="22" t="s">
        <v>35</v>
      </c>
      <c r="K734" s="22" t="s">
        <v>759</v>
      </c>
      <c r="L734" s="14" t="str">
        <f>mappings[element]&amp;mappings[institution]&amp;mappings[source data element]&amp;mappings[source data subelement]&amp;mappings[constraints]</f>
        <v>title_variant[value]GEN246abnpi2=~/[01]/ OR i1=~/[ 23]/</v>
      </c>
      <c r="M734" s="14">
        <f>IF(ISNUMBER(MATCH(mappings[mapping_id],issuesmap[mappingID],0)),COUNTIF(issuesmap[mappingID],mappings[mapping_id]),0)</f>
        <v>0</v>
      </c>
      <c r="N734" s="14">
        <f>IF(ISNUMBER(MATCH(mappings[element],issuesfield[field],0)),COUNTIF(issuesfield[field],mappings[element]),0)</f>
        <v>0</v>
      </c>
      <c r="O734" s="14" t="str">
        <f>IF(ISNUMBER(MATCH(mappings[element],#REF!,0)),"y","n")</f>
        <v>n</v>
      </c>
      <c r="P734" s="14" t="s">
        <v>29</v>
      </c>
      <c r="Q734" s="14" t="s">
        <v>29</v>
      </c>
    </row>
    <row r="735" spans="1:17" x14ac:dyDescent="0.25">
      <c r="A735" s="22" t="s">
        <v>755</v>
      </c>
      <c r="B735" s="22" t="s">
        <v>774</v>
      </c>
      <c r="C735" s="22" t="s">
        <v>836</v>
      </c>
      <c r="D735" s="22" t="s">
        <v>29</v>
      </c>
      <c r="E735" s="22" t="s">
        <v>837</v>
      </c>
      <c r="F735" s="12">
        <v>247</v>
      </c>
      <c r="G735" s="22" t="s">
        <v>1218</v>
      </c>
      <c r="H735" s="22" t="s">
        <v>1215</v>
      </c>
      <c r="I735" s="22" t="s">
        <v>843</v>
      </c>
      <c r="J735" s="22" t="s">
        <v>35</v>
      </c>
      <c r="K735" s="22" t="s">
        <v>759</v>
      </c>
      <c r="L735" s="14" t="str">
        <f>mappings[element]&amp;mappings[institution]&amp;mappings[source data element]&amp;mappings[source data subelement]&amp;mappings[constraints]</f>
        <v>title_variant[value]GEN247abghnp[display]!='false'</v>
      </c>
      <c r="M735" s="14">
        <f>IF(ISNUMBER(MATCH(mappings[mapping_id],issuesmap[mappingID],0)),COUNTIF(issuesmap[mappingID],mappings[mapping_id]),0)</f>
        <v>0</v>
      </c>
      <c r="N735" s="14">
        <f>IF(ISNUMBER(MATCH(mappings[element],issuesfield[field],0)),COUNTIF(issuesfield[field],mappings[element]),0)</f>
        <v>0</v>
      </c>
      <c r="O735" s="14" t="str">
        <f>IF(ISNUMBER(MATCH(mappings[element],#REF!,0)),"y","n")</f>
        <v>n</v>
      </c>
      <c r="P735" s="14" t="s">
        <v>29</v>
      </c>
      <c r="Q735" s="14" t="s">
        <v>29</v>
      </c>
    </row>
    <row r="736" spans="1:17" x14ac:dyDescent="0.25">
      <c r="A736" s="22" t="s">
        <v>755</v>
      </c>
      <c r="B736" s="22" t="s">
        <v>774</v>
      </c>
      <c r="C736" s="22" t="s">
        <v>836</v>
      </c>
      <c r="D736" s="22" t="s">
        <v>29</v>
      </c>
      <c r="E736" s="22" t="s">
        <v>837</v>
      </c>
      <c r="F736" s="12">
        <v>247</v>
      </c>
      <c r="G736" s="22" t="s">
        <v>1208</v>
      </c>
      <c r="H736" s="22" t="s">
        <v>1216</v>
      </c>
      <c r="I736" s="22" t="s">
        <v>843</v>
      </c>
      <c r="J736" s="3" t="s">
        <v>35</v>
      </c>
      <c r="K736" s="22" t="s">
        <v>759</v>
      </c>
      <c r="L736" s="14" t="str">
        <f>mappings[element]&amp;mappings[institution]&amp;mappings[source data element]&amp;mappings[source data subelement]&amp;mappings[constraints]</f>
        <v>title_variant[value]GEN247abnp[display]='false'</v>
      </c>
      <c r="M736" s="14">
        <f>IF(ISNUMBER(MATCH(mappings[mapping_id],issuesmap[mappingID],0)),COUNTIF(issuesmap[mappingID],mappings[mapping_id]),0)</f>
        <v>0</v>
      </c>
      <c r="N736" s="14">
        <f>IF(ISNUMBER(MATCH(mappings[element],issuesfield[field],0)),COUNTIF(issuesfield[field],mappings[element]),0)</f>
        <v>0</v>
      </c>
      <c r="O736" s="14" t="str">
        <f>IF(ISNUMBER(MATCH(mappings[element],#REF!,0)),"y","n")</f>
        <v>n</v>
      </c>
      <c r="P736" s="14" t="s">
        <v>29</v>
      </c>
      <c r="Q736" s="14" t="s">
        <v>29</v>
      </c>
    </row>
    <row r="737" spans="1:17" x14ac:dyDescent="0.25">
      <c r="A737" s="22" t="s">
        <v>776</v>
      </c>
      <c r="B737" s="22" t="s">
        <v>781</v>
      </c>
      <c r="C737" s="22" t="s">
        <v>836</v>
      </c>
      <c r="D737" s="22" t="s">
        <v>29</v>
      </c>
      <c r="E737" s="22" t="s">
        <v>837</v>
      </c>
      <c r="F737" s="12">
        <v>24</v>
      </c>
      <c r="G737" s="22" t="s">
        <v>923</v>
      </c>
      <c r="H737" s="22" t="s">
        <v>985</v>
      </c>
      <c r="I737" s="22" t="s">
        <v>843</v>
      </c>
      <c r="J737" s="22" t="s">
        <v>924</v>
      </c>
      <c r="K737" s="22" t="s">
        <v>1221</v>
      </c>
      <c r="L737" s="14" t="str">
        <f>mappings[element]&amp;mappings[institution]&amp;mappings[source data element]&amp;mappings[source data subelement]&amp;mappings[constraints]</f>
        <v>upc[qual]GEN24qi1=1</v>
      </c>
      <c r="M737" s="14">
        <f>IF(ISNUMBER(MATCH(mappings[mapping_id],issuesmap[mappingID],0)),COUNTIF(issuesmap[mappingID],mappings[mapping_id]),0)</f>
        <v>0</v>
      </c>
      <c r="N737" s="14">
        <f>IF(ISNUMBER(MATCH(mappings[element],issuesfield[field],0)),COUNTIF(issuesfield[field],mappings[element]),0)</f>
        <v>0</v>
      </c>
      <c r="O737" s="14" t="str">
        <f>IF(ISNUMBER(MATCH(mappings[element],#REF!,0)),"y","n")</f>
        <v>n</v>
      </c>
      <c r="P737" s="14" t="s">
        <v>68</v>
      </c>
      <c r="Q737" s="14" t="s">
        <v>68</v>
      </c>
    </row>
    <row r="738" spans="1:17" x14ac:dyDescent="0.25">
      <c r="A738" s="22" t="s">
        <v>776</v>
      </c>
      <c r="B738" s="22" t="s">
        <v>781</v>
      </c>
      <c r="C738" s="22" t="s">
        <v>836</v>
      </c>
      <c r="D738" s="22" t="s">
        <v>29</v>
      </c>
      <c r="E738" s="22" t="s">
        <v>837</v>
      </c>
      <c r="F738" s="12">
        <v>24</v>
      </c>
      <c r="G738" s="22" t="s">
        <v>919</v>
      </c>
      <c r="H738" s="22" t="s">
        <v>1219</v>
      </c>
      <c r="I738" s="22" t="s">
        <v>828</v>
      </c>
      <c r="J738" s="22" t="s">
        <v>1220</v>
      </c>
      <c r="K738" s="22" t="s">
        <v>1221</v>
      </c>
      <c r="L738" s="14" t="str">
        <f>mappings[element]&amp;mappings[institution]&amp;mappings[source data element]&amp;mappings[source data subelement]&amp;mappings[constraints]</f>
        <v>upc[qual]GEN24azi1=1 and $a or $z data includes parenthetical qualifying info</v>
      </c>
      <c r="M738" s="14">
        <f>IF(ISNUMBER(MATCH(mappings[mapping_id],issuesmap[mappingID],0)),COUNTIF(issuesmap[mappingID],mappings[mapping_id]),0)</f>
        <v>0</v>
      </c>
      <c r="N738" s="14">
        <f>IF(ISNUMBER(MATCH(mappings[element],issuesfield[field],0)),COUNTIF(issuesfield[field],mappings[element]),0)</f>
        <v>0</v>
      </c>
      <c r="O738" s="14" t="str">
        <f>IF(ISNUMBER(MATCH(mappings[element],#REF!,0)),"y","n")</f>
        <v>n</v>
      </c>
      <c r="P738" s="14" t="s">
        <v>68</v>
      </c>
      <c r="Q738" s="14" t="s">
        <v>68</v>
      </c>
    </row>
    <row r="739" spans="1:17" s="3" customFormat="1" x14ac:dyDescent="0.25">
      <c r="A739" s="22" t="s">
        <v>776</v>
      </c>
      <c r="B739" s="22" t="s">
        <v>784</v>
      </c>
      <c r="C739" s="22" t="s">
        <v>836</v>
      </c>
      <c r="D739" s="22" t="s">
        <v>29</v>
      </c>
      <c r="E739" s="22" t="s">
        <v>837</v>
      </c>
      <c r="F739" s="12">
        <v>24</v>
      </c>
      <c r="G739" s="22" t="s">
        <v>27</v>
      </c>
      <c r="H739" s="22" t="s">
        <v>1223</v>
      </c>
      <c r="I739" s="22" t="s">
        <v>864</v>
      </c>
      <c r="J739" s="22" t="s">
        <v>1374</v>
      </c>
      <c r="K739" s="22" t="s">
        <v>1221</v>
      </c>
      <c r="L739" s="14" t="str">
        <f>mappings[element]&amp;mappings[institution]&amp;mappings[source data element]&amp;mappings[source data subelement]&amp;mappings[constraints]</f>
        <v>upc[type]GEN24{na}[value] from $z</v>
      </c>
      <c r="M739" s="14">
        <f>IF(ISNUMBER(MATCH(mappings[mapping_id],issuesmap[mappingID],0)),COUNTIF(issuesmap[mappingID],mappings[mapping_id]),0)</f>
        <v>0</v>
      </c>
      <c r="N739" s="14">
        <f>IF(ISNUMBER(MATCH(mappings[element],issuesfield[field],0)),COUNTIF(issuesfield[field],mappings[element]),0)</f>
        <v>0</v>
      </c>
      <c r="O739" s="14" t="str">
        <f>IF(ISNUMBER(MATCH(mappings[element],#REF!,0)),"y","n")</f>
        <v>n</v>
      </c>
      <c r="P739" s="14" t="s">
        <v>68</v>
      </c>
      <c r="Q739" s="14" t="s">
        <v>68</v>
      </c>
    </row>
    <row r="740" spans="1:17" s="3" customFormat="1" x14ac:dyDescent="0.25">
      <c r="A740" s="22" t="s">
        <v>776</v>
      </c>
      <c r="B740" s="22" t="s">
        <v>784</v>
      </c>
      <c r="C740" s="22" t="s">
        <v>836</v>
      </c>
      <c r="D740" s="22" t="s">
        <v>29</v>
      </c>
      <c r="E740" s="22" t="s">
        <v>837</v>
      </c>
      <c r="F740" s="12">
        <v>24</v>
      </c>
      <c r="G740" s="22" t="s">
        <v>27</v>
      </c>
      <c r="H740" s="22" t="s">
        <v>1222</v>
      </c>
      <c r="I740" s="22" t="s">
        <v>864</v>
      </c>
      <c r="J740" s="22" t="s">
        <v>1375</v>
      </c>
      <c r="K740" s="22" t="s">
        <v>1221</v>
      </c>
      <c r="L740" s="14" t="str">
        <f>mappings[element]&amp;mappings[institution]&amp;mappings[source data element]&amp;mappings[source data subelement]&amp;mappings[constraints]</f>
        <v>upc[type]GEN24{na}[value] from $a</v>
      </c>
      <c r="M740" s="14">
        <f>IF(ISNUMBER(MATCH(mappings[mapping_id],issuesmap[mappingID],0)),COUNTIF(issuesmap[mappingID],mappings[mapping_id]),0)</f>
        <v>0</v>
      </c>
      <c r="N740" s="14">
        <f>IF(ISNUMBER(MATCH(mappings[element],issuesfield[field],0)),COUNTIF(issuesfield[field],mappings[element]),0)</f>
        <v>0</v>
      </c>
      <c r="O740" s="14" t="str">
        <f>IF(ISNUMBER(MATCH(mappings[element],#REF!,0)),"y","n")</f>
        <v>n</v>
      </c>
      <c r="P740" s="14" t="s">
        <v>68</v>
      </c>
      <c r="Q740" s="14" t="s">
        <v>68</v>
      </c>
    </row>
    <row r="741" spans="1:17" x14ac:dyDescent="0.25">
      <c r="A741" s="22" t="s">
        <v>776</v>
      </c>
      <c r="B741" s="22" t="s">
        <v>786</v>
      </c>
      <c r="C741" s="22" t="s">
        <v>836</v>
      </c>
      <c r="D741" s="22" t="s">
        <v>29</v>
      </c>
      <c r="E741" s="22" t="s">
        <v>837</v>
      </c>
      <c r="F741" s="12">
        <v>24</v>
      </c>
      <c r="G741" s="22" t="s">
        <v>1224</v>
      </c>
      <c r="H741" s="22" t="s">
        <v>985</v>
      </c>
      <c r="I741" s="22" t="s">
        <v>828</v>
      </c>
      <c r="J741" t="s">
        <v>1225</v>
      </c>
      <c r="K741" s="22" t="s">
        <v>1221</v>
      </c>
      <c r="L741" s="14" t="str">
        <f>mappings[element]&amp;mappings[institution]&amp;mappings[source data element]&amp;mappings[source data subelement]&amp;mappings[constraints]</f>
        <v>upc[value]GEN24adzi1=1</v>
      </c>
      <c r="M741" s="14">
        <f>IF(ISNUMBER(MATCH(mappings[mapping_id],issuesmap[mappingID],0)),COUNTIF(issuesmap[mappingID],mappings[mapping_id]),0)</f>
        <v>0</v>
      </c>
      <c r="N741" s="14">
        <f>IF(ISNUMBER(MATCH(mappings[element],issuesfield[field],0)),COUNTIF(issuesfield[field],mappings[element]),0)</f>
        <v>0</v>
      </c>
      <c r="O741" s="14" t="str">
        <f>IF(ISNUMBER(MATCH(mappings[element],#REF!,0)),"y","n")</f>
        <v>n</v>
      </c>
      <c r="P741" s="14" t="s">
        <v>68</v>
      </c>
      <c r="Q741" s="14" t="s">
        <v>68</v>
      </c>
    </row>
    <row r="742" spans="1:17" x14ac:dyDescent="0.25">
      <c r="A742" s="3" t="s">
        <v>790</v>
      </c>
      <c r="B742" s="3" t="s">
        <v>793</v>
      </c>
      <c r="C742" s="3" t="s">
        <v>836</v>
      </c>
      <c r="D742" s="3" t="s">
        <v>29</v>
      </c>
      <c r="E742" s="3" t="s">
        <v>822</v>
      </c>
      <c r="F742" s="10">
        <v>856</v>
      </c>
      <c r="G742" s="3" t="s">
        <v>1229</v>
      </c>
      <c r="H742" s="3" t="s">
        <v>831</v>
      </c>
      <c r="I742" s="22" t="s">
        <v>828</v>
      </c>
      <c r="J742" s="3" t="s">
        <v>1230</v>
      </c>
      <c r="K742" s="3" t="s">
        <v>25</v>
      </c>
      <c r="L742" s="3" t="str">
        <f>mappings[element]&amp;mappings[institution]&amp;mappings[source data element]&amp;mappings[source data subelement]&amp;mappings[constraints]</f>
        <v>url[href]UNC856unone</v>
      </c>
      <c r="M742" s="3">
        <f>IF(ISNUMBER(MATCH(mappings[mapping_id],issuesmap[mappingID],0)),COUNTIF(issuesmap[mappingID],mappings[mapping_id]),0)</f>
        <v>0</v>
      </c>
      <c r="N742" s="3">
        <f>IF(ISNUMBER(MATCH(mappings[element],issuesfield[field],0)),COUNTIF(issuesfield[field],mappings[element]),0)</f>
        <v>0</v>
      </c>
      <c r="O742" s="3" t="str">
        <f>IF(ISNUMBER(MATCH(mappings[element],#REF!,0)),"y","n")</f>
        <v>n</v>
      </c>
      <c r="P742" s="3"/>
      <c r="Q742" s="3"/>
    </row>
    <row r="743" spans="1:17" x14ac:dyDescent="0.25">
      <c r="A743" t="s">
        <v>790</v>
      </c>
      <c r="B743" s="3" t="s">
        <v>1479</v>
      </c>
      <c r="C743" t="s">
        <v>836</v>
      </c>
      <c r="D743" t="s">
        <v>29</v>
      </c>
      <c r="E743" t="s">
        <v>822</v>
      </c>
      <c r="F743" s="10">
        <v>856</v>
      </c>
      <c r="G743" s="3" t="s">
        <v>27</v>
      </c>
      <c r="H743" s="3" t="s">
        <v>1228</v>
      </c>
      <c r="I743" s="3" t="s">
        <v>864</v>
      </c>
      <c r="J743" s="3" t="s">
        <v>1380</v>
      </c>
      <c r="K743" t="s">
        <v>25</v>
      </c>
      <c r="L743" s="3" t="str">
        <f>mappings[element]&amp;mappings[institution]&amp;mappings[source data element]&amp;mappings[source data subelement]&amp;mappings[constraints]</f>
        <v>url[restricted]UNC856{na}$u does not meet criteria to be coded as restricted (see other mappings)</v>
      </c>
      <c r="M743" s="3">
        <f>IF(ISNUMBER(MATCH(mappings[mapping_id],issuesmap[mappingID],0)),COUNTIF(issuesmap[mappingID],mappings[mapping_id]),0)</f>
        <v>0</v>
      </c>
      <c r="N743" s="3">
        <f>IF(ISNUMBER(MATCH(mappings[element],issuesfield[field],0)),COUNTIF(issuesfield[field],mappings[element]),0)</f>
        <v>0</v>
      </c>
      <c r="O743" s="3" t="str">
        <f>IF(ISNUMBER(MATCH(mappings[element],#REF!,0)),"y","n")</f>
        <v>n</v>
      </c>
      <c r="P743" s="3"/>
      <c r="Q743" s="3"/>
    </row>
    <row r="744" spans="1:17" x14ac:dyDescent="0.25">
      <c r="A744" s="3" t="s">
        <v>790</v>
      </c>
      <c r="B744" s="3" t="s">
        <v>1479</v>
      </c>
      <c r="C744" s="3" t="s">
        <v>836</v>
      </c>
      <c r="D744" t="s">
        <v>29</v>
      </c>
      <c r="E744" t="s">
        <v>822</v>
      </c>
      <c r="F744" s="10">
        <v>856</v>
      </c>
      <c r="G744" s="3" t="s">
        <v>27</v>
      </c>
      <c r="H744" s="3" t="s">
        <v>1226</v>
      </c>
      <c r="I744" s="3" t="s">
        <v>1022</v>
      </c>
      <c r="J744" s="3" t="s">
        <v>25</v>
      </c>
      <c r="K744" t="s">
        <v>1482</v>
      </c>
      <c r="L744" s="3" t="str">
        <f>mappings[element]&amp;mappings[institution]&amp;mappings[source data element]&amp;mappings[source data subelement]&amp;mappings[constraints]</f>
        <v>url[restricted]UNC856{na}$u.include?('libproxy.lib.unc')</v>
      </c>
      <c r="M744" s="3">
        <f>IF(ISNUMBER(MATCH(mappings[mapping_id],issuesmap[mappingID],0)),COUNTIF(issuesmap[mappingID],mappings[mapping_id]),0)</f>
        <v>0</v>
      </c>
      <c r="N744" s="3">
        <f>IF(ISNUMBER(MATCH(mappings[element],issuesfield[field],0)),COUNTIF(issuesfield[field],mappings[element]),0)</f>
        <v>0</v>
      </c>
      <c r="O744" s="3" t="str">
        <f>IF(ISNUMBER(MATCH(mappings[element],#REF!,0)),"y","n")</f>
        <v>n</v>
      </c>
      <c r="P744" s="3"/>
      <c r="Q744" s="3"/>
    </row>
    <row r="745" spans="1:17" x14ac:dyDescent="0.25">
      <c r="A745" s="3" t="s">
        <v>790</v>
      </c>
      <c r="B745" s="3" t="s">
        <v>1479</v>
      </c>
      <c r="C745" s="3" t="s">
        <v>836</v>
      </c>
      <c r="D745" t="s">
        <v>29</v>
      </c>
      <c r="E745" t="s">
        <v>822</v>
      </c>
      <c r="F745" s="10">
        <v>856</v>
      </c>
      <c r="G745" s="3" t="s">
        <v>27</v>
      </c>
      <c r="H745" s="3" t="s">
        <v>1227</v>
      </c>
      <c r="I745" s="3" t="s">
        <v>1022</v>
      </c>
      <c r="J745" s="3" t="s">
        <v>25</v>
      </c>
      <c r="K745" t="s">
        <v>1482</v>
      </c>
      <c r="L745" s="3" t="str">
        <f>mappings[element]&amp;mappings[institution]&amp;mappings[source data element]&amp;mappings[source data subelement]&amp;mappings[constraints]</f>
        <v>url[restricted]UNC856{na}$u.include?('unc.kanopystreaming.com')</v>
      </c>
      <c r="M745" s="3">
        <f>IF(ISNUMBER(MATCH(mappings[mapping_id],issuesmap[mappingID],0)),COUNTIF(issuesmap[mappingID],mappings[mapping_id]),0)</f>
        <v>0</v>
      </c>
      <c r="N745" s="3">
        <f>IF(ISNUMBER(MATCH(mappings[element],issuesfield[field],0)),COUNTIF(issuesfield[field],mappings[element]),0)</f>
        <v>0</v>
      </c>
      <c r="O745" s="3" t="str">
        <f>IF(ISNUMBER(MATCH(mappings[element],#REF!,0)),"y","n")</f>
        <v>n</v>
      </c>
      <c r="P745" s="3"/>
      <c r="Q745" s="3"/>
    </row>
    <row r="746" spans="1:17" s="34" customFormat="1" x14ac:dyDescent="0.25">
      <c r="A746" s="3" t="s">
        <v>790</v>
      </c>
      <c r="B746" s="3" t="s">
        <v>796</v>
      </c>
      <c r="C746" s="3" t="s">
        <v>836</v>
      </c>
      <c r="D746" s="3" t="s">
        <v>29</v>
      </c>
      <c r="E746" s="3" t="s">
        <v>822</v>
      </c>
      <c r="F746" s="10">
        <v>856</v>
      </c>
      <c r="G746" s="3" t="s">
        <v>1231</v>
      </c>
      <c r="H746" s="3" t="s">
        <v>831</v>
      </c>
      <c r="I746" s="3" t="s">
        <v>843</v>
      </c>
      <c r="J746" s="3" t="s">
        <v>1232</v>
      </c>
      <c r="K746" s="3" t="s">
        <v>25</v>
      </c>
      <c r="L746" s="3" t="str">
        <f>mappings[element]&amp;mappings[institution]&amp;mappings[source data element]&amp;mappings[source data subelement]&amp;mappings[constraints]</f>
        <v>url[text]UNC8563ynone</v>
      </c>
      <c r="M746" s="3">
        <f>IF(ISNUMBER(MATCH(mappings[mapping_id],issuesmap[mappingID],0)),COUNTIF(issuesmap[mappingID],mappings[mapping_id]),0)</f>
        <v>0</v>
      </c>
      <c r="N746" s="3">
        <f>IF(ISNUMBER(MATCH(mappings[element],issuesfield[field],0)),COUNTIF(issuesfield[field],mappings[element]),0)</f>
        <v>0</v>
      </c>
      <c r="O746" s="3" t="str">
        <f>IF(ISNUMBER(MATCH(mappings[element],#REF!,0)),"y","n")</f>
        <v>n</v>
      </c>
      <c r="P746" s="3"/>
      <c r="Q746" s="3"/>
    </row>
    <row r="747" spans="1:17" s="34" customFormat="1" x14ac:dyDescent="0.25">
      <c r="A747" s="3" t="s">
        <v>790</v>
      </c>
      <c r="B747" s="3" t="s">
        <v>798</v>
      </c>
      <c r="C747" s="3" t="s">
        <v>836</v>
      </c>
      <c r="D747" s="3" t="s">
        <v>29</v>
      </c>
      <c r="E747" s="3" t="s">
        <v>837</v>
      </c>
      <c r="F747" s="10">
        <v>856</v>
      </c>
      <c r="G747" s="3" t="s">
        <v>27</v>
      </c>
      <c r="H747" s="3" t="s">
        <v>1233</v>
      </c>
      <c r="I747" s="3" t="s">
        <v>864</v>
      </c>
      <c r="J747" s="3" t="s">
        <v>1333</v>
      </c>
      <c r="K747" s="3" t="s">
        <v>25</v>
      </c>
      <c r="L747" s="3" t="str">
        <f>mappings[element]&amp;mappings[institution]&amp;mappings[source data element]&amp;mappings[source data subelement]&amp;mappings[constraints]</f>
        <v>url[type]GEN856{na}i2=~/[01]</v>
      </c>
      <c r="M747" s="3">
        <f>IF(ISNUMBER(MATCH(mappings[mapping_id],issuesmap[mappingID],0)),COUNTIF(issuesmap[mappingID],mappings[mapping_id]),0)</f>
        <v>0</v>
      </c>
      <c r="N747" s="3">
        <f>IF(ISNUMBER(MATCH(mappings[element],issuesfield[field],0)),COUNTIF(issuesfield[field],mappings[element]),0)</f>
        <v>0</v>
      </c>
      <c r="O747" s="3" t="str">
        <f>IF(ISNUMBER(MATCH(mappings[element],#REF!,0)),"y","n")</f>
        <v>n</v>
      </c>
      <c r="P747" s="3"/>
      <c r="Q747" s="3"/>
    </row>
    <row r="748" spans="1:17" x14ac:dyDescent="0.25">
      <c r="A748" t="s">
        <v>790</v>
      </c>
      <c r="B748" s="3" t="s">
        <v>798</v>
      </c>
      <c r="C748" s="3" t="s">
        <v>836</v>
      </c>
      <c r="D748" s="3" t="s">
        <v>29</v>
      </c>
      <c r="E748" s="3" t="s">
        <v>822</v>
      </c>
      <c r="F748" s="10">
        <v>856</v>
      </c>
      <c r="G748" s="3" t="s">
        <v>27</v>
      </c>
      <c r="H748" s="3" t="s">
        <v>1234</v>
      </c>
      <c r="I748" s="3" t="s">
        <v>864</v>
      </c>
      <c r="J748" s="3" t="s">
        <v>1331</v>
      </c>
      <c r="K748" s="3" t="s">
        <v>25</v>
      </c>
      <c r="L748" s="3" t="str">
        <f>mappings[element]&amp;mappings[institution]&amp;mappings[source data element]&amp;mappings[source data subelement]&amp;mappings[constraints]</f>
        <v>url[type]UNC856{na}i2=2 AND $3 has "Finding aid"</v>
      </c>
      <c r="M748" s="3">
        <f>IF(ISNUMBER(MATCH(mappings[mapping_id],issuesmap[mappingID],0)),COUNTIF(issuesmap[mappingID],mappings[mapping_id]),0)</f>
        <v>0</v>
      </c>
      <c r="N748" s="3">
        <f>IF(ISNUMBER(MATCH(mappings[element],issuesfield[field],0)),COUNTIF(issuesfield[field],mappings[element]),0)</f>
        <v>0</v>
      </c>
      <c r="O748" s="3" t="str">
        <f>IF(ISNUMBER(MATCH(mappings[element],#REF!,0)),"y","n")</f>
        <v>n</v>
      </c>
      <c r="P748" s="3"/>
      <c r="Q748" s="3"/>
    </row>
    <row r="749" spans="1:17" x14ac:dyDescent="0.25">
      <c r="A749" s="3" t="s">
        <v>790</v>
      </c>
      <c r="B749" s="3" t="s">
        <v>798</v>
      </c>
      <c r="C749" s="3" t="s">
        <v>836</v>
      </c>
      <c r="D749" s="3" t="s">
        <v>29</v>
      </c>
      <c r="E749" s="3" t="s">
        <v>822</v>
      </c>
      <c r="F749" s="10">
        <v>856</v>
      </c>
      <c r="G749" s="3" t="s">
        <v>27</v>
      </c>
      <c r="H749" s="3" t="s">
        <v>1237</v>
      </c>
      <c r="I749" s="3" t="s">
        <v>864</v>
      </c>
      <c r="J749" s="3" t="s">
        <v>1353</v>
      </c>
      <c r="K749" s="3" t="s">
        <v>25</v>
      </c>
      <c r="L749" s="3" t="str">
        <f>mappings[element]&amp;mappings[institution]&amp;mappings[source data element]&amp;mappings[source data subelement]&amp;mappings[constraints]</f>
        <v>url[type]UNC856{na}i2=8</v>
      </c>
      <c r="M749" s="3">
        <f>IF(ISNUMBER(MATCH(mappings[mapping_id],issuesmap[mappingID],0)),COUNTIF(issuesmap[mappingID],mappings[mapping_id]),0)</f>
        <v>0</v>
      </c>
      <c r="N749" s="3">
        <f>IF(ISNUMBER(MATCH(mappings[element],issuesfield[field],0)),COUNTIF(issuesfield[field],mappings[element]),0)</f>
        <v>0</v>
      </c>
      <c r="O749" s="3" t="str">
        <f>IF(ISNUMBER(MATCH(mappings[element],#REF!,0)),"y","n")</f>
        <v>n</v>
      </c>
      <c r="P749" s="3"/>
      <c r="Q749" s="3"/>
    </row>
    <row r="750" spans="1:17" x14ac:dyDescent="0.25">
      <c r="A750" s="3" t="s">
        <v>790</v>
      </c>
      <c r="B750" s="3" t="s">
        <v>798</v>
      </c>
      <c r="C750" s="3" t="s">
        <v>836</v>
      </c>
      <c r="D750" s="3" t="s">
        <v>29</v>
      </c>
      <c r="E750" s="3" t="s">
        <v>822</v>
      </c>
      <c r="F750" s="10">
        <v>856</v>
      </c>
      <c r="G750" s="3" t="s">
        <v>27</v>
      </c>
      <c r="H750" s="3" t="s">
        <v>1235</v>
      </c>
      <c r="I750" s="3" t="s">
        <v>864</v>
      </c>
      <c r="J750" s="3" t="s">
        <v>1358</v>
      </c>
      <c r="K750" s="3" t="s">
        <v>25</v>
      </c>
      <c r="L750" s="3" t="str">
        <f>mappings[element]&amp;mappings[institution]&amp;mappings[source data element]&amp;mappings[source data subelement]&amp;mappings[constraints]</f>
        <v>url[type]UNC856{na}i2=2 AND $3 does NOT have "Finding aid" or "Thumbnail"</v>
      </c>
      <c r="M750" s="3">
        <f>IF(ISNUMBER(MATCH(mappings[mapping_id],issuesmap[mappingID],0)),COUNTIF(issuesmap[mappingID],mappings[mapping_id]),0)</f>
        <v>0</v>
      </c>
      <c r="N750" s="3">
        <f>IF(ISNUMBER(MATCH(mappings[element],issuesfield[field],0)),COUNTIF(issuesfield[field],mappings[element]),0)</f>
        <v>0</v>
      </c>
      <c r="O750" s="3" t="str">
        <f>IF(ISNUMBER(MATCH(mappings[element],#REF!,0)),"y","n")</f>
        <v>n</v>
      </c>
      <c r="P750" s="3"/>
      <c r="Q750" s="3"/>
    </row>
    <row r="751" spans="1:17" x14ac:dyDescent="0.25">
      <c r="A751" s="3" t="s">
        <v>790</v>
      </c>
      <c r="B751" t="s">
        <v>798</v>
      </c>
      <c r="C751" s="3" t="s">
        <v>836</v>
      </c>
      <c r="D751" s="3" t="s">
        <v>29</v>
      </c>
      <c r="E751" s="3" t="s">
        <v>822</v>
      </c>
      <c r="F751" s="10">
        <v>856</v>
      </c>
      <c r="G751" t="s">
        <v>27</v>
      </c>
      <c r="H751" t="s">
        <v>1236</v>
      </c>
      <c r="I751" t="s">
        <v>864</v>
      </c>
      <c r="J751" t="s">
        <v>1369</v>
      </c>
      <c r="K751" t="s">
        <v>25</v>
      </c>
      <c r="L751" s="3" t="str">
        <f>mappings[element]&amp;mappings[institution]&amp;mappings[source data element]&amp;mappings[source data subelement]&amp;mappings[constraints]</f>
        <v>url[type]UNC856{na}i2=2 AND $3 has "Thumbnail"</v>
      </c>
      <c r="M751" s="3">
        <f>IF(ISNUMBER(MATCH(mappings[mapping_id],issuesmap[mappingID],0)),COUNTIF(issuesmap[mappingID],mappings[mapping_id]),0)</f>
        <v>0</v>
      </c>
      <c r="N751" s="3">
        <f>IF(ISNUMBER(MATCH(mappings[element],issuesfield[field],0)),COUNTIF(issuesfield[field],mappings[element]),0)</f>
        <v>0</v>
      </c>
      <c r="O751" s="3" t="str">
        <f>IF(ISNUMBER(MATCH(mappings[element],#REF!,0)),"y","n")</f>
        <v>n</v>
      </c>
    </row>
    <row r="752" spans="1:17" x14ac:dyDescent="0.25">
      <c r="A752" s="3" t="s">
        <v>802</v>
      </c>
      <c r="B752" s="3" t="s">
        <v>802</v>
      </c>
      <c r="C752" s="14" t="s">
        <v>836</v>
      </c>
      <c r="D752" s="14" t="s">
        <v>29</v>
      </c>
      <c r="E752" s="14" t="s">
        <v>822</v>
      </c>
      <c r="F752" s="10">
        <v>1</v>
      </c>
      <c r="G752" s="3" t="s">
        <v>1325</v>
      </c>
      <c r="H752" s="3" t="s">
        <v>1240</v>
      </c>
      <c r="I752" s="3" t="s">
        <v>828</v>
      </c>
      <c r="J752" t="s">
        <v>25</v>
      </c>
      <c r="K752" s="3" t="s">
        <v>25</v>
      </c>
      <c r="L752" s="3" t="str">
        <f>mappings[element]&amp;mappings[institution]&amp;mappings[source data element]&amp;mappings[source data subelement]&amp;mappings[constraints]</f>
        <v>vendor_marc_idUNC1{whole field}value does not meet criteria to be OCLC Number or Sersol Number</v>
      </c>
      <c r="M752" s="3">
        <f>IF(ISNUMBER(MATCH(mappings[mapping_id],issuesmap[mappingID],0)),COUNTIF(issuesmap[mappingID],mappings[mapping_id]),0)</f>
        <v>0</v>
      </c>
      <c r="N752" s="3">
        <f>IF(ISNUMBER(MATCH(mappings[element],issuesfield[field],0)),COUNTIF(issuesfield[field],mappings[element]),0)</f>
        <v>0</v>
      </c>
      <c r="O752" s="3" t="str">
        <f>IF(ISNUMBER(MATCH(mappings[element],#REF!,0)),"y","n")</f>
        <v>n</v>
      </c>
      <c r="P752" s="3"/>
      <c r="Q752" s="3"/>
    </row>
    <row r="753" spans="1:17" x14ac:dyDescent="0.25">
      <c r="A753" s="22" t="s">
        <v>806</v>
      </c>
      <c r="B753" s="22" t="s">
        <v>806</v>
      </c>
      <c r="C753" s="22" t="s">
        <v>821</v>
      </c>
      <c r="D753" s="22" t="s">
        <v>29</v>
      </c>
      <c r="E753" s="22" t="s">
        <v>822</v>
      </c>
      <c r="F753" s="12">
        <v>919</v>
      </c>
      <c r="G753" s="22" t="s">
        <v>898</v>
      </c>
      <c r="H753" s="3" t="s">
        <v>831</v>
      </c>
      <c r="I753" s="22" t="s">
        <v>828</v>
      </c>
      <c r="J753" s="3" t="s">
        <v>25</v>
      </c>
      <c r="K753" s="22" t="s">
        <v>25</v>
      </c>
      <c r="L753" s="14" t="str">
        <f>mappings[element]&amp;mappings[institution]&amp;mappings[source data element]&amp;mappings[source data subelement]&amp;mappings[constraints]</f>
        <v>virtual_collectionUNC919tnone</v>
      </c>
      <c r="M753" s="14">
        <f>IF(ISNUMBER(MATCH(mappings[mapping_id],issuesmap[mappingID],0)),COUNTIF(issuesmap[mappingID],mappings[mapping_id]),0)</f>
        <v>0</v>
      </c>
      <c r="N753" s="14">
        <f>IF(ISNUMBER(MATCH(mappings[element],issuesfield[field],0)),COUNTIF(issuesfield[field],mappings[element]),0)</f>
        <v>0</v>
      </c>
      <c r="O753" s="14" t="str">
        <f>IF(ISNUMBER(MATCH(mappings[element],#REF!,0)),"y","n")</f>
        <v>n</v>
      </c>
      <c r="P753" s="14" t="s">
        <v>29</v>
      </c>
      <c r="Q753" s="14" t="s">
        <v>29</v>
      </c>
    </row>
  </sheetData>
  <conditionalFormatting sqref="L326:L330">
    <cfRule type="duplicateValues" dxfId="35" priority="12"/>
  </conditionalFormatting>
  <conditionalFormatting sqref="L331">
    <cfRule type="duplicateValues" dxfId="34" priority="13"/>
  </conditionalFormatting>
  <conditionalFormatting sqref="L332">
    <cfRule type="duplicateValues" dxfId="33" priority="14"/>
  </conditionalFormatting>
  <conditionalFormatting sqref="L333:L337">
    <cfRule type="duplicateValues" dxfId="32" priority="15"/>
  </conditionalFormatting>
  <conditionalFormatting sqref="L338">
    <cfRule type="duplicateValues" dxfId="31" priority="16"/>
  </conditionalFormatting>
  <conditionalFormatting sqref="L348:L349 L355 L351:L353">
    <cfRule type="duplicateValues" dxfId="30" priority="17"/>
  </conditionalFormatting>
  <conditionalFormatting sqref="L354">
    <cfRule type="duplicateValues" dxfId="29" priority="18"/>
  </conditionalFormatting>
  <conditionalFormatting sqref="L350">
    <cfRule type="duplicateValues" dxfId="28" priority="19"/>
  </conditionalFormatting>
  <conditionalFormatting sqref="L364:L371">
    <cfRule type="duplicateValues" dxfId="27" priority="20"/>
  </conditionalFormatting>
  <conditionalFormatting sqref="L468">
    <cfRule type="duplicateValues" dxfId="26" priority="21"/>
  </conditionalFormatting>
  <conditionalFormatting sqref="L482">
    <cfRule type="duplicateValues" dxfId="25" priority="22"/>
  </conditionalFormatting>
  <conditionalFormatting sqref="L493">
    <cfRule type="duplicateValues" dxfId="24" priority="23"/>
  </conditionalFormatting>
  <conditionalFormatting sqref="L504">
    <cfRule type="duplicateValues" dxfId="23" priority="24"/>
  </conditionalFormatting>
  <conditionalFormatting sqref="L507">
    <cfRule type="duplicateValues" dxfId="22" priority="25"/>
  </conditionalFormatting>
  <conditionalFormatting sqref="L666:L669">
    <cfRule type="duplicateValues" dxfId="21" priority="26"/>
  </conditionalFormatting>
  <conditionalFormatting sqref="L672">
    <cfRule type="duplicateValues" dxfId="20" priority="27"/>
  </conditionalFormatting>
  <conditionalFormatting sqref="L677">
    <cfRule type="duplicateValues" dxfId="19" priority="28"/>
  </conditionalFormatting>
  <conditionalFormatting sqref="L670">
    <cfRule type="duplicateValues" dxfId="18" priority="29"/>
  </conditionalFormatting>
  <conditionalFormatting sqref="L29:L30 L33:L47 L2:L23 L26:L27">
    <cfRule type="duplicateValues" dxfId="17" priority="30"/>
  </conditionalFormatting>
  <conditionalFormatting sqref="L689">
    <cfRule type="duplicateValues" dxfId="16" priority="32"/>
  </conditionalFormatting>
  <conditionalFormatting sqref="L700">
    <cfRule type="duplicateValues" dxfId="15" priority="33"/>
  </conditionalFormatting>
  <conditionalFormatting sqref="L31">
    <cfRule type="duplicateValues" dxfId="14" priority="34"/>
  </conditionalFormatting>
  <conditionalFormatting sqref="L32">
    <cfRule type="duplicateValues" dxfId="13" priority="35"/>
  </conditionalFormatting>
  <conditionalFormatting sqref="L28">
    <cfRule type="duplicateValues" dxfId="12" priority="38"/>
  </conditionalFormatting>
  <conditionalFormatting sqref="L739">
    <cfRule type="duplicateValues" dxfId="11" priority="10"/>
  </conditionalFormatting>
  <conditionalFormatting sqref="L740">
    <cfRule type="duplicateValues" dxfId="10" priority="9"/>
  </conditionalFormatting>
  <conditionalFormatting sqref="L25">
    <cfRule type="duplicateValues" dxfId="9" priority="8"/>
  </conditionalFormatting>
  <conditionalFormatting sqref="L753">
    <cfRule type="duplicateValues" dxfId="8" priority="7"/>
  </conditionalFormatting>
  <conditionalFormatting sqref="L24">
    <cfRule type="duplicateValues" dxfId="7" priority="6"/>
  </conditionalFormatting>
  <conditionalFormatting sqref="L688">
    <cfRule type="duplicateValues" dxfId="6" priority="39"/>
  </conditionalFormatting>
  <conditionalFormatting sqref="L671">
    <cfRule type="duplicateValues" dxfId="5" priority="5"/>
  </conditionalFormatting>
  <conditionalFormatting sqref="L673">
    <cfRule type="duplicateValues" dxfId="4" priority="4"/>
  </conditionalFormatting>
  <conditionalFormatting sqref="L674">
    <cfRule type="duplicateValues" dxfId="3" priority="3"/>
  </conditionalFormatting>
  <conditionalFormatting sqref="L675">
    <cfRule type="duplicateValues" dxfId="2" priority="2"/>
  </conditionalFormatting>
  <conditionalFormatting sqref="L676">
    <cfRule type="duplicateValues" dxfId="1" priority="1"/>
  </conditionalFormatting>
  <hyperlinks>
    <hyperlink ref="K130" r:id="rId1"/>
    <hyperlink ref="K131" r:id="rId2"/>
    <hyperlink ref="K141" r:id="rId3"/>
    <hyperlink ref="K139" r:id="rId4"/>
    <hyperlink ref="K137" r:id="rId5"/>
    <hyperlink ref="K143" r:id="rId6"/>
    <hyperlink ref="K147" r:id="rId7"/>
    <hyperlink ref="K145" r:id="rId8"/>
    <hyperlink ref="K140" r:id="rId9"/>
    <hyperlink ref="K138" r:id="rId10"/>
    <hyperlink ref="K136" r:id="rId11"/>
    <hyperlink ref="K142" r:id="rId12"/>
    <hyperlink ref="K146" r:id="rId13"/>
    <hyperlink ref="K144" r:id="rId14"/>
    <hyperlink ref="K167" r:id="rId15"/>
    <hyperlink ref="K168" r:id="rId16"/>
    <hyperlink ref="K303"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2019-06-14T15:32:43Z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