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214" i="1" l="1"/>
  <c r="Z214" i="1"/>
  <c r="C214" i="1"/>
  <c r="F214" i="1" s="1"/>
  <c r="O193" i="2" l="1"/>
  <c r="N193" i="2"/>
  <c r="L193" i="2"/>
  <c r="M193" i="2" s="1"/>
  <c r="O195" i="2"/>
  <c r="N195" i="2"/>
  <c r="L195" i="2"/>
  <c r="M195" i="2" s="1"/>
  <c r="AA94" i="1"/>
  <c r="Z94" i="1"/>
  <c r="AA93" i="1"/>
  <c r="Z93" i="1"/>
  <c r="AA92" i="1"/>
  <c r="Z92" i="1"/>
  <c r="C95" i="1"/>
  <c r="C94" i="1"/>
  <c r="F94" i="1" s="1"/>
  <c r="C93" i="1"/>
  <c r="F93" i="1" s="1"/>
  <c r="C92" i="1"/>
  <c r="F92" i="1" s="1"/>
  <c r="C91" i="1"/>
  <c r="F91" i="1" s="1"/>
  <c r="C90" i="1"/>
  <c r="C89" i="1"/>
  <c r="O238" i="2" l="1"/>
  <c r="N238" i="2"/>
  <c r="L238" i="2"/>
  <c r="M238" i="2" s="1"/>
  <c r="O237" i="2"/>
  <c r="N237" i="2"/>
  <c r="L237" i="2"/>
  <c r="M237" i="2" s="1"/>
  <c r="O680" i="2"/>
  <c r="N680" i="2"/>
  <c r="L680" i="2"/>
  <c r="M680" i="2" s="1"/>
  <c r="O679" i="2"/>
  <c r="N679" i="2"/>
  <c r="L679" i="2"/>
  <c r="M679" i="2" s="1"/>
  <c r="O678" i="2"/>
  <c r="N678" i="2"/>
  <c r="L678" i="2"/>
  <c r="M678" i="2" s="1"/>
  <c r="O677" i="2"/>
  <c r="N677" i="2"/>
  <c r="L677" i="2"/>
  <c r="M677" i="2" s="1"/>
  <c r="AA141" i="1" l="1"/>
  <c r="Z141" i="1"/>
  <c r="C141" i="1"/>
  <c r="F141" i="1" s="1"/>
  <c r="AA150" i="1"/>
  <c r="Z150" i="1"/>
  <c r="AA151" i="1"/>
  <c r="Z151" i="1"/>
  <c r="C150" i="1"/>
  <c r="C151" i="1"/>
  <c r="O23" i="2" l="1"/>
  <c r="N23" i="2"/>
  <c r="AA23" i="1"/>
  <c r="Z23" i="1"/>
  <c r="O719" i="2"/>
  <c r="N719" i="2"/>
  <c r="L719" i="2"/>
  <c r="M719" i="2" s="1"/>
  <c r="O586" i="2"/>
  <c r="N586" i="2"/>
  <c r="L586" i="2"/>
  <c r="M586" i="2" s="1"/>
  <c r="O236" i="2"/>
  <c r="N236" i="2"/>
  <c r="L236" i="2"/>
  <c r="M236" i="2" s="1"/>
  <c r="O720" i="2"/>
  <c r="N720" i="2"/>
  <c r="L720" i="2"/>
  <c r="M720" i="2" s="1"/>
  <c r="O716" i="2"/>
  <c r="N716" i="2"/>
  <c r="L716" i="2"/>
  <c r="M716" i="2" s="1"/>
  <c r="O718" i="2"/>
  <c r="N718" i="2"/>
  <c r="L718" i="2"/>
  <c r="M718" i="2" s="1"/>
  <c r="O717" i="2"/>
  <c r="N717" i="2"/>
  <c r="L717" i="2"/>
  <c r="M717" i="2" s="1"/>
  <c r="O714" i="2"/>
  <c r="N714" i="2"/>
  <c r="L714" i="2"/>
  <c r="M714" i="2" s="1"/>
  <c r="O715" i="2"/>
  <c r="N715" i="2"/>
  <c r="L715" i="2"/>
  <c r="M715" i="2" s="1"/>
  <c r="O713" i="2"/>
  <c r="N713" i="2"/>
  <c r="L713" i="2"/>
  <c r="M713" i="2" s="1"/>
  <c r="O709" i="2"/>
  <c r="N709" i="2"/>
  <c r="L709" i="2"/>
  <c r="M709" i="2" s="1"/>
  <c r="O710" i="2"/>
  <c r="N710" i="2"/>
  <c r="L710" i="2"/>
  <c r="M710" i="2" s="1"/>
  <c r="O712" i="2"/>
  <c r="N712" i="2"/>
  <c r="L712" i="2"/>
  <c r="M712" i="2" s="1"/>
  <c r="O711" i="2"/>
  <c r="N711" i="2"/>
  <c r="L711" i="2"/>
  <c r="M711" i="2" s="1"/>
  <c r="O708" i="2"/>
  <c r="N708" i="2"/>
  <c r="L708" i="2"/>
  <c r="M708" i="2" s="1"/>
  <c r="O706" i="2"/>
  <c r="N706" i="2"/>
  <c r="L706" i="2"/>
  <c r="M706" i="2" s="1"/>
  <c r="O707" i="2"/>
  <c r="N707" i="2"/>
  <c r="L707" i="2"/>
  <c r="M707" i="2" s="1"/>
  <c r="O704" i="2"/>
  <c r="N704" i="2"/>
  <c r="L704" i="2"/>
  <c r="M704" i="2" s="1"/>
  <c r="O705" i="2"/>
  <c r="N705" i="2"/>
  <c r="L705" i="2"/>
  <c r="M705" i="2" s="1"/>
  <c r="O703" i="2"/>
  <c r="N703" i="2"/>
  <c r="L703" i="2"/>
  <c r="M703" i="2" s="1"/>
  <c r="O701" i="2"/>
  <c r="N701" i="2"/>
  <c r="L701" i="2"/>
  <c r="M701" i="2" s="1"/>
  <c r="O695" i="2"/>
  <c r="N695" i="2"/>
  <c r="L695" i="2"/>
  <c r="M695" i="2" s="1"/>
  <c r="O693" i="2"/>
  <c r="N693" i="2"/>
  <c r="L693" i="2"/>
  <c r="M693" i="2" s="1"/>
  <c r="O691" i="2"/>
  <c r="N691" i="2"/>
  <c r="L691" i="2"/>
  <c r="M691" i="2" s="1"/>
  <c r="O689" i="2"/>
  <c r="N689" i="2"/>
  <c r="L689" i="2"/>
  <c r="M689" i="2" s="1"/>
  <c r="O688" i="2"/>
  <c r="N688" i="2"/>
  <c r="L688" i="2"/>
  <c r="M688" i="2" s="1"/>
  <c r="O686" i="2"/>
  <c r="N686" i="2"/>
  <c r="L686" i="2"/>
  <c r="M686" i="2" s="1"/>
  <c r="O702" i="2"/>
  <c r="N702" i="2"/>
  <c r="L702" i="2"/>
  <c r="M702" i="2" s="1"/>
  <c r="O700" i="2"/>
  <c r="N700" i="2"/>
  <c r="L700" i="2"/>
  <c r="M700" i="2" s="1"/>
  <c r="O697" i="2"/>
  <c r="N697" i="2"/>
  <c r="L697" i="2"/>
  <c r="M697" i="2" s="1"/>
  <c r="O690" i="2"/>
  <c r="N690" i="2"/>
  <c r="L690" i="2"/>
  <c r="M690" i="2" s="1"/>
  <c r="O692" i="2"/>
  <c r="N692" i="2"/>
  <c r="L692" i="2"/>
  <c r="M692" i="2" s="1"/>
  <c r="O687" i="2"/>
  <c r="N687" i="2"/>
  <c r="L687" i="2"/>
  <c r="M687" i="2" s="1"/>
  <c r="O685" i="2"/>
  <c r="N685" i="2"/>
  <c r="L685" i="2"/>
  <c r="M685" i="2" s="1"/>
  <c r="O698" i="2"/>
  <c r="N698" i="2"/>
  <c r="L698" i="2"/>
  <c r="M698" i="2" s="1"/>
  <c r="O696" i="2"/>
  <c r="N696" i="2"/>
  <c r="L696" i="2"/>
  <c r="M696" i="2" s="1"/>
  <c r="O684" i="2"/>
  <c r="N684" i="2"/>
  <c r="L684" i="2"/>
  <c r="M684" i="2" s="1"/>
  <c r="O699" i="2"/>
  <c r="N699" i="2"/>
  <c r="L699" i="2"/>
  <c r="M699" i="2" s="1"/>
  <c r="O694" i="2"/>
  <c r="N694" i="2"/>
  <c r="L694" i="2"/>
  <c r="M694" i="2" s="1"/>
  <c r="O683" i="2"/>
  <c r="N683" i="2"/>
  <c r="L683" i="2"/>
  <c r="M683" i="2" s="1"/>
  <c r="O682" i="2"/>
  <c r="N682" i="2"/>
  <c r="L682" i="2"/>
  <c r="M682" i="2" s="1"/>
  <c r="O681" i="2"/>
  <c r="N681" i="2"/>
  <c r="L681" i="2"/>
  <c r="M681" i="2" s="1"/>
  <c r="O676" i="2"/>
  <c r="N676" i="2"/>
  <c r="L676" i="2"/>
  <c r="M676" i="2" s="1"/>
  <c r="O674" i="2"/>
  <c r="N674" i="2"/>
  <c r="L674" i="2"/>
  <c r="M674" i="2" s="1"/>
  <c r="O669" i="2"/>
  <c r="N669" i="2"/>
  <c r="L669" i="2"/>
  <c r="M669" i="2" s="1"/>
  <c r="O672" i="2"/>
  <c r="N672" i="2"/>
  <c r="L672" i="2"/>
  <c r="M672" i="2" s="1"/>
  <c r="O675" i="2"/>
  <c r="N675" i="2"/>
  <c r="L675" i="2"/>
  <c r="M675" i="2" s="1"/>
  <c r="O673" i="2"/>
  <c r="N673" i="2"/>
  <c r="L673" i="2"/>
  <c r="M673" i="2" s="1"/>
  <c r="O668" i="2"/>
  <c r="N668" i="2"/>
  <c r="L668" i="2"/>
  <c r="M668" i="2" s="1"/>
  <c r="O671" i="2"/>
  <c r="N671" i="2"/>
  <c r="L671" i="2"/>
  <c r="M671" i="2" s="1"/>
  <c r="O667" i="2"/>
  <c r="N667" i="2"/>
  <c r="L667" i="2"/>
  <c r="M667" i="2" s="1"/>
  <c r="O665" i="2"/>
  <c r="N665" i="2"/>
  <c r="L665" i="2"/>
  <c r="M665" i="2" s="1"/>
  <c r="O666" i="2"/>
  <c r="N666" i="2"/>
  <c r="L666" i="2"/>
  <c r="M666" i="2" s="1"/>
  <c r="O663" i="2"/>
  <c r="N663" i="2"/>
  <c r="L663" i="2"/>
  <c r="M663" i="2" s="1"/>
  <c r="O670" i="2"/>
  <c r="N670" i="2"/>
  <c r="L670" i="2"/>
  <c r="M670" i="2" s="1"/>
  <c r="O664" i="2"/>
  <c r="N664" i="2"/>
  <c r="L664" i="2"/>
  <c r="M664" i="2" s="1"/>
  <c r="O662" i="2"/>
  <c r="N662" i="2"/>
  <c r="L662" i="2"/>
  <c r="M662" i="2" s="1"/>
  <c r="O646" i="2"/>
  <c r="N646" i="2"/>
  <c r="L646" i="2"/>
  <c r="M646" i="2" s="1"/>
  <c r="O661" i="2"/>
  <c r="N661" i="2"/>
  <c r="L661" i="2"/>
  <c r="M661" i="2" s="1"/>
  <c r="O645" i="2"/>
  <c r="N645" i="2"/>
  <c r="L645" i="2"/>
  <c r="M645" i="2" s="1"/>
  <c r="O644" i="2"/>
  <c r="N644" i="2"/>
  <c r="L644" i="2"/>
  <c r="M644" i="2" s="1"/>
  <c r="O660" i="2"/>
  <c r="N660" i="2"/>
  <c r="L660" i="2"/>
  <c r="M660" i="2" s="1"/>
  <c r="O659" i="2"/>
  <c r="N659" i="2"/>
  <c r="L659" i="2"/>
  <c r="M659" i="2" s="1"/>
  <c r="O649" i="2"/>
  <c r="N649" i="2"/>
  <c r="L649" i="2"/>
  <c r="M649" i="2" s="1"/>
  <c r="O658" i="2"/>
  <c r="N658" i="2"/>
  <c r="L658" i="2"/>
  <c r="M658" i="2" s="1"/>
  <c r="O657" i="2"/>
  <c r="N657" i="2"/>
  <c r="L657" i="2"/>
  <c r="M657" i="2" s="1"/>
  <c r="O651" i="2"/>
  <c r="N651" i="2"/>
  <c r="L651" i="2"/>
  <c r="M651" i="2" s="1"/>
  <c r="O656" i="2"/>
  <c r="N656" i="2"/>
  <c r="L656" i="2"/>
  <c r="M656" i="2" s="1"/>
  <c r="O652" i="2"/>
  <c r="N652" i="2"/>
  <c r="L652" i="2"/>
  <c r="M652" i="2" s="1"/>
  <c r="O655" i="2"/>
  <c r="N655" i="2"/>
  <c r="L655" i="2"/>
  <c r="M655" i="2" s="1"/>
  <c r="O650" i="2"/>
  <c r="N650" i="2"/>
  <c r="L650" i="2"/>
  <c r="M650" i="2" s="1"/>
  <c r="O654" i="2"/>
  <c r="N654" i="2"/>
  <c r="L654" i="2"/>
  <c r="M654" i="2" s="1"/>
  <c r="O648" i="2"/>
  <c r="N648" i="2"/>
  <c r="L648" i="2"/>
  <c r="M648" i="2" s="1"/>
  <c r="O653" i="2"/>
  <c r="N653" i="2"/>
  <c r="L653" i="2"/>
  <c r="M653" i="2" s="1"/>
  <c r="O647" i="2"/>
  <c r="N647" i="2"/>
  <c r="L647" i="2"/>
  <c r="M647" i="2" s="1"/>
  <c r="O632" i="2"/>
  <c r="N632" i="2"/>
  <c r="L632" i="2"/>
  <c r="M632" i="2" s="1"/>
  <c r="O634" i="2"/>
  <c r="N634" i="2"/>
  <c r="L634" i="2"/>
  <c r="M634" i="2" s="1"/>
  <c r="O633" i="2"/>
  <c r="N633" i="2"/>
  <c r="L633" i="2"/>
  <c r="M633" i="2" s="1"/>
  <c r="O631" i="2"/>
  <c r="N631" i="2"/>
  <c r="L631" i="2"/>
  <c r="M631" i="2" s="1"/>
  <c r="O641" i="2"/>
  <c r="N641" i="2"/>
  <c r="L641" i="2"/>
  <c r="M641" i="2" s="1"/>
  <c r="O637" i="2"/>
  <c r="N637" i="2"/>
  <c r="L637" i="2"/>
  <c r="M637" i="2" s="1"/>
  <c r="O642" i="2"/>
  <c r="N642" i="2"/>
  <c r="L642" i="2"/>
  <c r="M642" i="2" s="1"/>
  <c r="O639" i="2"/>
  <c r="N639" i="2"/>
  <c r="L639" i="2"/>
  <c r="M639" i="2" s="1"/>
  <c r="O640" i="2"/>
  <c r="N640" i="2"/>
  <c r="L640" i="2"/>
  <c r="M640" i="2" s="1"/>
  <c r="O638" i="2"/>
  <c r="N638" i="2"/>
  <c r="L638" i="2"/>
  <c r="M638" i="2" s="1"/>
  <c r="O636" i="2"/>
  <c r="N636" i="2"/>
  <c r="L636" i="2"/>
  <c r="M636" i="2" s="1"/>
  <c r="O635" i="2"/>
  <c r="N635" i="2"/>
  <c r="L635" i="2"/>
  <c r="M635" i="2" s="1"/>
  <c r="O619" i="2"/>
  <c r="N619" i="2"/>
  <c r="L619" i="2"/>
  <c r="M619" i="2" s="1"/>
  <c r="O629" i="2"/>
  <c r="N629" i="2"/>
  <c r="L629" i="2"/>
  <c r="M629" i="2" s="1"/>
  <c r="O628" i="2"/>
  <c r="N628" i="2"/>
  <c r="L628" i="2"/>
  <c r="M628" i="2" s="1"/>
  <c r="O627" i="2"/>
  <c r="N627" i="2"/>
  <c r="L627" i="2"/>
  <c r="M627" i="2" s="1"/>
  <c r="O618" i="2"/>
  <c r="N618" i="2"/>
  <c r="L618" i="2"/>
  <c r="M618" i="2" s="1"/>
  <c r="O626" i="2"/>
  <c r="N626" i="2"/>
  <c r="L626" i="2"/>
  <c r="M626" i="2" s="1"/>
  <c r="O630" i="2"/>
  <c r="N630" i="2"/>
  <c r="L630" i="2"/>
  <c r="M630"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09" i="2"/>
  <c r="N609" i="2"/>
  <c r="L609" i="2"/>
  <c r="M609" i="2" s="1"/>
  <c r="O599" i="2"/>
  <c r="N599" i="2"/>
  <c r="L599" i="2"/>
  <c r="M599" i="2" s="1"/>
  <c r="O608" i="2"/>
  <c r="N608" i="2"/>
  <c r="L608" i="2"/>
  <c r="M608" i="2" s="1"/>
  <c r="O615" i="2"/>
  <c r="N615" i="2"/>
  <c r="L615" i="2"/>
  <c r="M615" i="2" s="1"/>
  <c r="O614" i="2"/>
  <c r="N614" i="2"/>
  <c r="L614" i="2"/>
  <c r="M614" i="2" s="1"/>
  <c r="O598" i="2"/>
  <c r="N598" i="2"/>
  <c r="L598" i="2"/>
  <c r="M59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617" i="2"/>
  <c r="N617" i="2"/>
  <c r="L617" i="2"/>
  <c r="M617" i="2" s="1"/>
  <c r="O611" i="2"/>
  <c r="N611" i="2"/>
  <c r="L611" i="2"/>
  <c r="M611" i="2" s="1"/>
  <c r="O613" i="2"/>
  <c r="N613" i="2"/>
  <c r="L613" i="2"/>
  <c r="M613" i="2" s="1"/>
  <c r="O610" i="2"/>
  <c r="N610" i="2"/>
  <c r="L610" i="2"/>
  <c r="M610" i="2" s="1"/>
  <c r="O612" i="2"/>
  <c r="N612" i="2"/>
  <c r="L612" i="2"/>
  <c r="M612" i="2" s="1"/>
  <c r="O597" i="2"/>
  <c r="N597" i="2"/>
  <c r="L597" i="2"/>
  <c r="M597" i="2" s="1"/>
  <c r="O596" i="2"/>
  <c r="N596" i="2"/>
  <c r="L596" i="2"/>
  <c r="M596" i="2" s="1"/>
  <c r="O595" i="2"/>
  <c r="N595" i="2"/>
  <c r="L595" i="2"/>
  <c r="M595" i="2" s="1"/>
  <c r="O643" i="2"/>
  <c r="N643" i="2"/>
  <c r="L643" i="2"/>
  <c r="M643" i="2" s="1"/>
  <c r="O594" i="2"/>
  <c r="N594" i="2"/>
  <c r="L594" i="2"/>
  <c r="M594" i="2" s="1"/>
  <c r="O593" i="2"/>
  <c r="N593" i="2"/>
  <c r="L593" i="2"/>
  <c r="M593" i="2" s="1"/>
  <c r="O588" i="2"/>
  <c r="N588" i="2"/>
  <c r="L588" i="2"/>
  <c r="M588" i="2" s="1"/>
  <c r="O592" i="2"/>
  <c r="N592" i="2"/>
  <c r="L592" i="2"/>
  <c r="M592" i="2" s="1"/>
  <c r="O591" i="2"/>
  <c r="N591" i="2"/>
  <c r="L591" i="2"/>
  <c r="M591" i="2" s="1"/>
  <c r="O590" i="2"/>
  <c r="N590" i="2"/>
  <c r="L590" i="2"/>
  <c r="M590" i="2" s="1"/>
  <c r="O589" i="2"/>
  <c r="N589" i="2"/>
  <c r="L589" i="2"/>
  <c r="M589"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5" i="1"/>
  <c r="Z225" i="1"/>
  <c r="C225" i="1"/>
  <c r="F225" i="1" s="1"/>
  <c r="AA224" i="1"/>
  <c r="Z224" i="1"/>
  <c r="C224" i="1"/>
  <c r="F224" i="1" s="1"/>
  <c r="AA221" i="1"/>
  <c r="Z221" i="1"/>
  <c r="C221" i="1"/>
  <c r="F221" i="1" s="1"/>
  <c r="AA223" i="1"/>
  <c r="Z223" i="1"/>
  <c r="C223" i="1"/>
  <c r="F223" i="1" s="1"/>
  <c r="AA222" i="1"/>
  <c r="Z222" i="1"/>
  <c r="C222" i="1"/>
  <c r="F222"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7" i="1"/>
  <c r="Z187" i="1"/>
  <c r="C187" i="1"/>
  <c r="F187" i="1" s="1"/>
  <c r="AA188" i="1"/>
  <c r="Z188" i="1"/>
  <c r="C188" i="1"/>
  <c r="F188"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<sst xmlns="http://schemas.openxmlformats.org/spreadsheetml/2006/main" count="14346" uniqueCount="1523">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</sst>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8">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5" totalsRowShown="0">
  <autoFilter ref="A1:AD225"/>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0" totalsRowShown="0">
  <autoFilter ref="A1:Q720"/>
  <sortState ref="A2:Q720">
    <sortCondition ref="B1:B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
  <sheetViews>
    <sheetView topLeftCell="A194" zoomScaleNormal="100" workbookViewId="0">
      <pane xSplit="1" topLeftCell="B1" activePane="topRight" state="frozen"/>
      <selection pane="topRight" activeCell="G207" sqref="G207:G214"/>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413</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415</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416</v>
      </c>
      <c r="S87" t="s">
        <v>417</v>
      </c>
      <c r="T87" t="s">
        <v>32</v>
      </c>
      <c r="U87" s="3" t="s">
        <v>29</v>
      </c>
      <c r="V87" t="s">
        <v>39</v>
      </c>
      <c r="W87" t="s">
        <v>39</v>
      </c>
      <c r="X87" t="s">
        <v>411</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418</v>
      </c>
      <c r="B88" t="s">
        <v>415</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419</v>
      </c>
      <c r="Q88" s="3" t="s">
        <v>29</v>
      </c>
      <c r="R88" t="s">
        <v>105</v>
      </c>
      <c r="S88" t="s">
        <v>32</v>
      </c>
      <c r="T88" t="s">
        <v>29</v>
      </c>
      <c r="U88" s="3" t="s">
        <v>29</v>
      </c>
      <c r="V88" t="s">
        <v>39</v>
      </c>
      <c r="W88" t="s">
        <v>39</v>
      </c>
      <c r="X88" t="s">
        <v>411</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420</v>
      </c>
      <c r="B89" t="s">
        <v>415</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419</v>
      </c>
      <c r="Q89" s="3" t="s">
        <v>29</v>
      </c>
      <c r="R89" t="s">
        <v>421</v>
      </c>
      <c r="S89" t="s">
        <v>32</v>
      </c>
      <c r="T89" t="s">
        <v>32</v>
      </c>
      <c r="U89" t="s">
        <v>76</v>
      </c>
      <c r="V89" t="s">
        <v>39</v>
      </c>
      <c r="W89" t="s">
        <v>39</v>
      </c>
      <c r="X89" t="s">
        <v>411</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422</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423</v>
      </c>
      <c r="Q90" s="3" t="s">
        <v>29</v>
      </c>
      <c r="R90" t="s">
        <v>424</v>
      </c>
      <c r="S90" t="s">
        <v>29</v>
      </c>
      <c r="T90" t="s">
        <v>32</v>
      </c>
      <c r="U90" s="3" t="s">
        <v>425</v>
      </c>
      <c r="V90" t="s">
        <v>29</v>
      </c>
      <c r="W90" t="s">
        <v>29</v>
      </c>
      <c r="X90" t="s">
        <v>411</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426</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428</v>
      </c>
      <c r="S91" t="s">
        <v>429</v>
      </c>
      <c r="T91" t="s">
        <v>29</v>
      </c>
      <c r="U91" t="s">
        <v>29</v>
      </c>
      <c r="V91" t="s">
        <v>29</v>
      </c>
      <c r="W91" t="s">
        <v>39</v>
      </c>
      <c r="X91" t="s">
        <v>411</v>
      </c>
      <c r="Y91" t="s">
        <v>431</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1511</v>
      </c>
      <c r="B92" s="3" t="s">
        <v>426</v>
      </c>
      <c r="C92" s="3" t="str">
        <f>IF(ISNUMBER(MATCH(fields[argot_field],fields[has parent],0)),"y","n")</f>
        <v>n</v>
      </c>
      <c r="D92" t="s">
        <v>101</v>
      </c>
      <c r="E92" t="s">
        <v>102</v>
      </c>
      <c r="F92" s="3" t="str">
        <f>IF(fields[is parent?]="y","parent field",IF(NOT(fields[has parent]="x"),"field element","simple field"))</f>
        <v>field element</v>
      </c>
      <c r="G92" s="3" t="s">
        <v>20</v>
      </c>
      <c r="H92" s="3" t="s">
        <v>20</v>
      </c>
      <c r="I92" s="3" t="s">
        <v>33</v>
      </c>
      <c r="J92" s="3" t="s">
        <v>71</v>
      </c>
      <c r="K92" s="3" t="s">
        <v>35</v>
      </c>
      <c r="L92" s="3" t="s">
        <v>36</v>
      </c>
      <c r="M92" s="3" t="s">
        <v>29</v>
      </c>
      <c r="N92" s="3" t="s">
        <v>29</v>
      </c>
      <c r="O92" s="3" t="s">
        <v>29</v>
      </c>
      <c r="P92" t="s">
        <v>427</v>
      </c>
      <c r="Q92" s="3" t="s">
        <v>29</v>
      </c>
      <c r="R92" s="3" t="s">
        <v>105</v>
      </c>
      <c r="S92" s="3" t="s">
        <v>29</v>
      </c>
      <c r="T92" s="3" t="s">
        <v>29</v>
      </c>
      <c r="U92" s="3" t="s">
        <v>29</v>
      </c>
      <c r="V92" s="3" t="s">
        <v>29</v>
      </c>
      <c r="W92" s="3" t="s">
        <v>39</v>
      </c>
      <c r="X92" s="3" t="s">
        <v>411</v>
      </c>
      <c r="Y92" s="3" t="s">
        <v>1516</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1512</v>
      </c>
      <c r="B93" s="3" t="s">
        <v>426</v>
      </c>
      <c r="C93" s="3" t="str">
        <f>IF(ISNUMBER(MATCH(fields[argot_field],fields[has parent],0)),"y","n")</f>
        <v>n</v>
      </c>
      <c r="D93" s="3" t="s">
        <v>68</v>
      </c>
      <c r="E93" s="3" t="s">
        <v>107</v>
      </c>
      <c r="F93" s="3" t="str">
        <f>IF(fields[is parent?]="y","parent field",IF(NOT(fields[has parent]="x"),"field element","simple field"))</f>
        <v>field element</v>
      </c>
      <c r="G93" s="3" t="s">
        <v>20</v>
      </c>
      <c r="H93" s="3" t="s">
        <v>20</v>
      </c>
      <c r="I93" s="3" t="s">
        <v>33</v>
      </c>
      <c r="J93" s="3" t="s">
        <v>71</v>
      </c>
      <c r="K93" s="3" t="s">
        <v>94</v>
      </c>
      <c r="L93" s="3" t="s">
        <v>72</v>
      </c>
      <c r="M93" s="3" t="s">
        <v>29</v>
      </c>
      <c r="N93" s="3" t="s">
        <v>29</v>
      </c>
      <c r="O93" s="3" t="s">
        <v>29</v>
      </c>
      <c r="P93" s="3" t="s">
        <v>427</v>
      </c>
      <c r="Q93" s="3" t="s">
        <v>29</v>
      </c>
      <c r="R93" s="3" t="s">
        <v>1514</v>
      </c>
      <c r="S93" s="3" t="s">
        <v>29</v>
      </c>
      <c r="T93" s="3" t="s">
        <v>280</v>
      </c>
      <c r="U93" t="s">
        <v>430</v>
      </c>
      <c r="V93" s="3" t="s">
        <v>29</v>
      </c>
      <c r="W93" s="3" t="s">
        <v>39</v>
      </c>
      <c r="X93" s="3" t="s">
        <v>411</v>
      </c>
      <c r="Y93" s="3" t="s">
        <v>1516</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1513</v>
      </c>
      <c r="B94" s="3" t="s">
        <v>426</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29</v>
      </c>
      <c r="Q94" s="3" t="s">
        <v>29</v>
      </c>
      <c r="R94" s="3" t="s">
        <v>1515</v>
      </c>
      <c r="S94" s="3" t="s">
        <v>29</v>
      </c>
      <c r="T94" s="3" t="s">
        <v>280</v>
      </c>
      <c r="U94" s="3" t="s">
        <v>29</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432</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433</v>
      </c>
      <c r="Q95" s="3" t="s">
        <v>29</v>
      </c>
      <c r="R95" t="s">
        <v>434</v>
      </c>
      <c r="S95" t="s">
        <v>435</v>
      </c>
      <c r="T95" t="s">
        <v>29</v>
      </c>
      <c r="U95" t="s">
        <v>29</v>
      </c>
      <c r="V95" t="s">
        <v>436</v>
      </c>
      <c r="W95" t="s">
        <v>39</v>
      </c>
      <c r="X95" t="s">
        <v>411</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437</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438</v>
      </c>
      <c r="Q96" s="3" t="s">
        <v>29</v>
      </c>
      <c r="R96" t="s">
        <v>439</v>
      </c>
      <c r="S96" t="s">
        <v>32</v>
      </c>
      <c r="T96" t="s">
        <v>29</v>
      </c>
      <c r="U96" t="s">
        <v>430</v>
      </c>
      <c r="V96" t="s">
        <v>39</v>
      </c>
      <c r="W96" t="s">
        <v>39</v>
      </c>
      <c r="X96" t="s">
        <v>411</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440</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441</v>
      </c>
      <c r="Q97" s="3" t="s">
        <v>29</v>
      </c>
      <c r="R97" t="s">
        <v>442</v>
      </c>
      <c r="S97" t="s">
        <v>32</v>
      </c>
      <c r="T97" t="s">
        <v>29</v>
      </c>
      <c r="U97" t="s">
        <v>443</v>
      </c>
      <c r="V97" t="s">
        <v>29</v>
      </c>
      <c r="W97" t="s">
        <v>39</v>
      </c>
      <c r="X97" t="s">
        <v>411</v>
      </c>
      <c r="Y97" t="s">
        <v>431</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444</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445</v>
      </c>
      <c r="Q98" s="3" t="s">
        <v>29</v>
      </c>
      <c r="R98" t="s">
        <v>446</v>
      </c>
      <c r="S98" t="s">
        <v>32</v>
      </c>
      <c r="T98" t="s">
        <v>32</v>
      </c>
      <c r="U98" t="s">
        <v>29</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448</v>
      </c>
      <c r="Q99" s="3" t="s">
        <v>29</v>
      </c>
      <c r="R99" t="s">
        <v>449</v>
      </c>
      <c r="S99" t="s">
        <v>450</v>
      </c>
      <c r="T99" t="s">
        <v>32</v>
      </c>
      <c r="U99" t="s">
        <v>29</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451</v>
      </c>
      <c r="B100" t="s">
        <v>29</v>
      </c>
      <c r="C100" t="str">
        <f>IF(ISNUMBER(MATCH(fields[argot_field],fields[has parent],0)),"y","n")</f>
        <v>n</v>
      </c>
      <c r="D100" t="s">
        <v>101</v>
      </c>
      <c r="E100" t="s">
        <v>102</v>
      </c>
      <c r="F100" t="str">
        <f>IF(fields[is parent?]="y","parent field",IF(NOT(fields[has parent]="x"),"field element","simple field"))</f>
        <v>simple field</v>
      </c>
      <c r="G100" t="s">
        <v>277</v>
      </c>
      <c r="H100" t="s">
        <v>452</v>
      </c>
      <c r="I100" t="s">
        <v>33</v>
      </c>
      <c r="J100" t="s">
        <v>71</v>
      </c>
      <c r="K100" t="s">
        <v>44</v>
      </c>
      <c r="L100" t="s">
        <v>36</v>
      </c>
      <c r="M100" t="s">
        <v>73</v>
      </c>
      <c r="N100" t="s">
        <v>29</v>
      </c>
      <c r="O100" t="s">
        <v>29</v>
      </c>
      <c r="P100" t="s">
        <v>453</v>
      </c>
      <c r="Q100" s="3" t="s">
        <v>454</v>
      </c>
      <c r="R100" t="s">
        <v>455</v>
      </c>
      <c r="S100" t="s">
        <v>456</v>
      </c>
      <c r="T100" t="s">
        <v>29</v>
      </c>
      <c r="U100" t="s">
        <v>430</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457</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458</v>
      </c>
      <c r="Q101" s="3" t="s">
        <v>29</v>
      </c>
      <c r="R101" t="s">
        <v>459</v>
      </c>
      <c r="S101" t="s">
        <v>29</v>
      </c>
      <c r="T101" t="s">
        <v>29</v>
      </c>
      <c r="U101" s="3" t="s">
        <v>430</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460</v>
      </c>
      <c r="B102" t="s">
        <v>457</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461</v>
      </c>
      <c r="S102" t="s">
        <v>29</v>
      </c>
      <c r="T102" t="s">
        <v>29</v>
      </c>
      <c r="U102" s="24" t="s">
        <v>29</v>
      </c>
      <c r="V102" t="s">
        <v>39</v>
      </c>
      <c r="W102" t="s">
        <v>39</v>
      </c>
      <c r="X102" t="s">
        <v>411</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462</v>
      </c>
      <c r="B103" t="s">
        <v>457</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463</v>
      </c>
      <c r="S103" t="s">
        <v>29</v>
      </c>
      <c r="T103" t="s">
        <v>32</v>
      </c>
      <c r="U103" s="15" t="s">
        <v>76</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464</v>
      </c>
      <c r="B104" t="s">
        <v>457</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458</v>
      </c>
      <c r="Q104" s="3" t="s">
        <v>29</v>
      </c>
      <c r="R104" t="s">
        <v>465</v>
      </c>
      <c r="S104" t="s">
        <v>29</v>
      </c>
      <c r="T104" t="s">
        <v>29</v>
      </c>
      <c r="U104"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466</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458</v>
      </c>
      <c r="Q105" s="3" t="s">
        <v>29</v>
      </c>
      <c r="R105" t="s">
        <v>467</v>
      </c>
      <c r="S105" t="s">
        <v>29</v>
      </c>
      <c r="T105" t="s">
        <v>29</v>
      </c>
      <c r="U105" t="s">
        <v>430</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468</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469</v>
      </c>
      <c r="Q106" s="3" t="s">
        <v>470</v>
      </c>
      <c r="R106" t="s">
        <v>471</v>
      </c>
      <c r="S106" t="s">
        <v>472</v>
      </c>
      <c r="T106" t="s">
        <v>32</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473</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474</v>
      </c>
      <c r="S107" t="s">
        <v>32</v>
      </c>
      <c r="T107" t="s">
        <v>32</v>
      </c>
      <c r="U107" s="24" t="s">
        <v>475</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476</v>
      </c>
      <c r="B108" t="s">
        <v>473</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461</v>
      </c>
      <c r="S108" t="s">
        <v>32</v>
      </c>
      <c r="T108" t="s">
        <v>32</v>
      </c>
      <c r="U108" s="24" t="s">
        <v>475</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477</v>
      </c>
      <c r="B109" t="s">
        <v>473</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478</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479</v>
      </c>
      <c r="B110" t="s">
        <v>473</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480</v>
      </c>
      <c r="Q110" s="3" t="s">
        <v>29</v>
      </c>
      <c r="R110" t="s">
        <v>481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482</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480</v>
      </c>
      <c r="Q111" s="3" t="s">
        <v>29</v>
      </c>
      <c r="R111" t="s">
        <v>483</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484</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485</v>
      </c>
      <c r="Q112" s="3" t="s">
        <v>29</v>
      </c>
      <c r="R112" t="s">
        <v>486</v>
      </c>
      <c r="S112" t="s">
        <v>29</v>
      </c>
      <c r="T112" t="s">
        <v>29</v>
      </c>
      <c r="U112" t="s">
        <v>430</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487</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488</v>
      </c>
      <c r="Q113" s="3" t="s">
        <v>29</v>
      </c>
      <c r="R113" t="s">
        <v>489</v>
      </c>
      <c r="S113" t="s">
        <v>32</v>
      </c>
      <c r="T113" t="s">
        <v>29</v>
      </c>
      <c r="U113" t="s">
        <v>430</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490</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491</v>
      </c>
      <c r="Q114" s="3" t="s">
        <v>29</v>
      </c>
      <c r="R114" t="s">
        <v>492</v>
      </c>
      <c r="S114" t="s">
        <v>493</v>
      </c>
      <c r="T114" t="s">
        <v>29</v>
      </c>
      <c r="U114" s="3" t="s">
        <v>494</v>
      </c>
      <c r="V114" t="s">
        <v>39</v>
      </c>
      <c r="W114" t="s">
        <v>39</v>
      </c>
      <c r="X114" s="3" t="s">
        <v>411</v>
      </c>
      <c r="Y114" t="s">
        <v>495</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496</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497</v>
      </c>
      <c r="S115" t="s">
        <v>32</v>
      </c>
      <c r="T115" t="s">
        <v>29</v>
      </c>
      <c r="U115" s="3" t="s">
        <v>498</v>
      </c>
      <c r="V115" t="s">
        <v>39</v>
      </c>
      <c r="W115" t="s">
        <v>39</v>
      </c>
      <c r="X115" s="3" t="s">
        <v>411</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499</v>
      </c>
      <c r="B116" s="3" t="s">
        <v>496</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500</v>
      </c>
      <c r="Q116" s="3" t="s">
        <v>29</v>
      </c>
      <c r="R116" t="s">
        <v>501</v>
      </c>
      <c r="S116" t="s">
        <v>32</v>
      </c>
      <c r="T116" t="s">
        <v>29</v>
      </c>
      <c r="U116" s="24" t="s">
        <v>29</v>
      </c>
      <c r="V116" t="s">
        <v>39</v>
      </c>
      <c r="W116" t="s">
        <v>39</v>
      </c>
      <c r="X116" s="3" t="s">
        <v>411</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502</v>
      </c>
      <c r="B117" s="3" t="s">
        <v>496</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500</v>
      </c>
      <c r="Q117" s="3" t="s">
        <v>29</v>
      </c>
      <c r="R117" t="s">
        <v>503</v>
      </c>
      <c r="S117" t="s">
        <v>32</v>
      </c>
      <c r="T117" t="s">
        <v>29</v>
      </c>
      <c r="U117" s="3" t="s">
        <v>29</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504</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505</v>
      </c>
      <c r="Q118" s="3" t="s">
        <v>29</v>
      </c>
      <c r="R118" t="s">
        <v>506</v>
      </c>
      <c r="S118" t="s">
        <v>32</v>
      </c>
      <c r="T118" t="s">
        <v>29</v>
      </c>
      <c r="U118" s="3" t="s">
        <v>507</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508</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509</v>
      </c>
      <c r="S119" t="s">
        <v>32</v>
      </c>
      <c r="T119" t="s">
        <v>29</v>
      </c>
      <c r="U119" s="3" t="s">
        <v>510</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511</v>
      </c>
      <c r="B120" s="3" t="s">
        <v>508</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461</v>
      </c>
      <c r="S120" t="s">
        <v>29</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512</v>
      </c>
      <c r="B121" t="s">
        <v>508</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513</v>
      </c>
      <c r="S121" t="s">
        <v>29</v>
      </c>
      <c r="T121" t="s">
        <v>280</v>
      </c>
      <c r="U121" t="s">
        <v>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514</v>
      </c>
      <c r="B122" t="s">
        <v>508</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515</v>
      </c>
      <c r="Q122" s="3" t="s">
        <v>29</v>
      </c>
      <c r="R122" t="s">
        <v>481</v>
      </c>
      <c r="S122" t="s">
        <v>29</v>
      </c>
      <c r="T122" t="s">
        <v>29</v>
      </c>
      <c r="U122" s="3" t="s">
        <v>29</v>
      </c>
      <c r="V122" t="s">
        <v>39</v>
      </c>
      <c r="W122" t="s">
        <v>39</v>
      </c>
      <c r="X122" s="3" t="s">
        <v>411</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516</v>
      </c>
      <c r="B123" s="3" t="s">
        <v>508</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515</v>
      </c>
      <c r="Q123" s="3" t="s">
        <v>29</v>
      </c>
      <c r="R123" t="s">
        <v>517</v>
      </c>
      <c r="S123" t="s">
        <v>29</v>
      </c>
      <c r="T123" t="s">
        <v>29</v>
      </c>
      <c r="U123" s="3" t="s">
        <v>29</v>
      </c>
      <c r="V123" t="s">
        <v>39</v>
      </c>
      <c r="W123" t="s">
        <v>39</v>
      </c>
      <c r="X123" s="3" t="s">
        <v>411</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518</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519</v>
      </c>
      <c r="Q124" s="3" t="s">
        <v>29</v>
      </c>
      <c r="R124" t="s">
        <v>520</v>
      </c>
      <c r="S124" t="s">
        <v>32</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521</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522</v>
      </c>
      <c r="Q125" s="3" t="s">
        <v>29</v>
      </c>
      <c r="R125" t="s">
        <v>523</v>
      </c>
      <c r="S125" t="s">
        <v>32</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524</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469</v>
      </c>
      <c r="Q126" s="3" t="s">
        <v>29</v>
      </c>
      <c r="R126" t="s">
        <v>525</v>
      </c>
      <c r="S126" t="s">
        <v>29</v>
      </c>
      <c r="T126" t="s">
        <v>29</v>
      </c>
      <c r="U126" s="3" t="s">
        <v>430</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526</v>
      </c>
      <c r="B127" s="3" t="s">
        <v>524</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461</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527</v>
      </c>
      <c r="B128" s="3" t="s">
        <v>524</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463</v>
      </c>
      <c r="S128" t="s">
        <v>29</v>
      </c>
      <c r="T128" t="s">
        <v>32</v>
      </c>
      <c r="U128" s="3" t="s">
        <v>76</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528</v>
      </c>
      <c r="B129" t="s">
        <v>524</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529</v>
      </c>
      <c r="Q129" s="3" t="s">
        <v>29</v>
      </c>
      <c r="R129" t="s">
        <v>465</v>
      </c>
      <c r="S129" t="s">
        <v>29</v>
      </c>
      <c r="T129" t="s">
        <v>29</v>
      </c>
      <c r="U129" s="24" t="s">
        <v>430</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530</v>
      </c>
      <c r="B130" t="s">
        <v>524</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529</v>
      </c>
      <c r="Q130" s="3" t="s">
        <v>29</v>
      </c>
      <c r="R130" t="s">
        <v>467</v>
      </c>
      <c r="S130" t="s">
        <v>29</v>
      </c>
      <c r="T130" t="s">
        <v>29</v>
      </c>
      <c r="U130" t="s">
        <v>430</v>
      </c>
      <c r="V130" t="s">
        <v>39</v>
      </c>
      <c r="W130" t="s">
        <v>39</v>
      </c>
      <c r="X130" t="s">
        <v>411</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531</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532</v>
      </c>
      <c r="Q131" s="3" t="s">
        <v>29</v>
      </c>
      <c r="R131" t="s">
        <v>533</v>
      </c>
      <c r="S131" t="s">
        <v>32</v>
      </c>
      <c r="T131" t="s">
        <v>29</v>
      </c>
      <c r="U131" t="s">
        <v>534</v>
      </c>
      <c r="V131" t="s">
        <v>39</v>
      </c>
      <c r="W131" t="s">
        <v>39</v>
      </c>
      <c r="X131" t="s">
        <v>411</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535</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469</v>
      </c>
      <c r="Q132" s="3" t="s">
        <v>29</v>
      </c>
      <c r="R132" t="s">
        <v>536</v>
      </c>
      <c r="S132" t="s">
        <v>32</v>
      </c>
      <c r="T132" t="s">
        <v>29</v>
      </c>
      <c r="U132" t="s">
        <v>537</v>
      </c>
      <c r="V132" t="s">
        <v>39</v>
      </c>
      <c r="W132" t="s">
        <v>39</v>
      </c>
      <c r="X132" t="s">
        <v>411</v>
      </c>
      <c r="Y132" t="s">
        <v>538</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539</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540</v>
      </c>
      <c r="Q133" s="3" t="s">
        <v>541</v>
      </c>
      <c r="R133" t="s">
        <v>542</v>
      </c>
      <c r="S133" t="s">
        <v>32</v>
      </c>
      <c r="T133" t="s">
        <v>32</v>
      </c>
      <c r="U133" t="s">
        <v>540</v>
      </c>
      <c r="V133" t="s">
        <v>29</v>
      </c>
      <c r="W133" t="s">
        <v>29</v>
      </c>
      <c r="X133" t="s">
        <v>411</v>
      </c>
      <c r="Y133" t="s">
        <v>543</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544</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545</v>
      </c>
      <c r="Q134" s="3" t="s">
        <v>29</v>
      </c>
      <c r="R134" t="s">
        <v>546</v>
      </c>
      <c r="S134" t="s">
        <v>32</v>
      </c>
      <c r="T134" t="s">
        <v>29</v>
      </c>
      <c r="U134" t="s">
        <v>430</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547</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548</v>
      </c>
      <c r="Q135" s="3" t="s">
        <v>29</v>
      </c>
      <c r="R135" t="s">
        <v>549</v>
      </c>
      <c r="S135" t="s">
        <v>32</v>
      </c>
      <c r="T135" t="s">
        <v>29</v>
      </c>
      <c r="U135" t="s">
        <v>550</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551</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552</v>
      </c>
      <c r="Q136" s="3" t="s">
        <v>553</v>
      </c>
      <c r="R136" t="s">
        <v>554</v>
      </c>
      <c r="S136" t="s">
        <v>32</v>
      </c>
      <c r="T136" t="s">
        <v>32</v>
      </c>
      <c r="U136" t="s">
        <v>555</v>
      </c>
      <c r="V136" t="s">
        <v>29</v>
      </c>
      <c r="W136" t="s">
        <v>29</v>
      </c>
      <c r="X136" t="s">
        <v>411</v>
      </c>
      <c r="Y136" t="s">
        <v>556</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557</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558</v>
      </c>
      <c r="R137" t="s">
        <v>559</v>
      </c>
      <c r="S137" t="s">
        <v>32</v>
      </c>
      <c r="T137" t="s">
        <v>29</v>
      </c>
      <c r="U137" t="s">
        <v>76</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560</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561</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x14ac:dyDescent="0.25">
      <c r="A139" s="3" t="s">
        <v>562</v>
      </c>
      <c r="B139" t="s">
        <v>560</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563</v>
      </c>
      <c r="S139" t="s">
        <v>564</v>
      </c>
      <c r="T139" t="s">
        <v>32</v>
      </c>
      <c r="U139" t="s">
        <v>29</v>
      </c>
      <c r="V139" t="s">
        <v>29</v>
      </c>
      <c r="W139" t="s">
        <v>565</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s="3" t="s">
        <v>566</v>
      </c>
      <c r="B140" t="s">
        <v>560</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567</v>
      </c>
      <c r="Q140" s="3" t="s">
        <v>29</v>
      </c>
      <c r="R140" t="s">
        <v>568</v>
      </c>
      <c r="S140" t="s">
        <v>32</v>
      </c>
      <c r="T140" t="s">
        <v>32</v>
      </c>
      <c r="U140" s="3" t="s">
        <v>569</v>
      </c>
      <c r="V140" t="s">
        <v>29</v>
      </c>
      <c r="W140" t="s">
        <v>570</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x14ac:dyDescent="0.25">
      <c r="A141" s="3" t="s">
        <v>1339</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1340</v>
      </c>
      <c r="S141" s="3" t="s">
        <v>29</v>
      </c>
      <c r="T141" s="3" t="s">
        <v>29</v>
      </c>
      <c r="U141" s="3" t="s">
        <v>29</v>
      </c>
      <c r="V141" s="3" t="s">
        <v>29</v>
      </c>
      <c r="W141" s="3" t="s">
        <v>1341</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x14ac:dyDescent="0.25">
      <c r="A142" s="3" t="s">
        <v>571</v>
      </c>
      <c r="B142" s="3" t="s">
        <v>29</v>
      </c>
      <c r="C142" s="3" t="str">
        <f>IF(ISNUMBER(MATCH(fields[argot_field],fields[has parent],0)),"y","n")</f>
        <v>y</v>
      </c>
      <c r="D142" s="3" t="s">
        <v>79</v>
      </c>
      <c r="E142" s="3" t="s">
        <v>31</v>
      </c>
      <c r="F142" s="3" t="str">
        <f>IF(fields[is parent?]="y","parent field",IF(NOT(fields[has parent]="x"),"field element","simple field"))</f>
        <v>parent field</v>
      </c>
      <c r="G142" t="s">
        <v>1342</v>
      </c>
      <c r="H142" s="3" t="s">
        <v>572</v>
      </c>
      <c r="I142" t="s">
        <v>33</v>
      </c>
      <c r="J142" t="s">
        <v>71</v>
      </c>
      <c r="K142" t="s">
        <v>44</v>
      </c>
      <c r="L142" t="s">
        <v>36</v>
      </c>
      <c r="M142" t="s">
        <v>73</v>
      </c>
      <c r="N142" t="s">
        <v>29</v>
      </c>
      <c r="O142" t="s">
        <v>29</v>
      </c>
      <c r="P142" t="s">
        <v>573</v>
      </c>
      <c r="Q142" s="3" t="s">
        <v>29</v>
      </c>
      <c r="R142" t="s">
        <v>574</v>
      </c>
      <c r="S142" t="s">
        <v>575</v>
      </c>
      <c r="T142" t="s">
        <v>29</v>
      </c>
      <c r="U142" s="3" t="s">
        <v>576</v>
      </c>
      <c r="V142" t="s">
        <v>29</v>
      </c>
      <c r="W142" t="s">
        <v>32</v>
      </c>
      <c r="X142" s="3" t="s">
        <v>577</v>
      </c>
      <c r="Y142" t="s">
        <v>578</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x14ac:dyDescent="0.25">
      <c r="A143" s="3" t="s">
        <v>579</v>
      </c>
      <c r="B143" s="3" t="s">
        <v>571</v>
      </c>
      <c r="C143" s="3" t="str">
        <f>IF(ISNUMBER(MATCH(fields[argot_field],fields[has parent],0)),"y","n")</f>
        <v>n</v>
      </c>
      <c r="D143" t="s">
        <v>101</v>
      </c>
      <c r="E143" t="s">
        <v>102</v>
      </c>
      <c r="F143" s="3" t="str">
        <f>IF(fields[is parent?]="y","parent field",IF(NOT(fields[has parent]="x"),"field element","simple field"))</f>
        <v>field element</v>
      </c>
      <c r="G143" t="s">
        <v>1342</v>
      </c>
      <c r="H143" s="3" t="s">
        <v>572</v>
      </c>
      <c r="I143" t="s">
        <v>33</v>
      </c>
      <c r="J143" t="s">
        <v>71</v>
      </c>
      <c r="K143" t="s">
        <v>35</v>
      </c>
      <c r="L143" t="s">
        <v>36</v>
      </c>
      <c r="M143" t="s">
        <v>29</v>
      </c>
      <c r="N143" t="s">
        <v>29</v>
      </c>
      <c r="O143" t="s">
        <v>29</v>
      </c>
      <c r="P143" t="s">
        <v>573</v>
      </c>
      <c r="Q143" s="3" t="s">
        <v>29</v>
      </c>
      <c r="R143" t="s">
        <v>105</v>
      </c>
      <c r="S143" t="s">
        <v>29</v>
      </c>
      <c r="T143" t="s">
        <v>29</v>
      </c>
      <c r="U143" s="3" t="s">
        <v>29</v>
      </c>
      <c r="V143" t="s">
        <v>29</v>
      </c>
      <c r="W143" t="s">
        <v>32</v>
      </c>
      <c r="X143" s="3" t="s">
        <v>577</v>
      </c>
      <c r="Y143" t="s">
        <v>578</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x14ac:dyDescent="0.25">
      <c r="A144" s="3" t="s">
        <v>580</v>
      </c>
      <c r="B144" s="3" t="s">
        <v>571</v>
      </c>
      <c r="C144" s="3" t="str">
        <f>IF(ISNUMBER(MATCH(fields[argot_field],fields[has parent],0)),"y","n")</f>
        <v>n</v>
      </c>
      <c r="D144" t="s">
        <v>68</v>
      </c>
      <c r="E144" t="s">
        <v>107</v>
      </c>
      <c r="F144" s="3" t="str">
        <f>IF(fields[is parent?]="y","parent field",IF(NOT(fields[has parent]="x"),"field element","simple field"))</f>
        <v>field element</v>
      </c>
      <c r="G144" t="s">
        <v>1342</v>
      </c>
      <c r="H144" s="3" t="s">
        <v>572</v>
      </c>
      <c r="I144" s="3" t="s">
        <v>33</v>
      </c>
      <c r="J144" t="s">
        <v>71</v>
      </c>
      <c r="K144" t="s">
        <v>94</v>
      </c>
      <c r="L144" t="s">
        <v>72</v>
      </c>
      <c r="M144" t="s">
        <v>29</v>
      </c>
      <c r="N144" t="s">
        <v>29</v>
      </c>
      <c r="O144" t="s">
        <v>29</v>
      </c>
      <c r="P144" t="s">
        <v>573</v>
      </c>
      <c r="Q144" s="3" t="s">
        <v>29</v>
      </c>
      <c r="R144" t="s">
        <v>581</v>
      </c>
      <c r="S144" t="s">
        <v>29</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x14ac:dyDescent="0.25">
      <c r="A145" s="3" t="s">
        <v>582</v>
      </c>
      <c r="B145" s="3" t="s">
        <v>29</v>
      </c>
      <c r="C145" s="3" t="str">
        <f>IF(ISNUMBER(MATCH(fields[argot_field],fields[has parent],0)),"y","n")</f>
        <v>y</v>
      </c>
      <c r="D145" s="3" t="s">
        <v>79</v>
      </c>
      <c r="E145" t="s">
        <v>31</v>
      </c>
      <c r="F145" s="3" t="str">
        <f>IF(fields[is parent?]="y","parent field",IF(NOT(fields[has parent]="x"),"field element","simple field"))</f>
        <v>parent field</v>
      </c>
      <c r="G145" t="s">
        <v>1342</v>
      </c>
      <c r="H145" s="3" t="s">
        <v>572</v>
      </c>
      <c r="I145" s="3" t="s">
        <v>33</v>
      </c>
      <c r="J145" t="s">
        <v>71</v>
      </c>
      <c r="K145" s="3" t="s">
        <v>44</v>
      </c>
      <c r="L145" t="s">
        <v>36</v>
      </c>
      <c r="M145" s="3" t="s">
        <v>73</v>
      </c>
      <c r="N145" t="s">
        <v>29</v>
      </c>
      <c r="O145" t="s">
        <v>29</v>
      </c>
      <c r="P145" t="s">
        <v>573</v>
      </c>
      <c r="Q145" s="3" t="s">
        <v>29</v>
      </c>
      <c r="R145" t="s">
        <v>583</v>
      </c>
      <c r="S145" t="s">
        <v>575</v>
      </c>
      <c r="T145" s="3" t="s">
        <v>29</v>
      </c>
      <c r="U145" s="3" t="s">
        <v>584</v>
      </c>
      <c r="V145" s="3" t="s">
        <v>29</v>
      </c>
      <c r="W145" t="s">
        <v>32</v>
      </c>
      <c r="X145" s="3" t="s">
        <v>577</v>
      </c>
      <c r="Y145" t="s">
        <v>585</v>
      </c>
      <c r="Z145" s="3">
        <f>IF(ISNUMBER(MATCH(fields[argot_field],issuesfield[field],0)),COUNTIF(issuesfield[field],fields[argot_field]),0)</f>
        <v>0</v>
      </c>
      <c r="AA145" s="3">
        <f>IF(ISNUMBER(MATCH(fields[argot_field],mappings[field],0)),COUNTIF(mappings[field],fields[argot_field]),0)</f>
        <v>0</v>
      </c>
      <c r="AB145" s="3" t="s">
        <v>33</v>
      </c>
      <c r="AC145" t="s">
        <v>73</v>
      </c>
      <c r="AD145" s="3" t="s">
        <v>73</v>
      </c>
    </row>
    <row r="146" spans="1:30" x14ac:dyDescent="0.25">
      <c r="A146" t="s">
        <v>586</v>
      </c>
      <c r="B146" t="s">
        <v>582</v>
      </c>
      <c r="C146" t="str">
        <f>IF(ISNUMBER(MATCH(fields[argot_field],fields[has parent],0)),"y","n")</f>
        <v>n</v>
      </c>
      <c r="D146" t="s">
        <v>30</v>
      </c>
      <c r="E146" t="s">
        <v>31</v>
      </c>
      <c r="F146" t="str">
        <f>IF(fields[is parent?]="y","parent field",IF(NOT(fields[has parent]="x"),"field element","simple field"))</f>
        <v>field element</v>
      </c>
      <c r="G146" t="s">
        <v>1342</v>
      </c>
      <c r="H146" t="s">
        <v>572</v>
      </c>
      <c r="I146" s="3" t="s">
        <v>33</v>
      </c>
      <c r="J146" t="s">
        <v>71</v>
      </c>
      <c r="K146" t="s">
        <v>35</v>
      </c>
      <c r="L146" t="s">
        <v>36</v>
      </c>
      <c r="M146" t="s">
        <v>29</v>
      </c>
      <c r="N146" t="s">
        <v>29</v>
      </c>
      <c r="O146" t="s">
        <v>29</v>
      </c>
      <c r="P146" t="s">
        <v>573</v>
      </c>
      <c r="Q146" s="3" t="s">
        <v>29</v>
      </c>
      <c r="R146" t="s">
        <v>105</v>
      </c>
      <c r="S146" t="s">
        <v>29</v>
      </c>
      <c r="T146" t="s">
        <v>29</v>
      </c>
      <c r="U146" t="s">
        <v>29</v>
      </c>
      <c r="V146" t="s">
        <v>29</v>
      </c>
      <c r="W146" t="s">
        <v>32</v>
      </c>
      <c r="X146" s="3" t="s">
        <v>577</v>
      </c>
      <c r="Y146" t="s">
        <v>585</v>
      </c>
      <c r="Z146" s="3">
        <f>IF(ISNUMBER(MATCH(fields[argot_field],issuesfield[field],0)),COUNTIF(issuesfield[field],fields[argot_field]),0)</f>
        <v>0</v>
      </c>
      <c r="AA146">
        <f>IF(ISNUMBER(MATCH(fields[argot_field],mappings[field],0)),COUNTIF(mappings[field],fields[argot_field]),0)</f>
        <v>65</v>
      </c>
      <c r="AB146" t="s">
        <v>33</v>
      </c>
      <c r="AC146" t="s">
        <v>73</v>
      </c>
      <c r="AD146" s="3" t="s">
        <v>73</v>
      </c>
    </row>
    <row r="147" spans="1:30" x14ac:dyDescent="0.25">
      <c r="A147" t="s">
        <v>587</v>
      </c>
      <c r="B147" t="s">
        <v>582</v>
      </c>
      <c r="C147" t="str">
        <f>IF(ISNUMBER(MATCH(fields[argot_field],fields[has parent],0)),"y","n")</f>
        <v>n</v>
      </c>
      <c r="D147" t="s">
        <v>30</v>
      </c>
      <c r="E147" t="s">
        <v>31</v>
      </c>
      <c r="F147" t="str">
        <f>IF(fields[is parent?]="y","parent field",IF(NOT(fields[has parent]="x"),"field element","simple field"))</f>
        <v>field element</v>
      </c>
      <c r="G147" t="s">
        <v>1342</v>
      </c>
      <c r="H147" t="s">
        <v>572</v>
      </c>
      <c r="I147" s="3" t="s">
        <v>33</v>
      </c>
      <c r="J147" t="s">
        <v>71</v>
      </c>
      <c r="K147" t="s">
        <v>94</v>
      </c>
      <c r="L147" t="s">
        <v>72</v>
      </c>
      <c r="M147" t="s">
        <v>29</v>
      </c>
      <c r="N147" t="s">
        <v>29</v>
      </c>
      <c r="O147" t="s">
        <v>29</v>
      </c>
      <c r="P147" t="s">
        <v>573</v>
      </c>
      <c r="Q147" s="3" t="s">
        <v>29</v>
      </c>
      <c r="R147" t="s">
        <v>588</v>
      </c>
      <c r="S147" t="s">
        <v>29</v>
      </c>
      <c r="T147" t="s">
        <v>29</v>
      </c>
      <c r="U147" t="s">
        <v>584</v>
      </c>
      <c r="V147" t="s">
        <v>29</v>
      </c>
      <c r="W147" t="s">
        <v>32</v>
      </c>
      <c r="X147" s="3" t="s">
        <v>577</v>
      </c>
      <c r="Y147" t="s">
        <v>585</v>
      </c>
      <c r="Z147" s="3">
        <f>IF(ISNUMBER(MATCH(fields[argot_field],issuesfield[field],0)),COUNTIF(issuesfield[field],fields[argot_field]),0)</f>
        <v>0</v>
      </c>
      <c r="AA147">
        <f>IF(ISNUMBER(MATCH(fields[argot_field],mappings[field],0)),COUNTIF(mappings[field],fields[argot_field]),0)</f>
        <v>6</v>
      </c>
      <c r="AB147" t="s">
        <v>33</v>
      </c>
      <c r="AC147" t="s">
        <v>73</v>
      </c>
      <c r="AD147" s="3" t="s">
        <v>73</v>
      </c>
    </row>
    <row r="148" spans="1:30" x14ac:dyDescent="0.25">
      <c r="A148" s="3" t="s">
        <v>589</v>
      </c>
      <c r="B148" s="3" t="s">
        <v>29</v>
      </c>
      <c r="C148" s="3" t="str">
        <f>IF(ISNUMBER(MATCH(fields[argot_field],fields[has parent],0)),"y","n")</f>
        <v>n</v>
      </c>
      <c r="D148" t="s">
        <v>30</v>
      </c>
      <c r="E148" t="s">
        <v>31</v>
      </c>
      <c r="F148" s="3" t="str">
        <f>IF(fields[is parent?]="y","parent field",IF(NOT(fields[has parent]="x"),"field element","simple field"))</f>
        <v>simple field</v>
      </c>
      <c r="G148" t="s">
        <v>32</v>
      </c>
      <c r="H148" s="3" t="s">
        <v>590</v>
      </c>
      <c r="I148" s="3" t="s">
        <v>33</v>
      </c>
      <c r="J148" t="s">
        <v>71</v>
      </c>
      <c r="K148" s="3" t="s">
        <v>591</v>
      </c>
      <c r="L148" t="s">
        <v>592</v>
      </c>
      <c r="M148" s="3" t="s">
        <v>29</v>
      </c>
      <c r="N148" t="s">
        <v>593</v>
      </c>
      <c r="O148" t="s">
        <v>83</v>
      </c>
      <c r="P148" t="s">
        <v>83</v>
      </c>
      <c r="Q148" s="3" t="s">
        <v>594</v>
      </c>
      <c r="R148" t="s">
        <v>595</v>
      </c>
      <c r="S148" s="3" t="s">
        <v>32</v>
      </c>
      <c r="T148" s="3" t="s">
        <v>29</v>
      </c>
      <c r="U148" s="3" t="s">
        <v>596</v>
      </c>
      <c r="V148" s="3" t="s">
        <v>597</v>
      </c>
      <c r="W148" t="s">
        <v>32</v>
      </c>
      <c r="X148" s="3" t="s">
        <v>65</v>
      </c>
      <c r="Y148" t="s">
        <v>598</v>
      </c>
      <c r="Z148" s="3">
        <f>IF(ISNUMBER(MATCH(fields[argot_field],issuesfield[field],0)),COUNTIF(issuesfield[field],fields[argot_field]),0)</f>
        <v>0</v>
      </c>
      <c r="AA148" s="3">
        <f>IF(ISNUMBER(MATCH(fields[argot_field],mappings[field],0)),COUNTIF(mappings[field],fields[argot_field]),0)</f>
        <v>4</v>
      </c>
      <c r="AB148" s="3" t="s">
        <v>32</v>
      </c>
      <c r="AC148" t="s">
        <v>32</v>
      </c>
      <c r="AD148" s="3" t="s">
        <v>32</v>
      </c>
    </row>
    <row r="149" spans="1:30" x14ac:dyDescent="0.25">
      <c r="A149" t="s">
        <v>599</v>
      </c>
      <c r="B149" t="s">
        <v>29</v>
      </c>
      <c r="C149" t="str">
        <f>IF(ISNUMBER(MATCH(fields[argot_field],fields[has parent],0)),"y","n")</f>
        <v>y</v>
      </c>
      <c r="D149" t="s">
        <v>68</v>
      </c>
      <c r="E149" t="s">
        <v>69</v>
      </c>
      <c r="F149" t="str">
        <f>IF(fields[is parent?]="y","parent field",IF(NOT(fields[has parent]="x"),"field element","simple field"))</f>
        <v>parent field</v>
      </c>
      <c r="G149" t="s">
        <v>1330</v>
      </c>
      <c r="H149" t="s">
        <v>183</v>
      </c>
      <c r="I149" t="s">
        <v>33</v>
      </c>
      <c r="J149" t="s">
        <v>71</v>
      </c>
      <c r="K149" t="s">
        <v>44</v>
      </c>
      <c r="L149" t="s">
        <v>36</v>
      </c>
      <c r="M149" t="s">
        <v>29</v>
      </c>
      <c r="N149" t="s">
        <v>29</v>
      </c>
      <c r="O149" t="s">
        <v>29</v>
      </c>
      <c r="P149" t="s">
        <v>29</v>
      </c>
      <c r="Q149" s="3" t="s">
        <v>29</v>
      </c>
      <c r="R149" t="s">
        <v>601</v>
      </c>
      <c r="S149" t="s">
        <v>29</v>
      </c>
      <c r="T149" t="s">
        <v>29</v>
      </c>
      <c r="U149" t="s">
        <v>29</v>
      </c>
      <c r="V149" t="s">
        <v>29</v>
      </c>
      <c r="W149" t="s">
        <v>29</v>
      </c>
      <c r="X149" t="s">
        <v>1333</v>
      </c>
      <c r="Y149" t="s">
        <v>603</v>
      </c>
      <c r="Z149" s="3">
        <f>IF(ISNUMBER(MATCH(fields[argot_field],issuesfield[field],0)),COUNTIF(issuesfield[field],fields[argot_field]),0)</f>
        <v>0</v>
      </c>
      <c r="AA149">
        <f>IF(ISNUMBER(MATCH(fields[argot_field],mappings[field],0)),COUNTIF(mappings[field],fields[argot_field]),0)</f>
        <v>0</v>
      </c>
      <c r="AB149" t="s">
        <v>73</v>
      </c>
      <c r="AC149" t="s">
        <v>32</v>
      </c>
      <c r="AD149" s="3" t="s">
        <v>32</v>
      </c>
    </row>
    <row r="150" spans="1:30" s="3" customFormat="1" x14ac:dyDescent="0.25">
      <c r="A150" s="3" t="s">
        <v>1329</v>
      </c>
      <c r="B150" s="3" t="s">
        <v>599</v>
      </c>
      <c r="C150" s="3" t="str">
        <f>IF(ISNUMBER(MATCH(fields[argot_field],fields[has parent],0)),"y","n")</f>
        <v>n</v>
      </c>
      <c r="D150" s="3" t="s">
        <v>90</v>
      </c>
      <c r="E150" s="3" t="s">
        <v>31</v>
      </c>
      <c r="F150" s="3" t="s">
        <v>169</v>
      </c>
      <c r="G150" s="3" t="s">
        <v>1330</v>
      </c>
      <c r="H150" s="3" t="s">
        <v>183</v>
      </c>
      <c r="I150" s="3" t="s">
        <v>33</v>
      </c>
      <c r="J150" s="3" t="s">
        <v>71</v>
      </c>
      <c r="K150" s="3" t="s">
        <v>35</v>
      </c>
      <c r="L150" t="s">
        <v>36</v>
      </c>
      <c r="M150" s="3" t="s">
        <v>29</v>
      </c>
      <c r="N150" s="3" t="s">
        <v>29</v>
      </c>
      <c r="O150" s="3" t="s">
        <v>29</v>
      </c>
      <c r="P150" s="3" t="s">
        <v>29</v>
      </c>
      <c r="Q150" s="3" t="s">
        <v>29</v>
      </c>
      <c r="R150" s="3" t="s">
        <v>1332</v>
      </c>
      <c r="S150" s="3" t="s">
        <v>29</v>
      </c>
      <c r="T150" s="3" t="s">
        <v>29</v>
      </c>
      <c r="U150" t="s">
        <v>29</v>
      </c>
      <c r="V150" s="3" t="s">
        <v>29</v>
      </c>
      <c r="W150" s="3" t="s">
        <v>29</v>
      </c>
      <c r="X150" s="3" t="s">
        <v>1333</v>
      </c>
      <c r="Y150" s="3" t="s">
        <v>1334</v>
      </c>
      <c r="Z150" s="3">
        <f>IF(ISNUMBER(MATCH(fields[argot_field],issuesfield[field],0)),COUNTIF(issuesfield[field],fields[argot_field]),0)</f>
        <v>0</v>
      </c>
      <c r="AA150" s="3">
        <f>IF(ISNUMBER(MATCH(fields[argot_field],mappings[field],0)),COUNTIF(mappings[field],fields[argot_field]),0)</f>
        <v>0</v>
      </c>
      <c r="AB150" s="3" t="s">
        <v>32</v>
      </c>
      <c r="AC150" s="3" t="s">
        <v>32</v>
      </c>
      <c r="AD150" s="3" t="s">
        <v>32</v>
      </c>
    </row>
    <row r="151" spans="1:30" s="3" customFormat="1" x14ac:dyDescent="0.25">
      <c r="A151" s="3" t="s">
        <v>1328</v>
      </c>
      <c r="B151" s="3" t="s">
        <v>599</v>
      </c>
      <c r="C151" s="3" t="str">
        <f>IF(ISNUMBER(MATCH(fields[argot_field],fields[has parent],0)),"y","n")</f>
        <v>n</v>
      </c>
      <c r="D151" s="3" t="s">
        <v>68</v>
      </c>
      <c r="E151" s="3" t="s">
        <v>31</v>
      </c>
      <c r="F151" s="3" t="s">
        <v>169</v>
      </c>
      <c r="G151" s="3" t="s">
        <v>1330</v>
      </c>
      <c r="H151" s="3" t="s">
        <v>183</v>
      </c>
      <c r="I151" s="3" t="s">
        <v>33</v>
      </c>
      <c r="J151" s="3" t="s">
        <v>71</v>
      </c>
      <c r="K151" s="3" t="s">
        <v>94</v>
      </c>
      <c r="L151" s="3" t="s">
        <v>600</v>
      </c>
      <c r="M151" s="3" t="s">
        <v>29</v>
      </c>
      <c r="N151" s="3" t="s">
        <v>29</v>
      </c>
      <c r="O151" s="3" t="s">
        <v>29</v>
      </c>
      <c r="P151" s="3" t="s">
        <v>29</v>
      </c>
      <c r="Q151" s="3" t="s">
        <v>29</v>
      </c>
      <c r="R151" s="3" t="s">
        <v>1331</v>
      </c>
      <c r="S151" s="3" t="s">
        <v>29</v>
      </c>
      <c r="T151" s="3" t="s">
        <v>32</v>
      </c>
      <c r="U151" s="3" t="s">
        <v>602</v>
      </c>
      <c r="V151" s="3" t="s">
        <v>29</v>
      </c>
      <c r="W151" s="3" t="s">
        <v>29</v>
      </c>
      <c r="X151" s="3" t="s">
        <v>1333</v>
      </c>
      <c r="Y151" s="3" t="s">
        <v>603</v>
      </c>
      <c r="Z151" s="3">
        <f>IF(ISNUMBER(MATCH(fields[argot_field],issuesfield[field],0)),COUNTIF(issuesfield[field],fields[argot_field]),0)</f>
        <v>0</v>
      </c>
      <c r="AA151" s="3">
        <f>IF(ISNUMBER(MATCH(fields[argot_field],mappings[field],0)),COUNTIF(mappings[field],fields[argot_field]),0)</f>
        <v>2</v>
      </c>
      <c r="AB151" s="3" t="s">
        <v>32</v>
      </c>
      <c r="AC151" s="3" t="s">
        <v>32</v>
      </c>
      <c r="AD151" s="3" t="s">
        <v>32</v>
      </c>
    </row>
    <row r="152" spans="1:30" x14ac:dyDescent="0.25">
      <c r="A152" t="s">
        <v>604</v>
      </c>
      <c r="B152" t="s">
        <v>29</v>
      </c>
      <c r="C152" t="str">
        <f>IF(ISNUMBER(MATCH(fields[argot_field],fields[has parent],0)),"y","n")</f>
        <v>n</v>
      </c>
      <c r="D152" t="s">
        <v>30</v>
      </c>
      <c r="E152" t="s">
        <v>31</v>
      </c>
      <c r="F152" t="str">
        <f>IF(fields[is parent?]="y","parent field",IF(NOT(fields[has parent]="x"),"field element","simple field"))</f>
        <v>simple field</v>
      </c>
      <c r="G152" t="s">
        <v>32</v>
      </c>
      <c r="H152" t="s">
        <v>605</v>
      </c>
      <c r="I152" t="s">
        <v>33</v>
      </c>
      <c r="J152" t="s">
        <v>71</v>
      </c>
      <c r="K152" t="s">
        <v>606</v>
      </c>
      <c r="L152" t="s">
        <v>607</v>
      </c>
      <c r="M152" t="s">
        <v>29</v>
      </c>
      <c r="N152" t="s">
        <v>608</v>
      </c>
      <c r="O152" t="s">
        <v>29</v>
      </c>
      <c r="P152" t="s">
        <v>29</v>
      </c>
      <c r="Q152" s="3" t="s">
        <v>609</v>
      </c>
      <c r="R152" t="s">
        <v>610</v>
      </c>
      <c r="S152" t="s">
        <v>611</v>
      </c>
      <c r="T152" t="s">
        <v>29</v>
      </c>
      <c r="U152" s="15" t="s">
        <v>612</v>
      </c>
      <c r="V152" t="s">
        <v>29</v>
      </c>
      <c r="W152" t="s">
        <v>613</v>
      </c>
      <c r="X152" t="s">
        <v>65</v>
      </c>
      <c r="Y152" t="s">
        <v>32</v>
      </c>
      <c r="Z152" s="3">
        <f>IF(ISNUMBER(MATCH(fields[argot_field],issuesfield[field],0)),COUNTIF(issuesfield[field],fields[argot_field]),0)</f>
        <v>0</v>
      </c>
      <c r="AA152">
        <f>IF(ISNUMBER(MATCH(fields[argot_field],mappings[field],0)),COUNTIF(mappings[field],fields[argot_field]),0)</f>
        <v>1</v>
      </c>
      <c r="AB152" t="s">
        <v>32</v>
      </c>
      <c r="AC152" t="s">
        <v>32</v>
      </c>
      <c r="AD152" s="3" t="s">
        <v>32</v>
      </c>
    </row>
    <row r="153" spans="1:30" x14ac:dyDescent="0.25">
      <c r="A153" s="25" t="s">
        <v>614</v>
      </c>
      <c r="B153" t="s">
        <v>29</v>
      </c>
      <c r="C153" t="str">
        <f>IF(ISNUMBER(MATCH(fields[argot_field],fields[has parent],0)),"y","n")</f>
        <v>y</v>
      </c>
      <c r="D153" t="s">
        <v>79</v>
      </c>
      <c r="E153" t="s">
        <v>31</v>
      </c>
      <c r="F153" t="str">
        <f>IF(fields[is parent?]="y","parent field",IF(NOT(fields[has parent]="x"),"field element","simple field"))</f>
        <v>parent field</v>
      </c>
      <c r="G153" t="s">
        <v>209</v>
      </c>
      <c r="H153" s="25" t="s">
        <v>70</v>
      </c>
      <c r="I153" t="s">
        <v>33</v>
      </c>
      <c r="J153" t="s">
        <v>71</v>
      </c>
      <c r="K153" t="s">
        <v>44</v>
      </c>
      <c r="L153" t="s">
        <v>36</v>
      </c>
      <c r="M153" t="s">
        <v>73</v>
      </c>
      <c r="N153" t="s">
        <v>29</v>
      </c>
      <c r="O153" t="s">
        <v>29</v>
      </c>
      <c r="P153" t="s">
        <v>29</v>
      </c>
      <c r="Q153" s="3" t="s">
        <v>29</v>
      </c>
      <c r="R153" t="s">
        <v>615</v>
      </c>
      <c r="S153" t="s">
        <v>212</v>
      </c>
      <c r="T153" t="s">
        <v>213</v>
      </c>
      <c r="U153" s="25" t="s">
        <v>214</v>
      </c>
      <c r="V153" t="s">
        <v>29</v>
      </c>
      <c r="W153" t="s">
        <v>39</v>
      </c>
      <c r="X153" s="25" t="s">
        <v>616</v>
      </c>
      <c r="Y153" t="s">
        <v>617</v>
      </c>
      <c r="Z153" s="25">
        <f>IF(ISNUMBER(MATCH(fields[argot_field],issuesfield[field],0)),COUNTIF(issuesfield[field],fields[argot_field]),0)</f>
        <v>0</v>
      </c>
      <c r="AA153" s="25">
        <f>IF(ISNUMBER(MATCH(fields[argot_field],mappings[field],0)),COUNTIF(mappings[field],fields[argot_field]),0)</f>
        <v>0</v>
      </c>
      <c r="AB153" s="25" t="s">
        <v>33</v>
      </c>
      <c r="AC153" s="25" t="s">
        <v>33</v>
      </c>
      <c r="AD153" s="25" t="s">
        <v>32</v>
      </c>
    </row>
    <row r="154" spans="1:30" x14ac:dyDescent="0.25">
      <c r="A154" s="25" t="s">
        <v>618</v>
      </c>
      <c r="B154" s="25" t="s">
        <v>614</v>
      </c>
      <c r="C154" s="25" t="str">
        <f>IF(ISNUMBER(MATCH(fields[argot_field],fields[has parent],0)),"y","n")</f>
        <v>n</v>
      </c>
      <c r="D154" s="25" t="s">
        <v>68</v>
      </c>
      <c r="E154" s="25" t="s">
        <v>218</v>
      </c>
      <c r="F154" s="25" t="str">
        <f>IF(fields[is parent?]="y","parent field",IF(NOT(fields[has parent]="x"),"field element","simple field"))</f>
        <v>field element</v>
      </c>
      <c r="G154" t="s">
        <v>209</v>
      </c>
      <c r="H154" s="25" t="s">
        <v>70</v>
      </c>
      <c r="I154" t="s">
        <v>33</v>
      </c>
      <c r="J154" t="s">
        <v>71</v>
      </c>
      <c r="K154" t="s">
        <v>35</v>
      </c>
      <c r="L154" t="s">
        <v>219</v>
      </c>
      <c r="M154" t="s">
        <v>29</v>
      </c>
      <c r="N154" t="s">
        <v>29</v>
      </c>
      <c r="O154" t="s">
        <v>29</v>
      </c>
      <c r="P154" t="s">
        <v>515</v>
      </c>
      <c r="Q154" s="3" t="s">
        <v>221</v>
      </c>
      <c r="R154" t="s">
        <v>619</v>
      </c>
      <c r="S154" t="s">
        <v>29</v>
      </c>
      <c r="T154" t="s">
        <v>213</v>
      </c>
      <c r="U154" s="25" t="s">
        <v>223</v>
      </c>
      <c r="V154" t="s">
        <v>29</v>
      </c>
      <c r="W154" t="s">
        <v>39</v>
      </c>
      <c r="X154" s="25" t="s">
        <v>616</v>
      </c>
      <c r="Y154" t="s">
        <v>617</v>
      </c>
      <c r="Z154" s="25">
        <f>IF(ISNUMBER(MATCH(fields[argot_field],issuesfield[field],0)),COUNTIF(issuesfield[field],fields[argot_field]),0)</f>
        <v>0</v>
      </c>
      <c r="AA154" s="25">
        <f>IF(ISNUMBER(MATCH(fields[argot_field],mappings[field],0)),COUNTIF(mappings[field],fields[argot_field]),0)</f>
        <v>14</v>
      </c>
      <c r="AB154" s="25" t="s">
        <v>32</v>
      </c>
      <c r="AC154" s="25" t="s">
        <v>32</v>
      </c>
      <c r="AD154" s="25" t="s">
        <v>32</v>
      </c>
    </row>
    <row r="155" spans="1:30" x14ac:dyDescent="0.25">
      <c r="A155" s="25" t="s">
        <v>620</v>
      </c>
      <c r="B155" s="25" t="s">
        <v>614</v>
      </c>
      <c r="C155" s="25" t="str">
        <f>IF(ISNUMBER(MATCH(fields[argot_field],fields[has parent],0)),"y","n")</f>
        <v>n</v>
      </c>
      <c r="D155" t="s">
        <v>101</v>
      </c>
      <c r="E155" t="s">
        <v>102</v>
      </c>
      <c r="F155" s="25" t="str">
        <f>IF(fields[is parent?]="y","parent field",IF(NOT(fields[has parent]="x"),"field element","simple field"))</f>
        <v>field element</v>
      </c>
      <c r="G155" t="s">
        <v>209</v>
      </c>
      <c r="H155" s="25" t="s">
        <v>70</v>
      </c>
      <c r="I155" t="s">
        <v>33</v>
      </c>
      <c r="J155" t="s">
        <v>71</v>
      </c>
      <c r="K155" t="s">
        <v>35</v>
      </c>
      <c r="L155" t="s">
        <v>36</v>
      </c>
      <c r="M155" t="s">
        <v>29</v>
      </c>
      <c r="N155" t="s">
        <v>29</v>
      </c>
      <c r="O155" t="s">
        <v>29</v>
      </c>
      <c r="P155" t="s">
        <v>515</v>
      </c>
      <c r="Q155" s="3" t="s">
        <v>29</v>
      </c>
      <c r="R155" t="s">
        <v>621</v>
      </c>
      <c r="S155" t="s">
        <v>29</v>
      </c>
      <c r="T155" t="s">
        <v>29</v>
      </c>
      <c r="U155" s="6" t="s">
        <v>29</v>
      </c>
      <c r="V155" t="s">
        <v>29</v>
      </c>
      <c r="W155" t="s">
        <v>39</v>
      </c>
      <c r="X155" s="25" t="s">
        <v>616</v>
      </c>
      <c r="Y155" t="s">
        <v>617</v>
      </c>
      <c r="Z155" s="25">
        <f>IF(ISNUMBER(MATCH(fields[argot_field],issuesfield[field],0)),COUNTIF(issuesfield[field],fields[argot_field]),0)</f>
        <v>0</v>
      </c>
      <c r="AA155" s="25">
        <f>IF(ISNUMBER(MATCH(fields[argot_field],mappings[field],0)),COUNTIF(mappings[field],fields[argot_field]),0)</f>
        <v>11</v>
      </c>
      <c r="AB155" s="25" t="s">
        <v>32</v>
      </c>
      <c r="AC155" s="25" t="s">
        <v>32</v>
      </c>
      <c r="AD155" s="25" t="s">
        <v>32</v>
      </c>
    </row>
    <row r="156" spans="1:30" x14ac:dyDescent="0.25">
      <c r="A156" s="25" t="s">
        <v>622</v>
      </c>
      <c r="B156" s="25" t="s">
        <v>614</v>
      </c>
      <c r="C156" s="25" t="str">
        <f>IF(ISNUMBER(MATCH(fields[argot_field],fields[has parent],0)),"y","n")</f>
        <v>n</v>
      </c>
      <c r="D156" s="25" t="s">
        <v>30</v>
      </c>
      <c r="E156" t="s">
        <v>31</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29</v>
      </c>
      <c r="Q156" s="3" t="s">
        <v>29</v>
      </c>
      <c r="R156" t="s">
        <v>227</v>
      </c>
      <c r="S156" t="s">
        <v>29</v>
      </c>
      <c r="T156" t="s">
        <v>29</v>
      </c>
      <c r="U156" s="25" t="s">
        <v>29</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x14ac:dyDescent="0.25">
      <c r="A157" s="25" t="s">
        <v>623</v>
      </c>
      <c r="B157" s="25" t="s">
        <v>614</v>
      </c>
      <c r="C157" s="25" t="str">
        <f>IF(ISNUMBER(MATCH(fields[argot_field],fields[has parent],0)),"y","n")</f>
        <v>n</v>
      </c>
      <c r="D157" t="s">
        <v>30</v>
      </c>
      <c r="E157" t="s">
        <v>31</v>
      </c>
      <c r="F157" s="25" t="str">
        <f>IF(fields[is parent?]="y","parent field",IF(NOT(fields[has parent]="x"),"field element","simple field"))</f>
        <v>field element</v>
      </c>
      <c r="G157" t="s">
        <v>209</v>
      </c>
      <c r="H157" s="25" t="s">
        <v>70</v>
      </c>
      <c r="I157" t="s">
        <v>33</v>
      </c>
      <c r="J157" t="s">
        <v>71</v>
      </c>
      <c r="K157" t="s">
        <v>44</v>
      </c>
      <c r="L157" t="s">
        <v>177</v>
      </c>
      <c r="M157" t="s">
        <v>29</v>
      </c>
      <c r="N157" t="s">
        <v>29</v>
      </c>
      <c r="O157" t="s">
        <v>29</v>
      </c>
      <c r="P157" t="s">
        <v>515</v>
      </c>
      <c r="Q157" s="3" t="s">
        <v>229</v>
      </c>
      <c r="R157" t="s">
        <v>624</v>
      </c>
      <c r="S157" t="s">
        <v>29</v>
      </c>
      <c r="T157" t="s">
        <v>213</v>
      </c>
      <c r="U157" s="24" t="s">
        <v>29</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x14ac:dyDescent="0.25">
      <c r="A158" s="25" t="s">
        <v>625</v>
      </c>
      <c r="B158" s="25" t="s">
        <v>614</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35</v>
      </c>
      <c r="L158" t="s">
        <v>177</v>
      </c>
      <c r="M158" t="s">
        <v>29</v>
      </c>
      <c r="N158" t="s">
        <v>29</v>
      </c>
      <c r="O158" t="s">
        <v>29</v>
      </c>
      <c r="P158" t="s">
        <v>515</v>
      </c>
      <c r="Q158" s="3" t="s">
        <v>232</v>
      </c>
      <c r="R158" t="s">
        <v>624</v>
      </c>
      <c r="S158" t="s">
        <v>29</v>
      </c>
      <c r="T158" t="s">
        <v>213</v>
      </c>
      <c r="U158" s="5" t="s">
        <v>233</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15</v>
      </c>
      <c r="AB158" s="25" t="s">
        <v>32</v>
      </c>
      <c r="AC158" s="25" t="s">
        <v>32</v>
      </c>
      <c r="AD158" s="25" t="s">
        <v>32</v>
      </c>
    </row>
    <row r="159" spans="1:30" x14ac:dyDescent="0.25">
      <c r="A159" s="25" t="s">
        <v>626</v>
      </c>
      <c r="B159" s="25" t="s">
        <v>614</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515</v>
      </c>
      <c r="Q159" s="3" t="s">
        <v>29</v>
      </c>
      <c r="R159" t="s">
        <v>235</v>
      </c>
      <c r="S159" t="s">
        <v>29</v>
      </c>
      <c r="T159" t="s">
        <v>29</v>
      </c>
      <c r="U159" s="25"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19</v>
      </c>
      <c r="AB159" s="25" t="s">
        <v>32</v>
      </c>
      <c r="AC159" s="25" t="s">
        <v>32</v>
      </c>
      <c r="AD159" s="25" t="s">
        <v>32</v>
      </c>
    </row>
    <row r="160" spans="1:30" x14ac:dyDescent="0.25">
      <c r="A160" s="25" t="s">
        <v>627</v>
      </c>
      <c r="B160" s="25" t="s">
        <v>614</v>
      </c>
      <c r="C160" s="25" t="str">
        <f>IF(ISNUMBER(MATCH(fields[argot_field],fields[has parent],0)),"y","n")</f>
        <v>n</v>
      </c>
      <c r="D160" s="25" t="s">
        <v>90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t="s">
        <v>29</v>
      </c>
      <c r="R160" t="s">
        <v>111</v>
      </c>
      <c r="S160" t="s">
        <v>395</v>
      </c>
      <c r="T160" t="s">
        <v>29</v>
      </c>
      <c r="U160" s="25" t="s">
        <v>29</v>
      </c>
      <c r="V160" t="s">
        <v>29</v>
      </c>
      <c r="W160" t="s">
        <v>39</v>
      </c>
      <c r="X160" s="25" t="s">
        <v>238</v>
      </c>
      <c r="Y160" t="s">
        <v>216</v>
      </c>
      <c r="Z160" s="25">
        <f>IF(ISNUMBER(MATCH(fields[argot_field],issuesfield[field],0)),COUNTIF(issuesfield[field],fields[argot_field]),0)</f>
        <v>0</v>
      </c>
      <c r="AA160" s="25">
        <f>IF(ISNUMBER(MATCH(fields[argot_field],mappings[field],0)),COUNTIF(mappings[field],fields[argot_field]),0)</f>
        <v>0</v>
      </c>
      <c r="AB160" s="25" t="s">
        <v>33</v>
      </c>
      <c r="AC160" s="25" t="s">
        <v>33</v>
      </c>
      <c r="AD160" s="25" t="s">
        <v>32</v>
      </c>
    </row>
    <row r="161" spans="1:30" x14ac:dyDescent="0.25">
      <c r="A161" s="25" t="s">
        <v>628</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29</v>
      </c>
      <c r="Q161" t="s">
        <v>29</v>
      </c>
      <c r="R161" t="s">
        <v>629</v>
      </c>
      <c r="S161" t="s">
        <v>29</v>
      </c>
      <c r="T161" t="s">
        <v>213</v>
      </c>
      <c r="U161" s="24" t="s">
        <v>29</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630</v>
      </c>
      <c r="B162" s="25" t="s">
        <v>614</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94</v>
      </c>
      <c r="L162" t="s">
        <v>242</v>
      </c>
      <c r="M162" t="s">
        <v>29</v>
      </c>
      <c r="N162" t="s">
        <v>29</v>
      </c>
      <c r="O162" t="s">
        <v>29</v>
      </c>
      <c r="P162" t="s">
        <v>515</v>
      </c>
      <c r="Q162" t="s">
        <v>243</v>
      </c>
      <c r="R162" t="s">
        <v>631</v>
      </c>
      <c r="S162" t="s">
        <v>29</v>
      </c>
      <c r="T162" t="s">
        <v>213</v>
      </c>
      <c r="U162" s="25" t="s">
        <v>245</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27</v>
      </c>
      <c r="AB162" s="25" t="s">
        <v>32</v>
      </c>
      <c r="AC162" s="25" t="s">
        <v>32</v>
      </c>
      <c r="AD162" s="25" t="s">
        <v>32</v>
      </c>
    </row>
    <row r="163" spans="1:30" x14ac:dyDescent="0.25">
      <c r="A163" s="25" t="s">
        <v>632</v>
      </c>
      <c r="B163" s="25" t="s">
        <v>614</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247</v>
      </c>
      <c r="M163" t="s">
        <v>29</v>
      </c>
      <c r="N163" t="s">
        <v>29</v>
      </c>
      <c r="O163" t="s">
        <v>29</v>
      </c>
      <c r="P163" t="s">
        <v>29</v>
      </c>
      <c r="Q163" t="s">
        <v>29</v>
      </c>
      <c r="R163" t="s">
        <v>633</v>
      </c>
      <c r="S163" t="s">
        <v>29</v>
      </c>
      <c r="T163" t="s">
        <v>213</v>
      </c>
      <c r="U163" s="25" t="s">
        <v>245</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4</v>
      </c>
      <c r="AB163" s="25" t="s">
        <v>32</v>
      </c>
      <c r="AC163" s="25" t="s">
        <v>32</v>
      </c>
      <c r="AD163" s="25" t="s">
        <v>32</v>
      </c>
    </row>
    <row r="164" spans="1:30" x14ac:dyDescent="0.25">
      <c r="A164" s="25" t="s">
        <v>634</v>
      </c>
      <c r="B164" s="25" t="s">
        <v>614</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s="3" t="s">
        <v>33</v>
      </c>
      <c r="J164" s="3" t="s">
        <v>71</v>
      </c>
      <c r="K164" s="3" t="s">
        <v>35</v>
      </c>
      <c r="L164" s="3" t="s">
        <v>247</v>
      </c>
      <c r="M164" s="3" t="s">
        <v>29</v>
      </c>
      <c r="N164" s="3" t="s">
        <v>29</v>
      </c>
      <c r="O164" s="3" t="s">
        <v>29</v>
      </c>
      <c r="P164" s="3" t="s">
        <v>515</v>
      </c>
      <c r="Q164" t="s">
        <v>250</v>
      </c>
      <c r="R164" s="3" t="s">
        <v>635</v>
      </c>
      <c r="S164" s="3" t="s">
        <v>29</v>
      </c>
      <c r="T164" s="3" t="s">
        <v>213</v>
      </c>
      <c r="U164" s="25" t="s">
        <v>245</v>
      </c>
      <c r="V164" s="3" t="s">
        <v>29</v>
      </c>
      <c r="W164" s="3" t="s">
        <v>39</v>
      </c>
      <c r="X164" s="25" t="s">
        <v>616</v>
      </c>
      <c r="Y164" s="3" t="s">
        <v>617</v>
      </c>
      <c r="Z164" s="25">
        <f>IF(ISNUMBER(MATCH(fields[argot_field],issuesfield[field],0)),COUNTIF(issuesfield[field],fields[argot_field]),0)</f>
        <v>0</v>
      </c>
      <c r="AA164" s="25">
        <f>IF(ISNUMBER(MATCH(fields[argot_field],mappings[field],0)),COUNTIF(mappings[field],fields[argot_field]),0)</f>
        <v>12</v>
      </c>
      <c r="AB164" s="25" t="s">
        <v>32</v>
      </c>
      <c r="AC164" s="25" t="s">
        <v>32</v>
      </c>
      <c r="AD164" s="25" t="s">
        <v>32</v>
      </c>
    </row>
    <row r="165" spans="1:30" x14ac:dyDescent="0.25">
      <c r="A165" s="25" t="s">
        <v>636</v>
      </c>
      <c r="B165" s="25" t="s">
        <v>614</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94</v>
      </c>
      <c r="L165" t="s">
        <v>36</v>
      </c>
      <c r="M165" t="s">
        <v>29</v>
      </c>
      <c r="N165" t="s">
        <v>29</v>
      </c>
      <c r="O165" t="s">
        <v>29</v>
      </c>
      <c r="P165" t="s">
        <v>29</v>
      </c>
      <c r="Q165" t="s">
        <v>29</v>
      </c>
      <c r="R165" t="s">
        <v>253</v>
      </c>
      <c r="S165" t="s">
        <v>254</v>
      </c>
      <c r="T165" t="s">
        <v>29</v>
      </c>
      <c r="U165" s="25" t="s">
        <v>29</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16</v>
      </c>
      <c r="AB165" s="25" t="s">
        <v>32</v>
      </c>
      <c r="AC165" s="25" t="s">
        <v>32</v>
      </c>
      <c r="AD165" s="25" t="s">
        <v>32</v>
      </c>
    </row>
    <row r="166" spans="1:30" x14ac:dyDescent="0.25">
      <c r="A166" s="3" t="s">
        <v>637</v>
      </c>
      <c r="B166" s="3" t="s">
        <v>29</v>
      </c>
      <c r="C166" s="3" t="str">
        <f>IF(ISNUMBER(MATCH(fields[argot_field],fields[has parent],0)),"y","n")</f>
        <v>n</v>
      </c>
      <c r="D166" s="3" t="s">
        <v>30</v>
      </c>
      <c r="E166" s="3" t="s">
        <v>31</v>
      </c>
      <c r="F166" s="3" t="str">
        <f>IF(fields[is parent?]="y","parent field",IF(NOT(fields[has parent]="x"),"field element","simple field"))</f>
        <v>simple field</v>
      </c>
      <c r="G166" t="s">
        <v>32</v>
      </c>
      <c r="H166" s="3" t="s">
        <v>590</v>
      </c>
      <c r="I166" t="s">
        <v>33</v>
      </c>
      <c r="J166" t="s">
        <v>71</v>
      </c>
      <c r="K166" t="s">
        <v>591</v>
      </c>
      <c r="L166" t="s">
        <v>638</v>
      </c>
      <c r="M166" t="s">
        <v>29</v>
      </c>
      <c r="N166" t="s">
        <v>639</v>
      </c>
      <c r="O166" t="s">
        <v>83</v>
      </c>
      <c r="P166" t="s">
        <v>83</v>
      </c>
      <c r="Q166" t="s">
        <v>594</v>
      </c>
      <c r="R166" t="s">
        <v>640</v>
      </c>
      <c r="S166" t="s">
        <v>32</v>
      </c>
      <c r="T166" t="s">
        <v>29</v>
      </c>
      <c r="U166" s="3" t="s">
        <v>596</v>
      </c>
      <c r="V166" t="s">
        <v>641</v>
      </c>
      <c r="W166" t="s">
        <v>32</v>
      </c>
      <c r="X166" s="3" t="s">
        <v>65</v>
      </c>
      <c r="Y166" t="s">
        <v>642</v>
      </c>
      <c r="Z166" s="3">
        <f>IF(ISNUMBER(MATCH(fields[argot_field],issuesfield[field],0)),COUNTIF(issuesfield[field],fields[argot_field]),0)</f>
        <v>1</v>
      </c>
      <c r="AA166" s="3">
        <f>IF(ISNUMBER(MATCH(fields[argot_field],mappings[field],0)),COUNTIF(mappings[field],fields[argot_field]),0)</f>
        <v>4</v>
      </c>
      <c r="AB166" s="3" t="s">
        <v>32</v>
      </c>
      <c r="AC166" s="3" t="s">
        <v>32</v>
      </c>
      <c r="AD166" s="3" t="s">
        <v>32</v>
      </c>
    </row>
    <row r="167" spans="1:30" x14ac:dyDescent="0.25">
      <c r="A167" s="3" t="s">
        <v>643</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176</v>
      </c>
      <c r="I167" t="s">
        <v>33</v>
      </c>
      <c r="J167" t="s">
        <v>34</v>
      </c>
      <c r="K167" t="s">
        <v>35</v>
      </c>
      <c r="L167" t="s">
        <v>36</v>
      </c>
      <c r="M167" t="s">
        <v>29</v>
      </c>
      <c r="N167" t="s">
        <v>29</v>
      </c>
      <c r="O167" t="s">
        <v>29</v>
      </c>
      <c r="P167" t="s">
        <v>29</v>
      </c>
      <c r="Q167" t="s">
        <v>29</v>
      </c>
      <c r="R167" t="s">
        <v>644</v>
      </c>
      <c r="S167" t="s">
        <v>645</v>
      </c>
      <c r="T167" t="s">
        <v>29</v>
      </c>
      <c r="U167" s="3" t="s">
        <v>646</v>
      </c>
      <c r="V167" t="s">
        <v>32</v>
      </c>
      <c r="W167" t="s">
        <v>32</v>
      </c>
      <c r="X167" s="3" t="s">
        <v>65</v>
      </c>
      <c r="Y167" t="s">
        <v>32</v>
      </c>
      <c r="Z167" s="3">
        <f>IF(ISNUMBER(MATCH(fields[argot_field],issuesfield[field],0)),COUNTIF(issuesfield[field],fields[argot_field]),0)</f>
        <v>2</v>
      </c>
      <c r="AA167" s="3">
        <f>IF(ISNUMBER(MATCH(fields[argot_field],mappings[field],0)),COUNTIF(mappings[field],fields[argot_field]),0)</f>
        <v>2</v>
      </c>
      <c r="AB167" s="3" t="s">
        <v>32</v>
      </c>
      <c r="AC167" s="3" t="s">
        <v>32</v>
      </c>
      <c r="AD167" s="3" t="s">
        <v>32</v>
      </c>
    </row>
    <row r="168" spans="1:30" x14ac:dyDescent="0.25">
      <c r="A168" s="3" t="s">
        <v>647</v>
      </c>
      <c r="B168" s="3" t="s">
        <v>29</v>
      </c>
      <c r="C168" s="3" t="str">
        <f>IF(ISNUMBER(MATCH(fields[argot_field],fields[has parent],0)),"y","n")</f>
        <v>y</v>
      </c>
      <c r="D168" s="3" t="s">
        <v>79</v>
      </c>
      <c r="E168" s="3" t="s">
        <v>31</v>
      </c>
      <c r="F168" s="3" t="str">
        <f>IF(fields[is parent?]="y","parent field",IF(NOT(fields[has parent]="x"),"field element","simple field"))</f>
        <v>parent field</v>
      </c>
      <c r="G168" t="s">
        <v>647</v>
      </c>
      <c r="H168" s="3" t="s">
        <v>648</v>
      </c>
      <c r="I168" t="s">
        <v>33</v>
      </c>
      <c r="J168" t="s">
        <v>71</v>
      </c>
      <c r="K168" t="s">
        <v>44</v>
      </c>
      <c r="L168" t="s">
        <v>36</v>
      </c>
      <c r="M168" t="s">
        <v>73</v>
      </c>
      <c r="N168" t="s">
        <v>29</v>
      </c>
      <c r="O168" t="s">
        <v>29</v>
      </c>
      <c r="P168" t="s">
        <v>649</v>
      </c>
      <c r="Q168" t="s">
        <v>29</v>
      </c>
      <c r="R168" t="s">
        <v>650</v>
      </c>
      <c r="S168" t="s">
        <v>651</v>
      </c>
      <c r="T168" t="s">
        <v>29</v>
      </c>
      <c r="U168" s="25" t="s">
        <v>652</v>
      </c>
      <c r="V168" t="s">
        <v>29</v>
      </c>
      <c r="W168" t="s">
        <v>39</v>
      </c>
      <c r="X168" s="3" t="s">
        <v>653</v>
      </c>
      <c r="Y168" s="3" t="s">
        <v>654</v>
      </c>
      <c r="Z168" s="3">
        <f>IF(ISNUMBER(MATCH(fields[argot_field],issuesfield[field],0)),COUNTIF(issuesfield[field],fields[argot_field]),0)</f>
        <v>0</v>
      </c>
      <c r="AA168" s="3">
        <f>IF(ISNUMBER(MATCH(fields[argot_field],mappings[field],0)),COUNTIF(mappings[field],fields[argot_field]),0)</f>
        <v>0</v>
      </c>
      <c r="AB168" s="3" t="s">
        <v>33</v>
      </c>
      <c r="AC168" s="3" t="s">
        <v>73</v>
      </c>
      <c r="AD168" s="3" t="s">
        <v>32</v>
      </c>
    </row>
    <row r="169" spans="1:30" x14ac:dyDescent="0.25">
      <c r="A169" s="3" t="s">
        <v>655</v>
      </c>
      <c r="B169" s="3" t="s">
        <v>647</v>
      </c>
      <c r="C169" s="3" t="str">
        <f>IF(ISNUMBER(MATCH(fields[argot_field],fields[has parent],0)),"y","n")</f>
        <v>n</v>
      </c>
      <c r="D169" s="3" t="s">
        <v>30</v>
      </c>
      <c r="E169" s="3" t="s">
        <v>31</v>
      </c>
      <c r="F169" s="3" t="str">
        <f>IF(fields[is parent?]="y","parent field",IF(NOT(fields[has parent]="x"),"field element","simple field"))</f>
        <v>field element</v>
      </c>
      <c r="G169" t="s">
        <v>647</v>
      </c>
      <c r="H169" s="3" t="s">
        <v>648</v>
      </c>
      <c r="I169" t="s">
        <v>33</v>
      </c>
      <c r="J169" t="s">
        <v>71</v>
      </c>
      <c r="K169" t="s">
        <v>44</v>
      </c>
      <c r="L169" t="s">
        <v>177</v>
      </c>
      <c r="M169" t="s">
        <v>29</v>
      </c>
      <c r="N169" t="s">
        <v>29</v>
      </c>
      <c r="O169" t="s">
        <v>29</v>
      </c>
      <c r="P169" t="s">
        <v>29</v>
      </c>
      <c r="Q169" t="s">
        <v>29</v>
      </c>
      <c r="R169" t="s">
        <v>656</v>
      </c>
      <c r="S169" t="s">
        <v>657</v>
      </c>
      <c r="T169" t="s">
        <v>32</v>
      </c>
      <c r="U169" s="8" t="s">
        <v>658</v>
      </c>
      <c r="V169" t="s">
        <v>29</v>
      </c>
      <c r="W169" t="s">
        <v>39</v>
      </c>
      <c r="X169" s="3" t="s">
        <v>653</v>
      </c>
      <c r="Y169" t="s">
        <v>654</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3" t="s">
        <v>659</v>
      </c>
      <c r="B170" s="3" t="s">
        <v>647</v>
      </c>
      <c r="C170" s="3" t="str">
        <f>IF(ISNUMBER(MATCH(fields[argot_field],fields[has parent],0)),"y","n")</f>
        <v>n</v>
      </c>
      <c r="D170" s="3" t="s">
        <v>101</v>
      </c>
      <c r="E170" s="3" t="s">
        <v>102</v>
      </c>
      <c r="F170" s="3" t="str">
        <f>IF(fields[is parent?]="y","parent field",IF(NOT(fields[has parent]="x"),"field element","simple field"))</f>
        <v>field element</v>
      </c>
      <c r="G170" t="s">
        <v>647</v>
      </c>
      <c r="H170" s="3" t="s">
        <v>648</v>
      </c>
      <c r="I170" t="s">
        <v>33</v>
      </c>
      <c r="J170" t="s">
        <v>71</v>
      </c>
      <c r="K170" t="s">
        <v>35</v>
      </c>
      <c r="L170" t="s">
        <v>36</v>
      </c>
      <c r="M170" t="s">
        <v>29</v>
      </c>
      <c r="N170" t="s">
        <v>29</v>
      </c>
      <c r="O170" t="s">
        <v>29</v>
      </c>
      <c r="P170" t="s">
        <v>649</v>
      </c>
      <c r="Q170" t="s">
        <v>29</v>
      </c>
      <c r="R170" t="s">
        <v>235</v>
      </c>
      <c r="S170" t="s">
        <v>29</v>
      </c>
      <c r="T170" t="s">
        <v>29</v>
      </c>
      <c r="U170" s="3" t="s">
        <v>29</v>
      </c>
      <c r="V170" t="s">
        <v>29</v>
      </c>
      <c r="W170" t="s">
        <v>39</v>
      </c>
      <c r="X170" s="3" t="s">
        <v>653</v>
      </c>
      <c r="Y170" t="s">
        <v>654</v>
      </c>
      <c r="Z170" s="3">
        <f>IF(ISNUMBER(MATCH(fields[argot_field],issuesfield[field],0)),COUNTIF(issuesfield[field],fields[argot_field]),0)</f>
        <v>0</v>
      </c>
      <c r="AA170" s="3">
        <f>IF(ISNUMBER(MATCH(fields[argot_field],mappings[field],0)),COUNTIF(mappings[field],fields[argot_field]),0)</f>
        <v>1</v>
      </c>
      <c r="AB170" s="3" t="s">
        <v>33</v>
      </c>
      <c r="AC170" s="3" t="s">
        <v>73</v>
      </c>
      <c r="AD170" s="3" t="s">
        <v>32</v>
      </c>
    </row>
    <row r="171" spans="1:30" x14ac:dyDescent="0.25">
      <c r="A171" s="3" t="s">
        <v>660</v>
      </c>
      <c r="B171" s="3" t="s">
        <v>647</v>
      </c>
      <c r="C171" s="3" t="str">
        <f>IF(ISNUMBER(MATCH(fields[argot_field],fields[has parent],0)),"y","n")</f>
        <v>n</v>
      </c>
      <c r="D171" s="3" t="s">
        <v>30</v>
      </c>
      <c r="E171" s="3" t="s">
        <v>31</v>
      </c>
      <c r="F171" s="3" t="str">
        <f>IF(fields[is parent?]="y","parent field",IF(NOT(fields[has parent]="x"),"field element","simple field"))</f>
        <v>field element</v>
      </c>
      <c r="G171" t="s">
        <v>647</v>
      </c>
      <c r="H171" s="3" t="s">
        <v>648</v>
      </c>
      <c r="I171" t="s">
        <v>33</v>
      </c>
      <c r="J171" t="s">
        <v>71</v>
      </c>
      <c r="K171" t="s">
        <v>44</v>
      </c>
      <c r="L171" t="s">
        <v>177</v>
      </c>
      <c r="M171" t="s">
        <v>29</v>
      </c>
      <c r="N171" t="s">
        <v>29</v>
      </c>
      <c r="O171" t="s">
        <v>29</v>
      </c>
      <c r="P171" t="s">
        <v>29</v>
      </c>
      <c r="Q171" t="s">
        <v>29</v>
      </c>
      <c r="R171" t="s">
        <v>661</v>
      </c>
      <c r="S171" t="s">
        <v>29</v>
      </c>
      <c r="T171" t="s">
        <v>32</v>
      </c>
      <c r="U171" s="3" t="s">
        <v>29</v>
      </c>
      <c r="V171" t="s">
        <v>29</v>
      </c>
      <c r="W171" t="s">
        <v>39</v>
      </c>
      <c r="X171" s="3" t="s">
        <v>653</v>
      </c>
      <c r="Y171" t="s">
        <v>654</v>
      </c>
      <c r="Z171" s="3">
        <f>IF(ISNUMBER(MATCH(fields[argot_field],issuesfield[field],0)),COUNTIF(issuesfield[field],fields[argot_field]),0)</f>
        <v>0</v>
      </c>
      <c r="AA171" s="3">
        <f>IF(ISNUMBER(MATCH(fields[argot_field],mappings[field],0)),COUNTIF(mappings[field],fields[argot_field]),0)</f>
        <v>1</v>
      </c>
      <c r="AB171" s="3" t="s">
        <v>33</v>
      </c>
      <c r="AC171" s="3" t="s">
        <v>73</v>
      </c>
      <c r="AD171" s="3" t="s">
        <v>32</v>
      </c>
    </row>
    <row r="172" spans="1:30" x14ac:dyDescent="0.25">
      <c r="A172" s="3" t="s">
        <v>662</v>
      </c>
      <c r="B172" s="3" t="s">
        <v>647</v>
      </c>
      <c r="C172" s="3" t="str">
        <f>IF(ISNUMBER(MATCH(fields[argot_field],fields[has parent],0)),"y","n")</f>
        <v>n</v>
      </c>
      <c r="D172" s="3" t="s">
        <v>68</v>
      </c>
      <c r="E172" s="3" t="s">
        <v>107</v>
      </c>
      <c r="F172" s="3" t="str">
        <f>IF(fields[is parent?]="y","parent field",IF(NOT(fields[has parent]="x"),"field element","simple field"))</f>
        <v>field element</v>
      </c>
      <c r="G172" t="s">
        <v>647</v>
      </c>
      <c r="H172" s="3" t="s">
        <v>648</v>
      </c>
      <c r="I172" t="s">
        <v>33</v>
      </c>
      <c r="J172" t="s">
        <v>71</v>
      </c>
      <c r="K172" t="s">
        <v>94</v>
      </c>
      <c r="L172" t="s">
        <v>663</v>
      </c>
      <c r="M172" t="s">
        <v>29</v>
      </c>
      <c r="N172" t="s">
        <v>29</v>
      </c>
      <c r="O172" t="s">
        <v>29</v>
      </c>
      <c r="P172" t="s">
        <v>649</v>
      </c>
      <c r="Q172" t="s">
        <v>29</v>
      </c>
      <c r="R172" t="s">
        <v>664</v>
      </c>
      <c r="S172" t="s">
        <v>29</v>
      </c>
      <c r="T172" t="s">
        <v>32</v>
      </c>
      <c r="U172" s="25" t="s">
        <v>652</v>
      </c>
      <c r="V172" t="s">
        <v>29</v>
      </c>
      <c r="W172" t="s">
        <v>39</v>
      </c>
      <c r="X172" s="3" t="s">
        <v>653</v>
      </c>
      <c r="Y172" s="3" t="s">
        <v>654</v>
      </c>
      <c r="Z172" s="3">
        <f>IF(ISNUMBER(MATCH(fields[argot_field],issuesfield[field],0)),COUNTIF(issuesfield[field],fields[argot_field]),0)</f>
        <v>0</v>
      </c>
      <c r="AA172" s="3">
        <f>IF(ISNUMBER(MATCH(fields[argot_field],mappings[field],0)),COUNTIF(mappings[field],fields[argot_field]),0)</f>
        <v>2</v>
      </c>
      <c r="AB172" s="3" t="s">
        <v>33</v>
      </c>
      <c r="AC172" s="3" t="s">
        <v>73</v>
      </c>
      <c r="AD172" s="3" t="s">
        <v>32</v>
      </c>
    </row>
    <row r="173" spans="1:30" x14ac:dyDescent="0.25">
      <c r="A173" s="25" t="s">
        <v>665</v>
      </c>
      <c r="B173" s="3" t="s">
        <v>29</v>
      </c>
      <c r="C173" s="3" t="str">
        <f>IF(ISNUMBER(MATCH(fields[argot_field],fields[has parent],0)),"y","n")</f>
        <v>y</v>
      </c>
      <c r="D173" s="3" t="s">
        <v>79</v>
      </c>
      <c r="E173" s="3" t="s">
        <v>31</v>
      </c>
      <c r="F173" s="3" t="str">
        <f>IF(fields[is parent?]="y","parent field",IF(NOT(fields[has parent]="x"),"field element","simple field"))</f>
        <v>parent field</v>
      </c>
      <c r="G173" t="s">
        <v>209</v>
      </c>
      <c r="H173" s="25" t="s">
        <v>70</v>
      </c>
      <c r="I173" t="s">
        <v>33</v>
      </c>
      <c r="J173" t="s">
        <v>71</v>
      </c>
      <c r="K173" t="s">
        <v>44</v>
      </c>
      <c r="L173" t="s">
        <v>36</v>
      </c>
      <c r="M173" t="s">
        <v>73</v>
      </c>
      <c r="N173" t="s">
        <v>29</v>
      </c>
      <c r="O173" t="s">
        <v>29</v>
      </c>
      <c r="P173" t="s">
        <v>29</v>
      </c>
      <c r="Q173" t="s">
        <v>29</v>
      </c>
      <c r="R173" t="s">
        <v>666</v>
      </c>
      <c r="S173" t="s">
        <v>212</v>
      </c>
      <c r="T173" t="s">
        <v>213</v>
      </c>
      <c r="U173" s="25" t="s">
        <v>214</v>
      </c>
      <c r="V173" t="s">
        <v>29</v>
      </c>
      <c r="W173" t="s">
        <v>39</v>
      </c>
      <c r="X173" s="25" t="s">
        <v>667</v>
      </c>
      <c r="Y173" s="9" t="s">
        <v>668</v>
      </c>
      <c r="Z173" s="25">
        <f>IF(ISNUMBER(MATCH(fields[argot_field],issuesfield[field],0)),COUNTIF(issuesfield[field],fields[argot_field]),0)</f>
        <v>0</v>
      </c>
      <c r="AA173" s="25">
        <f>IF(ISNUMBER(MATCH(fields[argot_field],mappings[field],0)),COUNTIF(mappings[field],fields[argot_field]),0)</f>
        <v>0</v>
      </c>
      <c r="AB173" s="25" t="s">
        <v>33</v>
      </c>
      <c r="AC173" s="25" t="s">
        <v>73</v>
      </c>
      <c r="AD173" s="25" t="s">
        <v>32</v>
      </c>
    </row>
    <row r="174" spans="1:30" x14ac:dyDescent="0.25">
      <c r="A174" s="25" t="s">
        <v>669</v>
      </c>
      <c r="B174" s="25" t="s">
        <v>665</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219</v>
      </c>
      <c r="M174" t="s">
        <v>29</v>
      </c>
      <c r="N174" t="s">
        <v>29</v>
      </c>
      <c r="O174" t="s">
        <v>29</v>
      </c>
      <c r="P174" t="s">
        <v>670</v>
      </c>
      <c r="Q174" t="s">
        <v>221</v>
      </c>
      <c r="R174" t="s">
        <v>671</v>
      </c>
      <c r="S174" t="s">
        <v>29</v>
      </c>
      <c r="T174" t="s">
        <v>213</v>
      </c>
      <c r="U174" s="25" t="s">
        <v>672</v>
      </c>
      <c r="V174" t="s">
        <v>29</v>
      </c>
      <c r="W174" t="s">
        <v>39</v>
      </c>
      <c r="X174" s="25" t="s">
        <v>667</v>
      </c>
      <c r="Y174" s="9" t="s">
        <v>668</v>
      </c>
      <c r="Z174" s="25">
        <f>IF(ISNUMBER(MATCH(fields[argot_field],issuesfield[field],0)),COUNTIF(issuesfield[field],fields[argot_field]),0)</f>
        <v>0</v>
      </c>
      <c r="AA174" s="25">
        <f>IF(ISNUMBER(MATCH(fields[argot_field],mappings[field],0)),COUNTIF(mappings[field],fields[argot_field]),0)</f>
        <v>5</v>
      </c>
      <c r="AB174" s="25" t="s">
        <v>33</v>
      </c>
      <c r="AC174" s="25" t="s">
        <v>73</v>
      </c>
      <c r="AD174" s="25" t="s">
        <v>32</v>
      </c>
    </row>
    <row r="175" spans="1:30" x14ac:dyDescent="0.25">
      <c r="A175" s="25" t="s">
        <v>673</v>
      </c>
      <c r="B175" s="25" t="s">
        <v>665</v>
      </c>
      <c r="C175" s="25" t="str">
        <f>IF(ISNUMBER(MATCH(fields[argot_field],fields[has parent],0)),"y","n")</f>
        <v>n</v>
      </c>
      <c r="D175" t="s">
        <v>101</v>
      </c>
      <c r="E175"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670</v>
      </c>
      <c r="Q175" t="s">
        <v>29</v>
      </c>
      <c r="R175" t="s">
        <v>674</v>
      </c>
      <c r="S175" t="s">
        <v>29</v>
      </c>
      <c r="T175" t="s">
        <v>29</v>
      </c>
      <c r="U175" s="25" t="s">
        <v>29</v>
      </c>
      <c r="V175" t="s">
        <v>29</v>
      </c>
      <c r="W175" t="s">
        <v>39</v>
      </c>
      <c r="X175" s="25" t="s">
        <v>667</v>
      </c>
      <c r="Y175" s="9" t="s">
        <v>668</v>
      </c>
      <c r="Z175" s="25">
        <f>IF(ISNUMBER(MATCH(fields[argot_field],issuesfield[field],0)),COUNTIF(issuesfield[field],fields[argot_field]),0)</f>
        <v>0</v>
      </c>
      <c r="AA175" s="25">
        <f>IF(ISNUMBER(MATCH(fields[argot_field],mappings[field],0)),COUNTIF(mappings[field],fields[argot_field]),0)</f>
        <v>3</v>
      </c>
      <c r="AB175" s="25" t="s">
        <v>33</v>
      </c>
      <c r="AC175" s="25" t="s">
        <v>73</v>
      </c>
      <c r="AD175" s="25" t="s">
        <v>32</v>
      </c>
    </row>
    <row r="176" spans="1:30" x14ac:dyDescent="0.25">
      <c r="A176" s="25" t="s">
        <v>675</v>
      </c>
      <c r="B176" s="25" t="s">
        <v>665</v>
      </c>
      <c r="C176" s="25" t="str">
        <f>IF(ISNUMBER(MATCH(fields[argot_field],fields[has parent],0)),"y","n")</f>
        <v>n</v>
      </c>
      <c r="D176" s="3" t="s">
        <v>30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227</v>
      </c>
      <c r="S176" t="s">
        <v>29</v>
      </c>
      <c r="T176" t="s">
        <v>29</v>
      </c>
      <c r="U176" s="1" t="s">
        <v>29</v>
      </c>
      <c r="V176" t="s">
        <v>29</v>
      </c>
      <c r="W176" t="s">
        <v>39</v>
      </c>
      <c r="X176" s="25" t="s">
        <v>667</v>
      </c>
      <c r="Y176" s="9" t="s">
        <v>668</v>
      </c>
      <c r="Z176" s="25">
        <f>IF(ISNUMBER(MATCH(fields[argot_field],issuesfield[field],0)),COUNTIF(issuesfield[field],fields[argot_field]),0)</f>
        <v>0</v>
      </c>
      <c r="AA176" s="25">
        <f>IF(ISNUMBER(MATCH(fields[argot_field],mappings[field],0)),COUNTIF(mappings[field],fields[argot_field]),0)</f>
        <v>2</v>
      </c>
      <c r="AB176" s="25" t="s">
        <v>33</v>
      </c>
      <c r="AC176" s="25" t="s">
        <v>73</v>
      </c>
      <c r="AD176" s="25" t="s">
        <v>32</v>
      </c>
    </row>
    <row r="177" spans="1:30" x14ac:dyDescent="0.25">
      <c r="A177" s="25" t="s">
        <v>676</v>
      </c>
      <c r="B177" s="25" t="s">
        <v>665</v>
      </c>
      <c r="C177" s="25" t="str">
        <f>IF(ISNUMBER(MATCH(fields[argot_field],fields[has parent],0)),"y","n")</f>
        <v>n</v>
      </c>
      <c r="D177" s="3" t="s">
        <v>30</v>
      </c>
      <c r="E177" s="3" t="s">
        <v>31</v>
      </c>
      <c r="F177" s="25" t="str">
        <f>IF(fields[is parent?]="y","parent field",IF(NOT(fields[has parent]="x"),"field element","simple field"))</f>
        <v>field element</v>
      </c>
      <c r="G177" t="s">
        <v>209</v>
      </c>
      <c r="H177" s="25" t="s">
        <v>70</v>
      </c>
      <c r="I177" t="s">
        <v>33</v>
      </c>
      <c r="J177" t="s">
        <v>71</v>
      </c>
      <c r="K177" t="s">
        <v>35</v>
      </c>
      <c r="L177" t="s">
        <v>177</v>
      </c>
      <c r="M177" t="s">
        <v>29</v>
      </c>
      <c r="N177" t="s">
        <v>29</v>
      </c>
      <c r="O177" t="s">
        <v>29</v>
      </c>
      <c r="P177" t="s">
        <v>670</v>
      </c>
      <c r="Q177" t="s">
        <v>232</v>
      </c>
      <c r="R177" t="s">
        <v>677</v>
      </c>
      <c r="S177" t="s">
        <v>29</v>
      </c>
      <c r="T177" t="s">
        <v>213</v>
      </c>
      <c r="U177" s="24" t="s">
        <v>29</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7</v>
      </c>
      <c r="AB177" s="25" t="s">
        <v>33</v>
      </c>
      <c r="AC177" s="25" t="s">
        <v>73</v>
      </c>
      <c r="AD177" s="25" t="s">
        <v>32</v>
      </c>
    </row>
    <row r="178" spans="1:30" x14ac:dyDescent="0.25">
      <c r="A178" s="25" t="s">
        <v>678</v>
      </c>
      <c r="B178" s="25" t="s">
        <v>665</v>
      </c>
      <c r="C178" s="25" t="str">
        <f>IF(ISNUMBER(MATCH(fields[argot_field],fields[has parent],0)),"y","n")</f>
        <v>n</v>
      </c>
      <c r="D178" s="3" t="s">
        <v>101</v>
      </c>
      <c r="E178" s="3" t="s">
        <v>102</v>
      </c>
      <c r="F178" s="25" t="str">
        <f>IF(fields[is parent?]="y","parent field",IF(NOT(fields[has parent]="x"),"field element","simple field"))</f>
        <v>field element</v>
      </c>
      <c r="G178" t="s">
        <v>209</v>
      </c>
      <c r="H178" s="25" t="s">
        <v>70</v>
      </c>
      <c r="I178" t="s">
        <v>33</v>
      </c>
      <c r="J178" t="s">
        <v>71</v>
      </c>
      <c r="K178" t="s">
        <v>35</v>
      </c>
      <c r="L178" t="s">
        <v>36</v>
      </c>
      <c r="M178" t="s">
        <v>29</v>
      </c>
      <c r="N178" t="s">
        <v>29</v>
      </c>
      <c r="O178" t="s">
        <v>29</v>
      </c>
      <c r="P178" t="s">
        <v>670</v>
      </c>
      <c r="Q178" t="s">
        <v>29</v>
      </c>
      <c r="R178" t="s">
        <v>235</v>
      </c>
      <c r="S178" t="s">
        <v>29</v>
      </c>
      <c r="T178" t="s">
        <v>29</v>
      </c>
      <c r="U178" s="25" t="s">
        <v>29</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6</v>
      </c>
      <c r="AB178" s="25" t="s">
        <v>33</v>
      </c>
      <c r="AC178" s="25" t="s">
        <v>73</v>
      </c>
      <c r="AD178" s="25" t="s">
        <v>32</v>
      </c>
    </row>
    <row r="179" spans="1:30" x14ac:dyDescent="0.25">
      <c r="A179" s="25" t="s">
        <v>679</v>
      </c>
      <c r="B179" s="25" t="s">
        <v>665</v>
      </c>
      <c r="C179" s="25" t="str">
        <f>IF(ISNUMBER(MATCH(fields[argot_field],fields[has parent],0)),"y","n")</f>
        <v>n</v>
      </c>
      <c r="D179" s="25" t="s">
        <v>90</v>
      </c>
      <c r="E179" s="3" t="s">
        <v>31</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29</v>
      </c>
      <c r="Q179" t="s">
        <v>29</v>
      </c>
      <c r="R179" t="s">
        <v>111</v>
      </c>
      <c r="S179" t="s">
        <v>395</v>
      </c>
      <c r="T179" t="s">
        <v>29</v>
      </c>
      <c r="U179" s="25" t="s">
        <v>29</v>
      </c>
      <c r="V179" t="s">
        <v>29</v>
      </c>
      <c r="W179" t="s">
        <v>39</v>
      </c>
      <c r="X179" s="25" t="s">
        <v>238</v>
      </c>
      <c r="Y179" t="s">
        <v>216</v>
      </c>
      <c r="Z179" s="25">
        <f>IF(ISNUMBER(MATCH(fields[argot_field],issuesfield[field],0)),COUNTIF(issuesfield[field],fields[argot_field]),0)</f>
        <v>0</v>
      </c>
      <c r="AA179" s="25">
        <f>IF(ISNUMBER(MATCH(fields[argot_field],mappings[field],0)),COUNTIF(mappings[field],fields[argot_field]),0)</f>
        <v>0</v>
      </c>
      <c r="AB179" s="25" t="s">
        <v>33</v>
      </c>
      <c r="AC179" s="25" t="s">
        <v>33</v>
      </c>
      <c r="AD179" s="25" t="s">
        <v>32</v>
      </c>
    </row>
    <row r="180" spans="1:30" x14ac:dyDescent="0.25">
      <c r="A180" s="25" t="s">
        <v>680</v>
      </c>
      <c r="B180" s="25" t="s">
        <v>665</v>
      </c>
      <c r="C180" s="25" t="str">
        <f>IF(ISNUMBER(MATCH(fields[argot_field],fields[has parent],0)),"y","n")</f>
        <v>n</v>
      </c>
      <c r="D180" t="s">
        <v>30</v>
      </c>
      <c r="E180" t="s">
        <v>31</v>
      </c>
      <c r="F180" s="25" t="str">
        <f>IF(fields[is parent?]="y","parent field",IF(NOT(fields[has parent]="x"),"field element","simple field"))</f>
        <v>field element</v>
      </c>
      <c r="G180" t="s">
        <v>209</v>
      </c>
      <c r="H180" s="25" t="s">
        <v>70</v>
      </c>
      <c r="I180" t="s">
        <v>33</v>
      </c>
      <c r="J180" t="s">
        <v>71</v>
      </c>
      <c r="K180" t="s">
        <v>44</v>
      </c>
      <c r="L180" t="s">
        <v>177</v>
      </c>
      <c r="M180" t="s">
        <v>29</v>
      </c>
      <c r="N180" t="s">
        <v>29</v>
      </c>
      <c r="O180" t="s">
        <v>29</v>
      </c>
      <c r="P180" t="s">
        <v>29</v>
      </c>
      <c r="Q180" t="s">
        <v>29</v>
      </c>
      <c r="R180" t="s">
        <v>681</v>
      </c>
      <c r="S180" t="s">
        <v>29</v>
      </c>
      <c r="T180" t="s">
        <v>213</v>
      </c>
      <c r="U180" s="25"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2</v>
      </c>
      <c r="AB180" s="25" t="s">
        <v>33</v>
      </c>
      <c r="AC180" s="25" t="s">
        <v>73</v>
      </c>
      <c r="AD180" s="25" t="s">
        <v>32</v>
      </c>
    </row>
    <row r="181" spans="1:30" x14ac:dyDescent="0.25">
      <c r="A181" s="25" t="s">
        <v>682</v>
      </c>
      <c r="B181" s="25" t="s">
        <v>665</v>
      </c>
      <c r="C181" s="25" t="str">
        <f>IF(ISNUMBER(MATCH(fields[argot_field],fields[has parent],0)),"y","n")</f>
        <v>n</v>
      </c>
      <c r="D181" s="25" t="s">
        <v>68</v>
      </c>
      <c r="E181" s="25" t="s">
        <v>218</v>
      </c>
      <c r="F181" s="25" t="str">
        <f>IF(fields[is parent?]="y","parent field",IF(NOT(fields[has parent]="x"),"field element","simple field"))</f>
        <v>field element</v>
      </c>
      <c r="G181" t="s">
        <v>209</v>
      </c>
      <c r="H181" s="25" t="s">
        <v>70</v>
      </c>
      <c r="I181" t="s">
        <v>33</v>
      </c>
      <c r="J181" t="s">
        <v>71</v>
      </c>
      <c r="K181" t="s">
        <v>94</v>
      </c>
      <c r="L181" t="s">
        <v>242</v>
      </c>
      <c r="M181" t="s">
        <v>29</v>
      </c>
      <c r="N181" t="s">
        <v>29</v>
      </c>
      <c r="O181" t="s">
        <v>29</v>
      </c>
      <c r="P181" t="s">
        <v>670</v>
      </c>
      <c r="Q181" t="s">
        <v>243</v>
      </c>
      <c r="R181" t="s">
        <v>683</v>
      </c>
      <c r="S181" t="s">
        <v>29</v>
      </c>
      <c r="T181" t="s">
        <v>213</v>
      </c>
      <c r="U181" s="25" t="s">
        <v>684</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9</v>
      </c>
      <c r="AB181" s="25" t="s">
        <v>33</v>
      </c>
      <c r="AC181" s="25" t="s">
        <v>73</v>
      </c>
      <c r="AD181" s="25" t="s">
        <v>32</v>
      </c>
    </row>
    <row r="182" spans="1:30" x14ac:dyDescent="0.25">
      <c r="A182" s="25" t="s">
        <v>685</v>
      </c>
      <c r="B182" s="25" t="s">
        <v>665</v>
      </c>
      <c r="C182" s="25" t="str">
        <f>IF(ISNUMBER(MATCH(fields[argot_field],fields[has parent],0)),"y","n")</f>
        <v>n</v>
      </c>
      <c r="D182" s="25" t="s">
        <v>68</v>
      </c>
      <c r="E182" s="25" t="s">
        <v>218</v>
      </c>
      <c r="F182" s="25" t="str">
        <f>IF(fields[is parent?]="y","parent field",IF(NOT(fields[has parent]="x"),"field element","simple field"))</f>
        <v>field element</v>
      </c>
      <c r="G182" t="s">
        <v>209</v>
      </c>
      <c r="H182" s="25" t="s">
        <v>70</v>
      </c>
      <c r="I182" t="s">
        <v>33</v>
      </c>
      <c r="J182" t="s">
        <v>71</v>
      </c>
      <c r="K182" t="s">
        <v>35</v>
      </c>
      <c r="L182" t="s">
        <v>247</v>
      </c>
      <c r="M182" t="s">
        <v>29</v>
      </c>
      <c r="N182" t="s">
        <v>29</v>
      </c>
      <c r="O182" t="s">
        <v>29</v>
      </c>
      <c r="P182" t="s">
        <v>29</v>
      </c>
      <c r="Q182" t="s">
        <v>29</v>
      </c>
      <c r="R182" t="s">
        <v>686</v>
      </c>
      <c r="S182" t="s">
        <v>29</v>
      </c>
      <c r="T182" t="s">
        <v>213</v>
      </c>
      <c r="U182" s="25" t="s">
        <v>684</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2</v>
      </c>
      <c r="AB182" s="25" t="s">
        <v>33</v>
      </c>
      <c r="AC182" s="25" t="s">
        <v>73</v>
      </c>
      <c r="AD182" s="25" t="s">
        <v>32</v>
      </c>
    </row>
    <row r="183" spans="1:30" x14ac:dyDescent="0.25">
      <c r="A183" s="25" t="s">
        <v>687</v>
      </c>
      <c r="B183" s="25" t="s">
        <v>665</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247</v>
      </c>
      <c r="M183" t="s">
        <v>29</v>
      </c>
      <c r="N183" t="s">
        <v>29</v>
      </c>
      <c r="O183" t="s">
        <v>29</v>
      </c>
      <c r="P183" t="s">
        <v>670</v>
      </c>
      <c r="Q183" t="s">
        <v>250</v>
      </c>
      <c r="R183" t="s">
        <v>688</v>
      </c>
      <c r="S183" t="s">
        <v>29</v>
      </c>
      <c r="T183" t="s">
        <v>213</v>
      </c>
      <c r="U183" s="24" t="s">
        <v>684</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3</v>
      </c>
      <c r="AB183" s="25" t="s">
        <v>33</v>
      </c>
      <c r="AC183" s="25" t="s">
        <v>73</v>
      </c>
      <c r="AD183" s="25" t="s">
        <v>32</v>
      </c>
    </row>
    <row r="184" spans="1:30" x14ac:dyDescent="0.25">
      <c r="A184" s="25" t="s">
        <v>689</v>
      </c>
      <c r="B184" s="25" t="s">
        <v>665</v>
      </c>
      <c r="C184" s="25" t="str">
        <f>IF(ISNUMBER(MATCH(fields[argot_field],fields[has parent],0)),"y","n")</f>
        <v>n</v>
      </c>
      <c r="D184" s="3" t="s">
        <v>30</v>
      </c>
      <c r="E184" t="s">
        <v>31</v>
      </c>
      <c r="F184" s="25" t="str">
        <f>IF(fields[is parent?]="y","parent field",IF(NOT(fields[has parent]="x"),"field element","simple field"))</f>
        <v>field element</v>
      </c>
      <c r="G184" t="s">
        <v>209</v>
      </c>
      <c r="H184" s="25" t="s">
        <v>70</v>
      </c>
      <c r="I184" t="s">
        <v>33</v>
      </c>
      <c r="J184" t="s">
        <v>71</v>
      </c>
      <c r="K184" t="s">
        <v>94</v>
      </c>
      <c r="L184" t="s">
        <v>36</v>
      </c>
      <c r="M184" t="s">
        <v>29</v>
      </c>
      <c r="N184" t="s">
        <v>29</v>
      </c>
      <c r="O184" t="s">
        <v>29</v>
      </c>
      <c r="P184" t="s">
        <v>29</v>
      </c>
      <c r="Q184" t="s">
        <v>29</v>
      </c>
      <c r="R184" t="s">
        <v>253</v>
      </c>
      <c r="S184" t="s">
        <v>254</v>
      </c>
      <c r="T184" t="s">
        <v>29</v>
      </c>
      <c r="U184" s="25" t="s">
        <v>29</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6</v>
      </c>
      <c r="AB184" s="25" t="s">
        <v>33</v>
      </c>
      <c r="AC184" s="25" t="s">
        <v>73</v>
      </c>
      <c r="AD184" s="25" t="s">
        <v>32</v>
      </c>
    </row>
    <row r="185" spans="1:30" x14ac:dyDescent="0.25">
      <c r="A185" s="3" t="s">
        <v>690</v>
      </c>
      <c r="B185" s="3" t="s">
        <v>29</v>
      </c>
      <c r="C185" s="3" t="str">
        <f>IF(ISNUMBER(MATCH(fields[argot_field],fields[has parent],0)),"y","n")</f>
        <v>n</v>
      </c>
      <c r="D185" s="3" t="s">
        <v>30</v>
      </c>
      <c r="E185" s="3" t="s">
        <v>31</v>
      </c>
      <c r="F185" s="3" t="str">
        <f>IF(fields[is parent?]="y","parent field",IF(NOT(fields[has parent]="x"),"field element","simple field"))</f>
        <v>simple field</v>
      </c>
      <c r="G185" t="s">
        <v>32</v>
      </c>
      <c r="H185" s="3" t="s">
        <v>176</v>
      </c>
      <c r="I185" t="s">
        <v>33</v>
      </c>
      <c r="J185" t="s">
        <v>34</v>
      </c>
      <c r="K185" t="s">
        <v>35</v>
      </c>
      <c r="L185" t="s">
        <v>177</v>
      </c>
      <c r="M185" t="s">
        <v>29</v>
      </c>
      <c r="N185" t="s">
        <v>29</v>
      </c>
      <c r="O185" t="s">
        <v>29</v>
      </c>
      <c r="P185" t="s">
        <v>691</v>
      </c>
      <c r="Q185" t="s">
        <v>29</v>
      </c>
      <c r="R185" t="s">
        <v>692</v>
      </c>
      <c r="S185" t="s">
        <v>693</v>
      </c>
      <c r="T185" t="s">
        <v>32</v>
      </c>
      <c r="U185" s="3" t="s">
        <v>29</v>
      </c>
      <c r="V185" t="s">
        <v>32</v>
      </c>
      <c r="W185" t="s">
        <v>32</v>
      </c>
      <c r="X185" s="3" t="s">
        <v>65</v>
      </c>
      <c r="Y185" t="s">
        <v>32</v>
      </c>
      <c r="Z185" s="3">
        <f>IF(ISNUMBER(MATCH(fields[argot_field],issuesfield[field],0)),COUNTIF(issuesfield[field],fields[argot_field]),0)</f>
        <v>0</v>
      </c>
      <c r="AA185" s="3">
        <f>IF(ISNUMBER(MATCH(fields[argot_field],mappings[field],0)),COUNTIF(mappings[field],fields[argot_field]),0)</f>
        <v>1</v>
      </c>
      <c r="AB185" s="3" t="s">
        <v>32</v>
      </c>
      <c r="AC185" s="3" t="s">
        <v>32</v>
      </c>
      <c r="AD185" s="3" t="s">
        <v>32</v>
      </c>
    </row>
    <row r="186" spans="1:30" x14ac:dyDescent="0.25">
      <c r="A186" s="3" t="s">
        <v>694</v>
      </c>
      <c r="B186" s="3" t="s">
        <v>29</v>
      </c>
      <c r="C186" s="3" t="str">
        <f>IF(ISNUMBER(MATCH(fields[argot_field],fields[has parent],0)),"y","n")</f>
        <v>y</v>
      </c>
      <c r="D186" s="3" t="s">
        <v>68</v>
      </c>
      <c r="E186" s="3" t="s">
        <v>69</v>
      </c>
      <c r="F186" s="3" t="str">
        <f>IF(fields[is parent?]="y","parent field",IF(NOT(fields[has parent]="x"),"field element","simple field"))</f>
        <v>parent field</v>
      </c>
      <c r="G186" t="s">
        <v>80</v>
      </c>
      <c r="H186" s="3" t="s">
        <v>388</v>
      </c>
      <c r="I186" t="s">
        <v>33</v>
      </c>
      <c r="J186" t="s">
        <v>71</v>
      </c>
      <c r="K186" t="s">
        <v>35</v>
      </c>
      <c r="L186" t="s">
        <v>36</v>
      </c>
      <c r="M186" t="s">
        <v>29</v>
      </c>
      <c r="N186" t="s">
        <v>29</v>
      </c>
      <c r="O186" t="s">
        <v>103</v>
      </c>
      <c r="P186" t="s">
        <v>29</v>
      </c>
      <c r="Q186" t="s">
        <v>29</v>
      </c>
      <c r="R186" t="s">
        <v>695</v>
      </c>
      <c r="S186" t="s">
        <v>32</v>
      </c>
      <c r="T186" t="s">
        <v>32</v>
      </c>
      <c r="U186" s="3" t="s">
        <v>29</v>
      </c>
      <c r="V186" t="s">
        <v>32</v>
      </c>
      <c r="W186" t="s">
        <v>32</v>
      </c>
      <c r="X186" s="3" t="s">
        <v>696</v>
      </c>
      <c r="Y186" t="s">
        <v>32</v>
      </c>
      <c r="Z186" s="3">
        <f>IF(ISNUMBER(MATCH(fields[argot_field],issuesfield[field],0)),COUNTIF(issuesfield[field],fields[argot_field]),0)</f>
        <v>0</v>
      </c>
      <c r="AA186" s="3">
        <f>IF(ISNUMBER(MATCH(fields[argot_field],mappings[field],0)),COUNTIF(mappings[field],fields[argot_field]),0)</f>
        <v>1</v>
      </c>
      <c r="AB186" s="3" t="s">
        <v>32</v>
      </c>
      <c r="AC186" s="3" t="s">
        <v>32</v>
      </c>
      <c r="AD186" s="3" t="s">
        <v>32</v>
      </c>
    </row>
    <row r="187" spans="1:30" x14ac:dyDescent="0.25">
      <c r="A187" s="3" t="s">
        <v>700</v>
      </c>
      <c r="B187" s="3" t="s">
        <v>694</v>
      </c>
      <c r="C187" s="3" t="str">
        <f>IF(ISNUMBER(MATCH(fields[argot_field],fields[has parent],0)),"y","n")</f>
        <v>n</v>
      </c>
      <c r="D187" t="s">
        <v>30</v>
      </c>
      <c r="E187" t="s">
        <v>32</v>
      </c>
      <c r="F187" s="3" t="str">
        <f>IF(fields[is parent?]="y","parent field",IF(NOT(fields[has parent]="x"),"field element","simple field"))</f>
        <v>field element</v>
      </c>
      <c r="G187" t="s">
        <v>80</v>
      </c>
      <c r="H187" s="3" t="s">
        <v>388</v>
      </c>
      <c r="I187" t="s">
        <v>33</v>
      </c>
      <c r="J187" t="s">
        <v>71</v>
      </c>
      <c r="K187" t="s">
        <v>35</v>
      </c>
      <c r="L187" t="s">
        <v>36</v>
      </c>
      <c r="M187" t="s">
        <v>29</v>
      </c>
      <c r="N187" t="s">
        <v>29</v>
      </c>
      <c r="O187" t="s">
        <v>103</v>
      </c>
      <c r="P187" t="s">
        <v>29</v>
      </c>
      <c r="Q187" t="s">
        <v>29</v>
      </c>
      <c r="R187" t="s">
        <v>701</v>
      </c>
      <c r="S187" t="s">
        <v>32</v>
      </c>
      <c r="T187" t="s">
        <v>32</v>
      </c>
      <c r="U187" s="3" t="s">
        <v>29</v>
      </c>
      <c r="V187" t="s">
        <v>32</v>
      </c>
      <c r="W187" t="s">
        <v>32</v>
      </c>
      <c r="X187" s="3" t="s">
        <v>696</v>
      </c>
      <c r="Y187" s="25" t="s">
        <v>702</v>
      </c>
      <c r="Z187" s="3">
        <f>IF(ISNUMBER(MATCH(fields[argot_field],issuesfield[field],0)),COUNTIF(issuesfield[field],fields[argot_field]),0)</f>
        <v>0</v>
      </c>
      <c r="AA187" s="3">
        <f>IF(ISNUMBER(MATCH(fields[argot_field],mappings[field],0)),COUNTIF(mappings[field],fields[argot_field]),0)</f>
        <v>0</v>
      </c>
      <c r="AB187" s="3" t="s">
        <v>32</v>
      </c>
      <c r="AC187" s="3" t="s">
        <v>32</v>
      </c>
      <c r="AD187" s="3" t="s">
        <v>32</v>
      </c>
    </row>
    <row r="188" spans="1:30" x14ac:dyDescent="0.25">
      <c r="A188" s="3" t="s">
        <v>697</v>
      </c>
      <c r="B188" s="3" t="s">
        <v>694</v>
      </c>
      <c r="C188" s="3" t="str">
        <f>IF(ISNUMBER(MATCH(fields[argot_field],fields[has parent],0)),"y","n")</f>
        <v>n</v>
      </c>
      <c r="D188" s="3" t="s">
        <v>68</v>
      </c>
      <c r="E188" t="s">
        <v>32</v>
      </c>
      <c r="F188" s="3" t="str">
        <f>IF(fields[is parent?]="y","parent field",IF(NOT(fields[has parent]="x"),"field element","simple field"))</f>
        <v>field element</v>
      </c>
      <c r="G188" t="s">
        <v>80</v>
      </c>
      <c r="H188" s="3" t="s">
        <v>388</v>
      </c>
      <c r="I188" t="s">
        <v>33</v>
      </c>
      <c r="J188" t="s">
        <v>71</v>
      </c>
      <c r="K188" t="s">
        <v>35</v>
      </c>
      <c r="L188" t="s">
        <v>82</v>
      </c>
      <c r="M188" t="s">
        <v>29</v>
      </c>
      <c r="N188" t="s">
        <v>29</v>
      </c>
      <c r="O188" t="s">
        <v>103</v>
      </c>
      <c r="P188" t="s">
        <v>104</v>
      </c>
      <c r="Q188" t="s">
        <v>29</v>
      </c>
      <c r="R188" t="s">
        <v>698</v>
      </c>
      <c r="S188" t="s">
        <v>32</v>
      </c>
      <c r="T188" t="s">
        <v>32</v>
      </c>
      <c r="U188" s="3" t="s">
        <v>699</v>
      </c>
      <c r="V188" t="s">
        <v>32</v>
      </c>
      <c r="W188" t="s">
        <v>32</v>
      </c>
      <c r="X188" s="3" t="s">
        <v>696</v>
      </c>
      <c r="Y188" s="3" t="s">
        <v>32</v>
      </c>
      <c r="Z188" s="3">
        <f>IF(ISNUMBER(MATCH(fields[argot_field],issuesfield[field],0)),COUNTIF(issuesfield[field],fields[argot_field]),0)</f>
        <v>0</v>
      </c>
      <c r="AA188" s="3">
        <f>IF(ISNUMBER(MATCH(fields[argot_field],mappings[field],0)),COUNTIF(mappings[field],fields[argot_field]),0)</f>
        <v>0</v>
      </c>
      <c r="AB188" s="3" t="s">
        <v>32</v>
      </c>
      <c r="AC188" s="3" t="s">
        <v>32</v>
      </c>
      <c r="AD188" s="3" t="s">
        <v>32</v>
      </c>
    </row>
    <row r="189" spans="1:30" x14ac:dyDescent="0.25">
      <c r="A189" s="3" t="s">
        <v>703</v>
      </c>
      <c r="B189" s="3" t="s">
        <v>29</v>
      </c>
      <c r="C189" s="3" t="str">
        <f>IF(ISNUMBER(MATCH(fields[argot_field],fields[has parent],0)),"y","n")</f>
        <v>n</v>
      </c>
      <c r="D189" s="3" t="s">
        <v>101</v>
      </c>
      <c r="E189" s="3" t="s">
        <v>102</v>
      </c>
      <c r="F189" s="3" t="str">
        <f>IF(fields[is parent?]="y","parent field",IF(NOT(fields[has parent]="x"),"field element","simple field"))</f>
        <v>simple field</v>
      </c>
      <c r="G189" t="s">
        <v>32</v>
      </c>
      <c r="H189" s="3" t="s">
        <v>124</v>
      </c>
      <c r="I189" t="s">
        <v>33</v>
      </c>
      <c r="J189" t="s">
        <v>71</v>
      </c>
      <c r="K189" t="s">
        <v>44</v>
      </c>
      <c r="L189" t="s">
        <v>704</v>
      </c>
      <c r="M189" t="s">
        <v>29</v>
      </c>
      <c r="N189" t="s">
        <v>705</v>
      </c>
      <c r="O189" t="s">
        <v>29</v>
      </c>
      <c r="P189" t="s">
        <v>29</v>
      </c>
      <c r="Q189" t="s">
        <v>29</v>
      </c>
      <c r="R189" t="s">
        <v>706</v>
      </c>
      <c r="S189" t="s">
        <v>707</v>
      </c>
      <c r="T189" t="s">
        <v>29</v>
      </c>
      <c r="U189" s="3" t="s">
        <v>708</v>
      </c>
      <c r="V189" t="s">
        <v>709</v>
      </c>
      <c r="W189" t="s">
        <v>710</v>
      </c>
      <c r="X189" s="3" t="s">
        <v>127</v>
      </c>
      <c r="Y189" t="s">
        <v>32</v>
      </c>
      <c r="Z189" s="3">
        <f>IF(ISNUMBER(MATCH(fields[argot_field],issuesfield[field],0)),COUNTIF(issuesfield[field],fields[argot_field]),0)</f>
        <v>1</v>
      </c>
      <c r="AA189" s="3">
        <f>IF(ISNUMBER(MATCH(fields[argot_field],mappings[field],0)),COUNTIF(mappings[field],fields[argot_field]),0)</f>
        <v>10</v>
      </c>
      <c r="AB189" s="3" t="s">
        <v>32</v>
      </c>
      <c r="AC189" s="3" t="s">
        <v>32</v>
      </c>
      <c r="AD189" s="3" t="s">
        <v>32</v>
      </c>
    </row>
    <row r="190" spans="1:30" x14ac:dyDescent="0.25">
      <c r="A190" s="3" t="s">
        <v>711</v>
      </c>
      <c r="B190" s="3" t="s">
        <v>29</v>
      </c>
      <c r="C190" s="3" t="str">
        <f>IF(ISNUMBER(MATCH(fields[argot_field],fields[has parent],0)),"y","n")</f>
        <v>n</v>
      </c>
      <c r="D190" s="3" t="s">
        <v>101</v>
      </c>
      <c r="E190" s="3" t="s">
        <v>102</v>
      </c>
      <c r="F190" s="3" t="str">
        <f>IF(fields[is parent?]="y","parent field",IF(NOT(fields[has parent]="x"),"field element","simple field"))</f>
        <v>simple field</v>
      </c>
      <c r="G190" t="s">
        <v>32</v>
      </c>
      <c r="H190" s="3" t="s">
        <v>124</v>
      </c>
      <c r="I190" t="s">
        <v>33</v>
      </c>
      <c r="J190" t="s">
        <v>71</v>
      </c>
      <c r="K190" t="s">
        <v>44</v>
      </c>
      <c r="L190" t="s">
        <v>712</v>
      </c>
      <c r="M190" t="s">
        <v>29</v>
      </c>
      <c r="N190" t="s">
        <v>713</v>
      </c>
      <c r="O190" t="s">
        <v>29</v>
      </c>
      <c r="P190" t="s">
        <v>29</v>
      </c>
      <c r="Q190" t="s">
        <v>29</v>
      </c>
      <c r="R190" t="s">
        <v>714</v>
      </c>
      <c r="S190" t="s">
        <v>715</v>
      </c>
      <c r="T190" t="s">
        <v>29</v>
      </c>
      <c r="U190" s="3" t="s">
        <v>716</v>
      </c>
      <c r="V190" t="s">
        <v>717</v>
      </c>
      <c r="W190" t="s">
        <v>710</v>
      </c>
      <c r="X190" s="3" t="s">
        <v>127</v>
      </c>
      <c r="Y190" t="s">
        <v>32</v>
      </c>
      <c r="Z190" s="3">
        <f>IF(ISNUMBER(MATCH(fields[argot_field],issuesfield[field],0)),COUNTIF(issuesfield[field],fields[argot_field]),0)</f>
        <v>2</v>
      </c>
      <c r="AA190" s="3">
        <f>IF(ISNUMBER(MATCH(fields[argot_field],mappings[field],0)),COUNTIF(mappings[field],fields[argot_field]),0)</f>
        <v>20</v>
      </c>
      <c r="AB190" s="3" t="s">
        <v>32</v>
      </c>
      <c r="AC190" s="3" t="s">
        <v>32</v>
      </c>
      <c r="AD190" s="3" t="s">
        <v>32</v>
      </c>
    </row>
    <row r="191" spans="1:30" x14ac:dyDescent="0.25">
      <c r="A191" s="3" t="s">
        <v>718</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719</v>
      </c>
      <c r="M191" t="s">
        <v>29</v>
      </c>
      <c r="N191" t="s">
        <v>720</v>
      </c>
      <c r="O191" t="s">
        <v>29</v>
      </c>
      <c r="P191" t="s">
        <v>29</v>
      </c>
      <c r="Q191" t="s">
        <v>29</v>
      </c>
      <c r="R191" t="s">
        <v>721</v>
      </c>
      <c r="S191" t="s">
        <v>722</v>
      </c>
      <c r="T191" t="s">
        <v>29</v>
      </c>
      <c r="U191" s="3" t="s">
        <v>723</v>
      </c>
      <c r="V191" t="s">
        <v>709</v>
      </c>
      <c r="W191" t="s">
        <v>710</v>
      </c>
      <c r="X191" s="3" t="s">
        <v>127</v>
      </c>
      <c r="Y191" t="s">
        <v>32</v>
      </c>
      <c r="Z191" s="3">
        <f>IF(ISNUMBER(MATCH(fields[argot_field],issuesfield[field],0)),COUNTIF(issuesfield[field],fields[argot_field]),0)</f>
        <v>1</v>
      </c>
      <c r="AA191" s="3">
        <f>IF(ISNUMBER(MATCH(fields[argot_field],mappings[field],0)),COUNTIF(mappings[field],fields[argot_field]),0)</f>
        <v>13</v>
      </c>
      <c r="AB191" s="3" t="s">
        <v>32</v>
      </c>
      <c r="AC191" s="3" t="s">
        <v>32</v>
      </c>
      <c r="AD191" s="3" t="s">
        <v>32</v>
      </c>
    </row>
    <row r="192" spans="1:30" x14ac:dyDescent="0.25">
      <c r="A192" s="3" t="s">
        <v>724</v>
      </c>
      <c r="B192" s="3" t="s">
        <v>29</v>
      </c>
      <c r="C192" s="3" t="str">
        <f>IF(ISNUMBER(MATCH(fields[argot_field],fields[has parent],0)),"y","n")</f>
        <v>y</v>
      </c>
      <c r="D192" s="3" t="s">
        <v>79</v>
      </c>
      <c r="E192" s="3" t="s">
        <v>31</v>
      </c>
      <c r="F192" s="3" t="str">
        <f>IF(fields[is parent?]="y","parent field",IF(NOT(fields[has parent]="x"),"field element","simple field"))</f>
        <v>parent field</v>
      </c>
      <c r="G192" t="s">
        <v>123</v>
      </c>
      <c r="H192" s="3" t="s">
        <v>124</v>
      </c>
      <c r="I192" t="s">
        <v>33</v>
      </c>
      <c r="J192" t="s">
        <v>71</v>
      </c>
      <c r="K192" t="s">
        <v>44</v>
      </c>
      <c r="L192" t="s">
        <v>36</v>
      </c>
      <c r="M192" t="s">
        <v>73</v>
      </c>
      <c r="N192" t="s">
        <v>29</v>
      </c>
      <c r="O192" t="s">
        <v>29</v>
      </c>
      <c r="P192" t="s">
        <v>29</v>
      </c>
      <c r="Q192" t="s">
        <v>29</v>
      </c>
      <c r="R192" t="s">
        <v>725</v>
      </c>
      <c r="S192" t="s">
        <v>726</v>
      </c>
      <c r="T192" t="s">
        <v>29</v>
      </c>
      <c r="U192" s="3" t="s">
        <v>29</v>
      </c>
      <c r="V192" t="s">
        <v>29</v>
      </c>
      <c r="W192" t="s">
        <v>29</v>
      </c>
      <c r="X192" s="3" t="s">
        <v>127</v>
      </c>
      <c r="Y192" t="s">
        <v>32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73</v>
      </c>
    </row>
    <row r="193" spans="1:30" x14ac:dyDescent="0.25">
      <c r="A193" s="3" t="s">
        <v>727</v>
      </c>
      <c r="B193" s="3" t="s">
        <v>724</v>
      </c>
      <c r="C193" s="3" t="str">
        <f>IF(ISNUMBER(MATCH(fields[argot_field],fields[has parent],0)),"y","n")</f>
        <v>n</v>
      </c>
      <c r="D193" s="25" t="s">
        <v>90</v>
      </c>
      <c r="E193" t="s">
        <v>31</v>
      </c>
      <c r="F193" s="3" t="str">
        <f>IF(fields[is parent?]="y","parent field",IF(NOT(fields[has parent]="x"),"field element","simple field"))</f>
        <v>field element</v>
      </c>
      <c r="G193" t="s">
        <v>123</v>
      </c>
      <c r="H193" s="3" t="s">
        <v>124</v>
      </c>
      <c r="I193" t="s">
        <v>33</v>
      </c>
      <c r="J193" t="s">
        <v>71</v>
      </c>
      <c r="K193" t="s">
        <v>35</v>
      </c>
      <c r="L193" t="s">
        <v>36</v>
      </c>
      <c r="M193" t="s">
        <v>29</v>
      </c>
      <c r="N193" t="s">
        <v>29</v>
      </c>
      <c r="O193" t="s">
        <v>29</v>
      </c>
      <c r="P193" t="s">
        <v>29</v>
      </c>
      <c r="Q193" t="s">
        <v>29</v>
      </c>
      <c r="R193" t="s">
        <v>111</v>
      </c>
      <c r="S193" t="s">
        <v>29</v>
      </c>
      <c r="T193" t="s">
        <v>29</v>
      </c>
      <c r="U193" s="3" t="s">
        <v>29</v>
      </c>
      <c r="V193" t="s">
        <v>29</v>
      </c>
      <c r="W193" t="s">
        <v>29</v>
      </c>
      <c r="X193" s="3" t="s">
        <v>127</v>
      </c>
      <c r="Y193" s="3" t="s">
        <v>728</v>
      </c>
      <c r="Z193" s="3">
        <f>IF(ISNUMBER(MATCH(fields[argot_field],issuesfield[field],0)),COUNTIF(issuesfield[field],fields[argot_field]),0)</f>
        <v>0</v>
      </c>
      <c r="AA193" s="3">
        <f>IF(ISNUMBER(MATCH(fields[argot_field],mappings[field],0)),COUNTIF(mappings[field],fields[argot_field]),0)</f>
        <v>0</v>
      </c>
      <c r="AB193" s="3" t="s">
        <v>32</v>
      </c>
      <c r="AC193" s="3" t="s">
        <v>32</v>
      </c>
      <c r="AD193" s="3" t="s">
        <v>73</v>
      </c>
    </row>
    <row r="194" spans="1:30" x14ac:dyDescent="0.25">
      <c r="A194" s="3" t="s">
        <v>729</v>
      </c>
      <c r="B194" t="s">
        <v>724</v>
      </c>
      <c r="C194" t="str">
        <f>IF(ISNUMBER(MATCH(fields[argot_field],fields[has parent],0)),"y","n")</f>
        <v>n</v>
      </c>
      <c r="D194" t="s">
        <v>68</v>
      </c>
      <c r="E194" t="s">
        <v>132</v>
      </c>
      <c r="F194" t="str">
        <f>IF(fields[is parent?]="y","parent field",IF(NOT(fields[has parent]="x"),"field element","simple field"))</f>
        <v>field element</v>
      </c>
      <c r="G194" t="s">
        <v>123</v>
      </c>
      <c r="H194" s="3" t="s">
        <v>124</v>
      </c>
      <c r="I194" t="s">
        <v>33</v>
      </c>
      <c r="J194" t="s">
        <v>71</v>
      </c>
      <c r="K194" t="s">
        <v>94</v>
      </c>
      <c r="L194" t="s">
        <v>133</v>
      </c>
      <c r="M194" t="s">
        <v>29</v>
      </c>
      <c r="N194" t="s">
        <v>29</v>
      </c>
      <c r="O194" t="s">
        <v>29</v>
      </c>
      <c r="P194" t="s">
        <v>730</v>
      </c>
      <c r="Q194" t="s">
        <v>29</v>
      </c>
      <c r="R194" t="s">
        <v>134</v>
      </c>
      <c r="S194" t="s">
        <v>29</v>
      </c>
      <c r="T194" t="s">
        <v>32</v>
      </c>
      <c r="U194" s="24" t="s">
        <v>731</v>
      </c>
      <c r="V194" t="s">
        <v>29</v>
      </c>
      <c r="W194" t="s">
        <v>29</v>
      </c>
      <c r="X194" s="3" t="s">
        <v>127</v>
      </c>
      <c r="Y194" t="s">
        <v>32</v>
      </c>
      <c r="Z194" s="3">
        <f>IF(ISNUMBER(MATCH(fields[argot_field],issuesfield[field],0)),COUNTIF(issuesfield[field],fields[argot_field]),0)</f>
        <v>0</v>
      </c>
      <c r="AA194" s="3">
        <f>IF(ISNUMBER(MATCH(fields[argot_field],mappings[field],0)),COUNTIF(mappings[field],fields[argot_field]),0)</f>
        <v>12</v>
      </c>
      <c r="AB194" s="3" t="s">
        <v>32</v>
      </c>
      <c r="AC194" s="3" t="s">
        <v>32</v>
      </c>
      <c r="AD194" s="3" t="s">
        <v>73</v>
      </c>
    </row>
    <row r="195" spans="1:30" x14ac:dyDescent="0.25">
      <c r="A195" s="2" t="s">
        <v>732</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733</v>
      </c>
      <c r="M195" t="s">
        <v>29</v>
      </c>
      <c r="N195" t="s">
        <v>734</v>
      </c>
      <c r="O195" t="s">
        <v>29</v>
      </c>
      <c r="P195" t="s">
        <v>29</v>
      </c>
      <c r="Q195" t="s">
        <v>29</v>
      </c>
      <c r="R195" t="s">
        <v>735</v>
      </c>
      <c r="S195" t="s">
        <v>736</v>
      </c>
      <c r="T195" t="s">
        <v>29</v>
      </c>
      <c r="U195" s="3" t="s">
        <v>737</v>
      </c>
      <c r="V195" t="s">
        <v>738</v>
      </c>
      <c r="W195" t="s">
        <v>710</v>
      </c>
      <c r="X195" s="3" t="s">
        <v>127</v>
      </c>
      <c r="Y195" t="s">
        <v>32</v>
      </c>
      <c r="Z195" s="3">
        <f>IF(ISNUMBER(MATCH(fields[argot_field],issuesfield[field],0)),COUNTIF(issuesfield[field],fields[argot_field]),0)</f>
        <v>0</v>
      </c>
      <c r="AA195" s="3">
        <f>IF(ISNUMBER(MATCH(fields[argot_field],mappings[field],0)),COUNTIF(mappings[field],fields[argot_field]),0)</f>
        <v>20</v>
      </c>
      <c r="AB195" s="3" t="s">
        <v>32</v>
      </c>
      <c r="AC195" s="3" t="s">
        <v>32</v>
      </c>
      <c r="AD195" s="2" t="s">
        <v>32</v>
      </c>
    </row>
    <row r="196" spans="1:30" x14ac:dyDescent="0.25">
      <c r="A196" s="25" t="s">
        <v>739</v>
      </c>
      <c r="B196" s="3" t="s">
        <v>29</v>
      </c>
      <c r="C196" s="3" t="str">
        <f>IF(ISNUMBER(MATCH(fields[argot_field],fields[has parent],0)),"y","n")</f>
        <v>y</v>
      </c>
      <c r="D196" t="s">
        <v>79</v>
      </c>
      <c r="E196" t="s">
        <v>31</v>
      </c>
      <c r="F196" s="3" t="str">
        <f>IF(fields[is parent?]="y","parent field",IF(NOT(fields[has parent]="x"),"field element","simple field"))</f>
        <v>parent field</v>
      </c>
      <c r="G196" t="s">
        <v>209</v>
      </c>
      <c r="H196" s="25" t="s">
        <v>740</v>
      </c>
      <c r="I196" t="s">
        <v>33</v>
      </c>
      <c r="J196" t="s">
        <v>71</v>
      </c>
      <c r="K196" t="s">
        <v>44</v>
      </c>
      <c r="L196" t="s">
        <v>36</v>
      </c>
      <c r="M196" t="s">
        <v>73</v>
      </c>
      <c r="N196" t="s">
        <v>29</v>
      </c>
      <c r="O196" t="s">
        <v>29</v>
      </c>
      <c r="P196" t="s">
        <v>29</v>
      </c>
      <c r="Q196" t="s">
        <v>29</v>
      </c>
      <c r="R196" t="s">
        <v>615</v>
      </c>
      <c r="S196" t="s">
        <v>212</v>
      </c>
      <c r="T196" t="s">
        <v>213</v>
      </c>
      <c r="U196" s="25" t="s">
        <v>741</v>
      </c>
      <c r="V196" t="s">
        <v>29</v>
      </c>
      <c r="W196" t="s">
        <v>39</v>
      </c>
      <c r="X196" s="25" t="s">
        <v>742</v>
      </c>
      <c r="Y196" t="s">
        <v>743</v>
      </c>
      <c r="Z196" s="25">
        <f>IF(ISNUMBER(MATCH(fields[argot_field],issuesfield[field],0)),COUNTIF(issuesfield[field],fields[argot_field]),0)</f>
        <v>0</v>
      </c>
      <c r="AA196" s="25">
        <f>IF(ISNUMBER(MATCH(fields[argot_field],mappings[field],0)),COUNTIF(mappings[field],fields[argot_field]),0)</f>
        <v>0</v>
      </c>
      <c r="AB196" s="25" t="s">
        <v>33</v>
      </c>
      <c r="AC196" s="25" t="s">
        <v>73</v>
      </c>
      <c r="AD196" s="25" t="s">
        <v>32</v>
      </c>
    </row>
    <row r="197" spans="1:30" x14ac:dyDescent="0.25">
      <c r="A197" s="1" t="s">
        <v>744</v>
      </c>
      <c r="B197" s="1" t="s">
        <v>739</v>
      </c>
      <c r="C197" s="1" t="str">
        <f>IF(ISNUMBER(MATCH(fields[argot_field],fields[has parent],0)),"y","n")</f>
        <v>n</v>
      </c>
      <c r="D197" s="1" t="s">
        <v>68</v>
      </c>
      <c r="E197" s="25" t="s">
        <v>218</v>
      </c>
      <c r="F197" s="1" t="str">
        <f>IF(fields[is parent?]="y","parent field",IF(NOT(fields[has parent]="x"),"field element","simple field"))</f>
        <v>field element</v>
      </c>
      <c r="G197" t="s">
        <v>209</v>
      </c>
      <c r="H197" s="1" t="s">
        <v>740</v>
      </c>
      <c r="I197" t="s">
        <v>33</v>
      </c>
      <c r="J197" t="s">
        <v>71</v>
      </c>
      <c r="K197" t="s">
        <v>35</v>
      </c>
      <c r="L197" t="s">
        <v>219</v>
      </c>
      <c r="M197" t="s">
        <v>29</v>
      </c>
      <c r="N197" t="s">
        <v>29</v>
      </c>
      <c r="O197" t="s">
        <v>29</v>
      </c>
      <c r="P197" t="s">
        <v>745</v>
      </c>
      <c r="Q197" t="s">
        <v>221</v>
      </c>
      <c r="R197" t="s">
        <v>619</v>
      </c>
      <c r="S197" t="s">
        <v>29</v>
      </c>
      <c r="T197" t="s">
        <v>213</v>
      </c>
      <c r="U197" s="1" t="s">
        <v>29</v>
      </c>
      <c r="V197" t="s">
        <v>29</v>
      </c>
      <c r="W197" t="s">
        <v>39</v>
      </c>
      <c r="X197" s="1" t="s">
        <v>742</v>
      </c>
      <c r="Y197" t="s">
        <v>743</v>
      </c>
      <c r="Z197" s="7">
        <f>IF(ISNUMBER(MATCH(fields[argot_field],issuesfield[field],0)),COUNTIF(issuesfield[field],fields[argot_field]),0)</f>
        <v>0</v>
      </c>
      <c r="AA197" s="1">
        <f>IF(ISNUMBER(MATCH(fields[argot_field],mappings[field],0)),COUNTIF(mappings[field],fields[argot_field]),0)</f>
        <v>3</v>
      </c>
      <c r="AB197" s="1" t="s">
        <v>32</v>
      </c>
      <c r="AC197" s="1" t="s">
        <v>73</v>
      </c>
      <c r="AD197" s="25" t="s">
        <v>32</v>
      </c>
    </row>
    <row r="198" spans="1:30" x14ac:dyDescent="0.25">
      <c r="A198" s="25" t="s">
        <v>746</v>
      </c>
      <c r="B198" s="25" t="s">
        <v>739</v>
      </c>
      <c r="C198" s="25" t="str">
        <f>IF(ISNUMBER(MATCH(fields[argot_field],fields[has parent],0)),"y","n")</f>
        <v>n</v>
      </c>
      <c r="D198" s="25" t="s">
        <v>90</v>
      </c>
      <c r="E198" s="3" t="s">
        <v>31</v>
      </c>
      <c r="F198" s="25" t="str">
        <f>IF(fields[is parent?]="y","parent field",IF(NOT(fields[has parent]="x"),"field element","simple field"))</f>
        <v>field element</v>
      </c>
      <c r="G198" t="s">
        <v>209</v>
      </c>
      <c r="H198" s="25" t="s">
        <v>740</v>
      </c>
      <c r="I198" t="s">
        <v>33</v>
      </c>
      <c r="J198" t="s">
        <v>71</v>
      </c>
      <c r="K198" t="s">
        <v>35</v>
      </c>
      <c r="L198" t="s">
        <v>36</v>
      </c>
      <c r="M198" t="s">
        <v>29</v>
      </c>
      <c r="N198" t="s">
        <v>29</v>
      </c>
      <c r="O198" t="s">
        <v>29</v>
      </c>
      <c r="P198" t="s">
        <v>29</v>
      </c>
      <c r="Q198" t="s">
        <v>29</v>
      </c>
      <c r="R198" t="s">
        <v>111</v>
      </c>
      <c r="S198" t="s">
        <v>395</v>
      </c>
      <c r="T198" t="s">
        <v>29</v>
      </c>
      <c r="U198" s="25" t="s">
        <v>29</v>
      </c>
      <c r="V198" t="s">
        <v>29</v>
      </c>
      <c r="W198" t="s">
        <v>39</v>
      </c>
      <c r="X198" s="25" t="s">
        <v>238</v>
      </c>
      <c r="Y198" t="s">
        <v>216</v>
      </c>
      <c r="Z198" s="25">
        <f>IF(ISNUMBER(MATCH(fields[argot_field],issuesfield[field],0)),COUNTIF(issuesfield[field],fields[argot_field]),0)</f>
        <v>0</v>
      </c>
      <c r="AA198" s="25">
        <f>IF(ISNUMBER(MATCH(fields[argot_field],mappings[field],0)),COUNTIF(mappings[field],fields[argot_field]),0)</f>
        <v>0</v>
      </c>
      <c r="AB198" s="25" t="s">
        <v>33</v>
      </c>
      <c r="AC198" s="25" t="s">
        <v>73</v>
      </c>
      <c r="AD198" s="25" t="s">
        <v>32</v>
      </c>
    </row>
    <row r="199" spans="1:30" x14ac:dyDescent="0.25">
      <c r="A199" s="25" t="s">
        <v>747</v>
      </c>
      <c r="B199" s="25" t="s">
        <v>739</v>
      </c>
      <c r="C199" s="25" t="str">
        <f>IF(ISNUMBER(MATCH(fields[argot_field],fields[has parent],0)),"y","n")</f>
        <v>n</v>
      </c>
      <c r="D199" s="25" t="s">
        <v>68</v>
      </c>
      <c r="E199" s="25" t="s">
        <v>218</v>
      </c>
      <c r="F199" s="25" t="str">
        <f>IF(fields[is parent?]="y","parent field",IF(NOT(fields[has parent]="x"),"field element","simple field"))</f>
        <v>field element</v>
      </c>
      <c r="G199" t="s">
        <v>209</v>
      </c>
      <c r="H199" s="25" t="s">
        <v>740</v>
      </c>
      <c r="I199" t="s">
        <v>33</v>
      </c>
      <c r="J199" t="s">
        <v>71</v>
      </c>
      <c r="K199" t="s">
        <v>94</v>
      </c>
      <c r="L199" t="s">
        <v>242</v>
      </c>
      <c r="M199" t="s">
        <v>29</v>
      </c>
      <c r="N199" t="s">
        <v>29</v>
      </c>
      <c r="O199" t="s">
        <v>29</v>
      </c>
      <c r="P199" t="s">
        <v>745</v>
      </c>
      <c r="Q199" t="s">
        <v>243</v>
      </c>
      <c r="R199" t="s">
        <v>631</v>
      </c>
      <c r="S199" t="s">
        <v>29</v>
      </c>
      <c r="T199" t="s">
        <v>213</v>
      </c>
      <c r="U199" s="25" t="s">
        <v>741</v>
      </c>
      <c r="V199" t="s">
        <v>29</v>
      </c>
      <c r="W199" t="s">
        <v>39</v>
      </c>
      <c r="X199" s="25" t="s">
        <v>742</v>
      </c>
      <c r="Y199" t="s">
        <v>743</v>
      </c>
      <c r="Z199" s="25">
        <f>IF(ISNUMBER(MATCH(fields[argot_field],issuesfield[field],0)),COUNTIF(issuesfield[field],fields[argot_field]),0)</f>
        <v>0</v>
      </c>
      <c r="AA199" s="25">
        <f>IF(ISNUMBER(MATCH(fields[argot_field],mappings[field],0)),COUNTIF(mappings[field],fields[argot_field]),0)</f>
        <v>7</v>
      </c>
      <c r="AB199" s="25" t="s">
        <v>32</v>
      </c>
      <c r="AC199" s="25" t="s">
        <v>73</v>
      </c>
      <c r="AD199" s="25" t="s">
        <v>32</v>
      </c>
    </row>
    <row r="200" spans="1:30" x14ac:dyDescent="0.25">
      <c r="A200" s="25" t="s">
        <v>748</v>
      </c>
      <c r="B200" s="25" t="s">
        <v>739</v>
      </c>
      <c r="C200" s="25" t="str">
        <f>IF(ISNUMBER(MATCH(fields[argot_field],fields[has parent],0)),"y","n")</f>
        <v>n</v>
      </c>
      <c r="D200" s="25" t="s">
        <v>68</v>
      </c>
      <c r="E200" s="25" t="s">
        <v>218</v>
      </c>
      <c r="F200" s="25" t="str">
        <f>IF(fields[is parent?]="y","parent field",IF(NOT(fields[has parent]="x"),"field element","simple field"))</f>
        <v>field element</v>
      </c>
      <c r="G200" t="s">
        <v>209</v>
      </c>
      <c r="H200" s="25" t="s">
        <v>740</v>
      </c>
      <c r="I200" t="s">
        <v>33</v>
      </c>
      <c r="J200" t="s">
        <v>71</v>
      </c>
      <c r="K200" t="s">
        <v>35</v>
      </c>
      <c r="L200" t="s">
        <v>247</v>
      </c>
      <c r="M200" t="s">
        <v>29</v>
      </c>
      <c r="N200" t="s">
        <v>29</v>
      </c>
      <c r="O200" t="s">
        <v>29</v>
      </c>
      <c r="P200" t="s">
        <v>29</v>
      </c>
      <c r="Q200" t="s">
        <v>29</v>
      </c>
      <c r="R200" t="s">
        <v>633</v>
      </c>
      <c r="S200" t="s">
        <v>29</v>
      </c>
      <c r="T200" t="s">
        <v>213</v>
      </c>
      <c r="U200" s="24" t="s">
        <v>741</v>
      </c>
      <c r="V200" t="s">
        <v>29</v>
      </c>
      <c r="W200" t="s">
        <v>39</v>
      </c>
      <c r="X200" s="25" t="s">
        <v>742</v>
      </c>
      <c r="Y200" t="s">
        <v>743</v>
      </c>
      <c r="Z200" s="25">
        <f>IF(ISNUMBER(MATCH(fields[argot_field],issuesfield[field],0)),COUNTIF(issuesfield[field],fields[argot_field]),0)</f>
        <v>0</v>
      </c>
      <c r="AA200" s="25">
        <f>IF(ISNUMBER(MATCH(fields[argot_field],mappings[field],0)),COUNTIF(mappings[field],fields[argot_field]),0)</f>
        <v>2</v>
      </c>
      <c r="AB200" s="25" t="s">
        <v>32</v>
      </c>
      <c r="AC200" s="25" t="s">
        <v>73</v>
      </c>
      <c r="AD200" s="25" t="s">
        <v>32</v>
      </c>
    </row>
    <row r="201" spans="1:30" x14ac:dyDescent="0.25">
      <c r="A201" s="25" t="s">
        <v>749</v>
      </c>
      <c r="B201" s="25" t="s">
        <v>739</v>
      </c>
      <c r="C201" s="25" t="str">
        <f>IF(ISNUMBER(MATCH(fields[argot_field],fields[has parent],0)),"y","n")</f>
        <v>n</v>
      </c>
      <c r="D201" s="25" t="s">
        <v>68</v>
      </c>
      <c r="E201" s="25" t="s">
        <v>218</v>
      </c>
      <c r="F201" s="25" t="str">
        <f>IF(fields[is parent?]="y","parent field",IF(NOT(fields[has parent]="x"),"field element","simple field"))</f>
        <v>field element</v>
      </c>
      <c r="G201" t="s">
        <v>209</v>
      </c>
      <c r="H201" s="25" t="s">
        <v>740</v>
      </c>
      <c r="I201" t="s">
        <v>33</v>
      </c>
      <c r="J201" t="s">
        <v>71</v>
      </c>
      <c r="K201" t="s">
        <v>35</v>
      </c>
      <c r="L201" t="s">
        <v>247</v>
      </c>
      <c r="M201" t="s">
        <v>29</v>
      </c>
      <c r="N201" t="s">
        <v>29</v>
      </c>
      <c r="O201" t="s">
        <v>29</v>
      </c>
      <c r="P201" t="s">
        <v>745</v>
      </c>
      <c r="Q201" t="s">
        <v>250</v>
      </c>
      <c r="R201" t="s">
        <v>635</v>
      </c>
      <c r="S201" t="s">
        <v>29</v>
      </c>
      <c r="T201" t="s">
        <v>213</v>
      </c>
      <c r="U201" s="25"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1</v>
      </c>
      <c r="AB201" s="25" t="s">
        <v>32</v>
      </c>
      <c r="AC201" s="25" t="s">
        <v>73</v>
      </c>
      <c r="AD201" s="25" t="s">
        <v>32</v>
      </c>
    </row>
    <row r="202" spans="1:30" x14ac:dyDescent="0.25">
      <c r="A202" s="25" t="s">
        <v>750</v>
      </c>
      <c r="B202" s="25" t="s">
        <v>739</v>
      </c>
      <c r="C202" s="25" t="str">
        <f>IF(ISNUMBER(MATCH(fields[argot_field],fields[has parent],0)),"y","n")</f>
        <v>n</v>
      </c>
      <c r="D202" t="s">
        <v>30</v>
      </c>
      <c r="E202" t="s">
        <v>31</v>
      </c>
      <c r="F202" s="25" t="str">
        <f>IF(fields[is parent?]="y","parent field",IF(NOT(fields[has parent]="x"),"field element","simple field"))</f>
        <v>field element</v>
      </c>
      <c r="G202" t="s">
        <v>209</v>
      </c>
      <c r="H202" s="25" t="s">
        <v>740</v>
      </c>
      <c r="I202" t="s">
        <v>33</v>
      </c>
      <c r="J202" t="s">
        <v>71</v>
      </c>
      <c r="K202" t="s">
        <v>94</v>
      </c>
      <c r="L202" t="s">
        <v>36</v>
      </c>
      <c r="M202" t="s">
        <v>29</v>
      </c>
      <c r="N202" t="s">
        <v>29</v>
      </c>
      <c r="O202" t="s">
        <v>29</v>
      </c>
      <c r="P202" t="s">
        <v>29</v>
      </c>
      <c r="Q202" t="s">
        <v>29</v>
      </c>
      <c r="R202" t="s">
        <v>253</v>
      </c>
      <c r="S202" t="s">
        <v>254</v>
      </c>
      <c r="T202" t="s">
        <v>29</v>
      </c>
      <c r="U202" s="25" t="s">
        <v>29</v>
      </c>
      <c r="V202" t="s">
        <v>29</v>
      </c>
      <c r="W202" t="s">
        <v>39</v>
      </c>
      <c r="X202" s="25" t="s">
        <v>742</v>
      </c>
      <c r="Y202" t="s">
        <v>743</v>
      </c>
      <c r="Z202" s="25">
        <f>IF(ISNUMBER(MATCH(fields[argot_field],issuesfield[field],0)),COUNTIF(issuesfield[field],fields[argot_field]),0)</f>
        <v>0</v>
      </c>
      <c r="AA202" s="25">
        <f>IF(ISNUMBER(MATCH(fields[argot_field],mappings[field],0)),COUNTIF(mappings[field],fields[argot_field]),0)</f>
        <v>5</v>
      </c>
      <c r="AB202" s="25" t="s">
        <v>32</v>
      </c>
      <c r="AC202" s="25" t="s">
        <v>73</v>
      </c>
      <c r="AD202" s="25" t="s">
        <v>32</v>
      </c>
    </row>
    <row r="203" spans="1:30" x14ac:dyDescent="0.25">
      <c r="A203" s="25" t="s">
        <v>751</v>
      </c>
      <c r="B203" s="25" t="s">
        <v>29</v>
      </c>
      <c r="C203" s="25" t="str">
        <f>IF(ISNUMBER(MATCH(fields[argot_field],fields[has parent],0)),"y","n")</f>
        <v>y</v>
      </c>
      <c r="D203" s="3" t="s">
        <v>79</v>
      </c>
      <c r="E203" s="3" t="s">
        <v>31</v>
      </c>
      <c r="F203" s="25" t="str">
        <f>IF(fields[is parent?]="y","parent field",IF(NOT(fields[has parent]="x"),"field element","simple field"))</f>
        <v>parent field</v>
      </c>
      <c r="G203" t="s">
        <v>32</v>
      </c>
      <c r="H203" s="25" t="s">
        <v>752</v>
      </c>
      <c r="I203" t="s">
        <v>33</v>
      </c>
      <c r="J203" t="s">
        <v>71</v>
      </c>
      <c r="K203" t="s">
        <v>606</v>
      </c>
      <c r="L203" t="s">
        <v>36</v>
      </c>
      <c r="M203" t="s">
        <v>73</v>
      </c>
      <c r="N203" t="s">
        <v>29</v>
      </c>
      <c r="O203" t="s">
        <v>29</v>
      </c>
      <c r="P203" t="s">
        <v>29</v>
      </c>
      <c r="Q203" t="s">
        <v>29</v>
      </c>
      <c r="R203" t="s">
        <v>753</v>
      </c>
      <c r="S203" t="s">
        <v>29</v>
      </c>
      <c r="T203" t="s">
        <v>29</v>
      </c>
      <c r="U203" s="24" t="s">
        <v>754</v>
      </c>
      <c r="V203" t="s">
        <v>29</v>
      </c>
      <c r="W203" t="s">
        <v>39</v>
      </c>
      <c r="X203" s="25" t="s">
        <v>755</v>
      </c>
      <c r="Y203" t="s">
        <v>756</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73</v>
      </c>
    </row>
    <row r="204" spans="1:30" x14ac:dyDescent="0.25">
      <c r="A204" s="3" t="s">
        <v>757</v>
      </c>
      <c r="B204" s="3" t="s">
        <v>751</v>
      </c>
      <c r="C204" s="3" t="str">
        <f>IF(ISNUMBER(MATCH(fields[argot_field],fields[has parent],0)),"y","n")</f>
        <v>n</v>
      </c>
      <c r="D204" s="25" t="s">
        <v>90</v>
      </c>
      <c r="E204" s="3" t="s">
        <v>31</v>
      </c>
      <c r="F204" s="3" t="str">
        <f>IF(fields[is parent?]="y","parent field",IF(NOT(fields[has parent]="x"),"field element","simple field"))</f>
        <v>field element</v>
      </c>
      <c r="G204" t="s">
        <v>32</v>
      </c>
      <c r="H204" s="3" t="s">
        <v>752</v>
      </c>
      <c r="I204" t="s">
        <v>33</v>
      </c>
      <c r="J204" t="s">
        <v>71</v>
      </c>
      <c r="K204" t="s">
        <v>35</v>
      </c>
      <c r="L204" t="s">
        <v>36</v>
      </c>
      <c r="M204" t="s">
        <v>29</v>
      </c>
      <c r="N204" t="s">
        <v>29</v>
      </c>
      <c r="O204" t="s">
        <v>29</v>
      </c>
      <c r="P204" t="s">
        <v>29</v>
      </c>
      <c r="Q204" t="s">
        <v>29</v>
      </c>
      <c r="R204" t="s">
        <v>111</v>
      </c>
      <c r="S204" t="s">
        <v>395</v>
      </c>
      <c r="T204" t="s">
        <v>29</v>
      </c>
      <c r="U204" s="15" t="s">
        <v>29</v>
      </c>
      <c r="V204" t="s">
        <v>29</v>
      </c>
      <c r="W204" t="s">
        <v>39</v>
      </c>
      <c r="X204" s="3" t="s">
        <v>238</v>
      </c>
      <c r="Y204" t="s">
        <v>758</v>
      </c>
      <c r="Z204" s="3">
        <f>IF(ISNUMBER(MATCH(fields[argot_field],issuesfield[field],0)),COUNTIF(issuesfield[field],fields[argot_field]),0)</f>
        <v>0</v>
      </c>
      <c r="AA204" s="3">
        <f>IF(ISNUMBER(MATCH(fields[argot_field],mappings[field],0)),COUNTIF(mappings[field],fields[argot_field]),0)</f>
        <v>0</v>
      </c>
      <c r="AB204" s="3" t="s">
        <v>33</v>
      </c>
      <c r="AC204" s="3" t="s">
        <v>73</v>
      </c>
      <c r="AD204" s="3" t="s">
        <v>73</v>
      </c>
    </row>
    <row r="205" spans="1:30" x14ac:dyDescent="0.25">
      <c r="A205" s="3" t="s">
        <v>759</v>
      </c>
      <c r="B205" s="3" t="s">
        <v>751</v>
      </c>
      <c r="C205" s="3" t="str">
        <f>IF(ISNUMBER(MATCH(fields[argot_field],fields[has parent],0)),"y","n")</f>
        <v>n</v>
      </c>
      <c r="D205" s="3" t="s">
        <v>68</v>
      </c>
      <c r="E205" s="3" t="s">
        <v>760</v>
      </c>
      <c r="F205" s="3" t="str">
        <f>IF(fields[is parent?]="y","parent field",IF(NOT(fields[has parent]="x"),"field element","simple field"))</f>
        <v>field element</v>
      </c>
      <c r="G205" t="s">
        <v>32</v>
      </c>
      <c r="H205" s="3" t="s">
        <v>752</v>
      </c>
      <c r="I205" t="s">
        <v>33</v>
      </c>
      <c r="J205" t="s">
        <v>71</v>
      </c>
      <c r="K205" t="s">
        <v>94</v>
      </c>
      <c r="L205" t="s">
        <v>247</v>
      </c>
      <c r="M205" t="s">
        <v>29</v>
      </c>
      <c r="N205" t="s">
        <v>29</v>
      </c>
      <c r="O205" t="s">
        <v>103</v>
      </c>
      <c r="P205" t="s">
        <v>104</v>
      </c>
      <c r="Q205" t="s">
        <v>29</v>
      </c>
      <c r="R205" t="s">
        <v>761</v>
      </c>
      <c r="S205" t="s">
        <v>32</v>
      </c>
      <c r="T205" t="s">
        <v>762</v>
      </c>
      <c r="U205" s="3" t="s">
        <v>754</v>
      </c>
      <c r="V205" t="s">
        <v>29</v>
      </c>
      <c r="W205" t="s">
        <v>39</v>
      </c>
      <c r="X205" s="25" t="s">
        <v>755</v>
      </c>
      <c r="Y205" t="s">
        <v>756</v>
      </c>
      <c r="Z205" s="3">
        <f>IF(ISNUMBER(MATCH(fields[argot_field],issuesfield[field],0)),COUNTIF(issuesfield[field],fields[argot_field]),0)</f>
        <v>0</v>
      </c>
      <c r="AA205" s="3">
        <f>IF(ISNUMBER(MATCH(fields[argot_field],mappings[field],0)),COUNTIF(mappings[field],fields[argot_field]),0)</f>
        <v>1</v>
      </c>
      <c r="AB205" s="3" t="s">
        <v>33</v>
      </c>
      <c r="AC205" s="3" t="s">
        <v>73</v>
      </c>
      <c r="AD205" s="3" t="s">
        <v>73</v>
      </c>
    </row>
    <row r="206" spans="1:30" x14ac:dyDescent="0.25">
      <c r="A206" s="3" t="s">
        <v>763</v>
      </c>
      <c r="B206" s="3" t="s">
        <v>29</v>
      </c>
      <c r="C206" s="3" t="str">
        <f>IF(ISNUMBER(MATCH(fields[argot_field],fields[has parent],0)),"y","n")</f>
        <v>n</v>
      </c>
      <c r="D206" t="s">
        <v>101</v>
      </c>
      <c r="E206" t="s">
        <v>102</v>
      </c>
      <c r="F206" s="3" t="str">
        <f>IF(fields[is parent?]="y","parent field",IF(NOT(fields[has parent]="x"),"field element","simple field"))</f>
        <v>simple field</v>
      </c>
      <c r="G206" t="s">
        <v>32</v>
      </c>
      <c r="H206" s="3" t="s">
        <v>752</v>
      </c>
      <c r="I206" t="s">
        <v>33</v>
      </c>
      <c r="J206" t="s">
        <v>71</v>
      </c>
      <c r="K206" t="s">
        <v>94</v>
      </c>
      <c r="L206" t="s">
        <v>764</v>
      </c>
      <c r="M206" t="s">
        <v>29</v>
      </c>
      <c r="N206" t="s">
        <v>29</v>
      </c>
      <c r="O206" t="s">
        <v>29</v>
      </c>
      <c r="P206" t="s">
        <v>29</v>
      </c>
      <c r="Q206" t="s">
        <v>29</v>
      </c>
      <c r="R206" t="s">
        <v>765</v>
      </c>
      <c r="S206" t="s">
        <v>766</v>
      </c>
      <c r="T206" t="s">
        <v>762</v>
      </c>
      <c r="U206" s="3" t="s">
        <v>767</v>
      </c>
      <c r="V206" t="s">
        <v>29</v>
      </c>
      <c r="W206" t="s">
        <v>39</v>
      </c>
      <c r="X206" s="25" t="s">
        <v>768</v>
      </c>
      <c r="Y206" t="s">
        <v>756</v>
      </c>
      <c r="Z206" s="3">
        <f>IF(ISNUMBER(MATCH(fields[argot_field],issuesfield[field],0)),COUNTIF(issuesfield[field],fields[argot_field]),0)</f>
        <v>0</v>
      </c>
      <c r="AA206" s="3">
        <f>IF(ISNUMBER(MATCH(fields[argot_field],mappings[field],0)),COUNTIF(mappings[field],fields[argot_field]),0)</f>
        <v>1</v>
      </c>
      <c r="AB206" s="3" t="s">
        <v>32</v>
      </c>
      <c r="AC206" s="3" t="s">
        <v>73</v>
      </c>
      <c r="AD206" s="3" t="s">
        <v>73</v>
      </c>
    </row>
    <row r="207" spans="1:30" x14ac:dyDescent="0.25">
      <c r="A207" s="3" t="s">
        <v>769</v>
      </c>
      <c r="B207" t="s">
        <v>29</v>
      </c>
      <c r="C207" t="str">
        <f>IF(ISNUMBER(MATCH(fields[argot_field],fields[has parent],0)),"y","n")</f>
        <v>y</v>
      </c>
      <c r="D207" t="s">
        <v>79</v>
      </c>
      <c r="E207" t="s">
        <v>31</v>
      </c>
      <c r="F207" t="str">
        <f>IF(fields[is parent?]="y","parent field",IF(NOT(fields[has parent]="x"),"field element","simple field"))</f>
        <v>parent field</v>
      </c>
      <c r="G207" t="s">
        <v>769</v>
      </c>
      <c r="H207" s="3" t="s">
        <v>752</v>
      </c>
      <c r="I207" t="s">
        <v>33</v>
      </c>
      <c r="J207" t="s">
        <v>71</v>
      </c>
      <c r="K207" t="s">
        <v>44</v>
      </c>
      <c r="L207" t="s">
        <v>36</v>
      </c>
      <c r="M207" t="s">
        <v>73</v>
      </c>
      <c r="N207" t="s">
        <v>29</v>
      </c>
      <c r="O207" t="s">
        <v>29</v>
      </c>
      <c r="P207" t="s">
        <v>770</v>
      </c>
      <c r="Q207" t="s">
        <v>29</v>
      </c>
      <c r="R207" t="s">
        <v>771</v>
      </c>
      <c r="S207" t="s">
        <v>32</v>
      </c>
      <c r="T207" t="s">
        <v>29</v>
      </c>
      <c r="U207" s="3" t="s">
        <v>772</v>
      </c>
      <c r="V207" t="s">
        <v>29</v>
      </c>
      <c r="W207" t="s">
        <v>39</v>
      </c>
      <c r="X207" s="3" t="s">
        <v>773</v>
      </c>
      <c r="Y207" s="3" t="s">
        <v>774</v>
      </c>
      <c r="Z207" s="3">
        <f>IF(ISNUMBER(MATCH(fields[argot_field],issuesfield[field],0)),COUNTIF(issuesfield[field],fields[argot_field]),0)</f>
        <v>0</v>
      </c>
      <c r="AA207" s="3">
        <f>IF(ISNUMBER(MATCH(fields[argot_field],mappings[field],0)),COUNTIF(mappings[field],fields[argot_field]),0)</f>
        <v>0</v>
      </c>
      <c r="AB207" s="3" t="s">
        <v>33</v>
      </c>
      <c r="AC207" s="3" t="s">
        <v>33</v>
      </c>
      <c r="AD207" s="3" t="s">
        <v>32</v>
      </c>
    </row>
    <row r="208" spans="1:30" x14ac:dyDescent="0.25">
      <c r="A208" s="3" t="s">
        <v>775</v>
      </c>
      <c r="B208" s="3" t="s">
        <v>769</v>
      </c>
      <c r="C208" s="3" t="str">
        <f>IF(ISNUMBER(MATCH(fields[argot_field],fields[has parent],0)),"y","n")</f>
        <v>n</v>
      </c>
      <c r="D208" s="3" t="s">
        <v>30</v>
      </c>
      <c r="E208" s="3" t="s">
        <v>31</v>
      </c>
      <c r="F208" s="3" t="str">
        <f>IF(fields[is parent?]="y","parent field",IF(NOT(fields[has parent]="x"),"field element","simple field"))</f>
        <v>field element</v>
      </c>
      <c r="G208" s="3" t="s">
        <v>769</v>
      </c>
      <c r="H208" s="3" t="s">
        <v>752</v>
      </c>
      <c r="I208" t="s">
        <v>33</v>
      </c>
      <c r="J208" t="s">
        <v>71</v>
      </c>
      <c r="K208" t="s">
        <v>35</v>
      </c>
      <c r="L208" t="s">
        <v>36</v>
      </c>
      <c r="M208" t="s">
        <v>29</v>
      </c>
      <c r="N208" t="s">
        <v>29</v>
      </c>
      <c r="O208" t="s">
        <v>29</v>
      </c>
      <c r="P208" t="s">
        <v>29</v>
      </c>
      <c r="Q208" t="s">
        <v>29</v>
      </c>
      <c r="R208" t="s">
        <v>776</v>
      </c>
      <c r="S208" t="s">
        <v>777</v>
      </c>
      <c r="T208" t="s">
        <v>29</v>
      </c>
      <c r="U208" s="3" t="s">
        <v>29</v>
      </c>
      <c r="V208" t="s">
        <v>29</v>
      </c>
      <c r="W208" t="s">
        <v>39</v>
      </c>
      <c r="X208" s="3" t="s">
        <v>773</v>
      </c>
      <c r="Y208" s="3" t="s">
        <v>774</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778</v>
      </c>
      <c r="B209" s="3" t="s">
        <v>769</v>
      </c>
      <c r="C209" s="3" t="str">
        <f>IF(ISNUMBER(MATCH(fields[argot_field],fields[has parent],0)),"y","n")</f>
        <v>n</v>
      </c>
      <c r="D209" t="s">
        <v>68</v>
      </c>
      <c r="E209" t="s">
        <v>107</v>
      </c>
      <c r="F209" s="3" t="str">
        <f>IF(fields[is parent?]="y","parent field",IF(NOT(fields[has parent]="x"),"field element","simple field"))</f>
        <v>field element</v>
      </c>
      <c r="G209" s="3" t="s">
        <v>769</v>
      </c>
      <c r="H209" s="3" t="s">
        <v>752</v>
      </c>
      <c r="I209" t="s">
        <v>33</v>
      </c>
      <c r="J209" t="s">
        <v>71</v>
      </c>
      <c r="K209" t="s">
        <v>35</v>
      </c>
      <c r="L209" t="s">
        <v>247</v>
      </c>
      <c r="M209" t="s">
        <v>29</v>
      </c>
      <c r="N209" t="s">
        <v>29</v>
      </c>
      <c r="O209" t="s">
        <v>29</v>
      </c>
      <c r="P209" t="s">
        <v>29</v>
      </c>
      <c r="Q209" t="s">
        <v>29</v>
      </c>
      <c r="R209" t="s">
        <v>779</v>
      </c>
      <c r="S209" t="s">
        <v>32</v>
      </c>
      <c r="T209" t="s">
        <v>213</v>
      </c>
      <c r="U209" s="3" t="s">
        <v>29</v>
      </c>
      <c r="V209" t="s">
        <v>29</v>
      </c>
      <c r="W209" t="s">
        <v>39</v>
      </c>
      <c r="X209" s="3" t="s">
        <v>773</v>
      </c>
      <c r="Y209" s="3" t="s">
        <v>774</v>
      </c>
      <c r="Z209" s="3">
        <f>IF(ISNUMBER(MATCH(fields[argot_field],issuesfield[field],0)),COUNTIF(issuesfield[field],fields[argot_field]),0)</f>
        <v>0</v>
      </c>
      <c r="AA209" s="3">
        <f>IF(ISNUMBER(MATCH(fields[argot_field],mappings[field],0)),COUNTIF(mappings[field],fields[argot_field]),0)</f>
        <v>2</v>
      </c>
      <c r="AB209" s="3" t="s">
        <v>33</v>
      </c>
      <c r="AC209" s="3" t="s">
        <v>33</v>
      </c>
      <c r="AD209" s="3" t="s">
        <v>32</v>
      </c>
    </row>
    <row r="210" spans="1:30" x14ac:dyDescent="0.25">
      <c r="A210" s="3" t="s">
        <v>780</v>
      </c>
      <c r="B210" s="3" t="s">
        <v>769</v>
      </c>
      <c r="C210" s="3" t="str">
        <f>IF(ISNUMBER(MATCH(fields[argot_field],fields[has parent],0)),"y","n")</f>
        <v>n</v>
      </c>
      <c r="D210" t="s">
        <v>30</v>
      </c>
      <c r="E210" t="s">
        <v>31</v>
      </c>
      <c r="F210" s="3" t="str">
        <f>IF(fields[is parent?]="y","parent field",IF(NOT(fields[has parent]="x"),"field element","simple field"))</f>
        <v>field element</v>
      </c>
      <c r="G210" s="3" t="s">
        <v>769</v>
      </c>
      <c r="H210" s="3" t="s">
        <v>752</v>
      </c>
      <c r="I210" t="s">
        <v>33</v>
      </c>
      <c r="J210" t="s">
        <v>71</v>
      </c>
      <c r="K210" t="s">
        <v>35</v>
      </c>
      <c r="L210" t="s">
        <v>177</v>
      </c>
      <c r="M210" t="s">
        <v>29</v>
      </c>
      <c r="N210" t="s">
        <v>29</v>
      </c>
      <c r="O210" t="s">
        <v>29</v>
      </c>
      <c r="P210" t="s">
        <v>770</v>
      </c>
      <c r="Q210" t="s">
        <v>781</v>
      </c>
      <c r="R210" t="s">
        <v>782</v>
      </c>
      <c r="S210" t="s">
        <v>32</v>
      </c>
      <c r="T210" t="s">
        <v>29</v>
      </c>
      <c r="U210" s="3" t="s">
        <v>29</v>
      </c>
      <c r="V210" t="s">
        <v>29</v>
      </c>
      <c r="W210" t="s">
        <v>39</v>
      </c>
      <c r="X210" s="3" t="s">
        <v>773</v>
      </c>
      <c r="Y210" s="3" t="s">
        <v>774</v>
      </c>
      <c r="Z210" s="3">
        <f>IF(ISNUMBER(MATCH(fields[argot_field],issuesfield[field],0)),COUNTIF(issuesfield[field],fields[argot_field]),0)</f>
        <v>0</v>
      </c>
      <c r="AA210" s="3">
        <f>IF(ISNUMBER(MATCH(fields[argot_field],mappings[field],0)),COUNTIF(mappings[field],fields[argot_field]),0)</f>
        <v>1</v>
      </c>
      <c r="AB210" s="3" t="s">
        <v>33</v>
      </c>
      <c r="AC210" s="3" t="s">
        <v>33</v>
      </c>
      <c r="AD210" s="3" t="s">
        <v>32</v>
      </c>
    </row>
    <row r="211" spans="1:30" x14ac:dyDescent="0.25">
      <c r="A211" s="3" t="s">
        <v>783</v>
      </c>
      <c r="B211" s="3" t="s">
        <v>769</v>
      </c>
      <c r="C211" s="3" t="str">
        <f>IF(ISNUMBER(MATCH(fields[argot_field],fields[has parent],0)),"y","n")</f>
        <v>n</v>
      </c>
      <c r="D211" t="s">
        <v>101</v>
      </c>
      <c r="E211" t="s">
        <v>102</v>
      </c>
      <c r="F211" s="3" t="str">
        <f>IF(fields[is parent?]="y","parent field",IF(NOT(fields[has parent]="x"),"field element","simple field"))</f>
        <v>field element</v>
      </c>
      <c r="G211" s="3" t="s">
        <v>769</v>
      </c>
      <c r="H211" s="3" t="s">
        <v>752</v>
      </c>
      <c r="I211" t="s">
        <v>33</v>
      </c>
      <c r="J211" t="s">
        <v>71</v>
      </c>
      <c r="K211" t="s">
        <v>35</v>
      </c>
      <c r="L211" t="s">
        <v>36</v>
      </c>
      <c r="M211" t="s">
        <v>29</v>
      </c>
      <c r="N211" t="s">
        <v>29</v>
      </c>
      <c r="O211" t="s">
        <v>29</v>
      </c>
      <c r="P211" t="s">
        <v>770</v>
      </c>
      <c r="Q211" t="s">
        <v>784</v>
      </c>
      <c r="R211" t="s">
        <v>235</v>
      </c>
      <c r="S211" t="s">
        <v>32</v>
      </c>
      <c r="T211" t="s">
        <v>29</v>
      </c>
      <c r="U211" s="3" t="s">
        <v>29</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4</v>
      </c>
      <c r="AB211" s="3" t="s">
        <v>33</v>
      </c>
      <c r="AC211" s="3" t="s">
        <v>33</v>
      </c>
      <c r="AD211" s="3" t="s">
        <v>32</v>
      </c>
    </row>
    <row r="212" spans="1:30" x14ac:dyDescent="0.25">
      <c r="A212" s="3" t="s">
        <v>785</v>
      </c>
      <c r="B212" s="3" t="s">
        <v>769</v>
      </c>
      <c r="C212" s="3" t="str">
        <f>IF(ISNUMBER(MATCH(fields[argot_field],fields[has parent],0)),"y","n")</f>
        <v>n</v>
      </c>
      <c r="D212" t="s">
        <v>30</v>
      </c>
      <c r="E212" t="s">
        <v>31</v>
      </c>
      <c r="F212" s="3" t="str">
        <f>IF(fields[is parent?]="y","parent field",IF(NOT(fields[has parent]="x"),"field element","simple field"))</f>
        <v>field element</v>
      </c>
      <c r="G212" s="3" t="s">
        <v>769</v>
      </c>
      <c r="H212" s="3" t="s">
        <v>752</v>
      </c>
      <c r="I212" t="s">
        <v>33</v>
      </c>
      <c r="J212" t="s">
        <v>71</v>
      </c>
      <c r="K212" t="s">
        <v>35</v>
      </c>
      <c r="L212" t="s">
        <v>36</v>
      </c>
      <c r="M212" t="s">
        <v>29</v>
      </c>
      <c r="N212" t="s">
        <v>29</v>
      </c>
      <c r="O212" t="s">
        <v>29</v>
      </c>
      <c r="P212" t="s">
        <v>29</v>
      </c>
      <c r="Q212" t="s">
        <v>786</v>
      </c>
      <c r="R212" t="s">
        <v>787</v>
      </c>
      <c r="S212" t="s">
        <v>32</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x14ac:dyDescent="0.25">
      <c r="A213" s="3" t="s">
        <v>788</v>
      </c>
      <c r="B213" s="3" t="s">
        <v>769</v>
      </c>
      <c r="C213" s="3" t="str">
        <f>IF(ISNUMBER(MATCH(fields[argot_field],fields[has parent],0)),"y","n")</f>
        <v>n</v>
      </c>
      <c r="D213" s="3" t="s">
        <v>68</v>
      </c>
      <c r="E213" t="s">
        <v>107</v>
      </c>
      <c r="F213" s="3" t="str">
        <f>IF(fields[is parent?]="y","parent field",IF(NOT(fields[has parent]="x"),"field element","simple field"))</f>
        <v>field element</v>
      </c>
      <c r="G213" s="3" t="s">
        <v>769</v>
      </c>
      <c r="H213" s="3" t="s">
        <v>752</v>
      </c>
      <c r="I213" t="s">
        <v>33</v>
      </c>
      <c r="J213" t="s">
        <v>71</v>
      </c>
      <c r="K213" t="s">
        <v>94</v>
      </c>
      <c r="L213" t="s">
        <v>247</v>
      </c>
      <c r="M213" t="s">
        <v>29</v>
      </c>
      <c r="N213" t="s">
        <v>29</v>
      </c>
      <c r="O213" t="s">
        <v>29</v>
      </c>
      <c r="P213" t="s">
        <v>770</v>
      </c>
      <c r="Q213" t="s">
        <v>784</v>
      </c>
      <c r="R213" t="s">
        <v>789</v>
      </c>
      <c r="S213" t="s">
        <v>32</v>
      </c>
      <c r="T213" t="s">
        <v>213</v>
      </c>
      <c r="U213" s="3" t="s">
        <v>29</v>
      </c>
      <c r="V213" t="s">
        <v>29</v>
      </c>
      <c r="W213" t="s">
        <v>39</v>
      </c>
      <c r="X213" s="3" t="s">
        <v>773</v>
      </c>
      <c r="Y213" t="s">
        <v>774</v>
      </c>
      <c r="Z213" s="3">
        <f>IF(ISNUMBER(MATCH(fields[argot_field],issuesfield[field],0)),COUNTIF(issuesfield[field],fields[argot_field]),0)</f>
        <v>0</v>
      </c>
      <c r="AA213" s="3">
        <f>IF(ISNUMBER(MATCH(fields[argot_field],mappings[field],0)),COUNTIF(mappings[field],fields[argot_field]),0)</f>
        <v>6</v>
      </c>
      <c r="AB213" s="3" t="s">
        <v>33</v>
      </c>
      <c r="AC213" s="3" t="s">
        <v>33</v>
      </c>
      <c r="AD213" s="3" t="s">
        <v>32</v>
      </c>
    </row>
    <row r="214" spans="1:30" s="3" customFormat="1" x14ac:dyDescent="0.25">
      <c r="A214" s="25" t="s">
        <v>1521</v>
      </c>
      <c r="B214" s="3" t="s">
        <v>769</v>
      </c>
      <c r="C214" s="25" t="str">
        <f>IF(ISNUMBER(MATCH(fields[argot_field],fields[has parent],0)),"y","n")</f>
        <v>n</v>
      </c>
      <c r="D214" s="25" t="s">
        <v>90</v>
      </c>
      <c r="E214" s="3" t="s">
        <v>31</v>
      </c>
      <c r="F214" s="25" t="str">
        <f>IF(fields[is parent?]="y","parent field",IF(NOT(fields[has parent]="x"),"field element","simple field"))</f>
        <v>field element</v>
      </c>
      <c r="G214" s="3" t="s">
        <v>769</v>
      </c>
      <c r="H214" s="3" t="s">
        <v>752</v>
      </c>
      <c r="I214" s="3" t="s">
        <v>33</v>
      </c>
      <c r="J214" s="3" t="s">
        <v>71</v>
      </c>
      <c r="K214" s="3" t="s">
        <v>35</v>
      </c>
      <c r="L214" s="3" t="s">
        <v>36</v>
      </c>
      <c r="M214" s="3" t="s">
        <v>29</v>
      </c>
      <c r="N214" s="3" t="s">
        <v>29</v>
      </c>
      <c r="O214" s="3" t="s">
        <v>29</v>
      </c>
      <c r="P214" s="3" t="s">
        <v>29</v>
      </c>
      <c r="Q214" s="3" t="s">
        <v>29</v>
      </c>
      <c r="R214" s="3" t="s">
        <v>111</v>
      </c>
      <c r="S214" s="3" t="s">
        <v>395</v>
      </c>
      <c r="T214" s="3" t="s">
        <v>29</v>
      </c>
      <c r="U214" s="25" t="s">
        <v>29</v>
      </c>
      <c r="V214" s="3" t="s">
        <v>29</v>
      </c>
      <c r="W214" s="3" t="s">
        <v>39</v>
      </c>
      <c r="X214" s="3" t="s">
        <v>773</v>
      </c>
      <c r="Y214" s="3" t="s">
        <v>774</v>
      </c>
      <c r="Z214" s="25">
        <f>IF(ISNUMBER(MATCH(fields[argot_field],issuesfield[field],0)),COUNTIF(issuesfield[field],fields[argot_field]),0)</f>
        <v>0</v>
      </c>
      <c r="AA214" s="25">
        <f>IF(ISNUMBER(MATCH(fields[argot_field],mappings[field],0)),COUNTIF(mappings[field],fields[argot_field]),0)</f>
        <v>0</v>
      </c>
      <c r="AB214" s="25" t="s">
        <v>33</v>
      </c>
      <c r="AC214" s="25" t="s">
        <v>73</v>
      </c>
      <c r="AD214" s="25" t="s">
        <v>32</v>
      </c>
    </row>
    <row r="215" spans="1:30" x14ac:dyDescent="0.25">
      <c r="A215" s="3" t="s">
        <v>790</v>
      </c>
      <c r="B215" s="3" t="s">
        <v>29</v>
      </c>
      <c r="C215" s="3" t="str">
        <f>IF(ISNUMBER(MATCH(fields[argot_field],fields[has parent],0)),"y","n")</f>
        <v>y</v>
      </c>
      <c r="D215" t="s">
        <v>79</v>
      </c>
      <c r="E215" t="s">
        <v>31</v>
      </c>
      <c r="F215" s="3" t="str">
        <f>IF(fields[is parent?]="y","parent field",IF(NOT(fields[has parent]="x"),"field element","simple field"))</f>
        <v>parent field</v>
      </c>
      <c r="G215" t="s">
        <v>369</v>
      </c>
      <c r="H215" s="3" t="s">
        <v>176</v>
      </c>
      <c r="I215" t="s">
        <v>33</v>
      </c>
      <c r="J215" t="s">
        <v>71</v>
      </c>
      <c r="K215" t="s">
        <v>44</v>
      </c>
      <c r="L215" t="s">
        <v>177</v>
      </c>
      <c r="M215" t="s">
        <v>73</v>
      </c>
      <c r="N215" t="s">
        <v>29</v>
      </c>
      <c r="O215" t="s">
        <v>29</v>
      </c>
      <c r="P215" t="s">
        <v>791</v>
      </c>
      <c r="Q215" t="s">
        <v>29</v>
      </c>
      <c r="R215" t="s">
        <v>792</v>
      </c>
      <c r="S215" t="s">
        <v>29</v>
      </c>
      <c r="T215" t="s">
        <v>29</v>
      </c>
      <c r="U215" s="3" t="s">
        <v>29</v>
      </c>
      <c r="V215" t="s">
        <v>32</v>
      </c>
      <c r="W215" t="s">
        <v>793</v>
      </c>
      <c r="X215" s="3" t="s">
        <v>374</v>
      </c>
      <c r="Y215" s="3" t="s">
        <v>794</v>
      </c>
      <c r="Z215" s="3">
        <f>IF(ISNUMBER(MATCH(fields[argot_field],issuesfield[field],0)),COUNTIF(issuesfield[field],fields[argot_field]),0)</f>
        <v>0</v>
      </c>
      <c r="AA215" s="3">
        <f>IF(ISNUMBER(MATCH(fields[argot_field],mappings[field],0)),COUNTIF(mappings[field],fields[argot_field]),0)</f>
        <v>0</v>
      </c>
      <c r="AB215" s="3" t="s">
        <v>32</v>
      </c>
      <c r="AC215" s="3" t="s">
        <v>73</v>
      </c>
      <c r="AD215" s="3" t="s">
        <v>32</v>
      </c>
    </row>
    <row r="216" spans="1:30" x14ac:dyDescent="0.25">
      <c r="A216" s="3" t="s">
        <v>795</v>
      </c>
      <c r="B216" s="3" t="s">
        <v>790</v>
      </c>
      <c r="C216" s="3" t="str">
        <f>IF(ISNUMBER(MATCH(fields[argot_field],fields[has parent],0)),"y","n")</f>
        <v>n</v>
      </c>
      <c r="D216" s="3" t="s">
        <v>101</v>
      </c>
      <c r="E216" s="3" t="s">
        <v>102</v>
      </c>
      <c r="F216" s="3" t="str">
        <f>IF(fields[is parent?]="y","parent field",IF(NOT(fields[has parent]="x"),"field element","simple field"))</f>
        <v>field element</v>
      </c>
      <c r="G216" t="s">
        <v>369</v>
      </c>
      <c r="H216" s="3" t="s">
        <v>176</v>
      </c>
      <c r="I216" t="s">
        <v>33</v>
      </c>
      <c r="J216" t="s">
        <v>71</v>
      </c>
      <c r="K216" t="s">
        <v>44</v>
      </c>
      <c r="L216" t="s">
        <v>36</v>
      </c>
      <c r="M216" t="s">
        <v>73</v>
      </c>
      <c r="N216" t="s">
        <v>29</v>
      </c>
      <c r="O216" t="s">
        <v>29</v>
      </c>
      <c r="P216" t="s">
        <v>791</v>
      </c>
      <c r="Q216" t="s">
        <v>29</v>
      </c>
      <c r="R216" t="s">
        <v>796</v>
      </c>
      <c r="S216" t="s">
        <v>797</v>
      </c>
      <c r="T216" t="s">
        <v>29</v>
      </c>
      <c r="U216" s="3" t="s">
        <v>29</v>
      </c>
      <c r="V216" t="s">
        <v>32</v>
      </c>
      <c r="W216" t="s">
        <v>793</v>
      </c>
      <c r="X216" s="3" t="s">
        <v>374</v>
      </c>
      <c r="Y216" s="3" t="s">
        <v>794</v>
      </c>
      <c r="Z216" s="3">
        <f>IF(ISNUMBER(MATCH(fields[argot_field],issuesfield[field],0)),COUNTIF(issuesfield[field],fields[argot_field]),0)</f>
        <v>0</v>
      </c>
      <c r="AA216" s="3">
        <f>IF(ISNUMBER(MATCH(fields[argot_field],mappings[field],0)),COUNTIF(mappings[field],fields[argot_field]),0)</f>
        <v>2</v>
      </c>
      <c r="AB216" s="3" t="s">
        <v>32</v>
      </c>
      <c r="AC216" s="3" t="s">
        <v>73</v>
      </c>
      <c r="AD216" s="3" t="s">
        <v>32</v>
      </c>
    </row>
    <row r="217" spans="1:30" x14ac:dyDescent="0.25">
      <c r="A217" s="3" t="s">
        <v>798</v>
      </c>
      <c r="B217" s="3" t="s">
        <v>790</v>
      </c>
      <c r="C217" s="3" t="str">
        <f>IF(ISNUMBER(MATCH(fields[argot_field],fields[has parent],0)),"y","n")</f>
        <v>n</v>
      </c>
      <c r="D217" s="3" t="s">
        <v>30</v>
      </c>
      <c r="E217" s="3" t="s">
        <v>31</v>
      </c>
      <c r="F217" s="3" t="str">
        <f>IF(fields[is parent?]="y","parent field",IF(NOT(fields[has parent]="x"),"field element","simple field"))</f>
        <v>field element</v>
      </c>
      <c r="G217" t="s">
        <v>369</v>
      </c>
      <c r="H217" s="3" t="s">
        <v>176</v>
      </c>
      <c r="I217" t="s">
        <v>33</v>
      </c>
      <c r="J217" t="s">
        <v>71</v>
      </c>
      <c r="K217" t="s">
        <v>94</v>
      </c>
      <c r="L217" t="s">
        <v>36</v>
      </c>
      <c r="M217" t="s">
        <v>29</v>
      </c>
      <c r="N217" t="s">
        <v>29</v>
      </c>
      <c r="O217" t="s">
        <v>29</v>
      </c>
      <c r="P217" t="s">
        <v>791</v>
      </c>
      <c r="Q217" t="s">
        <v>29</v>
      </c>
      <c r="R217" t="s">
        <v>799</v>
      </c>
      <c r="S217" t="s">
        <v>29</v>
      </c>
      <c r="T217" t="s">
        <v>29</v>
      </c>
      <c r="U217" s="3" t="s">
        <v>29</v>
      </c>
      <c r="V217" t="s">
        <v>29</v>
      </c>
      <c r="W217" t="s">
        <v>793</v>
      </c>
      <c r="X217" s="3" t="s">
        <v>374</v>
      </c>
      <c r="Y217" s="3" t="s">
        <v>794</v>
      </c>
      <c r="Z217" s="3">
        <f>IF(ISNUMBER(MATCH(fields[argot_field],issuesfield[field],0)),COUNTIF(issuesfield[field],fields[argot_field]),0)</f>
        <v>0</v>
      </c>
      <c r="AA217" s="3">
        <f>IF(ISNUMBER(MATCH(fields[argot_field],mappings[field],0)),COUNTIF(mappings[field],fields[argot_field]),0)</f>
        <v>2</v>
      </c>
      <c r="AB217" s="3" t="s">
        <v>32</v>
      </c>
      <c r="AC217" s="3" t="s">
        <v>73</v>
      </c>
      <c r="AD217" s="3" t="s">
        <v>32</v>
      </c>
    </row>
    <row r="218" spans="1:30" x14ac:dyDescent="0.25">
      <c r="A218" s="3" t="s">
        <v>800</v>
      </c>
      <c r="B218" s="3" t="s">
        <v>790</v>
      </c>
      <c r="C218" s="3" t="str">
        <f>IF(ISNUMBER(MATCH(fields[argot_field],fields[has parent],0)),"y","n")</f>
        <v>n</v>
      </c>
      <c r="D218" s="3" t="s">
        <v>30</v>
      </c>
      <c r="E218" s="3" t="s">
        <v>31</v>
      </c>
      <c r="F218" s="3" t="str">
        <f>IF(fields[is parent?]="y","parent field",IF(NOT(fields[has parent]="x"),"field element","simple field"))</f>
        <v>field element</v>
      </c>
      <c r="G218" t="s">
        <v>369</v>
      </c>
      <c r="H218" s="3" t="s">
        <v>176</v>
      </c>
      <c r="I218" t="s">
        <v>33</v>
      </c>
      <c r="J218" t="s">
        <v>71</v>
      </c>
      <c r="K218" t="s">
        <v>94</v>
      </c>
      <c r="L218" t="s">
        <v>177</v>
      </c>
      <c r="M218" t="s">
        <v>29</v>
      </c>
      <c r="N218" t="s">
        <v>29</v>
      </c>
      <c r="O218" t="s">
        <v>29</v>
      </c>
      <c r="P218" t="s">
        <v>791</v>
      </c>
      <c r="Q218" t="s">
        <v>29</v>
      </c>
      <c r="R218" t="s">
        <v>801</v>
      </c>
      <c r="S218" t="s">
        <v>802</v>
      </c>
      <c r="T218" t="s">
        <v>29</v>
      </c>
      <c r="U218" s="6" t="s">
        <v>803</v>
      </c>
      <c r="V218" t="s">
        <v>29</v>
      </c>
      <c r="W218" t="s">
        <v>793</v>
      </c>
      <c r="X218" s="3" t="s">
        <v>374</v>
      </c>
      <c r="Y218" s="3" t="s">
        <v>794</v>
      </c>
      <c r="Z218" s="3">
        <f>IF(ISNUMBER(MATCH(fields[argot_field],issuesfield[field],0)),COUNTIF(issuesfield[field],fields[argot_field]),0)</f>
        <v>0</v>
      </c>
      <c r="AA218" s="3">
        <f>IF(ISNUMBER(MATCH(fields[argot_field],mappings[field],0)),COUNTIF(mappings[field],fields[argot_field]),0)</f>
        <v>1</v>
      </c>
      <c r="AB218" s="3" t="s">
        <v>32</v>
      </c>
      <c r="AC218" s="3" t="s">
        <v>73</v>
      </c>
      <c r="AD218" s="3" t="s">
        <v>32</v>
      </c>
    </row>
    <row r="219" spans="1:30" x14ac:dyDescent="0.25">
      <c r="A219" s="3" t="s">
        <v>804</v>
      </c>
      <c r="B219" s="3" t="s">
        <v>29</v>
      </c>
      <c r="C219" s="3" t="str">
        <f>IF(ISNUMBER(MATCH(fields[argot_field],fields[has parent],0)),"y","n")</f>
        <v>y</v>
      </c>
      <c r="D219" t="s">
        <v>79</v>
      </c>
      <c r="E219" t="s">
        <v>31</v>
      </c>
      <c r="F219" s="3" t="str">
        <f>IF(fields[is parent?]="y","parent field",IF(NOT(fields[has parent]="x"),"field element","simple field"))</f>
        <v>parent field</v>
      </c>
      <c r="G219" s="3" t="s">
        <v>1336</v>
      </c>
      <c r="H219" s="3" t="s">
        <v>804</v>
      </c>
      <c r="I219" t="s">
        <v>33</v>
      </c>
      <c r="J219" t="s">
        <v>34</v>
      </c>
      <c r="K219" t="s">
        <v>44</v>
      </c>
      <c r="L219" t="s">
        <v>36</v>
      </c>
      <c r="M219" t="s">
        <v>73</v>
      </c>
      <c r="N219" t="s">
        <v>29</v>
      </c>
      <c r="O219" t="s">
        <v>83</v>
      </c>
      <c r="P219" t="s">
        <v>805</v>
      </c>
      <c r="Q219" t="s">
        <v>29</v>
      </c>
      <c r="R219" t="s">
        <v>32</v>
      </c>
      <c r="S219" t="s">
        <v>32</v>
      </c>
      <c r="T219" t="s">
        <v>29</v>
      </c>
      <c r="U219" s="3" t="s">
        <v>806</v>
      </c>
      <c r="V219" t="s">
        <v>29</v>
      </c>
      <c r="W219" t="s">
        <v>32</v>
      </c>
      <c r="X219" s="3" t="s">
        <v>1510</v>
      </c>
      <c r="Y219" s="3" t="s">
        <v>32</v>
      </c>
      <c r="Z219" s="3">
        <f>IF(ISNUMBER(MATCH(fields[argot_field],issuesfield[field],0)),COUNTIF(issuesfield[field],fields[argot_field]),0)</f>
        <v>0</v>
      </c>
      <c r="AA219" s="3">
        <f>IF(ISNUMBER(MATCH(fields[argot_field],mappings[field],0)),COUNTIF(mappings[field],fields[argot_field]),0)</f>
        <v>0</v>
      </c>
      <c r="AB219" s="3" t="s">
        <v>32</v>
      </c>
      <c r="AC219" s="3" t="s">
        <v>32</v>
      </c>
      <c r="AD219" s="3" t="s">
        <v>32</v>
      </c>
    </row>
    <row r="220" spans="1:30" x14ac:dyDescent="0.25">
      <c r="A220" s="3" t="s">
        <v>807</v>
      </c>
      <c r="B220" s="3" t="s">
        <v>804</v>
      </c>
      <c r="C220" s="3" t="str">
        <f>IF(ISNUMBER(MATCH(fields[argot_field],fields[has parent],0)),"y","n")</f>
        <v>n</v>
      </c>
      <c r="D220" s="3" t="s">
        <v>30</v>
      </c>
      <c r="E220" s="3" t="s">
        <v>31</v>
      </c>
      <c r="F220" s="3" t="str">
        <f>IF(fields[is parent?]="y","parent field",IF(NOT(fields[has parent]="x"),"field element","simple field"))</f>
        <v>field element</v>
      </c>
      <c r="G220" s="3" t="s">
        <v>1336</v>
      </c>
      <c r="H220" s="3" t="s">
        <v>804</v>
      </c>
      <c r="I220" t="s">
        <v>33</v>
      </c>
      <c r="J220" t="s">
        <v>34</v>
      </c>
      <c r="K220" t="s">
        <v>94</v>
      </c>
      <c r="L220" t="s">
        <v>36</v>
      </c>
      <c r="M220" t="s">
        <v>29</v>
      </c>
      <c r="N220" t="s">
        <v>29</v>
      </c>
      <c r="O220" t="s">
        <v>83</v>
      </c>
      <c r="P220" t="s">
        <v>805</v>
      </c>
      <c r="Q220" t="s">
        <v>29</v>
      </c>
      <c r="R220" t="s">
        <v>808</v>
      </c>
      <c r="S220" t="s">
        <v>809</v>
      </c>
      <c r="T220" t="s">
        <v>29</v>
      </c>
      <c r="U220" s="3" t="s">
        <v>29</v>
      </c>
      <c r="V220" t="s">
        <v>29</v>
      </c>
      <c r="W220" t="s">
        <v>32</v>
      </c>
      <c r="X220" s="3" t="s">
        <v>1510</v>
      </c>
      <c r="Y220" t="s">
        <v>32</v>
      </c>
      <c r="Z220" s="3">
        <f>IF(ISNUMBER(MATCH(fields[argot_field],issuesfield[field],0)),COUNTIF(issuesfield[field],fields[argot_field]),0)</f>
        <v>0</v>
      </c>
      <c r="AA220" s="3">
        <f>IF(ISNUMBER(MATCH(fields[argot_field],mappings[field],0)),COUNTIF(mappings[field],fields[argot_field]),0)</f>
        <v>1</v>
      </c>
      <c r="AB220" s="3" t="s">
        <v>32</v>
      </c>
      <c r="AC220" s="3" t="s">
        <v>32</v>
      </c>
      <c r="AD220" s="3" t="s">
        <v>32</v>
      </c>
    </row>
    <row r="221" spans="1:30" x14ac:dyDescent="0.25">
      <c r="A221" s="3" t="s">
        <v>1506</v>
      </c>
      <c r="B221" s="3" t="s">
        <v>804</v>
      </c>
      <c r="C221" s="3" t="str">
        <f>IF(ISNUMBER(MATCH(fields[argot_field],fields[has parent],0)),"y","n")</f>
        <v>n</v>
      </c>
      <c r="D221" s="3" t="s">
        <v>30</v>
      </c>
      <c r="E221" t="s">
        <v>31</v>
      </c>
      <c r="F221" s="3" t="str">
        <f>IF(fields[is parent?]="y","parent field",IF(NOT(fields[has parent]="x"),"field element","simple field"))</f>
        <v>field element</v>
      </c>
      <c r="G221" s="3" t="s">
        <v>1336</v>
      </c>
      <c r="H221" s="3" t="s">
        <v>804</v>
      </c>
      <c r="I221" t="s">
        <v>33</v>
      </c>
      <c r="J221" t="s">
        <v>34</v>
      </c>
      <c r="K221" t="s">
        <v>35</v>
      </c>
      <c r="L221" t="s">
        <v>36</v>
      </c>
      <c r="M221" t="s">
        <v>29</v>
      </c>
      <c r="N221" t="s">
        <v>29</v>
      </c>
      <c r="O221" t="s">
        <v>29</v>
      </c>
      <c r="P221" t="s">
        <v>29</v>
      </c>
      <c r="Q221" t="s">
        <v>29</v>
      </c>
      <c r="R221" t="s">
        <v>1507</v>
      </c>
      <c r="S221" t="s">
        <v>1508</v>
      </c>
      <c r="T221" t="s">
        <v>29</v>
      </c>
      <c r="U221" s="24" t="s">
        <v>816</v>
      </c>
      <c r="V221" t="s">
        <v>29</v>
      </c>
      <c r="W221" t="s">
        <v>32</v>
      </c>
      <c r="X221" s="3" t="s">
        <v>1510</v>
      </c>
      <c r="Y221" t="s">
        <v>32</v>
      </c>
      <c r="Z221" s="3">
        <f>IF(ISNUMBER(MATCH(fields[argot_field],issuesfield[field],0)),COUNTIF(issuesfield[field],fields[argot_field]),0)</f>
        <v>0</v>
      </c>
      <c r="AA221" s="3">
        <f>IF(ISNUMBER(MATCH(fields[argot_field],mappings[field],0)),COUNTIF(mappings[field],fields[argot_field]),0)</f>
        <v>3</v>
      </c>
      <c r="AB221" s="3" t="s">
        <v>33</v>
      </c>
      <c r="AC221" s="3" t="s">
        <v>32</v>
      </c>
      <c r="AD221" s="3" t="s">
        <v>32</v>
      </c>
    </row>
    <row r="222" spans="1:30" x14ac:dyDescent="0.25">
      <c r="A222" s="3" t="s">
        <v>810</v>
      </c>
      <c r="B222" s="3" t="s">
        <v>804</v>
      </c>
      <c r="C222" s="3" t="str">
        <f>IF(ISNUMBER(MATCH(fields[argot_field],fields[has parent],0)),"y","n")</f>
        <v>n</v>
      </c>
      <c r="D222" s="3" t="s">
        <v>101</v>
      </c>
      <c r="E222" s="3" t="s">
        <v>102</v>
      </c>
      <c r="F222" s="3" t="str">
        <f>IF(fields[is parent?]="y","parent field",IF(NOT(fields[has parent]="x"),"field element","simple field"))</f>
        <v>field element</v>
      </c>
      <c r="G222" s="3" t="s">
        <v>1336</v>
      </c>
      <c r="H222" s="3" t="s">
        <v>804</v>
      </c>
      <c r="I222" t="s">
        <v>33</v>
      </c>
      <c r="J222" t="s">
        <v>34</v>
      </c>
      <c r="K222" t="s">
        <v>94</v>
      </c>
      <c r="L222" t="s">
        <v>36</v>
      </c>
      <c r="M222" t="s">
        <v>29</v>
      </c>
      <c r="N222" t="s">
        <v>29</v>
      </c>
      <c r="O222" t="s">
        <v>83</v>
      </c>
      <c r="P222" t="s">
        <v>805</v>
      </c>
      <c r="Q222" t="s">
        <v>29</v>
      </c>
      <c r="R222" t="s">
        <v>811</v>
      </c>
      <c r="S222" t="s">
        <v>812</v>
      </c>
      <c r="T222" t="s">
        <v>29</v>
      </c>
      <c r="U222" s="24" t="s">
        <v>29</v>
      </c>
      <c r="V222" t="s">
        <v>29</v>
      </c>
      <c r="W222" t="s">
        <v>32</v>
      </c>
      <c r="X222" s="3" t="s">
        <v>1510</v>
      </c>
      <c r="Y222" t="s">
        <v>32</v>
      </c>
      <c r="Z222" s="3">
        <f>IF(ISNUMBER(MATCH(fields[argot_field],issuesfield[field],0)),COUNTIF(issuesfield[field],fields[argot_field]),0)</f>
        <v>0</v>
      </c>
      <c r="AA222" s="3">
        <f>IF(ISNUMBER(MATCH(fields[argot_field],mappings[field],0)),COUNTIF(mappings[field],fields[argot_field]),0)</f>
        <v>1</v>
      </c>
      <c r="AB222" s="3" t="s">
        <v>32</v>
      </c>
      <c r="AC222" s="3" t="s">
        <v>32</v>
      </c>
      <c r="AD222" s="3" t="s">
        <v>32</v>
      </c>
    </row>
    <row r="223" spans="1:30" x14ac:dyDescent="0.25">
      <c r="A223" s="3" t="s">
        <v>813</v>
      </c>
      <c r="B223" s="3" t="s">
        <v>804</v>
      </c>
      <c r="C223" s="3" t="str">
        <f>IF(ISNUMBER(MATCH(fields[argot_field],fields[has parent],0)),"y","n")</f>
        <v>n</v>
      </c>
      <c r="D223" s="3" t="s">
        <v>30</v>
      </c>
      <c r="E223" s="3" t="s">
        <v>31</v>
      </c>
      <c r="F223" s="3" t="str">
        <f>IF(fields[is parent?]="y","parent field",IF(NOT(fields[has parent]="x"),"field element","simple field"))</f>
        <v>field element</v>
      </c>
      <c r="G223" s="3" t="s">
        <v>1336</v>
      </c>
      <c r="H223" s="3" t="s">
        <v>804</v>
      </c>
      <c r="I223" t="s">
        <v>33</v>
      </c>
      <c r="J223" t="s">
        <v>34</v>
      </c>
      <c r="K223" t="s">
        <v>94</v>
      </c>
      <c r="L223" t="s">
        <v>36</v>
      </c>
      <c r="M223" t="s">
        <v>29</v>
      </c>
      <c r="N223" t="s">
        <v>29</v>
      </c>
      <c r="O223" t="s">
        <v>29</v>
      </c>
      <c r="P223" t="s">
        <v>29</v>
      </c>
      <c r="Q223" t="s">
        <v>29</v>
      </c>
      <c r="R223" t="s">
        <v>814</v>
      </c>
      <c r="S223" t="s">
        <v>815</v>
      </c>
      <c r="T223" t="s">
        <v>29</v>
      </c>
      <c r="U223" s="24" t="s">
        <v>29</v>
      </c>
      <c r="V223" t="s">
        <v>29</v>
      </c>
      <c r="W223" t="s">
        <v>32</v>
      </c>
      <c r="X223" s="3" t="s">
        <v>1510</v>
      </c>
      <c r="Y223" s="3" t="s">
        <v>32</v>
      </c>
      <c r="Z223" s="3">
        <f>IF(ISNUMBER(MATCH(fields[argot_field],issuesfield[field],0)),COUNTIF(issuesfield[field],fields[argot_field]),0)</f>
        <v>0</v>
      </c>
      <c r="AA223" s="3">
        <f>IF(ISNUMBER(MATCH(fields[argot_field],mappings[field],0)),COUNTIF(mappings[field],fields[argot_field]),0)</f>
        <v>5</v>
      </c>
      <c r="AB223" s="3" t="s">
        <v>32</v>
      </c>
      <c r="AC223" s="3" t="s">
        <v>32</v>
      </c>
      <c r="AD223" s="3" t="s">
        <v>32</v>
      </c>
    </row>
    <row r="224" spans="1:30" x14ac:dyDescent="0.25">
      <c r="A224" s="3" t="s">
        <v>817</v>
      </c>
      <c r="B224" s="3" t="s">
        <v>29</v>
      </c>
      <c r="C224" s="3" t="str">
        <f>IF(ISNUMBER(MATCH(fields[argot_field],fields[has parent],0)),"y","n")</f>
        <v>n</v>
      </c>
      <c r="D224" s="3" t="s">
        <v>30</v>
      </c>
      <c r="E224" s="3" t="s">
        <v>31</v>
      </c>
      <c r="F224" s="3" t="str">
        <f>IF(fields[is parent?]="y","parent field",IF(NOT(fields[has parent]="x"),"field element","simple field"))</f>
        <v>simple field</v>
      </c>
      <c r="G224" t="s">
        <v>32</v>
      </c>
      <c r="H224" s="3" t="s">
        <v>176</v>
      </c>
      <c r="I224" t="s">
        <v>33</v>
      </c>
      <c r="J224" t="s">
        <v>34</v>
      </c>
      <c r="K224" t="s">
        <v>44</v>
      </c>
      <c r="L224" t="s">
        <v>177</v>
      </c>
      <c r="M224" t="s">
        <v>29</v>
      </c>
      <c r="N224" t="s">
        <v>29</v>
      </c>
      <c r="O224" t="s">
        <v>29</v>
      </c>
      <c r="P224" t="s">
        <v>29</v>
      </c>
      <c r="Q224" t="s">
        <v>818</v>
      </c>
      <c r="R224" t="s">
        <v>819</v>
      </c>
      <c r="S224" t="s">
        <v>820</v>
      </c>
      <c r="T224" t="s">
        <v>83</v>
      </c>
      <c r="U224" s="3" t="s">
        <v>29</v>
      </c>
      <c r="V224" t="s">
        <v>29</v>
      </c>
      <c r="W224" t="s">
        <v>29</v>
      </c>
      <c r="X224" s="3" t="s">
        <v>65</v>
      </c>
      <c r="Y224" t="s">
        <v>32</v>
      </c>
      <c r="Z224" s="3">
        <f>IF(ISNUMBER(MATCH(fields[argot_field],issuesfield[field],0)),COUNTIF(issuesfield[field],fields[argot_field]),0)</f>
        <v>0</v>
      </c>
      <c r="AA224" s="3">
        <f>IF(ISNUMBER(MATCH(fields[argot_field],mappings[field],0)),COUNTIF(mappings[field],fields[argot_field]),0)</f>
        <v>1</v>
      </c>
      <c r="AB224" s="3" t="s">
        <v>73</v>
      </c>
      <c r="AC224" s="3" t="s">
        <v>32</v>
      </c>
      <c r="AD224" s="3" t="s">
        <v>32</v>
      </c>
    </row>
    <row r="225" spans="1:30" x14ac:dyDescent="0.25">
      <c r="A225" s="3" t="s">
        <v>821</v>
      </c>
      <c r="B225" s="3" t="s">
        <v>29</v>
      </c>
      <c r="C225" s="3" t="str">
        <f>IF(ISNUMBER(MATCH(fields[argot_field],fields[has parent],0)),"y","n")</f>
        <v>n</v>
      </c>
      <c r="D225" t="s">
        <v>30</v>
      </c>
      <c r="E225" t="s">
        <v>31</v>
      </c>
      <c r="F225" s="3" t="str">
        <f>IF(fields[is parent?]="y","parent field",IF(NOT(fields[has parent]="x"),"field element","simple field"))</f>
        <v>simple field</v>
      </c>
      <c r="G225" t="s">
        <v>32</v>
      </c>
      <c r="H225" s="3" t="s">
        <v>256</v>
      </c>
      <c r="I225" t="s">
        <v>33</v>
      </c>
      <c r="J225" t="s">
        <v>34</v>
      </c>
      <c r="K225" t="s">
        <v>44</v>
      </c>
      <c r="L225" t="s">
        <v>822</v>
      </c>
      <c r="M225" t="s">
        <v>29</v>
      </c>
      <c r="N225" t="s">
        <v>258</v>
      </c>
      <c r="O225" t="s">
        <v>29</v>
      </c>
      <c r="P225" t="s">
        <v>29</v>
      </c>
      <c r="Q225" t="s">
        <v>29</v>
      </c>
      <c r="R225" t="s">
        <v>823</v>
      </c>
      <c r="S225" t="s">
        <v>824</v>
      </c>
      <c r="T225" t="s">
        <v>29</v>
      </c>
      <c r="U225" s="3" t="s">
        <v>29</v>
      </c>
      <c r="V225" t="s">
        <v>29</v>
      </c>
      <c r="W225" t="s">
        <v>29</v>
      </c>
      <c r="X225" s="3" t="s">
        <v>65</v>
      </c>
      <c r="Y225" t="s">
        <v>825</v>
      </c>
      <c r="Z225" s="3">
        <f>IF(ISNUMBER(MATCH(fields[argot_field],issuesfield[field],0)),COUNTIF(issuesfield[field],fields[argot_field]),0)</f>
        <v>0</v>
      </c>
      <c r="AA225" s="3">
        <f>IF(ISNUMBER(MATCH(fields[argot_field],mappings[field],0)),COUNTIF(mappings[field],fields[argot_field]),0)</f>
        <v>1</v>
      </c>
      <c r="AB225" s="3" t="s">
        <v>73</v>
      </c>
      <c r="AC225" s="3" t="s">
        <v>73</v>
      </c>
      <c r="AD225" s="3" t="s">
        <v>32</v>
      </c>
    </row>
  </sheetData>
  <hyperlinks>
    <hyperlink ref="Y23" r:id="rId1"/>
    <hyperlink ref="Y149" r:id="rId2"/>
    <hyperlink ref="Y151"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1"/>
  <sheetViews>
    <sheetView tabSelected="1" zoomScaleNormal="100" workbookViewId="0">
      <pane xSplit="2" ySplit="1" topLeftCell="C2" activePane="bottomRight" state="frozen"/>
      <selection pane="topRight" activeCell="C1" sqref="C1"/>
      <selection pane="bottomLeft" activeCell="A2" sqref="A2"/>
      <selection pane="bottomRight" activeCell="A589" sqref="A589"/>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412</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x14ac:dyDescent="0.25">
      <c r="A588" s="24" t="s">
        <v>703</v>
      </c>
      <c r="B588" s="24" t="s">
        <v>703</v>
      </c>
      <c r="C588" s="24" t="s">
        <v>855</v>
      </c>
      <c r="D588" s="24" t="s">
        <v>73</v>
      </c>
      <c r="E588" s="24" t="s">
        <v>856</v>
      </c>
      <c r="F588" s="13">
        <v>648</v>
      </c>
      <c r="G588" s="24" t="s">
        <v>849</v>
      </c>
      <c r="H588" t="s">
        <v>850</v>
      </c>
      <c r="I588" s="24" t="s">
        <v>847</v>
      </c>
      <c r="J588" t="s">
        <v>32</v>
      </c>
      <c r="K588" s="24" t="s">
        <v>1173</v>
      </c>
      <c r="L588" s="24" t="str">
        <f>mappings[field]&amp;mappings[institution]&amp;mappings[element/field]&amp;mappings[subelement/field(s)]&amp;mappings[constraints]</f>
        <v>subject_chronologicalGEN648anone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703</v>
      </c>
      <c r="B589" s="24" t="s">
        <v>703</v>
      </c>
      <c r="C589" s="24" t="s">
        <v>855</v>
      </c>
      <c r="D589" s="24" t="s">
        <v>33</v>
      </c>
      <c r="E589" s="24" t="s">
        <v>856</v>
      </c>
      <c r="F589" s="13">
        <v>600</v>
      </c>
      <c r="G589" s="24" t="s">
        <v>73</v>
      </c>
      <c r="H589" t="s">
        <v>850</v>
      </c>
      <c r="I589" s="24" t="s">
        <v>847</v>
      </c>
      <c r="J589" s="3" t="s">
        <v>32</v>
      </c>
      <c r="K589" s="24" t="s">
        <v>32</v>
      </c>
      <c r="L589" s="24" t="str">
        <f>mappings[field]&amp;mappings[institution]&amp;mappings[element/field]&amp;mappings[subelement/field(s)]&amp;mappings[constraints]</f>
        <v>subject_chronologicalGEN600ynone</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703</v>
      </c>
      <c r="B590" s="24" t="s">
        <v>703</v>
      </c>
      <c r="C590" s="24" t="s">
        <v>855</v>
      </c>
      <c r="D590" s="24" t="s">
        <v>33</v>
      </c>
      <c r="E590" s="24" t="s">
        <v>856</v>
      </c>
      <c r="F590" s="13">
        <v>610</v>
      </c>
      <c r="G590" s="24" t="s">
        <v>73</v>
      </c>
      <c r="H590" t="s">
        <v>850</v>
      </c>
      <c r="I590" s="24" t="s">
        <v>847</v>
      </c>
      <c r="J590" s="3" t="s">
        <v>32</v>
      </c>
      <c r="K590" s="24" t="s">
        <v>32</v>
      </c>
      <c r="L590" s="24" t="str">
        <f>mappings[field]&amp;mappings[institution]&amp;mappings[element/field]&amp;mappings[subelement/field(s)]&amp;mappings[constraints]</f>
        <v>subject_chronologicalGEN610ynone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703</v>
      </c>
      <c r="B591" s="24" t="s">
        <v>703</v>
      </c>
      <c r="C591" s="24" t="s">
        <v>855</v>
      </c>
      <c r="D591" s="24" t="s">
        <v>33</v>
      </c>
      <c r="E591" s="24" t="s">
        <v>856</v>
      </c>
      <c r="F591" s="13">
        <v>611</v>
      </c>
      <c r="G591" s="24" t="s">
        <v>73</v>
      </c>
      <c r="H591" t="s">
        <v>850</v>
      </c>
      <c r="I591" s="24" t="s">
        <v>847</v>
      </c>
      <c r="J591" s="3" t="s">
        <v>32</v>
      </c>
      <c r="K591" s="24" t="s">
        <v>32</v>
      </c>
      <c r="L591" s="24" t="str">
        <f>mappings[field]&amp;mappings[institution]&amp;mappings[element/field]&amp;mappings[subelement/field(s)]&amp;mappings[constraints]</f>
        <v>subject_chronologicalGEN611ynone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630</v>
      </c>
      <c r="G592" s="24" t="s">
        <v>73</v>
      </c>
      <c r="H592" s="3" t="s">
        <v>850</v>
      </c>
      <c r="I592" s="24" t="s">
        <v>847</v>
      </c>
      <c r="J592" s="24" t="s">
        <v>32</v>
      </c>
      <c r="K592" s="24" t="s">
        <v>32</v>
      </c>
      <c r="L592" s="24" t="str">
        <f>mappings[field]&amp;mappings[institution]&amp;mappings[element/field]&amp;mappings[subelement/field(s)]&amp;mappings[constraints]</f>
        <v>subject_chronologicalGEN630ynone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650</v>
      </c>
      <c r="G593" s="24" t="s">
        <v>73</v>
      </c>
      <c r="H593" s="3" t="s">
        <v>850</v>
      </c>
      <c r="I593" s="24" t="s">
        <v>847</v>
      </c>
      <c r="J593" s="24" t="s">
        <v>32</v>
      </c>
      <c r="K593" s="24" t="s">
        <v>32</v>
      </c>
      <c r="L593" s="24" t="str">
        <f>mappings[field]&amp;mappings[institution]&amp;mappings[element/field]&amp;mappings[subelement/field(s)]&amp;mappings[constraints]</f>
        <v>subject_chronologicalGEN650ynone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651</v>
      </c>
      <c r="G594" s="24" t="s">
        <v>73</v>
      </c>
      <c r="H594" t="s">
        <v>850</v>
      </c>
      <c r="I594" s="24" t="s">
        <v>847</v>
      </c>
      <c r="J594" s="3" t="s">
        <v>32</v>
      </c>
      <c r="K594" s="24" t="s">
        <v>32</v>
      </c>
      <c r="L594" s="24" t="str">
        <f>mappings[field]&amp;mappings[institution]&amp;mappings[element/field]&amp;mappings[subelement/field(s)]&amp;mappings[constraints]</f>
        <v>subject_chronologicalGEN651ynone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655</v>
      </c>
      <c r="G595" s="24" t="s">
        <v>73</v>
      </c>
      <c r="H595" s="3" t="s">
        <v>850</v>
      </c>
      <c r="I595" s="24" t="s">
        <v>847</v>
      </c>
      <c r="J595" s="24" t="s">
        <v>32</v>
      </c>
      <c r="K595" s="24" t="s">
        <v>32</v>
      </c>
      <c r="L595" s="24" t="str">
        <f>mappings[field]&amp;mappings[institution]&amp;mappings[element/field]&amp;mappings[subelement/field(s)]&amp;mappings[constraints]</f>
        <v>subject_chronologicalGEN655ynone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656</v>
      </c>
      <c r="G596" s="24" t="s">
        <v>73</v>
      </c>
      <c r="H596" s="3" t="s">
        <v>850</v>
      </c>
      <c r="I596" s="24" t="s">
        <v>847</v>
      </c>
      <c r="J596" s="24" t="s">
        <v>32</v>
      </c>
      <c r="K596" s="24" t="s">
        <v>32</v>
      </c>
      <c r="L596" s="24" t="str">
        <f>mappings[field]&amp;mappings[institution]&amp;mappings[element/field]&amp;mappings[subelement/field(s)]&amp;mappings[constraints]</f>
        <v>subject_chronologicalGEN656ynone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657</v>
      </c>
      <c r="G597" s="24" t="s">
        <v>73</v>
      </c>
      <c r="H597" t="s">
        <v>850</v>
      </c>
      <c r="I597" s="24" t="s">
        <v>847</v>
      </c>
      <c r="J597" s="24" t="s">
        <v>32</v>
      </c>
      <c r="K597" s="24" t="s">
        <v>32</v>
      </c>
      <c r="L597" s="24" t="str">
        <f>mappings[field]&amp;mappings[institution]&amp;mappings[element/field]&amp;mappings[subelement/field(s)]&amp;mappings[constraints]</f>
        <v>subject_chronologicalGEN657ynone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711</v>
      </c>
      <c r="B598" s="24" t="s">
        <v>711</v>
      </c>
      <c r="C598" s="24" t="s">
        <v>855</v>
      </c>
      <c r="D598" s="24" t="s">
        <v>73</v>
      </c>
      <c r="E598" s="24" t="s">
        <v>856</v>
      </c>
      <c r="F598" s="13">
        <v>653</v>
      </c>
      <c r="G598" s="24" t="s">
        <v>849</v>
      </c>
      <c r="H598" s="24" t="s">
        <v>869</v>
      </c>
      <c r="I598" s="24" t="s">
        <v>847</v>
      </c>
      <c r="J598" s="3" t="s">
        <v>32</v>
      </c>
      <c r="K598" s="24" t="s">
        <v>1183</v>
      </c>
      <c r="L598" s="24" t="str">
        <f>mappings[field]&amp;mappings[institution]&amp;mappings[element/field]&amp;mappings[subelement/field(s)]&amp;mappings[constraints]</f>
        <v>subject_genreGEN653ai2 = 6</v>
      </c>
      <c r="M598" s="24">
        <f>IF(ISNUMBER(MATCH(mappings[mapping_id],issuesmap[mappingID],0)),COUNTIF(issuesmap[mappingID],mappings[mapping_id]),0)</f>
        <v>0</v>
      </c>
      <c r="N598" s="24">
        <f>IF(ISNUMBER(MATCH(mappings[field],issuesfield[field],0)),COUNTIF(issuesfield[field],mappings[field]),0)</f>
        <v>2</v>
      </c>
      <c r="O598" s="15" t="str">
        <f>IF(ISNUMBER(MATCH(mappings[field],#REF!,0)),"y","n")</f>
        <v>n</v>
      </c>
      <c r="P598" s="15" t="s">
        <v>73</v>
      </c>
      <c r="Q598" s="15" t="s">
        <v>73</v>
      </c>
    </row>
    <row r="599" spans="1:17" x14ac:dyDescent="0.25">
      <c r="A599" s="24" t="s">
        <v>711</v>
      </c>
      <c r="B599" s="24" t="s">
        <v>711</v>
      </c>
      <c r="C599" s="24" t="s">
        <v>855</v>
      </c>
      <c r="D599" s="24" t="s">
        <v>73</v>
      </c>
      <c r="E599" s="24" t="s">
        <v>856</v>
      </c>
      <c r="F599" s="13">
        <v>656</v>
      </c>
      <c r="G599" s="24" t="s">
        <v>1190</v>
      </c>
      <c r="H599" s="24" t="s">
        <v>850</v>
      </c>
      <c r="I599" s="24" t="s">
        <v>847</v>
      </c>
      <c r="J599" s="24" t="s">
        <v>32</v>
      </c>
      <c r="K599" s="24" t="s">
        <v>1183</v>
      </c>
      <c r="L599" s="24" t="str">
        <f>mappings[field]&amp;mappings[institution]&amp;mappings[element/field]&amp;mappings[subelement/field(s)]&amp;mappings[constraints]</f>
        <v>subject_genreGEN656kvnone</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73</v>
      </c>
    </row>
    <row r="600" spans="1:17" x14ac:dyDescent="0.25">
      <c r="A600" s="24" t="s">
        <v>711</v>
      </c>
      <c r="B600" s="24" t="s">
        <v>711</v>
      </c>
      <c r="C600" s="24" t="s">
        <v>855</v>
      </c>
      <c r="D600" s="24" t="s">
        <v>33</v>
      </c>
      <c r="E600" s="24" t="s">
        <v>856</v>
      </c>
      <c r="F600" s="13">
        <v>600</v>
      </c>
      <c r="G600" s="24" t="s">
        <v>961</v>
      </c>
      <c r="H600" s="3" t="s">
        <v>850</v>
      </c>
      <c r="I600" s="24" t="s">
        <v>847</v>
      </c>
      <c r="J600" s="3" t="s">
        <v>32</v>
      </c>
      <c r="K600" s="24" t="s">
        <v>32</v>
      </c>
      <c r="L600" s="24" t="str">
        <f>mappings[field]&amp;mappings[institution]&amp;mappings[element/field]&amp;mappings[subelement/field(s)]&amp;mappings[constraints]</f>
        <v>subject_genreGEN600vnone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32</v>
      </c>
    </row>
    <row r="601" spans="1:17" x14ac:dyDescent="0.25">
      <c r="A601" s="24" t="s">
        <v>711</v>
      </c>
      <c r="B601" s="24" t="s">
        <v>711</v>
      </c>
      <c r="C601" s="24" t="s">
        <v>855</v>
      </c>
      <c r="D601" s="24" t="s">
        <v>33</v>
      </c>
      <c r="E601" s="24" t="s">
        <v>856</v>
      </c>
      <c r="F601" s="13">
        <v>610</v>
      </c>
      <c r="G601" s="24" t="s">
        <v>961</v>
      </c>
      <c r="H601" s="3" t="s">
        <v>850</v>
      </c>
      <c r="I601" s="24" t="s">
        <v>847</v>
      </c>
      <c r="J601" s="24" t="s">
        <v>32</v>
      </c>
      <c r="K601" s="24" t="s">
        <v>32</v>
      </c>
      <c r="L601" s="24" t="str">
        <f>mappings[field]&amp;mappings[institution]&amp;mappings[element/field]&amp;mappings[subelement/field(s)]&amp;mappings[constraints]</f>
        <v>subject_genreGEN610vnone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x14ac:dyDescent="0.25">
      <c r="A602" s="24" t="s">
        <v>711</v>
      </c>
      <c r="B602" s="24" t="s">
        <v>711</v>
      </c>
      <c r="C602" s="24" t="s">
        <v>855</v>
      </c>
      <c r="D602" s="24" t="s">
        <v>33</v>
      </c>
      <c r="E602" s="24" t="s">
        <v>856</v>
      </c>
      <c r="F602" s="13">
        <v>611</v>
      </c>
      <c r="G602" s="24" t="s">
        <v>961</v>
      </c>
      <c r="H602" s="3" t="s">
        <v>850</v>
      </c>
      <c r="I602" s="24" t="s">
        <v>847</v>
      </c>
      <c r="J602" s="24" t="s">
        <v>32</v>
      </c>
      <c r="K602" s="24" t="s">
        <v>32</v>
      </c>
      <c r="L602" s="24" t="str">
        <f>mappings[field]&amp;mappings[institution]&amp;mappings[element/field]&amp;mappings[subelement/field(s)]&amp;mappings[constraints]</f>
        <v>subject_genreGEN611vnone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x14ac:dyDescent="0.25">
      <c r="A603" s="24" t="s">
        <v>711</v>
      </c>
      <c r="B603" s="24" t="s">
        <v>711</v>
      </c>
      <c r="C603" s="24" t="s">
        <v>855</v>
      </c>
      <c r="D603" s="24" t="s">
        <v>33</v>
      </c>
      <c r="E603" s="24" t="s">
        <v>856</v>
      </c>
      <c r="F603" s="13">
        <v>630</v>
      </c>
      <c r="G603" s="24" t="s">
        <v>961</v>
      </c>
      <c r="H603" s="3" t="s">
        <v>850</v>
      </c>
      <c r="I603" s="24" t="s">
        <v>847</v>
      </c>
      <c r="J603" s="24" t="s">
        <v>32</v>
      </c>
      <c r="K603" s="24" t="s">
        <v>32</v>
      </c>
      <c r="L603" s="24" t="str">
        <f>mappings[field]&amp;mappings[institution]&amp;mappings[element/field]&amp;mappings[subelement/field(s)]&amp;mappings[constraints]</f>
        <v>subject_genreGEN630vnone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73</v>
      </c>
      <c r="E604" s="24" t="s">
        <v>856</v>
      </c>
      <c r="F604" s="13">
        <v>647</v>
      </c>
      <c r="G604" s="24" t="s">
        <v>961</v>
      </c>
      <c r="H604" s="3" t="s">
        <v>850</v>
      </c>
      <c r="I604" s="24" t="s">
        <v>847</v>
      </c>
      <c r="J604" s="24" t="s">
        <v>32</v>
      </c>
      <c r="K604" s="24" t="s">
        <v>1181</v>
      </c>
      <c r="L604" s="24" t="str">
        <f>mappings[field]&amp;mappings[institution]&amp;mappings[element/field]&amp;mappings[subelement/field(s)]&amp;mappings[constraints]</f>
        <v>subject_genreGEN647vnone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73</v>
      </c>
      <c r="E605" s="24" t="s">
        <v>856</v>
      </c>
      <c r="F605" s="13">
        <v>648</v>
      </c>
      <c r="G605" s="24" t="s">
        <v>961</v>
      </c>
      <c r="H605" s="3" t="s">
        <v>850</v>
      </c>
      <c r="I605" s="24" t="s">
        <v>847</v>
      </c>
      <c r="J605" s="3" t="s">
        <v>32</v>
      </c>
      <c r="K605" s="24" t="s">
        <v>1182</v>
      </c>
      <c r="L605" s="24" t="str">
        <f>mappings[field]&amp;mappings[institution]&amp;mappings[element/field]&amp;mappings[subelement/field(s)]&amp;mappings[constraints]</f>
        <v>subject_genreGEN648vnone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650</v>
      </c>
      <c r="G606" s="24" t="s">
        <v>961</v>
      </c>
      <c r="H606" s="3" t="s">
        <v>850</v>
      </c>
      <c r="I606" s="24" t="s">
        <v>847</v>
      </c>
      <c r="J606" s="24" t="s">
        <v>32</v>
      </c>
      <c r="K606" s="24" t="s">
        <v>32</v>
      </c>
      <c r="L606" s="24" t="str">
        <f>mappings[field]&amp;mappings[institution]&amp;mappings[element/field]&amp;mappings[subelement/field(s)]&amp;mappings[constraints]</f>
        <v>subject_genreGEN650vnone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33</v>
      </c>
      <c r="E607" s="24" t="s">
        <v>856</v>
      </c>
      <c r="F607" s="13">
        <v>651</v>
      </c>
      <c r="G607" s="24" t="s">
        <v>961</v>
      </c>
      <c r="H607" s="3" t="s">
        <v>850</v>
      </c>
      <c r="I607" s="24" t="s">
        <v>847</v>
      </c>
      <c r="J607" s="3" t="s">
        <v>32</v>
      </c>
      <c r="K607" s="24" t="s">
        <v>32</v>
      </c>
      <c r="L607" s="24" t="str">
        <f>mappings[field]&amp;mappings[institution]&amp;mappings[element/field]&amp;mappings[subelement/field(s)]&amp;mappings[constraints]</f>
        <v>subject_genreGEN651vnone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3" t="s">
        <v>711</v>
      </c>
      <c r="B608" s="3" t="s">
        <v>711</v>
      </c>
      <c r="C608" s="24" t="s">
        <v>855</v>
      </c>
      <c r="D608" s="24" t="s">
        <v>33</v>
      </c>
      <c r="E608" s="24" t="s">
        <v>856</v>
      </c>
      <c r="F608" s="11">
        <v>655</v>
      </c>
      <c r="G608" s="3" t="s">
        <v>961</v>
      </c>
      <c r="H608" s="24" t="s">
        <v>850</v>
      </c>
      <c r="I608" s="24" t="s">
        <v>847</v>
      </c>
      <c r="J608" s="3" t="s">
        <v>32</v>
      </c>
      <c r="K608" s="3" t="s">
        <v>32</v>
      </c>
      <c r="L608" s="24" t="str">
        <f>mappings[field]&amp;mappings[institution]&amp;mappings[element/field]&amp;mappings[subelement/field(s)]&amp;mappings[constraints]</f>
        <v>subject_genreGEN655vnone</v>
      </c>
      <c r="M608" s="3">
        <f>IF(ISNUMBER(MATCH(mappings[mapping_id],issuesmap[mappingID],0)),COUNTIF(issuesmap[mappingID],mappings[mapping_id]),0)</f>
        <v>0</v>
      </c>
      <c r="N608" s="3">
        <f>IF(ISNUMBER(MATCH(mappings[field],issuesfield[field],0)),COUNTIF(issuesfield[field],mappings[field]),0)</f>
        <v>2</v>
      </c>
      <c r="O608" s="3" t="str">
        <f>IF(ISNUMBER(MATCH(mappings[field],#REF!,0)),"y","n")</f>
        <v>n</v>
      </c>
      <c r="P608" s="3" t="s">
        <v>73</v>
      </c>
      <c r="Q608" s="3" t="s">
        <v>32</v>
      </c>
    </row>
    <row r="609" spans="1:17" x14ac:dyDescent="0.25">
      <c r="A609" s="24" t="s">
        <v>711</v>
      </c>
      <c r="B609" s="24" t="s">
        <v>711</v>
      </c>
      <c r="C609" s="24" t="s">
        <v>855</v>
      </c>
      <c r="D609" s="24" t="s">
        <v>73</v>
      </c>
      <c r="E609" s="24" t="s">
        <v>856</v>
      </c>
      <c r="F609" s="13">
        <v>657</v>
      </c>
      <c r="G609" s="24" t="s">
        <v>961</v>
      </c>
      <c r="H609" s="24" t="s">
        <v>850</v>
      </c>
      <c r="I609" s="24" t="s">
        <v>847</v>
      </c>
      <c r="J609" s="3" t="s">
        <v>32</v>
      </c>
      <c r="K609" s="24" t="s">
        <v>1183</v>
      </c>
      <c r="L609" s="24" t="str">
        <f>mappings[field]&amp;mappings[institution]&amp;mappings[element/field]&amp;mappings[subelement/field(s)]&amp;mappings[constraints]</f>
        <v>subject_genreGEN657vnone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v>
      </c>
      <c r="G610" s="24">
        <v>17</v>
      </c>
      <c r="H610" s="24" t="s">
        <v>1175</v>
      </c>
      <c r="I610" s="24" t="s">
        <v>847</v>
      </c>
      <c r="J610" s="3" t="s">
        <v>1177</v>
      </c>
      <c r="K610" s="24" t="s">
        <v>1178</v>
      </c>
      <c r="L610" s="24" t="str">
        <f>mappings[field]&amp;mappings[institution]&amp;mappings[element/field]&amp;mappings[subelement/field(s)]&amp;mappings[constraints]</f>
        <v>subject_genreGEN617006/00 =~ [at]</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927</v>
      </c>
    </row>
    <row r="611" spans="1:17" x14ac:dyDescent="0.25">
      <c r="A611" s="24" t="s">
        <v>711</v>
      </c>
      <c r="B611" s="24" t="s">
        <v>711</v>
      </c>
      <c r="C611" s="24" t="s">
        <v>855</v>
      </c>
      <c r="D611" s="24" t="s">
        <v>33</v>
      </c>
      <c r="E611" s="24" t="s">
        <v>856</v>
      </c>
      <c r="F611" s="13">
        <v>8</v>
      </c>
      <c r="G611" s="24">
        <v>34</v>
      </c>
      <c r="H611" s="24" t="s">
        <v>1179</v>
      </c>
      <c r="I611" s="24" t="s">
        <v>847</v>
      </c>
      <c r="J611" s="24" t="s">
        <v>1177</v>
      </c>
      <c r="K611" s="24" t="s">
        <v>1178</v>
      </c>
      <c r="L611" s="24" t="str">
        <f>mappings[field]&amp;mappings[institution]&amp;mappings[element/field]&amp;mappings[subelement/field(s)]&amp;mappings[constraints]</f>
        <v>subject_genreGEN834LDR/06 = a AND LDR/07 =~ [acdm]</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73</v>
      </c>
    </row>
    <row r="612" spans="1:17" x14ac:dyDescent="0.25">
      <c r="A612" s="24" t="s">
        <v>711</v>
      </c>
      <c r="B612" s="24" t="s">
        <v>711</v>
      </c>
      <c r="C612" s="24" t="s">
        <v>855</v>
      </c>
      <c r="D612" s="24" t="s">
        <v>33</v>
      </c>
      <c r="E612" s="24" t="s">
        <v>856</v>
      </c>
      <c r="F612" s="13">
        <v>6</v>
      </c>
      <c r="G612" s="24">
        <v>16</v>
      </c>
      <c r="H612" s="24" t="s">
        <v>1175</v>
      </c>
      <c r="I612" s="24" t="s">
        <v>847</v>
      </c>
      <c r="J612" s="24" t="s">
        <v>1176</v>
      </c>
      <c r="K612" s="24" t="s">
        <v>32</v>
      </c>
      <c r="L612" s="24" t="str">
        <f>mappings[field]&amp;mappings[institution]&amp;mappings[element/field]&amp;mappings[subelement/field(s)]&amp;mappings[constraints]</f>
        <v>subject_genreGEN616006/00 =~ [at]</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x14ac:dyDescent="0.25">
      <c r="A613" s="24" t="s">
        <v>711</v>
      </c>
      <c r="B613" s="24" t="s">
        <v>711</v>
      </c>
      <c r="C613" s="24" t="s">
        <v>855</v>
      </c>
      <c r="D613" s="24" t="s">
        <v>33</v>
      </c>
      <c r="E613" s="24" t="s">
        <v>856</v>
      </c>
      <c r="F613" s="13">
        <v>8</v>
      </c>
      <c r="G613" s="24">
        <v>33</v>
      </c>
      <c r="H613" s="24" t="s">
        <v>1179</v>
      </c>
      <c r="I613" s="24" t="s">
        <v>847</v>
      </c>
      <c r="J613" s="24" t="s">
        <v>1176</v>
      </c>
      <c r="K613" s="24" t="s">
        <v>32</v>
      </c>
      <c r="L613" s="24" t="str">
        <f>mappings[field]&amp;mappings[institution]&amp;mappings[element/field]&amp;mappings[subelement/field(s)]&amp;mappings[constraints]</f>
        <v>subject_genreGEN833LDR/06 = a AND LDR/07 =~ [acdm]</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73</v>
      </c>
      <c r="E614" s="24" t="s">
        <v>856</v>
      </c>
      <c r="F614" s="13">
        <v>655</v>
      </c>
      <c r="G614" s="24" t="s">
        <v>1184</v>
      </c>
      <c r="H614" s="3" t="s">
        <v>850</v>
      </c>
      <c r="I614" s="24" t="s">
        <v>862</v>
      </c>
      <c r="J614" s="3" t="s">
        <v>1185</v>
      </c>
      <c r="K614" s="24" t="s">
        <v>1186</v>
      </c>
      <c r="L614" s="24" t="str">
        <f>mappings[field]&amp;mappings[institution]&amp;mappings[element/field]&amp;mappings[subelement/field(s)]&amp;mappings[constraints]</f>
        <v>subject_genreGEN655axnone</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73</v>
      </c>
      <c r="E615" s="24" t="s">
        <v>856</v>
      </c>
      <c r="F615" s="13">
        <v>655</v>
      </c>
      <c r="G615" s="24" t="s">
        <v>1184</v>
      </c>
      <c r="H615" s="24" t="s">
        <v>1187</v>
      </c>
      <c r="I615" s="24" t="s">
        <v>862</v>
      </c>
      <c r="J615" s="24" t="s">
        <v>1188</v>
      </c>
      <c r="K615" s="24" t="s">
        <v>1189</v>
      </c>
      <c r="L615" s="24" t="str">
        <f>mappings[field]&amp;mappings[institution]&amp;mappings[element/field]&amp;mappings[subelement/field(s)]&amp;mappings[constraints]</f>
        <v>subject_genreGEN655axi2=7 AND $2 =~ /rbbin|rbgenr|rbmscv|rbpap|rbpri|rbprov|rbpub|rbtyp/</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73</v>
      </c>
      <c r="E616" s="24" t="s">
        <v>856</v>
      </c>
      <c r="F616" s="13">
        <v>384</v>
      </c>
      <c r="G616" s="24" t="s">
        <v>849</v>
      </c>
      <c r="H616" s="24" t="s">
        <v>850</v>
      </c>
      <c r="I616" s="24" t="s">
        <v>847</v>
      </c>
      <c r="J616" s="24" t="s">
        <v>29</v>
      </c>
      <c r="K616" s="24" t="s">
        <v>29</v>
      </c>
      <c r="L616" s="15" t="s">
        <v>1180</v>
      </c>
      <c r="M616" s="15">
        <v>0</v>
      </c>
      <c r="N616" s="15">
        <v>3</v>
      </c>
      <c r="O616" s="15" t="s">
        <v>73</v>
      </c>
      <c r="P616" s="3" t="s">
        <v>73</v>
      </c>
      <c r="Q616" s="3" t="s">
        <v>73</v>
      </c>
    </row>
    <row r="617" spans="1:17" x14ac:dyDescent="0.25">
      <c r="A617" s="24" t="s">
        <v>711</v>
      </c>
      <c r="B617" s="24" t="s">
        <v>711</v>
      </c>
      <c r="C617" s="24" t="s">
        <v>855</v>
      </c>
      <c r="D617" s="24" t="s">
        <v>73</v>
      </c>
      <c r="E617" s="24" t="s">
        <v>856</v>
      </c>
      <c r="F617" s="13">
        <v>382</v>
      </c>
      <c r="G617" s="24" t="s">
        <v>868</v>
      </c>
      <c r="H617" s="24" t="s">
        <v>850</v>
      </c>
      <c r="I617" s="24" t="s">
        <v>847</v>
      </c>
      <c r="J617" s="24" t="s">
        <v>29</v>
      </c>
      <c r="K617" s="24" t="s">
        <v>29</v>
      </c>
      <c r="L617" s="15" t="str">
        <f>mappings[field]&amp;mappings[institution]&amp;mappings[element/field]&amp;mappings[subelement/field(s)]&amp;mappings[constraints]</f>
        <v>subject_genreGEN382abdpnone</v>
      </c>
      <c r="M617" s="15">
        <f>IF(ISNUMBER(MATCH(mappings[mapping_id],issuesmap[mappingID],0)),COUNTIF(issuesmap[mappingID],mappings[mapping_id]),0)</f>
        <v>0</v>
      </c>
      <c r="N617" s="15">
        <f>IF(ISNUMBER(MATCH(mappings[field],issuesfield[field],0)),COUNTIF(issuesfield[field],mappings[field]),0)</f>
        <v>2</v>
      </c>
      <c r="O617" s="15" t="str">
        <f>IF(ISNUMBER(MATCH(mappings[field],#REF!,0)),"y","n")</f>
        <v>n</v>
      </c>
      <c r="P617" s="15" t="s">
        <v>73</v>
      </c>
      <c r="Q617" s="15" t="s">
        <v>73</v>
      </c>
    </row>
    <row r="618" spans="1:17" x14ac:dyDescent="0.25">
      <c r="A618" s="24" t="s">
        <v>718</v>
      </c>
      <c r="B618" s="24" t="s">
        <v>718</v>
      </c>
      <c r="C618" s="24" t="s">
        <v>855</v>
      </c>
      <c r="D618" s="24" t="s">
        <v>33</v>
      </c>
      <c r="E618" s="24" t="s">
        <v>856</v>
      </c>
      <c r="F618" s="13">
        <v>653</v>
      </c>
      <c r="G618" s="24" t="s">
        <v>849</v>
      </c>
      <c r="H618" s="24" t="s">
        <v>1193</v>
      </c>
      <c r="I618" s="24" t="s">
        <v>847</v>
      </c>
      <c r="J618" s="3" t="s">
        <v>32</v>
      </c>
      <c r="K618" s="24" t="s">
        <v>32</v>
      </c>
      <c r="L618" s="24" t="str">
        <f>mappings[field]&amp;mappings[institution]&amp;mappings[element/field]&amp;mappings[subelement/field(s)]&amp;mappings[constraints]</f>
        <v>subject_geographicGEN653ai2 = 5</v>
      </c>
      <c r="M618" s="24">
        <f>IF(ISNUMBER(MATCH(mappings[mapping_id],issuesmap[mappingID],0)),COUNTIF(issuesmap[mappingID],mappings[mapping_id]),0)</f>
        <v>0</v>
      </c>
      <c r="N618" s="24">
        <f>IF(ISNUMBER(MATCH(mappings[field],issuesfield[field],0)),COUNTIF(issuesfield[field],mappings[field]),0)</f>
        <v>1</v>
      </c>
      <c r="O618" s="15" t="str">
        <f>IF(ISNUMBER(MATCH(mappings[field],#REF!,0)),"y","n")</f>
        <v>n</v>
      </c>
      <c r="P618" s="15" t="s">
        <v>73</v>
      </c>
      <c r="Q618" s="15" t="s">
        <v>32</v>
      </c>
    </row>
    <row r="619" spans="1:17" x14ac:dyDescent="0.25">
      <c r="A619" s="24" t="s">
        <v>718</v>
      </c>
      <c r="B619" s="24" t="s">
        <v>718</v>
      </c>
      <c r="C619" s="24" t="s">
        <v>855</v>
      </c>
      <c r="D619" s="24" t="s">
        <v>33</v>
      </c>
      <c r="E619" s="24" t="s">
        <v>856</v>
      </c>
      <c r="F619" s="13">
        <v>662</v>
      </c>
      <c r="G619" s="24" t="s">
        <v>1194</v>
      </c>
      <c r="H619" s="24" t="s">
        <v>850</v>
      </c>
      <c r="I619" s="24" t="s">
        <v>847</v>
      </c>
      <c r="J619" s="3" t="s">
        <v>32</v>
      </c>
      <c r="K619" s="24" t="s">
        <v>32</v>
      </c>
      <c r="L619" s="15" t="str">
        <f>mappings[field]&amp;mappings[institution]&amp;mappings[element/field]&amp;mappings[subelement/field(s)]&amp;mappings[constraints]</f>
        <v>subject_geographicGEN662abcdfghnone</v>
      </c>
      <c r="M619" s="15">
        <f>IF(ISNUMBER(MATCH(mappings[mapping_id],issuesmap[mappingID],0)),COUNTIF(issuesmap[mappingID],mappings[mapping_id]),0)</f>
        <v>0</v>
      </c>
      <c r="N619" s="15">
        <f>IF(ISNUMBER(MATCH(mappings[field],issuesfield[field],0)),COUNTIF(issuesfield[field],mappings[field]),0)</f>
        <v>1</v>
      </c>
      <c r="O619" s="15" t="str">
        <f>IF(ISNUMBER(MATCH(mappings[field],#REF!,0)),"y","n")</f>
        <v>n</v>
      </c>
      <c r="P619" s="15" t="s">
        <v>73</v>
      </c>
      <c r="Q619" s="15" t="s">
        <v>73</v>
      </c>
    </row>
    <row r="620" spans="1:17" x14ac:dyDescent="0.25">
      <c r="A620" s="24" t="s">
        <v>718</v>
      </c>
      <c r="B620" s="24" t="s">
        <v>718</v>
      </c>
      <c r="C620" s="24" t="s">
        <v>855</v>
      </c>
      <c r="D620" s="24" t="s">
        <v>33</v>
      </c>
      <c r="E620" s="24" t="s">
        <v>856</v>
      </c>
      <c r="F620" s="13">
        <v>600</v>
      </c>
      <c r="G620" s="24" t="s">
        <v>926</v>
      </c>
      <c r="H620" s="24" t="s">
        <v>850</v>
      </c>
      <c r="I620" s="24" t="s">
        <v>847</v>
      </c>
      <c r="J620" s="24" t="s">
        <v>32</v>
      </c>
      <c r="K620" s="24" t="s">
        <v>32</v>
      </c>
      <c r="L620" s="24" t="str">
        <f>mappings[field]&amp;mappings[institution]&amp;mappings[element/field]&amp;mappings[subelement/field(s)]&amp;mappings[constraints]</f>
        <v>subject_geographicGEN600znone</v>
      </c>
      <c r="M620" s="24">
        <f>IF(ISNUMBER(MATCH(mappings[mapping_id],issuesmap[mappingID],0)),COUNTIF(issuesmap[mappingID],mappings[mapping_id]),0)</f>
        <v>0</v>
      </c>
      <c r="N620" s="24">
        <f>IF(ISNUMBER(MATCH(mappings[field],issuesfield[field],0)),COUNTIF(issuesfield[field],mappings[field]),0)</f>
        <v>1</v>
      </c>
      <c r="O620" s="15" t="str">
        <f>IF(ISNUMBER(MATCH(mappings[field],#REF!,0)),"y","n")</f>
        <v>n</v>
      </c>
      <c r="P620" s="15" t="s">
        <v>73</v>
      </c>
      <c r="Q620" s="15" t="s">
        <v>32</v>
      </c>
    </row>
    <row r="621" spans="1:17" x14ac:dyDescent="0.25">
      <c r="A621" s="24" t="s">
        <v>718</v>
      </c>
      <c r="B621" s="24" t="s">
        <v>718</v>
      </c>
      <c r="C621" s="24" t="s">
        <v>855</v>
      </c>
      <c r="D621" s="24" t="s">
        <v>33</v>
      </c>
      <c r="E621" s="24" t="s">
        <v>856</v>
      </c>
      <c r="F621" s="13">
        <v>610</v>
      </c>
      <c r="G621" s="24" t="s">
        <v>926</v>
      </c>
      <c r="H621" s="24" t="s">
        <v>850</v>
      </c>
      <c r="I621" s="24" t="s">
        <v>847</v>
      </c>
      <c r="J621" s="24" t="s">
        <v>32</v>
      </c>
      <c r="K621" s="24" t="s">
        <v>32</v>
      </c>
      <c r="L621" s="24" t="str">
        <f>mappings[field]&amp;mappings[institution]&amp;mappings[element/field]&amp;mappings[subelement/field(s)]&amp;mappings[constraints]</f>
        <v>subject_geographicGEN610znone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611</v>
      </c>
      <c r="G622" s="24" t="s">
        <v>926</v>
      </c>
      <c r="H622" s="24" t="s">
        <v>850</v>
      </c>
      <c r="I622" s="3" t="s">
        <v>847</v>
      </c>
      <c r="J622" s="3" t="s">
        <v>32</v>
      </c>
      <c r="K622" s="24" t="s">
        <v>32</v>
      </c>
      <c r="L622" s="24" t="str">
        <f>mappings[field]&amp;mappings[institution]&amp;mappings[element/field]&amp;mappings[subelement/field(s)]&amp;mappings[constraints]</f>
        <v>subject_geographicGEN611znone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718</v>
      </c>
      <c r="B623" s="24" t="s">
        <v>718</v>
      </c>
      <c r="C623" s="24" t="s">
        <v>855</v>
      </c>
      <c r="D623" s="24" t="s">
        <v>33</v>
      </c>
      <c r="E623" s="24" t="s">
        <v>856</v>
      </c>
      <c r="F623" s="13">
        <v>630</v>
      </c>
      <c r="G623" s="24" t="s">
        <v>926</v>
      </c>
      <c r="H623" s="24" t="s">
        <v>850</v>
      </c>
      <c r="I623" s="24" t="s">
        <v>847</v>
      </c>
      <c r="J623" s="24" t="s">
        <v>32</v>
      </c>
      <c r="K623" s="24" t="s">
        <v>32</v>
      </c>
      <c r="L623" s="24" t="str">
        <f>mappings[field]&amp;mappings[institution]&amp;mappings[element/field]&amp;mappings[subelement/field(s)]&amp;mappings[constraints]</f>
        <v>subject_geographicGEN630znone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73</v>
      </c>
      <c r="E624" s="24" t="s">
        <v>856</v>
      </c>
      <c r="F624" s="13">
        <v>648</v>
      </c>
      <c r="G624" s="24" t="s">
        <v>926</v>
      </c>
      <c r="H624" s="24" t="s">
        <v>850</v>
      </c>
      <c r="I624" s="24" t="s">
        <v>847</v>
      </c>
      <c r="J624" s="24" t="s">
        <v>32</v>
      </c>
      <c r="K624" s="24" t="s">
        <v>1182</v>
      </c>
      <c r="L624" s="24" t="str">
        <f>mappings[field]&amp;mappings[institution]&amp;mappings[element/field]&amp;mappings[subelement/field(s)]&amp;mappings[constraints]</f>
        <v>subject_geographicGEN648znone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650</v>
      </c>
      <c r="G625" s="24" t="s">
        <v>926</v>
      </c>
      <c r="H625" s="24" t="s">
        <v>850</v>
      </c>
      <c r="I625" s="24" t="s">
        <v>847</v>
      </c>
      <c r="J625" s="24" t="s">
        <v>32</v>
      </c>
      <c r="K625" s="24" t="s">
        <v>32</v>
      </c>
      <c r="L625" s="24" t="str">
        <f>mappings[field]&amp;mappings[institution]&amp;mappings[element/field]&amp;mappings[subelement/field(s)]&amp;mappings[constraints]</f>
        <v>subject_geographicGEN650znone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651</v>
      </c>
      <c r="G626" s="24" t="s">
        <v>926</v>
      </c>
      <c r="H626" s="24" t="s">
        <v>850</v>
      </c>
      <c r="I626" s="24" t="s">
        <v>847</v>
      </c>
      <c r="J626" s="3" t="s">
        <v>32</v>
      </c>
      <c r="K626" s="24" t="s">
        <v>32</v>
      </c>
      <c r="L626" s="24" t="str">
        <f>mappings[field]&amp;mappings[institution]&amp;mappings[element/field]&amp;mappings[subelement/field(s)]&amp;mappings[constraints]</f>
        <v>subject_geographicGEN651znone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33</v>
      </c>
      <c r="E627" s="24" t="s">
        <v>856</v>
      </c>
      <c r="F627" s="13">
        <v>655</v>
      </c>
      <c r="G627" s="24" t="s">
        <v>926</v>
      </c>
      <c r="H627" s="24" t="s">
        <v>850</v>
      </c>
      <c r="I627" s="24" t="s">
        <v>847</v>
      </c>
      <c r="J627" s="3" t="s">
        <v>32</v>
      </c>
      <c r="K627" s="24" t="s">
        <v>32</v>
      </c>
      <c r="L627" s="24" t="str">
        <f>mappings[field]&amp;mappings[institution]&amp;mappings[element/field]&amp;mappings[subelement/field(s)]&amp;mappings[constraints]</f>
        <v>subject_geographicGEN655znone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656</v>
      </c>
      <c r="G628" s="24" t="s">
        <v>926</v>
      </c>
      <c r="H628" s="24" t="s">
        <v>850</v>
      </c>
      <c r="I628" s="24" t="s">
        <v>847</v>
      </c>
      <c r="J628" t="s">
        <v>32</v>
      </c>
      <c r="K628" s="24" t="s">
        <v>32</v>
      </c>
      <c r="L628" s="24" t="str">
        <f>mappings[field]&amp;mappings[institution]&amp;mappings[element/field]&amp;mappings[subelement/field(s)]&amp;mappings[constraints]</f>
        <v>subject_geographicGEN656znone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657</v>
      </c>
      <c r="G629" s="24" t="s">
        <v>926</v>
      </c>
      <c r="H629" s="24" t="s">
        <v>850</v>
      </c>
      <c r="I629" s="24" t="s">
        <v>847</v>
      </c>
      <c r="J629" t="s">
        <v>32</v>
      </c>
      <c r="K629" s="24" t="s">
        <v>32</v>
      </c>
      <c r="L629" s="24" t="str">
        <f>mappings[field]&amp;mappings[institution]&amp;mappings[element/field]&amp;mappings[subelement/field(s)]&amp;mappings[constraints]</f>
        <v>subject_geographicGEN657znone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651</v>
      </c>
      <c r="G630" s="24" t="s">
        <v>1191</v>
      </c>
      <c r="H630" s="24" t="s">
        <v>850</v>
      </c>
      <c r="I630" s="24" t="s">
        <v>862</v>
      </c>
      <c r="J630" t="s">
        <v>1192</v>
      </c>
      <c r="K630" s="24" t="s">
        <v>32</v>
      </c>
      <c r="L630" s="15" t="str">
        <f>mappings[field]&amp;mappings[institution]&amp;mappings[element/field]&amp;mappings[subelement/field(s)]&amp;mappings[constraints]</f>
        <v>subject_geographicGEN651agnone</v>
      </c>
      <c r="M630" s="15">
        <f>IF(ISNUMBER(MATCH(mappings[mapping_id],issuesmap[mappingID],0)),COUNTIF(issuesmap[mappingID],mappings[mapping_id]),0)</f>
        <v>0</v>
      </c>
      <c r="N630" s="15">
        <f>IF(ISNUMBER(MATCH(mappings[field],issuesfield[field],0)),COUNTIF(issuesfield[field],mappings[field]),0)</f>
        <v>1</v>
      </c>
      <c r="O630" s="15" t="str">
        <f>IF(ISNUMBER(MATCH(mappings[field],#REF!,0)),"y","n")</f>
        <v>n</v>
      </c>
      <c r="P630" s="15" t="s">
        <v>73</v>
      </c>
      <c r="Q630" s="15" t="s">
        <v>73</v>
      </c>
    </row>
    <row r="631" spans="1:17" x14ac:dyDescent="0.25">
      <c r="A631" s="3" t="s">
        <v>724</v>
      </c>
      <c r="B631" s="3" t="s">
        <v>729</v>
      </c>
      <c r="C631" s="24" t="s">
        <v>855</v>
      </c>
      <c r="D631" s="24" t="s">
        <v>73</v>
      </c>
      <c r="E631" s="24" t="s">
        <v>856</v>
      </c>
      <c r="F631" s="11">
        <v>653</v>
      </c>
      <c r="G631" s="3" t="s">
        <v>849</v>
      </c>
      <c r="H631" s="3" t="s">
        <v>1202</v>
      </c>
      <c r="I631" s="3" t="s">
        <v>847</v>
      </c>
      <c r="J631" s="3" t="s">
        <v>870</v>
      </c>
      <c r="K631" s="3" t="s">
        <v>32</v>
      </c>
      <c r="L631" s="3" t="str">
        <f>mappings[field]&amp;mappings[institution]&amp;mappings[element/field]&amp;mappings[subelement/field(s)]&amp;mappings[constraints]</f>
        <v>subject_headings[value]GEN653ai2 =~ /[ 012345]/</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s="3" t="s">
        <v>724</v>
      </c>
      <c r="B632" s="3" t="s">
        <v>729</v>
      </c>
      <c r="C632" s="24" t="s">
        <v>855</v>
      </c>
      <c r="D632" s="24" t="s">
        <v>73</v>
      </c>
      <c r="E632" s="24" t="s">
        <v>856</v>
      </c>
      <c r="F632" s="11">
        <v>662</v>
      </c>
      <c r="G632" s="3" t="s">
        <v>1194</v>
      </c>
      <c r="H632" t="s">
        <v>850</v>
      </c>
      <c r="I632" s="3" t="s">
        <v>862</v>
      </c>
      <c r="J632" t="s">
        <v>870</v>
      </c>
      <c r="K632" s="3" t="s">
        <v>32</v>
      </c>
      <c r="L632" s="3" t="str">
        <f>mappings[field]&amp;mappings[institution]&amp;mappings[element/field]&amp;mappings[subelement/field(s)]&amp;mappings[constraints]</f>
        <v>subject_headings[value]GEN662abcdfghnone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724</v>
      </c>
      <c r="B633" s="3" t="s">
        <v>729</v>
      </c>
      <c r="C633" s="24" t="s">
        <v>855</v>
      </c>
      <c r="D633" s="24" t="s">
        <v>73</v>
      </c>
      <c r="E633" s="24" t="s">
        <v>856</v>
      </c>
      <c r="F633" s="11">
        <v>656</v>
      </c>
      <c r="G633" s="3" t="s">
        <v>1203</v>
      </c>
      <c r="H633" t="s">
        <v>850</v>
      </c>
      <c r="I633" s="3" t="s">
        <v>862</v>
      </c>
      <c r="J633" s="3" t="s">
        <v>870</v>
      </c>
      <c r="K633" s="3" t="s">
        <v>32</v>
      </c>
      <c r="L633" s="3" t="str">
        <f>mappings[field]&amp;mappings[institution]&amp;mappings[element/field]&amp;mappings[subelement/field(s)]&amp;mappings[constraints]</f>
        <v>subject_headings[value]GEN656akvxyznone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724</v>
      </c>
      <c r="B634" s="3" t="s">
        <v>729</v>
      </c>
      <c r="C634" s="24" t="s">
        <v>855</v>
      </c>
      <c r="D634" s="24" t="s">
        <v>73</v>
      </c>
      <c r="E634" s="24" t="s">
        <v>856</v>
      </c>
      <c r="F634" s="11">
        <v>657</v>
      </c>
      <c r="G634" s="3" t="s">
        <v>871</v>
      </c>
      <c r="H634" t="s">
        <v>850</v>
      </c>
      <c r="I634" s="3" t="s">
        <v>862</v>
      </c>
      <c r="J634" s="3" t="s">
        <v>870</v>
      </c>
      <c r="K634" s="3" t="s">
        <v>32</v>
      </c>
      <c r="L634" s="3" t="str">
        <f>mappings[field]&amp;mappings[institution]&amp;mappings[element/field]&amp;mappings[subelement/field(s)]&amp;mappings[constraints]</f>
        <v>subject_headings[value]GEN657avxyznone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600</v>
      </c>
      <c r="G635" s="3" t="s">
        <v>1195</v>
      </c>
      <c r="H635" t="s">
        <v>850</v>
      </c>
      <c r="I635" s="3" t="s">
        <v>862</v>
      </c>
      <c r="J635" s="3" t="s">
        <v>872</v>
      </c>
      <c r="K635" s="3" t="s">
        <v>32</v>
      </c>
      <c r="L635" s="3" t="str">
        <f>mappings[field]&amp;mappings[institution]&amp;mappings[element/field]&amp;mappings[subelement/field(s)]&amp;mappings[constraints]</f>
        <v>subject_headings[value]GEN600abcdfghjklmnopqrstuvxyznone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610</v>
      </c>
      <c r="G636" s="3" t="s">
        <v>1196</v>
      </c>
      <c r="H636" t="s">
        <v>850</v>
      </c>
      <c r="I636" s="3" t="s">
        <v>862</v>
      </c>
      <c r="J636" s="3" t="s">
        <v>872</v>
      </c>
      <c r="K636" s="3" t="s">
        <v>32</v>
      </c>
      <c r="L636" s="3" t="str">
        <f>mappings[field]&amp;mappings[institution]&amp;mappings[element/field]&amp;mappings[subelement/field(s)]&amp;mappings[constraints]</f>
        <v>subject_headings[value]GEN610abcdfghklmnoprstuvxyznone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650</v>
      </c>
      <c r="G637" s="3" t="s">
        <v>1200</v>
      </c>
      <c r="H637" t="s">
        <v>850</v>
      </c>
      <c r="I637" s="3" t="s">
        <v>862</v>
      </c>
      <c r="J637" t="s">
        <v>872</v>
      </c>
      <c r="K637" s="3" t="s">
        <v>32</v>
      </c>
      <c r="L637" s="3" t="str">
        <f>mappings[field]&amp;mappings[institution]&amp;mappings[element/field]&amp;mappings[subelement/field(s)]&amp;mappings[constraints]</f>
        <v>subject_headings[value]GEN650abcdgvxyznone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611</v>
      </c>
      <c r="G638" s="3" t="s">
        <v>1197</v>
      </c>
      <c r="H638" t="s">
        <v>850</v>
      </c>
      <c r="I638" s="3" t="s">
        <v>862</v>
      </c>
      <c r="J638" s="3" t="s">
        <v>872</v>
      </c>
      <c r="K638" s="3" t="s">
        <v>32</v>
      </c>
      <c r="L638" s="3" t="str">
        <f>mappings[field]&amp;mappings[institution]&amp;mappings[element/field]&amp;mappings[subelement/field(s)]&amp;mappings[constraints]</f>
        <v>subject_headings[value]GEN611acdefghklnpqstuvxyznone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647</v>
      </c>
      <c r="G639" s="3" t="s">
        <v>1199</v>
      </c>
      <c r="H639" t="s">
        <v>850</v>
      </c>
      <c r="I639" s="3" t="s">
        <v>862</v>
      </c>
      <c r="J639" s="3" t="s">
        <v>872</v>
      </c>
      <c r="K639" s="3" t="s">
        <v>32</v>
      </c>
      <c r="L639" s="3" t="str">
        <f>mappings[field]&amp;mappings[institution]&amp;mappings[element/field]&amp;mappings[subelement/field(s)]&amp;mappings[constraints]</f>
        <v>subject_headings[value]GEN647acdgvxyznone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630</v>
      </c>
      <c r="G640" s="3" t="s">
        <v>1198</v>
      </c>
      <c r="H640" s="3" t="s">
        <v>850</v>
      </c>
      <c r="I640" s="3" t="s">
        <v>862</v>
      </c>
      <c r="J640" t="s">
        <v>872</v>
      </c>
      <c r="K640" s="3" t="s">
        <v>32</v>
      </c>
      <c r="L640" s="3" t="str">
        <f>mappings[field]&amp;mappings[institution]&amp;mappings[element/field]&amp;mappings[subelement/field(s)]&amp;mappings[constraints]</f>
        <v>subject_headings[value]GEN630adfghklmnoprstvxyznone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651</v>
      </c>
      <c r="G641" s="3" t="s">
        <v>1201</v>
      </c>
      <c r="H641" s="3" t="s">
        <v>850</v>
      </c>
      <c r="I641" s="3" t="s">
        <v>862</v>
      </c>
      <c r="J641" t="s">
        <v>872</v>
      </c>
      <c r="K641" s="3" t="s">
        <v>32</v>
      </c>
      <c r="L641" s="3" t="str">
        <f>mappings[field]&amp;mappings[institution]&amp;mappings[element/field]&amp;mappings[subelement/field(s)]&amp;mappings[constraints]</f>
        <v>subject_headings[value]GEN651agvxyznone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648</v>
      </c>
      <c r="G642" s="3" t="s">
        <v>871</v>
      </c>
      <c r="H642" s="3" t="s">
        <v>850</v>
      </c>
      <c r="I642" s="3" t="s">
        <v>862</v>
      </c>
      <c r="J642" s="3" t="s">
        <v>872</v>
      </c>
      <c r="K642" s="3" t="s">
        <v>32</v>
      </c>
      <c r="L642" s="3" t="str">
        <f>mappings[field]&amp;mappings[institution]&amp;mappings[element/field]&amp;mappings[subelement/field(s)]&amp;mappings[constraints]</f>
        <v>subject_headings[value]GEN648avxyznone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24" t="s">
        <v>732</v>
      </c>
      <c r="B643" s="24" t="s">
        <v>732</v>
      </c>
      <c r="C643" s="24" t="s">
        <v>855</v>
      </c>
      <c r="D643" s="24" t="s">
        <v>33</v>
      </c>
      <c r="E643" s="24" t="s">
        <v>856</v>
      </c>
      <c r="F643" s="13">
        <v>653</v>
      </c>
      <c r="G643" s="24" t="s">
        <v>849</v>
      </c>
      <c r="H643" s="3" t="s">
        <v>1174</v>
      </c>
      <c r="I643" s="24" t="s">
        <v>847</v>
      </c>
      <c r="J643" s="24" t="s">
        <v>32</v>
      </c>
      <c r="K643" s="24" t="s">
        <v>1522</v>
      </c>
      <c r="L643" s="24" t="str">
        <f>mappings[field]&amp;mappings[institution]&amp;mappings[element/field]&amp;mappings[subelement/field(s)]&amp;mappings[constraints]</f>
        <v>subject_topicalGEN653ai2 = 4</v>
      </c>
      <c r="M643" s="24">
        <f>IF(ISNUMBER(MATCH(mappings[mapping_id],issuesmap[mappingID],0)),COUNTIF(issuesmap[mappingID],mappings[mapping_id]),0)</f>
        <v>0</v>
      </c>
      <c r="N643" s="24">
        <f>IF(ISNUMBER(MATCH(mappings[field],issuesfield[field],0)),COUNTIF(issuesfield[field],mappings[field]),0)</f>
        <v>0</v>
      </c>
      <c r="O643" s="15" t="str">
        <f>IF(ISNUMBER(MATCH(mappings[field],#REF!,0)),"y","n")</f>
        <v>n</v>
      </c>
      <c r="P643" s="15" t="s">
        <v>73</v>
      </c>
      <c r="Q643" s="15" t="s">
        <v>32</v>
      </c>
    </row>
    <row r="644" spans="1:17" x14ac:dyDescent="0.25">
      <c r="A644" s="3" t="s">
        <v>732</v>
      </c>
      <c r="B644" s="3" t="s">
        <v>732</v>
      </c>
      <c r="C644" s="24" t="s">
        <v>855</v>
      </c>
      <c r="D644" s="24" t="s">
        <v>33</v>
      </c>
      <c r="E644" s="24" t="s">
        <v>856</v>
      </c>
      <c r="F644" s="11">
        <v>653</v>
      </c>
      <c r="G644" t="s">
        <v>849</v>
      </c>
      <c r="H644" s="24" t="s">
        <v>1213</v>
      </c>
      <c r="I644" s="3" t="s">
        <v>847</v>
      </c>
      <c r="J644" t="s">
        <v>32</v>
      </c>
      <c r="K644" t="s">
        <v>32</v>
      </c>
      <c r="L644" t="str">
        <f>mappings[field]&amp;mappings[institution]&amp;mappings[element/field]&amp;mappings[subelement/field(s)]&amp;mappings[constraints]</f>
        <v>subject_topicalGEN653ai2 =~ /[ 0123]/</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732</v>
      </c>
      <c r="B645" s="3" t="s">
        <v>732</v>
      </c>
      <c r="C645" s="24" t="s">
        <v>855</v>
      </c>
      <c r="D645" s="24" t="s">
        <v>73</v>
      </c>
      <c r="E645" s="24" t="s">
        <v>856</v>
      </c>
      <c r="F645" s="11">
        <v>656</v>
      </c>
      <c r="G645" t="s">
        <v>849</v>
      </c>
      <c r="H645" s="24" t="s">
        <v>850</v>
      </c>
      <c r="I645" s="24" t="s">
        <v>847</v>
      </c>
      <c r="J645" t="s">
        <v>32</v>
      </c>
      <c r="K645" s="3" t="s">
        <v>1214</v>
      </c>
      <c r="L645" t="str">
        <f>mappings[field]&amp;mappings[institution]&amp;mappings[element/field]&amp;mappings[subelement/field(s)]&amp;mappings[constraints]</f>
        <v>subject_topicalGEN656anone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s="24" t="s">
        <v>732</v>
      </c>
      <c r="B646" s="24" t="s">
        <v>732</v>
      </c>
      <c r="C646" s="24" t="s">
        <v>855</v>
      </c>
      <c r="D646" s="24" t="s">
        <v>73</v>
      </c>
      <c r="E646" s="24" t="s">
        <v>856</v>
      </c>
      <c r="F646" s="13">
        <v>657</v>
      </c>
      <c r="G646" s="24" t="s">
        <v>849</v>
      </c>
      <c r="H646" s="24" t="s">
        <v>850</v>
      </c>
      <c r="I646" s="3" t="s">
        <v>847</v>
      </c>
      <c r="J646" s="24" t="s">
        <v>32</v>
      </c>
      <c r="K646" s="24" t="s">
        <v>1215</v>
      </c>
      <c r="L646" s="24" t="str">
        <f>mappings[field]&amp;mappings[institution]&amp;mappings[element/field]&amp;mappings[subelement/field(s)]&amp;mappings[constraints]</f>
        <v>subject_topicalGEN657anone</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600</v>
      </c>
      <c r="G647" t="s">
        <v>1204</v>
      </c>
      <c r="H647" s="24" t="s">
        <v>850</v>
      </c>
      <c r="I647" s="24" t="s">
        <v>862</v>
      </c>
      <c r="J647" t="s">
        <v>32</v>
      </c>
      <c r="K647" s="3" t="s">
        <v>1205</v>
      </c>
      <c r="L647" t="str">
        <f>mappings[field]&amp;mappings[institution]&amp;mappings[element/field]&amp;mappings[subelement/field(s)]&amp;mappings[constraints]</f>
        <v>subject_topicalGEN600abcdfghjklmnopqrstunone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33</v>
      </c>
      <c r="E648" s="24" t="s">
        <v>856</v>
      </c>
      <c r="F648" s="11">
        <v>610</v>
      </c>
      <c r="G648" t="s">
        <v>1206</v>
      </c>
      <c r="H648" s="24" t="s">
        <v>850</v>
      </c>
      <c r="I648" s="3" t="s">
        <v>862</v>
      </c>
      <c r="J648" t="s">
        <v>32</v>
      </c>
      <c r="K648" s="3" t="s">
        <v>1207</v>
      </c>
      <c r="L648" t="str">
        <f>mappings[field]&amp;mappings[institution]&amp;mappings[element/field]&amp;mappings[subelement/field(s)]&amp;mappings[constraints]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732</v>
      </c>
      <c r="B649" s="3" t="s">
        <v>732</v>
      </c>
      <c r="C649" s="24" t="s">
        <v>855</v>
      </c>
      <c r="D649" s="24" t="s">
        <v>33</v>
      </c>
      <c r="E649" s="24" t="s">
        <v>856</v>
      </c>
      <c r="F649" s="11">
        <v>650</v>
      </c>
      <c r="G649" s="3" t="s">
        <v>1034</v>
      </c>
      <c r="H649" s="24" t="s">
        <v>850</v>
      </c>
      <c r="I649" s="3" t="s">
        <v>862</v>
      </c>
      <c r="J649" t="s">
        <v>32</v>
      </c>
      <c r="K649" s="3" t="s">
        <v>32</v>
      </c>
      <c r="L649" s="3" t="str">
        <f>mappings[field]&amp;mappings[institution]&amp;mappings[element/field]&amp;mappings[subelement/field(s)]&amp;mappings[constraints]</f>
        <v>subject_topicalGEN650abcdgnone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732</v>
      </c>
      <c r="B650" s="3" t="s">
        <v>732</v>
      </c>
      <c r="C650" s="24" t="s">
        <v>855</v>
      </c>
      <c r="D650" s="24" t="s">
        <v>33</v>
      </c>
      <c r="E650" s="24" t="s">
        <v>856</v>
      </c>
      <c r="F650" s="11">
        <v>611</v>
      </c>
      <c r="G650" s="3" t="s">
        <v>1208</v>
      </c>
      <c r="H650" s="24" t="s">
        <v>850</v>
      </c>
      <c r="I650" s="3" t="s">
        <v>862</v>
      </c>
      <c r="J650" s="3" t="s">
        <v>32</v>
      </c>
      <c r="K650" s="3" t="s">
        <v>1209</v>
      </c>
      <c r="L650" s="3" t="str">
        <f>mappings[field]&amp;mappings[institution]&amp;mappings[element/field]&amp;mappings[subelement/field(s)]&amp;mappings[constraints]</f>
        <v>subject_topicalGEN611acdefghklnpqstunone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73</v>
      </c>
      <c r="E651" s="24" t="s">
        <v>856</v>
      </c>
      <c r="F651" s="11">
        <v>647</v>
      </c>
      <c r="G651" s="3" t="s">
        <v>1212</v>
      </c>
      <c r="H651" s="24" t="s">
        <v>850</v>
      </c>
      <c r="I651" s="3" t="s">
        <v>862</v>
      </c>
      <c r="J651" s="3" t="s">
        <v>32</v>
      </c>
      <c r="K651" s="3" t="s">
        <v>1181</v>
      </c>
      <c r="L651" s="3" t="str">
        <f>mappings[field]&amp;mappings[institution]&amp;mappings[element/field]&amp;mappings[subelement/field(s)]&amp;mappings[constraints]</f>
        <v>subject_topicalGEN647acdgnone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630</v>
      </c>
      <c r="G652" s="3" t="s">
        <v>1210</v>
      </c>
      <c r="H652" s="24" t="s">
        <v>850</v>
      </c>
      <c r="I652" s="24" t="s">
        <v>862</v>
      </c>
      <c r="J652" s="3" t="s">
        <v>32</v>
      </c>
      <c r="K652" s="3" t="s">
        <v>1211</v>
      </c>
      <c r="L652" s="3" t="str">
        <f>mappings[field]&amp;mappings[institution]&amp;mappings[element/field]&amp;mappings[subelement/field(s)]&amp;mappings[constraints]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600</v>
      </c>
      <c r="G653" s="3" t="s">
        <v>29</v>
      </c>
      <c r="H653" s="24" t="s">
        <v>850</v>
      </c>
      <c r="I653" s="24" t="s">
        <v>847</v>
      </c>
      <c r="J653" s="3" t="s">
        <v>32</v>
      </c>
      <c r="K653" s="3" t="s">
        <v>32</v>
      </c>
      <c r="L653" s="3" t="str">
        <f>mappings[field]&amp;mappings[institution]&amp;mappings[element/field]&amp;mappings[subelement/field(s)]&amp;mappings[constraints]</f>
        <v>subject_topicalGEN600xnone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33</v>
      </c>
      <c r="E654" s="24" t="s">
        <v>856</v>
      </c>
      <c r="F654" s="11">
        <v>610</v>
      </c>
      <c r="G654" s="3" t="s">
        <v>29</v>
      </c>
      <c r="H654" s="24" t="s">
        <v>850</v>
      </c>
      <c r="I654" s="24" t="s">
        <v>847</v>
      </c>
      <c r="J654" s="3" t="s">
        <v>32</v>
      </c>
      <c r="K654" s="3" t="s">
        <v>32</v>
      </c>
      <c r="L654" s="3" t="str">
        <f>mappings[field]&amp;mappings[institution]&amp;mappings[element/field]&amp;mappings[subelement/field(s)]&amp;mappings[constraints]</f>
        <v>subject_topicalGEN610xnone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611</v>
      </c>
      <c r="G655" s="3" t="s">
        <v>29</v>
      </c>
      <c r="H655" s="24" t="s">
        <v>850</v>
      </c>
      <c r="I655" s="3" t="s">
        <v>847</v>
      </c>
      <c r="J655" s="3" t="s">
        <v>32</v>
      </c>
      <c r="K655" s="3" t="s">
        <v>32</v>
      </c>
      <c r="L655" s="3" t="str">
        <f>mappings[field]&amp;mappings[institution]&amp;mappings[element/field]&amp;mappings[subelement/field(s)]&amp;mappings[constraints]</f>
        <v>subject_topicalGEN611xnone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630</v>
      </c>
      <c r="G656" s="3" t="s">
        <v>29</v>
      </c>
      <c r="H656" s="24" t="s">
        <v>850</v>
      </c>
      <c r="I656" s="3" t="s">
        <v>847</v>
      </c>
      <c r="J656" s="3" t="s">
        <v>32</v>
      </c>
      <c r="K656" s="3" t="s">
        <v>32</v>
      </c>
      <c r="L656" s="3" t="str">
        <f>mappings[field]&amp;mappings[institution]&amp;mappings[element/field]&amp;mappings[subelement/field(s)]&amp;mappings[constraints]</f>
        <v>subject_topicalGEN630xnone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73</v>
      </c>
      <c r="E657" s="24" t="s">
        <v>856</v>
      </c>
      <c r="F657" s="11">
        <v>647</v>
      </c>
      <c r="G657" s="3" t="s">
        <v>29</v>
      </c>
      <c r="H657" s="24" t="s">
        <v>850</v>
      </c>
      <c r="I657" s="24" t="s">
        <v>847</v>
      </c>
      <c r="J657" t="s">
        <v>32</v>
      </c>
      <c r="K657" s="3" t="s">
        <v>1181</v>
      </c>
      <c r="L657" s="3" t="str">
        <f>mappings[field]&amp;mappings[institution]&amp;mappings[element/field]&amp;mappings[subelement/field(s)]&amp;mappings[constraints]</f>
        <v>subject_topicalGEN647xnone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73</v>
      </c>
      <c r="E658" s="24" t="s">
        <v>856</v>
      </c>
      <c r="F658" s="11">
        <v>648</v>
      </c>
      <c r="G658" s="3" t="s">
        <v>29</v>
      </c>
      <c r="H658" s="24" t="s">
        <v>850</v>
      </c>
      <c r="I658" s="3" t="s">
        <v>847</v>
      </c>
      <c r="J658" s="3" t="s">
        <v>32</v>
      </c>
      <c r="K658" s="3" t="s">
        <v>1182</v>
      </c>
      <c r="L658" s="3" t="str">
        <f>mappings[field]&amp;mappings[institution]&amp;mappings[element/field]&amp;mappings[subelement/field(s)]&amp;mappings[constraints]</f>
        <v>subject_topicalGEN648xnone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650</v>
      </c>
      <c r="G659" s="3" t="s">
        <v>29</v>
      </c>
      <c r="H659" s="24" t="s">
        <v>850</v>
      </c>
      <c r="I659" s="24" t="s">
        <v>847</v>
      </c>
      <c r="J659" s="3" t="s">
        <v>32</v>
      </c>
      <c r="K659" s="3" t="s">
        <v>32</v>
      </c>
      <c r="L659" s="3" t="str">
        <f>mappings[field]&amp;mappings[institution]&amp;mappings[element/field]&amp;mappings[subelement/field(s)]&amp;mappings[constraints]</f>
        <v>subject_topicalGEN650xnone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33</v>
      </c>
      <c r="E660" s="24" t="s">
        <v>856</v>
      </c>
      <c r="F660" s="11">
        <v>651</v>
      </c>
      <c r="G660" s="3" t="s">
        <v>29</v>
      </c>
      <c r="H660" s="24" t="s">
        <v>850</v>
      </c>
      <c r="I660" s="3" t="s">
        <v>847</v>
      </c>
      <c r="J660" s="3" t="s">
        <v>32</v>
      </c>
      <c r="K660" s="3" t="s">
        <v>32</v>
      </c>
      <c r="L660" s="3" t="str">
        <f>mappings[field]&amp;mappings[institution]&amp;mappings[element/field]&amp;mappings[subelement/field(s)]&amp;mappings[constraints]</f>
        <v>subject_topicalGEN651xnone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24" t="s">
        <v>732</v>
      </c>
      <c r="B661" s="24" t="s">
        <v>732</v>
      </c>
      <c r="C661" s="24" t="s">
        <v>855</v>
      </c>
      <c r="D661" s="24" t="s">
        <v>73</v>
      </c>
      <c r="E661" s="24" t="s">
        <v>856</v>
      </c>
      <c r="F661" s="13">
        <v>656</v>
      </c>
      <c r="G661" s="24" t="s">
        <v>29</v>
      </c>
      <c r="H661" s="24" t="s">
        <v>850</v>
      </c>
      <c r="I661" s="3" t="s">
        <v>847</v>
      </c>
      <c r="J661" s="3" t="s">
        <v>32</v>
      </c>
      <c r="K661" s="24" t="s">
        <v>1183</v>
      </c>
      <c r="L661" s="24" t="str">
        <f>mappings[field]&amp;mappings[institution]&amp;mappings[element/field]&amp;mappings[subelement/field(s)]&amp;mappings[constraints]</f>
        <v>subject_topicalGEN656xnone</v>
      </c>
      <c r="M661" s="24">
        <f>IF(ISNUMBER(MATCH(mappings[mapping_id],issuesmap[mappingID],0)),COUNTIF(issuesmap[mappingID],mappings[mapping_id]),0)</f>
        <v>0</v>
      </c>
      <c r="N661" s="24">
        <f>IF(ISNUMBER(MATCH(mappings[field],issuesfield[field],0)),COUNTIF(issuesfield[field],mappings[field]),0)</f>
        <v>0</v>
      </c>
      <c r="O661" s="15" t="str">
        <f>IF(ISNUMBER(MATCH(mappings[field],#REF!,0)),"y","n")</f>
        <v>n</v>
      </c>
      <c r="P661" s="15" t="s">
        <v>73</v>
      </c>
      <c r="Q661" s="15" t="s">
        <v>32</v>
      </c>
    </row>
    <row r="662" spans="1:17" x14ac:dyDescent="0.25">
      <c r="A662" s="24" t="s">
        <v>732</v>
      </c>
      <c r="B662" s="24" t="s">
        <v>732</v>
      </c>
      <c r="C662" s="26" t="s">
        <v>855</v>
      </c>
      <c r="D662" s="26" t="s">
        <v>73</v>
      </c>
      <c r="E662" s="26" t="s">
        <v>856</v>
      </c>
      <c r="F662" s="13">
        <v>657</v>
      </c>
      <c r="G662" s="24" t="s">
        <v>29</v>
      </c>
      <c r="H662" s="24" t="s">
        <v>850</v>
      </c>
      <c r="I662" s="24" t="s">
        <v>847</v>
      </c>
      <c r="J662" s="3" t="s">
        <v>32</v>
      </c>
      <c r="K662" s="24" t="s">
        <v>1215</v>
      </c>
      <c r="L662" s="24" t="str">
        <f>mappings[field]&amp;mappings[institution]&amp;mappings[element/field]&amp;mappings[subelement/field(s)]&amp;mappings[constraints]</f>
        <v>subject_topicalGEN657xnone</v>
      </c>
      <c r="M662" s="24">
        <f>IF(ISNUMBER(MATCH(mappings[mapping_id],issuesmap[mappingID],0)),COUNTIF(issuesmap[mappingID],mappings[mapping_id]),0)</f>
        <v>0</v>
      </c>
      <c r="N662" s="24">
        <f>IF(ISNUMBER(MATCH(mappings[field],issuesfield[field],0)),COUNTIF(issuesfield[field],mappings[field]),0)</f>
        <v>0</v>
      </c>
      <c r="O662" s="15" t="str">
        <f>IF(ISNUMBER(MATCH(mappings[field],#REF!,0)),"y","n")</f>
        <v>n</v>
      </c>
      <c r="P662" s="15" t="s">
        <v>73</v>
      </c>
      <c r="Q662" s="15" t="s">
        <v>32</v>
      </c>
    </row>
    <row r="663" spans="1:17" x14ac:dyDescent="0.25">
      <c r="A663" s="24" t="s">
        <v>739</v>
      </c>
      <c r="B663" s="24" t="s">
        <v>744</v>
      </c>
      <c r="C663" s="24" t="s">
        <v>855</v>
      </c>
      <c r="D663" s="24" t="s">
        <v>33</v>
      </c>
      <c r="E663" s="24" t="s">
        <v>856</v>
      </c>
      <c r="F663" s="13">
        <v>110</v>
      </c>
      <c r="G663" s="24" t="s">
        <v>907</v>
      </c>
      <c r="H663" s="24" t="s">
        <v>1353</v>
      </c>
      <c r="I663" s="24" t="s">
        <v>862</v>
      </c>
      <c r="J663" s="24" t="s">
        <v>39</v>
      </c>
      <c r="K663" s="24" t="s">
        <v>742</v>
      </c>
      <c r="L663" s="15" t="str">
        <f>mappings[field]&amp;mappings[institution]&amp;mappings[element/field]&amp;mappings[subelement/field(s)]&amp;mappings[constraints]</f>
        <v>this_work[author]GEN110abc(d)(g)(n)u110$t present OR 240 field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24" t="s">
        <v>739</v>
      </c>
      <c r="B664" s="24" t="s">
        <v>744</v>
      </c>
      <c r="C664" s="24" t="s">
        <v>855</v>
      </c>
      <c r="D664" s="24" t="s">
        <v>33</v>
      </c>
      <c r="E664" s="24" t="s">
        <v>856</v>
      </c>
      <c r="F664" s="13">
        <v>100</v>
      </c>
      <c r="G664" s="24" t="s">
        <v>901</v>
      </c>
      <c r="H664" s="24" t="s">
        <v>1354</v>
      </c>
      <c r="I664" s="24" t="s">
        <v>862</v>
      </c>
      <c r="J664" s="24" t="s">
        <v>39</v>
      </c>
      <c r="K664" s="24" t="s">
        <v>742</v>
      </c>
      <c r="L664" s="15" t="str">
        <f>mappings[field]&amp;mappings[institution]&amp;mappings[element/field]&amp;mappings[subelement/field(s)]&amp;mappings[constraints]</f>
        <v>this_work[author]GEN100abcd(g)jqu100$t present OR 240 field present</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33</v>
      </c>
      <c r="Q664" s="15" t="s">
        <v>73</v>
      </c>
    </row>
    <row r="665" spans="1:17" x14ac:dyDescent="0.25">
      <c r="A665" s="24" t="s">
        <v>739</v>
      </c>
      <c r="B665" s="24" t="s">
        <v>744</v>
      </c>
      <c r="C665" s="24" t="s">
        <v>855</v>
      </c>
      <c r="D665" s="24" t="s">
        <v>33</v>
      </c>
      <c r="E665" s="24" t="s">
        <v>856</v>
      </c>
      <c r="F665" s="13">
        <v>111</v>
      </c>
      <c r="G665" s="24" t="s">
        <v>1218</v>
      </c>
      <c r="H665" s="24" t="s">
        <v>1355</v>
      </c>
      <c r="I665" s="3" t="s">
        <v>862</v>
      </c>
      <c r="J665" s="24" t="s">
        <v>39</v>
      </c>
      <c r="K665" s="24" t="s">
        <v>742</v>
      </c>
      <c r="L665" s="15" t="str">
        <f>mappings[field]&amp;mappings[institution]&amp;mappings[element/field]&amp;mappings[subelement/field(s)]&amp;mappings[constraints]</f>
        <v>this_work[author]GEN111ac(d)e(g)(n)qu111$t present OR 240 field present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33</v>
      </c>
      <c r="Q665" s="15" t="s">
        <v>73</v>
      </c>
    </row>
    <row r="666" spans="1:17" x14ac:dyDescent="0.25">
      <c r="A666" s="24" t="s">
        <v>739</v>
      </c>
      <c r="B666" s="24" t="s">
        <v>747</v>
      </c>
      <c r="C666" s="24" t="s">
        <v>855</v>
      </c>
      <c r="D666" s="24" t="s">
        <v>33</v>
      </c>
      <c r="E666" s="24" t="s">
        <v>856</v>
      </c>
      <c r="F666" s="13">
        <v>110</v>
      </c>
      <c r="G666" s="24" t="s">
        <v>1217</v>
      </c>
      <c r="H666" s="24" t="s">
        <v>1356</v>
      </c>
      <c r="I666" s="24" t="s">
        <v>906</v>
      </c>
      <c r="J666" s="24" t="s">
        <v>39</v>
      </c>
      <c r="K666" s="24" t="s">
        <v>742</v>
      </c>
      <c r="L666" s="15" t="str">
        <f>mappings[field]&amp;mappings[institution]&amp;mappings[element/field]&amp;mappings[subelement/field(s)]&amp;mappings[constraints]</f>
        <v>this_work[title]GEN110(d)f(g)kl(n)pt$t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747</v>
      </c>
      <c r="C667" s="24" t="s">
        <v>855</v>
      </c>
      <c r="D667" s="24" t="s">
        <v>33</v>
      </c>
      <c r="E667" s="24" t="s">
        <v>856</v>
      </c>
      <c r="F667" s="13">
        <v>111</v>
      </c>
      <c r="G667" s="24" t="s">
        <v>1217</v>
      </c>
      <c r="H667" s="24" t="s">
        <v>1356</v>
      </c>
      <c r="I667" s="24" t="s">
        <v>906</v>
      </c>
      <c r="J667" s="24" t="s">
        <v>39</v>
      </c>
      <c r="K667" s="24" t="s">
        <v>742</v>
      </c>
      <c r="L667" s="15" t="str">
        <f>mappings[field]&amp;mappings[institution]&amp;mappings[element/field]&amp;mappings[subelement/field(s)]&amp;mappings[constraints]</f>
        <v>this_work[title]GEN111(d)f(g)kl(n)pt$t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747</v>
      </c>
      <c r="C668" s="24" t="s">
        <v>855</v>
      </c>
      <c r="D668" s="24" t="s">
        <v>33</v>
      </c>
      <c r="E668" s="24" t="s">
        <v>856</v>
      </c>
      <c r="F668" s="13">
        <v>130</v>
      </c>
      <c r="G668" s="24" t="s">
        <v>914</v>
      </c>
      <c r="H668" s="24" t="s">
        <v>1222</v>
      </c>
      <c r="I668" s="24" t="s">
        <v>906</v>
      </c>
      <c r="J668" s="24" t="s">
        <v>39</v>
      </c>
      <c r="K668" s="24" t="s">
        <v>742</v>
      </c>
      <c r="L668" s="24" t="str">
        <f>mappings[field]&amp;mappings[institution]&amp;mappings[element/field]&amp;mappings[subelement/field(s)]&amp;mappings[constraints]</f>
        <v>this_work[title]GEN130adfghklmnoprs!1([01][01])AND 130 AND 130 i1=~/[0 ]/</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x14ac:dyDescent="0.25">
      <c r="A669" s="18" t="s">
        <v>739</v>
      </c>
      <c r="B669" s="18" t="s">
        <v>747</v>
      </c>
      <c r="C669" s="24" t="s">
        <v>855</v>
      </c>
      <c r="D669" s="24" t="s">
        <v>33</v>
      </c>
      <c r="E669" s="24" t="s">
        <v>856</v>
      </c>
      <c r="F669" s="13">
        <v>240</v>
      </c>
      <c r="G669" s="24" t="s">
        <v>914</v>
      </c>
      <c r="H669" s="24" t="s">
        <v>1225</v>
      </c>
      <c r="I669" s="24" t="s">
        <v>906</v>
      </c>
      <c r="J669" s="24" t="s">
        <v>39</v>
      </c>
      <c r="K669" s="24" t="s">
        <v>742</v>
      </c>
      <c r="L669" s="24" t="str">
        <f>mappings[field]&amp;mappings[institution]&amp;mappings[element/field]&amp;mappings[subelement/field(s)]&amp;mappings[constraints]</f>
        <v>this_work[title]GEN240adfghklmnoprs1([01][01]) AND !1([01][01])$t AND 240 AND i2=~/[0 ]/</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24" t="s">
        <v>739</v>
      </c>
      <c r="B670" s="24" t="s">
        <v>747</v>
      </c>
      <c r="C670" s="24" t="s">
        <v>855</v>
      </c>
      <c r="D670" s="24" t="s">
        <v>33</v>
      </c>
      <c r="E670" s="24" t="s">
        <v>856</v>
      </c>
      <c r="F670" s="13">
        <v>100</v>
      </c>
      <c r="G670" s="24" t="s">
        <v>1216</v>
      </c>
      <c r="H670" s="24" t="s">
        <v>1356</v>
      </c>
      <c r="I670" s="24" t="s">
        <v>906</v>
      </c>
      <c r="J670" s="24" t="s">
        <v>39</v>
      </c>
      <c r="K670" s="24" t="s">
        <v>742</v>
      </c>
      <c r="L670" s="15" t="str">
        <f>mappings[field]&amp;mappings[institution]&amp;mappings[element/field]&amp;mappings[subelement/field(s)]&amp;mappings[constraints]</f>
        <v>this_work[title]GEN100f(g)hklnpt$t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4" t="s">
        <v>739</v>
      </c>
      <c r="B671" s="4" t="s">
        <v>747</v>
      </c>
      <c r="C671" s="24" t="s">
        <v>855</v>
      </c>
      <c r="D671" s="24" t="s">
        <v>33</v>
      </c>
      <c r="E671" s="24" t="s">
        <v>856</v>
      </c>
      <c r="F671" s="13">
        <v>130</v>
      </c>
      <c r="G671" s="4" t="s">
        <v>1219</v>
      </c>
      <c r="H671" s="14" t="s">
        <v>1220</v>
      </c>
      <c r="I671" s="4" t="s">
        <v>906</v>
      </c>
      <c r="J671" s="4" t="s">
        <v>1221</v>
      </c>
      <c r="K671" s="4" t="s">
        <v>742</v>
      </c>
      <c r="L671" s="24" t="str">
        <f>mappings[field]&amp;mappings[institution]&amp;mappings[element/field]&amp;mappings[subelement/field(s)]&amp;mappings[constraints]</f>
        <v>this_work[title]GEN130(a)dfghklmnoprs!1([01][01])AND 130 AND 130 i1=~/[1-9]/</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4" t="s">
        <v>739</v>
      </c>
      <c r="B672" s="4" t="s">
        <v>747</v>
      </c>
      <c r="C672" s="24" t="s">
        <v>855</v>
      </c>
      <c r="D672" s="24" t="s">
        <v>33</v>
      </c>
      <c r="E672" s="24" t="s">
        <v>856</v>
      </c>
      <c r="F672" s="13">
        <v>240</v>
      </c>
      <c r="G672" s="4" t="s">
        <v>1219</v>
      </c>
      <c r="H672" s="24" t="s">
        <v>1224</v>
      </c>
      <c r="I672" s="24" t="s">
        <v>906</v>
      </c>
      <c r="J672" s="24" t="s">
        <v>1221</v>
      </c>
      <c r="K672" s="4" t="s">
        <v>742</v>
      </c>
      <c r="L672" s="24" t="str">
        <f>mappings[field]&amp;mappings[institution]&amp;mappings[element/field]&amp;mappings[subelement/field(s)]&amp;mappings[constraints]</f>
        <v>this_work[title]GEN240(a)dfghklmnoprs1([01][01]) AND !1([01][01])$t AND 240 AND i2=~/[1-9]/</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748</v>
      </c>
      <c r="C673" s="4" t="s">
        <v>855</v>
      </c>
      <c r="D673" s="4" t="s">
        <v>33</v>
      </c>
      <c r="E673" s="4" t="s">
        <v>856</v>
      </c>
      <c r="F673" s="13">
        <v>130</v>
      </c>
      <c r="G673" s="24" t="s">
        <v>914</v>
      </c>
      <c r="H673" s="24" t="s">
        <v>1220</v>
      </c>
      <c r="I673" s="4" t="s">
        <v>862</v>
      </c>
      <c r="J673" s="24" t="s">
        <v>39</v>
      </c>
      <c r="K673" s="24" t="s">
        <v>742</v>
      </c>
      <c r="L673" s="24" t="str">
        <f>mappings[field]&amp;mappings[institution]&amp;mappings[element/field]&amp;mappings[subelement/field(s)]&amp;mappings[constraints]</f>
        <v>this_work[title_nonfiling]GEN130adfghklmnoprs!1([01][01])AND 130 AND 130 i1=~/[1-9]/</v>
      </c>
      <c r="M673" s="24">
        <f>IF(ISNUMBER(MATCH(mappings[mapping_id],issuesmap[mappingID],0)),COUNTIF(issuesmap[mappingID],mappings[mapping_id]),0)</f>
        <v>0</v>
      </c>
      <c r="N673" s="24">
        <f>IF(ISNUMBER(MATCH(mappings[field],issuesfield[field],0)),COUNTIF(issuesfield[field],mappings[field]),0)</f>
        <v>0</v>
      </c>
      <c r="O673" s="24" t="str">
        <f>IF(ISNUMBER(MATCH(mappings[field],#REF!,0)),"y","n")</f>
        <v>n</v>
      </c>
      <c r="P673" s="24" t="s">
        <v>33</v>
      </c>
      <c r="Q673" s="24" t="s">
        <v>73</v>
      </c>
    </row>
    <row r="674" spans="1:17" x14ac:dyDescent="0.25">
      <c r="A674" s="24" t="s">
        <v>739</v>
      </c>
      <c r="B674" s="24" t="s">
        <v>748</v>
      </c>
      <c r="C674" s="4" t="s">
        <v>855</v>
      </c>
      <c r="D674" s="4" t="s">
        <v>33</v>
      </c>
      <c r="E674" s="4" t="s">
        <v>856</v>
      </c>
      <c r="F674" s="13">
        <v>240</v>
      </c>
      <c r="G674" s="24" t="s">
        <v>914</v>
      </c>
      <c r="H674" s="24" t="s">
        <v>1224</v>
      </c>
      <c r="I674" s="4" t="s">
        <v>862</v>
      </c>
      <c r="J674" s="24" t="s">
        <v>39</v>
      </c>
      <c r="K674" s="24" t="s">
        <v>742</v>
      </c>
      <c r="L674" s="24" t="str">
        <f>mappings[field]&amp;mappings[institution]&amp;mappings[element/field]&amp;mappings[subelement/field(s)]&amp;mappings[constraints]</f>
        <v>this_work[title_nonfiling]GEN240adfghklmnoprs1([01][01]) AND !1([01][01])$t AND 240 AND i2=~/[1-9]/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24" t="s">
        <v>739</v>
      </c>
      <c r="B675" s="24" t="s">
        <v>749</v>
      </c>
      <c r="C675" s="24" t="s">
        <v>855</v>
      </c>
      <c r="D675" s="24" t="s">
        <v>33</v>
      </c>
      <c r="E675" s="24" t="s">
        <v>856</v>
      </c>
      <c r="F675" s="13">
        <v>130</v>
      </c>
      <c r="G675" s="24" t="s">
        <v>918</v>
      </c>
      <c r="H675" s="24" t="s">
        <v>1223</v>
      </c>
      <c r="I675" s="24" t="s">
        <v>847</v>
      </c>
      <c r="J675" s="24" t="s">
        <v>39</v>
      </c>
      <c r="K675" s="24" t="s">
        <v>742</v>
      </c>
      <c r="L675" s="24" t="str">
        <f>mappings[field]&amp;mappings[institution]&amp;mappings[element/field]&amp;mappings[subelement/field(s)]&amp;mappings[constraints]</f>
        <v>this_work[title_variation]GEN130t!1([01][01])AND 130 AND 130$t</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750</v>
      </c>
      <c r="C676" s="24" t="s">
        <v>855</v>
      </c>
      <c r="D676" s="24" t="s">
        <v>33</v>
      </c>
      <c r="E676" s="24" t="s">
        <v>856</v>
      </c>
      <c r="F676" s="24">
        <v>130</v>
      </c>
      <c r="G676" s="24" t="s">
        <v>31</v>
      </c>
      <c r="H676" s="24" t="s">
        <v>850</v>
      </c>
      <c r="I676" s="24" t="s">
        <v>883</v>
      </c>
      <c r="J676" s="24" t="s">
        <v>1395</v>
      </c>
      <c r="K676" s="24" t="s">
        <v>742</v>
      </c>
      <c r="L676" s="15" t="str">
        <f>mappings[field]&amp;mappings[institution]&amp;mappings[element/field]&amp;mappings[subelement/field(s)]&amp;mappings[constraints]</f>
        <v>this_work[type]GEN130{na}none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24" t="s">
        <v>739</v>
      </c>
      <c r="B677" s="24" t="s">
        <v>750</v>
      </c>
      <c r="C677" s="24" t="s">
        <v>855</v>
      </c>
      <c r="D677" s="24" t="s">
        <v>33</v>
      </c>
      <c r="E677" s="24" t="s">
        <v>856</v>
      </c>
      <c r="F677" s="24">
        <v>240</v>
      </c>
      <c r="G677" s="24" t="s">
        <v>31</v>
      </c>
      <c r="H677" s="24" t="s">
        <v>850</v>
      </c>
      <c r="I677" s="24" t="s">
        <v>883</v>
      </c>
      <c r="J677" s="24" t="s">
        <v>1395</v>
      </c>
      <c r="K677" s="24" t="s">
        <v>742</v>
      </c>
      <c r="L677" s="15" t="str">
        <f>mappings[field]&amp;mappings[institution]&amp;mappings[element/field]&amp;mappings[subelement/field(s)]&amp;mappings[constraints]</f>
        <v>this_work[type]GEN240{na}none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x14ac:dyDescent="0.25">
      <c r="A678" s="24" t="s">
        <v>739</v>
      </c>
      <c r="B678" s="24" t="s">
        <v>750</v>
      </c>
      <c r="C678" s="24" t="s">
        <v>855</v>
      </c>
      <c r="D678" s="24" t="s">
        <v>33</v>
      </c>
      <c r="E678" s="24" t="s">
        <v>856</v>
      </c>
      <c r="F678" s="24">
        <v>100</v>
      </c>
      <c r="G678" s="24" t="s">
        <v>31</v>
      </c>
      <c r="H678" s="24" t="s">
        <v>1356</v>
      </c>
      <c r="I678" s="24" t="s">
        <v>883</v>
      </c>
      <c r="J678" s="24" t="s">
        <v>1395</v>
      </c>
      <c r="K678" s="24" t="s">
        <v>742</v>
      </c>
      <c r="L678" s="15" t="str">
        <f>mappings[field]&amp;mappings[institution]&amp;mappings[element/field]&amp;mappings[subelement/field(s)]&amp;mappings[constraints]</f>
        <v>this_work[type]GEN100{na}$t present</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x14ac:dyDescent="0.25">
      <c r="A679" s="24" t="s">
        <v>739</v>
      </c>
      <c r="B679" s="24" t="s">
        <v>750</v>
      </c>
      <c r="C679" s="24" t="s">
        <v>855</v>
      </c>
      <c r="D679" s="24" t="s">
        <v>33</v>
      </c>
      <c r="E679" s="24" t="s">
        <v>856</v>
      </c>
      <c r="F679" s="24">
        <v>110</v>
      </c>
      <c r="G679" s="24" t="s">
        <v>31</v>
      </c>
      <c r="H679" s="24" t="s">
        <v>1356</v>
      </c>
      <c r="I679" s="24" t="s">
        <v>883</v>
      </c>
      <c r="J679" s="24" t="s">
        <v>1395</v>
      </c>
      <c r="K679" s="24" t="s">
        <v>742</v>
      </c>
      <c r="L679" s="15" t="str">
        <f>mappings[field]&amp;mappings[institution]&amp;mappings[element/field]&amp;mappings[subelement/field(s)]&amp;mappings[constraints]</f>
        <v>this_work[type]GEN110{na}$t present</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111</v>
      </c>
      <c r="G680" s="24" t="s">
        <v>31</v>
      </c>
      <c r="H680" s="24" t="s">
        <v>1356</v>
      </c>
      <c r="I680" s="24" t="s">
        <v>883</v>
      </c>
      <c r="J680" s="24" t="s">
        <v>1395</v>
      </c>
      <c r="K680" s="24" t="s">
        <v>742</v>
      </c>
      <c r="L680" s="15" t="str">
        <f>mappings[field]&amp;mappings[institution]&amp;mappings[element/field]&amp;mappings[subelement/field(s)]&amp;mappings[constraints]</f>
        <v>this_work[type]GEN111{na}$t present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751</v>
      </c>
      <c r="B681" s="24" t="s">
        <v>759</v>
      </c>
      <c r="C681" s="24" t="s">
        <v>855</v>
      </c>
      <c r="D681" s="24" t="s">
        <v>33</v>
      </c>
      <c r="E681" s="24" t="s">
        <v>856</v>
      </c>
      <c r="F681" s="13">
        <v>245</v>
      </c>
      <c r="G681" s="24" t="s">
        <v>1226</v>
      </c>
      <c r="H681" s="24" t="s">
        <v>850</v>
      </c>
      <c r="I681" s="24" t="s">
        <v>862</v>
      </c>
      <c r="J681" t="s">
        <v>1227</v>
      </c>
      <c r="K681" s="24" t="s">
        <v>755</v>
      </c>
      <c r="L681" s="15" t="str">
        <f>mappings[field]&amp;mappings[institution]&amp;mappings[element/field]&amp;mappings[subelement/field(s)]&amp;mappings[constraints]</f>
        <v>title_main[value]GEN245abfgknpsnone</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763</v>
      </c>
      <c r="B682" s="24" t="s">
        <v>763</v>
      </c>
      <c r="C682" s="24" t="s">
        <v>855</v>
      </c>
      <c r="D682" s="24" t="s">
        <v>33</v>
      </c>
      <c r="E682" s="24" t="s">
        <v>856</v>
      </c>
      <c r="F682" s="13">
        <v>245</v>
      </c>
      <c r="G682" s="24" t="s">
        <v>1226</v>
      </c>
      <c r="H682" s="24" t="s">
        <v>850</v>
      </c>
      <c r="I682" s="24" t="s">
        <v>862</v>
      </c>
      <c r="J682" s="3" t="s">
        <v>1228</v>
      </c>
      <c r="K682" s="24" t="s">
        <v>768</v>
      </c>
      <c r="L682" s="15" t="str">
        <f>mappings[field]&amp;mappings[institution]&amp;mappings[element/field]&amp;mappings[subelement/field(s)]&amp;mappings[constraints]</f>
        <v>title_sortGEN245abfgknpsnone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769</v>
      </c>
      <c r="B683" s="24" t="s">
        <v>775</v>
      </c>
      <c r="C683" s="24" t="s">
        <v>855</v>
      </c>
      <c r="D683" s="24" t="s">
        <v>33</v>
      </c>
      <c r="E683" s="24" t="s">
        <v>856</v>
      </c>
      <c r="F683" s="13">
        <v>210</v>
      </c>
      <c r="G683" s="24" t="s">
        <v>31</v>
      </c>
      <c r="H683" s="24" t="s">
        <v>850</v>
      </c>
      <c r="I683" s="24" t="s">
        <v>883</v>
      </c>
      <c r="J683" s="24" t="s">
        <v>1407</v>
      </c>
      <c r="K683" s="24" t="s">
        <v>773</v>
      </c>
      <c r="L683" s="15" t="str">
        <f>mappings[field]&amp;mappings[institution]&amp;mappings[element/field]&amp;mappings[subelement/field(s)]&amp;mappings[constraints]</f>
        <v>title_variant[display]GEN210{na}none</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33</v>
      </c>
    </row>
    <row r="684" spans="1:17" x14ac:dyDescent="0.25">
      <c r="A684" s="24" t="s">
        <v>769</v>
      </c>
      <c r="B684" s="24" t="s">
        <v>775</v>
      </c>
      <c r="C684" s="24" t="s">
        <v>855</v>
      </c>
      <c r="D684" s="24" t="s">
        <v>33</v>
      </c>
      <c r="E684" s="24" t="s">
        <v>856</v>
      </c>
      <c r="F684" s="13">
        <v>222</v>
      </c>
      <c r="G684" s="24" t="s">
        <v>31</v>
      </c>
      <c r="H684" s="24" t="s">
        <v>850</v>
      </c>
      <c r="I684" s="24" t="s">
        <v>883</v>
      </c>
      <c r="J684" s="3" t="s">
        <v>1407</v>
      </c>
      <c r="K684" s="24" t="s">
        <v>773</v>
      </c>
      <c r="L684" s="15" t="str">
        <f>mappings[field]&amp;mappings[institution]&amp;mappings[element/field]&amp;mappings[subelement/field(s)]&amp;mappings[constraints]</f>
        <v>title_variant[display]GEN222{na}none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3" t="s">
        <v>769</v>
      </c>
      <c r="B685" s="3" t="s">
        <v>775</v>
      </c>
      <c r="C685" s="24" t="s">
        <v>855</v>
      </c>
      <c r="D685" s="24" t="s">
        <v>33</v>
      </c>
      <c r="E685" s="24" t="s">
        <v>856</v>
      </c>
      <c r="F685" s="11">
        <v>246</v>
      </c>
      <c r="G685" s="3" t="s">
        <v>31</v>
      </c>
      <c r="H685" s="3" t="s">
        <v>1230</v>
      </c>
      <c r="I685" s="24" t="s">
        <v>883</v>
      </c>
      <c r="J685" s="3" t="s">
        <v>1407</v>
      </c>
      <c r="K685" s="3" t="s">
        <v>773</v>
      </c>
      <c r="L685" s="3" t="str">
        <f>mappings[field]&amp;mappings[institution]&amp;mappings[element/field]&amp;mappings[subelement/field(s)]&amp;mappings[constraints]</f>
        <v>title_variant[display]GEN246{na}i2=~/[01]/ OR i1=~/[ 23]/</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s="24" t="s">
        <v>769</v>
      </c>
      <c r="B686" s="24" t="s">
        <v>775</v>
      </c>
      <c r="C686" s="24" t="s">
        <v>855</v>
      </c>
      <c r="D686" s="24" t="s">
        <v>33</v>
      </c>
      <c r="E686" s="24" t="s">
        <v>856</v>
      </c>
      <c r="F686" s="13">
        <v>247</v>
      </c>
      <c r="G686" s="24" t="s">
        <v>31</v>
      </c>
      <c r="H686" s="24" t="s">
        <v>894</v>
      </c>
      <c r="I686" s="24" t="s">
        <v>883</v>
      </c>
      <c r="J686" s="24" t="s">
        <v>1407</v>
      </c>
      <c r="K686" s="24" t="s">
        <v>773</v>
      </c>
      <c r="L686" s="15" t="str">
        <f>mappings[field]&amp;mappings[institution]&amp;mappings[element/field]&amp;mappings[subelement/field(s)]&amp;mappings[constraints]</f>
        <v>title_variant[display]GEN247{na}i2=1</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3" t="s">
        <v>769</v>
      </c>
      <c r="B687" s="3" t="s">
        <v>778</v>
      </c>
      <c r="C687" s="24" t="s">
        <v>855</v>
      </c>
      <c r="D687" s="24" t="s">
        <v>33</v>
      </c>
      <c r="E687" s="24" t="s">
        <v>856</v>
      </c>
      <c r="F687" s="11">
        <v>246</v>
      </c>
      <c r="G687" s="3" t="s">
        <v>1231</v>
      </c>
      <c r="H687" s="3" t="s">
        <v>1232</v>
      </c>
      <c r="I687" s="24" t="s">
        <v>862</v>
      </c>
      <c r="J687" s="3" t="s">
        <v>39</v>
      </c>
      <c r="K687" s="3" t="s">
        <v>773</v>
      </c>
      <c r="L687" s="3" t="str">
        <f>mappings[field]&amp;mappings[institution]&amp;mappings[element/field]&amp;mappings[subelement/field(s)]&amp;mappings[constraints]</f>
        <v>title_variant[indexed_value]GEN246abnp[display]!='false' and subfield f, g, or h present</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s="24" t="s">
        <v>769</v>
      </c>
      <c r="B688" s="24" t="s">
        <v>778</v>
      </c>
      <c r="C688" s="24" t="s">
        <v>855</v>
      </c>
      <c r="D688" s="24" t="s">
        <v>33</v>
      </c>
      <c r="E688" s="24" t="s">
        <v>856</v>
      </c>
      <c r="F688" s="13">
        <v>247</v>
      </c>
      <c r="G688" s="24" t="s">
        <v>1231</v>
      </c>
      <c r="H688" s="24" t="s">
        <v>1240</v>
      </c>
      <c r="I688" s="24" t="s">
        <v>862</v>
      </c>
      <c r="J688" s="3" t="s">
        <v>39</v>
      </c>
      <c r="K688" s="24" t="s">
        <v>773</v>
      </c>
      <c r="L688" s="15" t="str">
        <f>mappings[field]&amp;mappings[institution]&amp;mappings[element/field]&amp;mappings[subelement/field(s)]&amp;mappings[constraints]</f>
        <v>title_variant[indexed_value]GEN247abnp[display]!='false' and subfield g or h present</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33</v>
      </c>
      <c r="Q688" s="15" t="s">
        <v>33</v>
      </c>
    </row>
    <row r="689" spans="1:17" x14ac:dyDescent="0.25">
      <c r="A689" s="24" t="s">
        <v>769</v>
      </c>
      <c r="B689" s="24" t="s">
        <v>780</v>
      </c>
      <c r="C689" s="24" t="s">
        <v>855</v>
      </c>
      <c r="D689" s="24" t="s">
        <v>33</v>
      </c>
      <c r="E689" s="24" t="s">
        <v>856</v>
      </c>
      <c r="F689" s="13">
        <v>247</v>
      </c>
      <c r="G689" s="24" t="s">
        <v>29</v>
      </c>
      <c r="H689" s="24" t="s">
        <v>850</v>
      </c>
      <c r="I689" s="24" t="s">
        <v>862</v>
      </c>
      <c r="J689" s="24" t="s">
        <v>39</v>
      </c>
      <c r="K689" s="24" t="s">
        <v>773</v>
      </c>
      <c r="L689" s="15" t="str">
        <f>mappings[field]&amp;mappings[institution]&amp;mappings[element/field]&amp;mappings[subelement/field(s)]&amp;mappings[constraints]</f>
        <v>title_variant[issn]GEN247xnone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783</v>
      </c>
      <c r="C690" s="24" t="s">
        <v>855</v>
      </c>
      <c r="D690" s="24" t="s">
        <v>33</v>
      </c>
      <c r="E690" s="24" t="s">
        <v>856</v>
      </c>
      <c r="F690" s="11">
        <v>246</v>
      </c>
      <c r="G690" s="3" t="s">
        <v>927</v>
      </c>
      <c r="H690" s="3" t="s">
        <v>1234</v>
      </c>
      <c r="I690" s="24" t="s">
        <v>874</v>
      </c>
      <c r="J690" s="3" t="s">
        <v>1235</v>
      </c>
      <c r="K690" s="3" t="s">
        <v>773</v>
      </c>
      <c r="L690" s="3" t="str">
        <f>mappings[field]&amp;mappings[institution]&amp;mappings[element/field]&amp;mappings[subelement/field(s)]&amp;mappings[constraints]</f>
        <v>title_variant[label]GEN246i[display]!='false' AND i2!=~/[ 3]/ AND i</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783</v>
      </c>
      <c r="C691" s="24" t="s">
        <v>855</v>
      </c>
      <c r="D691" s="24" t="s">
        <v>33</v>
      </c>
      <c r="E691" s="24" t="s">
        <v>856</v>
      </c>
      <c r="F691" s="13">
        <v>247</v>
      </c>
      <c r="G691" s="24" t="s">
        <v>31</v>
      </c>
      <c r="H691" s="24" t="s">
        <v>1239</v>
      </c>
      <c r="I691" s="24" t="s">
        <v>1042</v>
      </c>
      <c r="J691" s="24" t="s">
        <v>39</v>
      </c>
      <c r="K691" s="24" t="s">
        <v>773</v>
      </c>
      <c r="L691" s="15" t="str">
        <f>mappings[field]&amp;mappings[institution]&amp;mappings[element/field]&amp;mappings[subelement/field(s)]&amp;mappings[constraints]</f>
        <v>title_variant[label]GEN247{na}[display]='false'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769</v>
      </c>
      <c r="B692" s="3" t="s">
        <v>783</v>
      </c>
      <c r="C692" s="24" t="s">
        <v>855</v>
      </c>
      <c r="D692" s="24" t="s">
        <v>33</v>
      </c>
      <c r="E692" s="24" t="s">
        <v>856</v>
      </c>
      <c r="F692" s="11">
        <v>246</v>
      </c>
      <c r="G692" s="3" t="s">
        <v>31</v>
      </c>
      <c r="H692" s="3" t="s">
        <v>1233</v>
      </c>
      <c r="I692" s="24" t="s">
        <v>1143</v>
      </c>
      <c r="J692" s="3" t="s">
        <v>39</v>
      </c>
      <c r="K692" s="3" t="s">
        <v>773</v>
      </c>
      <c r="L692" s="3" t="str">
        <f>mappings[field]&amp;mappings[institution]&amp;mappings[element/field]&amp;mappings[subelement/field(s)]&amp;mappings[constraints]</f>
        <v>title_variant[label]GEN246{na}[display]!='false' AND i2!=~/[ 3]/ AND !i</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24" t="s">
        <v>769</v>
      </c>
      <c r="B693" s="24" t="s">
        <v>783</v>
      </c>
      <c r="C693" s="24" t="s">
        <v>855</v>
      </c>
      <c r="D693" s="24" t="s">
        <v>33</v>
      </c>
      <c r="E693" s="24" t="s">
        <v>856</v>
      </c>
      <c r="F693" s="13">
        <v>247</v>
      </c>
      <c r="G693" s="24" t="s">
        <v>955</v>
      </c>
      <c r="H693" s="24" t="s">
        <v>1238</v>
      </c>
      <c r="I693" s="24" t="s">
        <v>862</v>
      </c>
      <c r="J693" s="24" t="s">
        <v>39</v>
      </c>
      <c r="K693" s="24" t="s">
        <v>773</v>
      </c>
      <c r="L693" s="15" t="str">
        <f>mappings[field]&amp;mappings[institution]&amp;mappings[element/field]&amp;mappings[subelement/field(s)]&amp;mappings[constraints]</f>
        <v>title_variant[label]GEN247f[display]!='false'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24" t="s">
        <v>769</v>
      </c>
      <c r="B694" s="24" t="s">
        <v>785</v>
      </c>
      <c r="C694" s="24" t="s">
        <v>855</v>
      </c>
      <c r="D694" s="24" t="s">
        <v>33</v>
      </c>
      <c r="E694" s="24" t="s">
        <v>856</v>
      </c>
      <c r="F694" s="13">
        <v>210</v>
      </c>
      <c r="G694" s="24" t="s">
        <v>31</v>
      </c>
      <c r="H694" s="24" t="s">
        <v>850</v>
      </c>
      <c r="I694" s="24" t="s">
        <v>883</v>
      </c>
      <c r="J694" s="24" t="s">
        <v>1498</v>
      </c>
      <c r="K694" s="24" t="s">
        <v>773</v>
      </c>
      <c r="L694" s="15" t="str">
        <f>mappings[field]&amp;mappings[institution]&amp;mappings[element/field]&amp;mappings[subelement/field(s)]&amp;mappings[constraints]</f>
        <v>title_variant[type]GEN210{na}none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24" t="s">
        <v>769</v>
      </c>
      <c r="B695" s="24" t="s">
        <v>785</v>
      </c>
      <c r="C695" s="24" t="s">
        <v>855</v>
      </c>
      <c r="D695" s="24" t="s">
        <v>33</v>
      </c>
      <c r="E695" s="24" t="s">
        <v>856</v>
      </c>
      <c r="F695" s="13">
        <v>247</v>
      </c>
      <c r="G695" s="24" t="s">
        <v>31</v>
      </c>
      <c r="H695" s="24" t="s">
        <v>850</v>
      </c>
      <c r="I695" s="24" t="s">
        <v>883</v>
      </c>
      <c r="J695" s="24" t="s">
        <v>1359</v>
      </c>
      <c r="K695" s="24" t="s">
        <v>773</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3" t="s">
        <v>769</v>
      </c>
      <c r="B696" s="3" t="s">
        <v>785</v>
      </c>
      <c r="C696" s="24" t="s">
        <v>855</v>
      </c>
      <c r="D696" s="24" t="s">
        <v>33</v>
      </c>
      <c r="E696" s="24" t="s">
        <v>856</v>
      </c>
      <c r="F696" s="11">
        <v>222</v>
      </c>
      <c r="G696" s="3" t="s">
        <v>31</v>
      </c>
      <c r="H696" s="3" t="s">
        <v>850</v>
      </c>
      <c r="I696" s="24" t="s">
        <v>883</v>
      </c>
      <c r="J696" s="3" t="s">
        <v>1375</v>
      </c>
      <c r="K696" s="3" t="s">
        <v>773</v>
      </c>
      <c r="L696" s="3" t="str">
        <f>mappings[field]&amp;mappings[institution]&amp;mappings[element/field]&amp;mappings[subelement/field(s)]&amp;mappings[constraints]</f>
        <v>title_variant[type]GEN222{na}none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3" t="s">
        <v>769</v>
      </c>
      <c r="B697" s="3" t="s">
        <v>785</v>
      </c>
      <c r="C697" s="24" t="s">
        <v>855</v>
      </c>
      <c r="D697" s="24" t="s">
        <v>33</v>
      </c>
      <c r="E697" s="24" t="s">
        <v>856</v>
      </c>
      <c r="F697" s="11">
        <v>246</v>
      </c>
      <c r="G697" s="3" t="s">
        <v>31</v>
      </c>
      <c r="H697" s="24" t="s">
        <v>850</v>
      </c>
      <c r="I697" s="24" t="s">
        <v>1042</v>
      </c>
      <c r="J697" s="3" t="s">
        <v>1236</v>
      </c>
      <c r="K697" s="3" t="s">
        <v>773</v>
      </c>
      <c r="L697" s="15" t="str">
        <f>mappings[field]&amp;mappings[institution]&amp;mappings[element/field]&amp;mappings[subelement/field(s)]&amp;mappings[constraints]</f>
        <v>title_variant[type]GEN246{na}none</v>
      </c>
      <c r="M697" s="3">
        <f>IF(ISNUMBER(MATCH(mappings[mapping_id],issuesmap[mappingID],0)),COUNTIF(issuesmap[mappingID],mappings[mapping_id]),0)</f>
        <v>0</v>
      </c>
      <c r="N697" s="3">
        <f>IF(ISNUMBER(MATCH(mappings[field],issuesfield[field],0)),COUNTIF(issuesfield[field],mappings[field]),0)</f>
        <v>0</v>
      </c>
      <c r="O697" s="3" t="str">
        <f>IF(ISNUMBER(MATCH(mappings[field],#REF!,0)),"y","n")</f>
        <v>n</v>
      </c>
      <c r="P697" s="3" t="s">
        <v>33</v>
      </c>
      <c r="Q697" s="3" t="s">
        <v>33</v>
      </c>
    </row>
    <row r="698" spans="1:17" x14ac:dyDescent="0.25">
      <c r="A698" s="3" t="s">
        <v>769</v>
      </c>
      <c r="B698" s="3" t="s">
        <v>788</v>
      </c>
      <c r="C698" s="24" t="s">
        <v>855</v>
      </c>
      <c r="D698" s="24" t="s">
        <v>33</v>
      </c>
      <c r="E698" s="24" t="s">
        <v>856</v>
      </c>
      <c r="F698" s="11">
        <v>222</v>
      </c>
      <c r="G698" s="3" t="s">
        <v>867</v>
      </c>
      <c r="H698" s="3" t="s">
        <v>850</v>
      </c>
      <c r="I698" s="24" t="s">
        <v>862</v>
      </c>
      <c r="J698" s="3" t="s">
        <v>1229</v>
      </c>
      <c r="K698" s="3" t="s">
        <v>773</v>
      </c>
      <c r="L698" s="3" t="str">
        <f>mappings[field]&amp;mappings[institution]&amp;mappings[element/field]&amp;mappings[subelement/field(s)]&amp;mappings[constraints]</f>
        <v>title_variant[value]GEN222abnone</v>
      </c>
      <c r="M698" s="3">
        <f>IF(ISNUMBER(MATCH(mappings[mapping_id],issuesmap[mappingID],0)),COUNTIF(issuesmap[mappingID],mappings[mapping_id]),0)</f>
        <v>0</v>
      </c>
      <c r="N698" s="3">
        <f>IF(ISNUMBER(MATCH(mappings[field],issuesfield[field],0)),COUNTIF(issuesfield[field],mappings[field]),0)</f>
        <v>0</v>
      </c>
      <c r="O698" s="3" t="str">
        <f>IF(ISNUMBER(MATCH(mappings[field],#REF!,0)),"y","n")</f>
        <v>n</v>
      </c>
      <c r="P698" s="3" t="s">
        <v>33</v>
      </c>
      <c r="Q698" s="3" t="s">
        <v>33</v>
      </c>
    </row>
    <row r="699" spans="1:17" x14ac:dyDescent="0.25">
      <c r="A699" s="24" t="s">
        <v>769</v>
      </c>
      <c r="B699" s="24" t="s">
        <v>788</v>
      </c>
      <c r="C699" s="24" t="s">
        <v>855</v>
      </c>
      <c r="D699" s="24" t="s">
        <v>33</v>
      </c>
      <c r="E699" s="24" t="s">
        <v>856</v>
      </c>
      <c r="F699" s="13">
        <v>210</v>
      </c>
      <c r="G699" s="24" t="s">
        <v>849</v>
      </c>
      <c r="H699" s="24" t="s">
        <v>850</v>
      </c>
      <c r="I699" s="24" t="s">
        <v>862</v>
      </c>
      <c r="J699" s="3" t="s">
        <v>39</v>
      </c>
      <c r="K699" s="24" t="s">
        <v>773</v>
      </c>
      <c r="L699" s="15" t="str">
        <f>mappings[field]&amp;mappings[institution]&amp;mappings[element/field]&amp;mappings[subelement/field(s)]&amp;mappings[constraints]</f>
        <v>title_variant[value]GEN210anone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3" t="s">
        <v>769</v>
      </c>
      <c r="B700" s="3" t="s">
        <v>788</v>
      </c>
      <c r="C700" s="24" t="s">
        <v>855</v>
      </c>
      <c r="D700" s="24" t="s">
        <v>33</v>
      </c>
      <c r="E700" s="24" t="s">
        <v>856</v>
      </c>
      <c r="F700" s="11">
        <v>246</v>
      </c>
      <c r="G700" s="3" t="s">
        <v>1237</v>
      </c>
      <c r="H700" s="24" t="s">
        <v>1238</v>
      </c>
      <c r="I700" s="24" t="s">
        <v>862</v>
      </c>
      <c r="J700" s="3" t="s">
        <v>39</v>
      </c>
      <c r="K700" s="3" t="s">
        <v>773</v>
      </c>
      <c r="L700" s="3" t="str">
        <f>mappings[field]&amp;mappings[institution]&amp;mappings[element/field]&amp;mappings[subelement/field(s)]&amp;mappings[constraints]</f>
        <v>title_variant[value]GEN246abfghnp[display]!='false'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24" t="s">
        <v>769</v>
      </c>
      <c r="B701" s="24" t="s">
        <v>788</v>
      </c>
      <c r="C701" s="24" t="s">
        <v>855</v>
      </c>
      <c r="D701" s="24" t="s">
        <v>33</v>
      </c>
      <c r="E701" s="24" t="s">
        <v>856</v>
      </c>
      <c r="F701" s="13">
        <v>247</v>
      </c>
      <c r="G701" s="24" t="s">
        <v>1241</v>
      </c>
      <c r="H701" s="24" t="s">
        <v>1238</v>
      </c>
      <c r="I701" s="24" t="s">
        <v>862</v>
      </c>
      <c r="J701" s="24" t="s">
        <v>39</v>
      </c>
      <c r="K701" s="24" t="s">
        <v>773</v>
      </c>
      <c r="L701" s="15" t="str">
        <f>mappings[field]&amp;mappings[institution]&amp;mappings[element/field]&amp;mappings[subelement/field(s)]&amp;mappings[constraints]</f>
        <v>title_variant[value]GEN247abghnp[display]!='false'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33</v>
      </c>
      <c r="Q701" s="15" t="s">
        <v>33</v>
      </c>
    </row>
    <row r="702" spans="1:17" x14ac:dyDescent="0.25">
      <c r="A702" s="24" t="s">
        <v>769</v>
      </c>
      <c r="B702" s="24" t="s">
        <v>788</v>
      </c>
      <c r="C702" s="24" t="s">
        <v>855</v>
      </c>
      <c r="D702" s="24" t="s">
        <v>33</v>
      </c>
      <c r="E702" s="24" t="s">
        <v>856</v>
      </c>
      <c r="F702" s="13">
        <v>246</v>
      </c>
      <c r="G702" s="24" t="s">
        <v>1231</v>
      </c>
      <c r="H702" s="24" t="s">
        <v>1230</v>
      </c>
      <c r="I702" s="24" t="s">
        <v>862</v>
      </c>
      <c r="J702" s="24" t="s">
        <v>39</v>
      </c>
      <c r="K702" s="24" t="s">
        <v>773</v>
      </c>
      <c r="L702" s="15" t="str">
        <f>mappings[field]&amp;mappings[institution]&amp;mappings[element/field]&amp;mappings[subelement/field(s)]&amp;mappings[constraints]</f>
        <v>title_variant[value]GEN246abnpi2=~/[01]/ OR i1=~/[ 23]/</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24" t="s">
        <v>769</v>
      </c>
      <c r="B703" s="24" t="s">
        <v>788</v>
      </c>
      <c r="C703" s="24" t="s">
        <v>855</v>
      </c>
      <c r="D703" s="24" t="s">
        <v>33</v>
      </c>
      <c r="E703" s="24" t="s">
        <v>856</v>
      </c>
      <c r="F703" s="13">
        <v>247</v>
      </c>
      <c r="G703" s="24" t="s">
        <v>1231</v>
      </c>
      <c r="H703" s="24" t="s">
        <v>1239</v>
      </c>
      <c r="I703" s="24" t="s">
        <v>862</v>
      </c>
      <c r="J703" s="3" t="s">
        <v>39</v>
      </c>
      <c r="K703" s="24" t="s">
        <v>773</v>
      </c>
      <c r="L703" s="15" t="str">
        <f>mappings[field]&amp;mappings[institution]&amp;mappings[element/field]&amp;mappings[subelement/field(s)]&amp;mappings[constraints]</f>
        <v>title_variant[value]GEN247abnp[display]='false'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33</v>
      </c>
      <c r="Q703" s="15" t="s">
        <v>33</v>
      </c>
    </row>
    <row r="704" spans="1:17" x14ac:dyDescent="0.25">
      <c r="A704" s="24" t="s">
        <v>790</v>
      </c>
      <c r="B704" s="24" t="s">
        <v>795</v>
      </c>
      <c r="C704" s="24" t="s">
        <v>855</v>
      </c>
      <c r="D704" s="24" t="s">
        <v>33</v>
      </c>
      <c r="E704" s="24" t="s">
        <v>856</v>
      </c>
      <c r="F704" s="13">
        <v>24</v>
      </c>
      <c r="G704" s="24" t="s">
        <v>943</v>
      </c>
      <c r="H704" s="24" t="s">
        <v>1005</v>
      </c>
      <c r="I704" s="24" t="s">
        <v>862</v>
      </c>
      <c r="J704" s="24" t="s">
        <v>944</v>
      </c>
      <c r="K704" s="24" t="s">
        <v>1244</v>
      </c>
      <c r="L704" s="15" t="str">
        <f>mappings[field]&amp;mappings[institution]&amp;mappings[element/field]&amp;mappings[subelement/field(s)]&amp;mappings[constraints]</f>
        <v>upc[qual]GEN24qi1=1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24" t="s">
        <v>790</v>
      </c>
      <c r="B705" s="24" t="s">
        <v>795</v>
      </c>
      <c r="C705" s="24" t="s">
        <v>855</v>
      </c>
      <c r="D705" s="24" t="s">
        <v>33</v>
      </c>
      <c r="E705" s="24" t="s">
        <v>856</v>
      </c>
      <c r="F705" s="13">
        <v>24</v>
      </c>
      <c r="G705" s="24" t="s">
        <v>939</v>
      </c>
      <c r="H705" s="24" t="s">
        <v>1242</v>
      </c>
      <c r="I705" s="24" t="s">
        <v>847</v>
      </c>
      <c r="J705" s="24" t="s">
        <v>1243</v>
      </c>
      <c r="K705" s="24" t="s">
        <v>1244</v>
      </c>
      <c r="L705" s="15" t="str">
        <f>mappings[field]&amp;mappings[institution]&amp;mappings[element/field]&amp;mappings[subelement/field(s)]&amp;mappings[constraints]</f>
        <v>upc[qual]GEN24azi1=1 and $a or $z data includes parenthetical qualifying info</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73</v>
      </c>
      <c r="Q705" s="15" t="s">
        <v>73</v>
      </c>
    </row>
    <row r="706" spans="1:17" x14ac:dyDescent="0.25">
      <c r="A706" s="24" t="s">
        <v>790</v>
      </c>
      <c r="B706" s="24" t="s">
        <v>798</v>
      </c>
      <c r="C706" s="24" t="s">
        <v>855</v>
      </c>
      <c r="D706" s="24" t="s">
        <v>33</v>
      </c>
      <c r="E706" s="24" t="s">
        <v>856</v>
      </c>
      <c r="F706" s="13">
        <v>24</v>
      </c>
      <c r="G706" s="24" t="s">
        <v>31</v>
      </c>
      <c r="H706" s="24" t="s">
        <v>1246</v>
      </c>
      <c r="I706" s="24" t="s">
        <v>883</v>
      </c>
      <c r="J706" s="24" t="s">
        <v>1401</v>
      </c>
      <c r="K706" s="24" t="s">
        <v>1244</v>
      </c>
      <c r="L706" s="15" t="str">
        <f>mappings[field]&amp;mappings[institution]&amp;mappings[element/field]&amp;mappings[subelement/field(s)]&amp;mappings[constraints]</f>
        <v>upc[type]GEN24{na}[value] from $z</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73</v>
      </c>
      <c r="Q706" s="15" t="s">
        <v>73</v>
      </c>
    </row>
    <row r="707" spans="1:17" x14ac:dyDescent="0.25">
      <c r="A707" s="24" t="s">
        <v>790</v>
      </c>
      <c r="B707" s="24" t="s">
        <v>798</v>
      </c>
      <c r="C707" s="24" t="s">
        <v>855</v>
      </c>
      <c r="D707" s="24" t="s">
        <v>33</v>
      </c>
      <c r="E707" s="24" t="s">
        <v>856</v>
      </c>
      <c r="F707" s="13">
        <v>24</v>
      </c>
      <c r="G707" s="24" t="s">
        <v>31</v>
      </c>
      <c r="H707" s="24" t="s">
        <v>1245</v>
      </c>
      <c r="I707" s="24" t="s">
        <v>883</v>
      </c>
      <c r="J707" s="24" t="s">
        <v>1402</v>
      </c>
      <c r="K707" s="24" t="s">
        <v>1244</v>
      </c>
      <c r="L707" s="15" t="str">
        <f>mappings[field]&amp;mappings[institution]&amp;mappings[element/field]&amp;mappings[subelement/field(s)]&amp;mappings[constraints]</f>
        <v>upc[type]GEN24{na}[value] from $a</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800</v>
      </c>
      <c r="C708" s="24" t="s">
        <v>855</v>
      </c>
      <c r="D708" s="24" t="s">
        <v>33</v>
      </c>
      <c r="E708" s="24" t="s">
        <v>856</v>
      </c>
      <c r="F708" s="13">
        <v>24</v>
      </c>
      <c r="G708" s="24" t="s">
        <v>1247</v>
      </c>
      <c r="H708" s="24" t="s">
        <v>1005</v>
      </c>
      <c r="I708" s="24" t="s">
        <v>847</v>
      </c>
      <c r="J708" s="3" t="s">
        <v>1248</v>
      </c>
      <c r="K708" s="24" t="s">
        <v>1244</v>
      </c>
      <c r="L708" s="15" t="str">
        <f>mappings[field]&amp;mappings[institution]&amp;mappings[element/field]&amp;mappings[subelement/field(s)]&amp;mappings[constraints]</f>
        <v>upc[value]GEN24adzi1=1</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3" t="s">
        <v>804</v>
      </c>
      <c r="B709" s="3" t="s">
        <v>807</v>
      </c>
      <c r="C709" s="3" t="s">
        <v>855</v>
      </c>
      <c r="D709" s="3" t="s">
        <v>33</v>
      </c>
      <c r="E709" s="3" t="s">
        <v>841</v>
      </c>
      <c r="F709" s="11">
        <v>856</v>
      </c>
      <c r="G709" s="3" t="s">
        <v>1252</v>
      </c>
      <c r="H709" s="3" t="s">
        <v>850</v>
      </c>
      <c r="I709" s="24" t="s">
        <v>847</v>
      </c>
      <c r="J709" t="s">
        <v>1253</v>
      </c>
      <c r="K709" s="3" t="s">
        <v>29</v>
      </c>
      <c r="L709" s="3" t="str">
        <f>mappings[field]&amp;mappings[institution]&amp;mappings[element/field]&amp;mappings[subelement/field(s)]&amp;mappings[constraints]</f>
        <v>url[href]UNC856unone</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804</v>
      </c>
      <c r="B710" s="3" t="s">
        <v>1506</v>
      </c>
      <c r="C710" s="3" t="s">
        <v>855</v>
      </c>
      <c r="D710" s="3" t="s">
        <v>33</v>
      </c>
      <c r="E710" s="3" t="s">
        <v>841</v>
      </c>
      <c r="F710" s="11">
        <v>856</v>
      </c>
      <c r="G710" s="3" t="s">
        <v>31</v>
      </c>
      <c r="H710" s="3" t="s">
        <v>1251</v>
      </c>
      <c r="I710" s="3" t="s">
        <v>883</v>
      </c>
      <c r="J710" s="3" t="s">
        <v>1407</v>
      </c>
      <c r="K710" s="3" t="s">
        <v>29</v>
      </c>
      <c r="L710" s="3" t="str">
        <f>mappings[field]&amp;mappings[institution]&amp;mappings[element/field]&amp;mappings[subelement/field(s)]&amp;mappings[constraints]</f>
        <v>url[restricted]UNC856{na}$u does not meet criteria to be coded as restricted (see other mappings)</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804</v>
      </c>
      <c r="B711" s="3" t="s">
        <v>1506</v>
      </c>
      <c r="C711" s="3" t="s">
        <v>855</v>
      </c>
      <c r="D711" s="3" t="s">
        <v>33</v>
      </c>
      <c r="E711" s="3" t="s">
        <v>841</v>
      </c>
      <c r="F711" s="11">
        <v>856</v>
      </c>
      <c r="G711" s="3" t="s">
        <v>31</v>
      </c>
      <c r="H711" s="3" t="s">
        <v>1249</v>
      </c>
      <c r="I711" s="3" t="s">
        <v>1042</v>
      </c>
      <c r="J711" s="3" t="s">
        <v>29</v>
      </c>
      <c r="K711" s="3" t="s">
        <v>1509</v>
      </c>
      <c r="L711" s="3" t="str">
        <f>mappings[field]&amp;mappings[institution]&amp;mappings[element/field]&amp;mappings[subelement/field(s)]&amp;mappings[constraints]</f>
        <v>url[restricted]UNC856{na}$u.include?('libproxy.lib.unc')</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804</v>
      </c>
      <c r="B712" s="3" t="s">
        <v>1506</v>
      </c>
      <c r="C712" s="3" t="s">
        <v>855</v>
      </c>
      <c r="D712" s="3" t="s">
        <v>33</v>
      </c>
      <c r="E712" s="3" t="s">
        <v>841</v>
      </c>
      <c r="F712" s="11">
        <v>856</v>
      </c>
      <c r="G712" s="3" t="s">
        <v>31</v>
      </c>
      <c r="H712" s="3" t="s">
        <v>1250</v>
      </c>
      <c r="I712" s="3" t="s">
        <v>1042</v>
      </c>
      <c r="J712" s="3" t="s">
        <v>29</v>
      </c>
      <c r="K712" s="3" t="s">
        <v>1509</v>
      </c>
      <c r="L712" s="3" t="str">
        <f>mappings[field]&amp;mappings[institution]&amp;mappings[element/field]&amp;mappings[subelement/field(s)]&amp;mappings[constraints]</f>
        <v>url[restricted]UNC856{na}$u.include?('unc.kanopystreaming.com')</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810</v>
      </c>
      <c r="C713" s="3" t="s">
        <v>855</v>
      </c>
      <c r="D713" s="3" t="s">
        <v>33</v>
      </c>
      <c r="E713" s="3" t="s">
        <v>841</v>
      </c>
      <c r="F713" s="11">
        <v>856</v>
      </c>
      <c r="G713" s="3" t="s">
        <v>1254</v>
      </c>
      <c r="H713" s="3" t="s">
        <v>850</v>
      </c>
      <c r="I713" s="3" t="s">
        <v>862</v>
      </c>
      <c r="J713" t="s">
        <v>1255</v>
      </c>
      <c r="K713" s="3" t="s">
        <v>29</v>
      </c>
      <c r="L713" s="3" t="str">
        <f>mappings[field]&amp;mappings[institution]&amp;mappings[element/field]&amp;mappings[subelement/field(s)]&amp;mappings[constraints]</f>
        <v>url[text]UNC8563ynone</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813</v>
      </c>
      <c r="C714" s="3" t="s">
        <v>855</v>
      </c>
      <c r="D714" s="3" t="s">
        <v>33</v>
      </c>
      <c r="E714" s="3" t="s">
        <v>841</v>
      </c>
      <c r="F714" s="11">
        <v>856</v>
      </c>
      <c r="G714" s="3" t="s">
        <v>31</v>
      </c>
      <c r="H714" s="3" t="s">
        <v>1257</v>
      </c>
      <c r="I714" s="3" t="s">
        <v>883</v>
      </c>
      <c r="J714" t="s">
        <v>1358</v>
      </c>
      <c r="K714" s="3" t="s">
        <v>29</v>
      </c>
      <c r="L714" s="3" t="str">
        <f>mappings[field]&amp;mappings[institution]&amp;mappings[element/field]&amp;mappings[subelement/field(s)]&amp;mappings[constraints]</f>
        <v>url[type]UNC856{na}i2=2 AND $3 has "Finding aid"</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813</v>
      </c>
      <c r="C715" s="3" t="s">
        <v>855</v>
      </c>
      <c r="D715" s="3" t="s">
        <v>33</v>
      </c>
      <c r="E715" s="3" t="s">
        <v>856</v>
      </c>
      <c r="F715" s="11">
        <v>856</v>
      </c>
      <c r="G715" s="3" t="s">
        <v>31</v>
      </c>
      <c r="H715" s="3" t="s">
        <v>1256</v>
      </c>
      <c r="I715" s="3" t="s">
        <v>883</v>
      </c>
      <c r="J715" t="s">
        <v>1360</v>
      </c>
      <c r="K715" s="3" t="s">
        <v>29</v>
      </c>
      <c r="L715" s="3" t="str">
        <f>mappings[field]&amp;mappings[institution]&amp;mappings[element/field]&amp;mappings[subelement/field(s)]&amp;mappings[constraints]</f>
        <v>url[type]GEN856{na}i2=~/[01]</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813</v>
      </c>
      <c r="C716" s="3" t="s">
        <v>855</v>
      </c>
      <c r="D716" s="3" t="s">
        <v>33</v>
      </c>
      <c r="E716" s="3" t="s">
        <v>841</v>
      </c>
      <c r="F716" s="11">
        <v>856</v>
      </c>
      <c r="G716" s="3" t="s">
        <v>31</v>
      </c>
      <c r="H716" s="3" t="s">
        <v>1260</v>
      </c>
      <c r="I716" s="3" t="s">
        <v>883</v>
      </c>
      <c r="J716" t="s">
        <v>1380</v>
      </c>
      <c r="K716" s="3" t="s">
        <v>29</v>
      </c>
      <c r="L716" s="3" t="str">
        <f>mappings[field]&amp;mappings[institution]&amp;mappings[element/field]&amp;mappings[subelement/field(s)]&amp;mappings[constraints]</f>
        <v>url[type]UNC856{na}i2=8</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s="3" customFormat="1" x14ac:dyDescent="0.25">
      <c r="A717" s="3" t="s">
        <v>804</v>
      </c>
      <c r="B717" s="3" t="s">
        <v>813</v>
      </c>
      <c r="C717" s="3" t="s">
        <v>855</v>
      </c>
      <c r="D717" s="3" t="s">
        <v>33</v>
      </c>
      <c r="E717" s="3" t="s">
        <v>841</v>
      </c>
      <c r="F717" s="11">
        <v>856</v>
      </c>
      <c r="G717" s="3" t="s">
        <v>31</v>
      </c>
      <c r="H717" s="3" t="s">
        <v>1258</v>
      </c>
      <c r="I717" s="3" t="s">
        <v>883</v>
      </c>
      <c r="J717" s="3" t="s">
        <v>1385</v>
      </c>
      <c r="K717" s="3" t="s">
        <v>29</v>
      </c>
      <c r="L717" s="3" t="str">
        <f>mappings[field]&amp;mappings[institution]&amp;mappings[element/field]&amp;mappings[subelement/field(s)]&amp;mappings[constraints]</f>
        <v>url[type]UNC856{na}i2=2 AND $3 does NOT have "Finding aid" or "Thumbnail"</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804</v>
      </c>
      <c r="B718" s="3" t="s">
        <v>813</v>
      </c>
      <c r="C718" s="3" t="s">
        <v>855</v>
      </c>
      <c r="D718" s="3" t="s">
        <v>33</v>
      </c>
      <c r="E718" s="3" t="s">
        <v>841</v>
      </c>
      <c r="F718" s="11">
        <v>856</v>
      </c>
      <c r="G718" s="3" t="s">
        <v>31</v>
      </c>
      <c r="H718" s="3" t="s">
        <v>1259</v>
      </c>
      <c r="I718" s="3" t="s">
        <v>883</v>
      </c>
      <c r="J718" s="3" t="s">
        <v>1396</v>
      </c>
      <c r="K718" s="3" t="s">
        <v>29</v>
      </c>
      <c r="L718" s="3" t="str">
        <f>mappings[field]&amp;mappings[institution]&amp;mappings[element/field]&amp;mappings[subelement/field(s)]&amp;mappings[constraints]</f>
        <v>url[type]UNC856{na}i2=2 AND $3 has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row r="719" spans="1:17" x14ac:dyDescent="0.25">
      <c r="A719" s="3" t="s">
        <v>817</v>
      </c>
      <c r="B719" s="3" t="s">
        <v>817</v>
      </c>
      <c r="C719" s="15" t="s">
        <v>855</v>
      </c>
      <c r="D719" s="15" t="s">
        <v>33</v>
      </c>
      <c r="E719" s="15" t="s">
        <v>841</v>
      </c>
      <c r="F719" s="11">
        <v>1</v>
      </c>
      <c r="G719" s="3" t="s">
        <v>1349</v>
      </c>
      <c r="H719" t="s">
        <v>1263</v>
      </c>
      <c r="I719" t="s">
        <v>847</v>
      </c>
      <c r="J719" t="s">
        <v>29</v>
      </c>
      <c r="K719" t="s">
        <v>29</v>
      </c>
      <c r="L719" s="3" t="str">
        <f>mappings[field]&amp;mappings[institution]&amp;mappings[element/field]&amp;mappings[subelement/field(s)]&amp;mappings[constraints]</f>
        <v>vendor_marc_idUNC1{whole field}value does not meet criteria to be OCLC Number or Sersol Number</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x14ac:dyDescent="0.25">
      <c r="A720" s="24" t="s">
        <v>821</v>
      </c>
      <c r="B720" s="24" t="s">
        <v>821</v>
      </c>
      <c r="C720" s="24" t="s">
        <v>840</v>
      </c>
      <c r="D720" s="24" t="s">
        <v>33</v>
      </c>
      <c r="E720" s="24" t="s">
        <v>841</v>
      </c>
      <c r="F720" s="13">
        <v>919</v>
      </c>
      <c r="G720" s="24" t="s">
        <v>918</v>
      </c>
      <c r="H720" s="3" t="s">
        <v>850</v>
      </c>
      <c r="I720" s="24" t="s">
        <v>847</v>
      </c>
      <c r="J720" s="3" t="s">
        <v>29</v>
      </c>
      <c r="K720" s="24" t="s">
        <v>29</v>
      </c>
      <c r="L720" s="15" t="str">
        <f>mappings[field]&amp;mappings[institution]&amp;mappings[element/field]&amp;mappings[subelement/field(s)]&amp;mappings[constraints]</f>
        <v>virtual_collectionUNC919tnone</v>
      </c>
      <c r="M720" s="15">
        <f>IF(ISNUMBER(MATCH(mappings[mapping_id],issuesmap[mappingID],0)),COUNTIF(issuesmap[mappingID],mappings[mapping_id]),0)</f>
        <v>0</v>
      </c>
      <c r="N720" s="15">
        <f>IF(ISNUMBER(MATCH(mappings[field],issuesfield[field],0)),COUNTIF(issuesfield[field],mappings[field]),0)</f>
        <v>0</v>
      </c>
      <c r="O720" s="15" t="str">
        <f>IF(ISNUMBER(MATCH(mappings[field],#REF!,0)),"y","n")</f>
        <v>n</v>
      </c>
      <c r="P720" s="15" t="s">
        <v>33</v>
      </c>
      <c r="Q720" s="15" t="s">
        <v>33</v>
      </c>
    </row>
    <row r="721" spans="8:8" x14ac:dyDescent="0.25">
      <c r="H721" s="37"/>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2018-11-06T21:54:20Z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