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imelineCaches/timelineCache1.xml" ContentType="application/vnd.ms-excel.timeline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slicers/slicer2.xml" ContentType="application/vnd.ms-excel.slicer+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7.xml" ContentType="application/vnd.openxmlformats-officedocument.spreadsheetml.table+xml"/>
  <Override PartName="/xl/slicers/slicer3.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drawings/drawing8.xml" ContentType="application/vnd.openxmlformats-officedocument.drawing+xml"/>
  <Override PartName="/xl/ctrlProps/ctrlProp8.xml" ContentType="application/vnd.ms-excel.controlproperties+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9.xml" ContentType="application/vnd.openxmlformats-officedocument.drawing+xml"/>
  <Override PartName="/xl/ctrlProps/ctrlProp9.xml" ContentType="application/vnd.ms-excel.controlproperties+xml"/>
  <Override PartName="/xl/slicers/slicer5.xml" ContentType="application/vnd.ms-excel.slicer+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8.xml" ContentType="application/vnd.openxmlformats-officedocument.spreadsheetml.table+xml"/>
  <Override PartName="/xl/drawings/drawing11.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slicers/slicer6.xml" ContentType="application/vnd.ms-excel.slicer+xml"/>
  <Override PartName="/xl/pivotTables/pivotTable3.xml" ContentType="application/vnd.openxmlformats-officedocument.spreadsheetml.pivot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slicers/slicer7.xml" ContentType="application/vnd.ms-excel.slicer+xml"/>
  <Override PartName="/xl/timelines/timeline1.xml" ContentType="application/vnd.ms-excel.timeline+xml"/>
  <Override PartName="/xl/pivotTables/pivotTable4.xml" ContentType="application/vnd.openxmlformats-officedocument.spreadsheetml.pivotTable+xml"/>
  <Override PartName="/xl/drawings/drawing13.xml" ContentType="application/vnd.openxmlformats-officedocument.drawing+xml"/>
  <Override PartName="/xl/slicers/slicer8.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1.xml" ContentType="application/vnd.openxmlformats-officedocument.spreadsheetml.table+xml"/>
  <Override PartName="/xl/drawings/drawing14.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slicers/slicer9.xml" ContentType="application/vnd.ms-excel.slicer+xml"/>
  <Override PartName="/xl/drawings/drawing1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hidePivotFieldList="1" defaultThemeVersion="124226"/>
  <mc:AlternateContent xmlns:mc="http://schemas.openxmlformats.org/markup-compatibility/2006">
    <mc:Choice Requires="x15">
      <x15ac:absPath xmlns:x15ac="http://schemas.microsoft.com/office/spreadsheetml/2010/11/ac" url="https://railoperations-my.sharepoint.com/personal/tim_palmer_railopsgroup_co_uk/Documents/Class 93 Project/Dev and Prod/DevSrcVba/"/>
    </mc:Choice>
  </mc:AlternateContent>
  <xr:revisionPtr revIDLastSave="15" documentId="8_{738BB773-433C-4E75-818F-B2CD46B7654B}" xr6:coauthVersionLast="47" xr6:coauthVersionMax="47" xr10:uidLastSave="{5E3F0B3F-0850-48B6-A9F8-3C59B37C7CD5}"/>
  <bookViews>
    <workbookView xWindow="5295" yWindow="-19815" windowWidth="28575" windowHeight="15930" tabRatio="927" firstSheet="5" activeTab="23" xr2:uid="{C85B93E4-5748-449F-B94D-C611B12BE5CB}"/>
  </bookViews>
  <sheets>
    <sheet name="Menu" sheetId="33" r:id="rId1"/>
    <sheet name="Opportunity Management" sheetId="23" state="veryHidden" r:id="rId2"/>
    <sheet name="Lease" sheetId="20" state="veryHidden" r:id="rId3"/>
    <sheet name="Asset Header" sheetId="15" r:id="rId4"/>
    <sheet name="Asset Config." sheetId="18" r:id="rId5"/>
    <sheet name="Asset Documents" sheetId="21" r:id="rId6"/>
    <sheet name="Insurance Records" sheetId="26" r:id="rId7"/>
    <sheet name="Event Log" sheetId="17" r:id="rId8"/>
    <sheet name="PVTEventLog" sheetId="25" r:id="rId9"/>
    <sheet name="PVTEvents For Mnt. Review" sheetId="44" r:id="rId10"/>
    <sheet name="Maintenance Visit" sheetId="19" r:id="rId11"/>
    <sheet name="Maintenance - Events Linkage" sheetId="34" r:id="rId12"/>
    <sheet name="Time &amp; Materials" sheetId="38" r:id="rId13"/>
    <sheet name="PVTOverviewSystems" sheetId="40" state="veryHidden" r:id="rId14"/>
    <sheet name="Maintenance Schedule" sheetId="22" state="veryHidden" r:id="rId15"/>
    <sheet name="Stad" sheetId="43" state="veryHidden" r:id="rId16"/>
    <sheet name="Suppliers &amp; Products" sheetId="28" r:id="rId17"/>
    <sheet name="Inventory" sheetId="24" r:id="rId18"/>
    <sheet name="BoM" sheetId="45" r:id="rId19"/>
    <sheet name="Explosion" sheetId="46" state="veryHidden" r:id="rId20"/>
    <sheet name="Procurement" sheetId="27" state="veryHidden" r:id="rId21"/>
    <sheet name="Goods Received" sheetId="36" state="veryHidden" r:id="rId22"/>
    <sheet name="Invoice-PO Reconcilliation" sheetId="37" state="veryHidden" r:id="rId23"/>
    <sheet name="Admin" sheetId="16" r:id="rId24"/>
    <sheet name="Approved Suppliers" sheetId="32" state="veryHidden" r:id="rId25"/>
  </sheets>
  <functionGroups builtInGroupCount="19"/>
  <definedNames>
    <definedName name="_xleta.DATE" hidden="1" xlm="1">#NAME?</definedName>
    <definedName name="_xleta.EVEN" hidden="1" xlm="1">#NAME?</definedName>
    <definedName name="_xleta.MATCH" hidden="1" xlm="1">#NAME?</definedName>
    <definedName name="_xleta.MAX" hidden="1" xlm="1">#NAME?</definedName>
    <definedName name="_xleta.PRICE" hidden="1" xlm="1">#NAME?</definedName>
    <definedName name="_xleta.PRODUCT" hidden="1" xlm="1">#NAME?</definedName>
    <definedName name="_xleta.SUM" hidden="1" xlm="1">#NAME?</definedName>
    <definedName name="_xleta.TYPE" hidden="1" xlm="1">#NAME?</definedName>
    <definedName name="_xlpm.allDates" hidden="1" xlm="1">#NAME?</definedName>
    <definedName name="_xlpm.allMileage" hidden="1" xlm="1">#NAME?</definedName>
    <definedName name="_xlpm.assetID" hidden="1" xlm="1">#NAME?</definedName>
    <definedName name="_xlpm.dateRange" hidden="1" xlm="1">#NAME?</definedName>
    <definedName name="_xlpm.idRange" hidden="1" xlm="1">#NAME?</definedName>
    <definedName name="_xlpm.invID" hidden="1" xlm="1">#NAME?</definedName>
    <definedName name="_xlpm.lastCheck" hidden="1" xlm="1">#NAME?</definedName>
    <definedName name="_xlpm.latestDate" hidden="1" xlm="1">#NAME?</definedName>
    <definedName name="_xlpm.matchPos" hidden="1" xlm="1">#NAME?</definedName>
    <definedName name="_xlpm.qtyRange" hidden="1" xlm="1">#NAME?</definedName>
    <definedName name="_xlpm.validRows" hidden="1" xlm="1">#NAME?</definedName>
    <definedName name="ExternalData_1" localSheetId="24" hidden="1">'Approved Suppliers'!$A$3:$W$71</definedName>
    <definedName name="NativeTimeline_Date_Used">#N/A</definedName>
    <definedName name="Sched">#REF!</definedName>
    <definedName name="Slicer_Asset_ID">#N/A</definedName>
    <definedName name="Slicer_Asset_ID1">#N/A</definedName>
    <definedName name="Slicer_Asset_ID2">#N/A</definedName>
    <definedName name="Slicer_Asset_ID3">#N/A</definedName>
    <definedName name="Slicer_Asset_ID4">#N/A</definedName>
    <definedName name="Slicer_Asset_Type">#N/A</definedName>
    <definedName name="Slicer_AssetID">#N/A</definedName>
    <definedName name="Slicer_AttendanceDelay">#N/A</definedName>
    <definedName name="Slicer_BoM_ID">#N/A</definedName>
    <definedName name="Slicer_CloseOutDays">#N/A</definedName>
    <definedName name="Slicer_Event_Completed">#N/A</definedName>
    <definedName name="Slicer_Event_ID">#N/A</definedName>
    <definedName name="Slicer_Event_Source">#N/A</definedName>
    <definedName name="Slicer_Event_Year_Month">#N/A</definedName>
    <definedName name="Slicer_ExampleData1">#N/A</definedName>
    <definedName name="Slicer_ExampleData2">#N/A</definedName>
    <definedName name="Slicer_Maintenance_ID">#N/A</definedName>
    <definedName name="Slicer_Model">#N/A</definedName>
    <definedName name="Slicer_NotificationDelay">#N/A</definedName>
    <definedName name="Slicer_Property_Type">#N/A</definedName>
    <definedName name="Slicer_Sub_System">#N/A</definedName>
    <definedName name="Slicer_System">#N/A</definedName>
    <definedName name="VarAssetIDLookup">TblAssetHeader[Asset ID]</definedName>
    <definedName name="VarAssetModel">TblAssetModel[Asset Model]</definedName>
    <definedName name="VarAssetStatus">TblAssetStatus[Asset Status]</definedName>
    <definedName name="VarAssetType">TblAssetType[Asset Type]</definedName>
    <definedName name="VarBomID">TBLBomLookup[BoM ID]</definedName>
    <definedName name="VarCabNo">TblCabNo[Cab No.]</definedName>
    <definedName name="VarClaimStatus">TblClaimStatus[Claim Status]</definedName>
    <definedName name="VarConfigType">TblPropertyType[Config Type]</definedName>
    <definedName name="VarCredibilityOutcome">TblCredibilityOutcomes[Credibility Outcomes]</definedName>
    <definedName name="VarCustomerID">TblCustomers[Customer ID]</definedName>
    <definedName name="VarDocumentType">TblDocumentTypes[Document Types]</definedName>
    <definedName name="VarEventID">TBLEventLog[Event ID]</definedName>
    <definedName name="VarEventSource">TblEventSources[Event Source]</definedName>
    <definedName name="VarEventType">TblEventType[Event Type]</definedName>
    <definedName name="VarExamType">TblExamTypes[Exam Types]</definedName>
    <definedName name="VarFurtherActionsHolder">TblFurtherActionsHolder[Further Actions Holder]</definedName>
    <definedName name="VarInsurancePolicyRef">TblInsuranceRecords[Insurance Policy Ref.]</definedName>
    <definedName name="VarInventoryDDL">TblInventory[DDL Inventory]</definedName>
    <definedName name="VarInventoryID">TblInventory[Inventory ID]</definedName>
    <definedName name="VarLeaseStatus">TblLeaseStatus[Lease Status]</definedName>
    <definedName name="VarLeaseType">TblLeaseType[Lease Types]</definedName>
    <definedName name="VarMaintenanceID">TblMaintenanceRecord[Maintenance ID]</definedName>
    <definedName name="VarMaintenanceType">TblMaintenanceType[Maintenance Type]</definedName>
    <definedName name="VarManufacturer">TblManufacturer[Manufacturer]</definedName>
    <definedName name="VarPipelinePhases">TblPipelinePhases[Pipeline Phase]</definedName>
    <definedName name="VarRaisedByCompany">TblRaisedByCompany[Raised by Company]</definedName>
    <definedName name="VarRaisedByPerson">TblRaisedByPerson[Raised by Person]</definedName>
    <definedName name="VarRootCause">TblRootCause[Root Cause]</definedName>
    <definedName name="VarSubSystems">TblSubSystems[Sub System]</definedName>
    <definedName name="VarSupplierName">TblApprovedSuppliers[Customer/Supplier]</definedName>
    <definedName name="VarSysAdmin">TblSysAdmins[Authorised Admin Usres]</definedName>
    <definedName name="VarSystems">TblSystems[Systems]</definedName>
    <definedName name="VarUserID">TblUsers[User ID]</definedName>
    <definedName name="VarYesNo">TblYesNo[Yes/No]</definedName>
    <definedName name="Year_slider">#REF!</definedName>
  </definedNames>
  <calcPr calcId="191029"/>
  <pivotCaches>
    <pivotCache cacheId="0" r:id="rId26"/>
    <pivotCache cacheId="1" r:id="rId27"/>
  </pivotCaches>
  <fileRecoveryPr repairLoad="1"/>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46BE6895-7355-4a93-B00E-2C351335B9C9}">
      <x15:slicerCaches xmlns:x14="http://schemas.microsoft.com/office/spreadsheetml/2009/9/main">
        <x14:slicerCache r:id="rId41"/>
        <x14:slicerCache r:id="rId42"/>
        <x14:slicerCache r:id="rId43"/>
        <x14:slicerCache r:id="rId44"/>
        <x14:slicerCache r:id="rId45"/>
        <x14:slicerCache r:id="rId46"/>
        <x14:slicerCache r:id="rId47"/>
        <x14:slicerCache r:id="rId48"/>
        <x14:slicerCache r:id="rId49"/>
        <x14:slicerCache r:id="rId5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3" i="38" l="1"/>
  <c r="H102" i="38"/>
  <c r="H101" i="38"/>
  <c r="H100" i="38"/>
  <c r="H99" i="38" l="1"/>
  <c r="H98" i="38" l="1"/>
  <c r="H97" i="38"/>
  <c r="H96" i="38"/>
  <c r="H95" i="38"/>
  <c r="H94" i="38"/>
  <c r="H93" i="38"/>
  <c r="H92" i="38"/>
  <c r="H91" i="38"/>
  <c r="H90" i="38"/>
  <c r="H89" i="38"/>
  <c r="H88" i="38"/>
  <c r="H87" i="38"/>
  <c r="H86" i="38"/>
  <c r="H85" i="38"/>
  <c r="H84" i="38"/>
  <c r="H83" i="38"/>
  <c r="H82" i="38"/>
  <c r="H81" i="38"/>
  <c r="H80" i="38"/>
  <c r="H79" i="38"/>
  <c r="H78" i="38"/>
  <c r="H77" i="38"/>
  <c r="H76" i="38"/>
  <c r="H75" i="38"/>
  <c r="H74" i="38"/>
  <c r="H73" i="38"/>
  <c r="H72" i="38"/>
  <c r="H71" i="38"/>
  <c r="H70" i="38"/>
  <c r="H69" i="38"/>
  <c r="H68" i="38"/>
  <c r="H67" i="38"/>
  <c r="H66" i="38"/>
  <c r="H65" i="38"/>
  <c r="H64" i="38"/>
  <c r="H63" i="38"/>
  <c r="H62" i="38"/>
  <c r="H61" i="38"/>
  <c r="H60" i="38"/>
  <c r="H59" i="38"/>
  <c r="H58" i="38"/>
  <c r="H57" i="38"/>
  <c r="H56" i="38"/>
  <c r="H55" i="38"/>
  <c r="H54" i="38"/>
  <c r="H53" i="38"/>
  <c r="H52" i="38"/>
  <c r="H51" i="38"/>
  <c r="H50" i="38"/>
  <c r="H49" i="38"/>
  <c r="H48" i="38"/>
  <c r="H47" i="38"/>
  <c r="H46" i="38"/>
  <c r="H45" i="38"/>
  <c r="H44" i="38"/>
  <c r="H43" i="38"/>
  <c r="H42" i="38"/>
  <c r="H41" i="38"/>
  <c r="H40" i="38"/>
  <c r="H39" i="38"/>
  <c r="H38" i="38"/>
  <c r="H37" i="38"/>
  <c r="H36" i="38"/>
  <c r="H35" i="38"/>
  <c r="H34" i="38"/>
  <c r="H33" i="38"/>
  <c r="H32" i="38"/>
  <c r="H31" i="38"/>
  <c r="H30" i="38"/>
  <c r="H29" i="38"/>
  <c r="H28" i="38"/>
  <c r="H27" i="38"/>
  <c r="H26" i="38"/>
  <c r="H25" i="38"/>
  <c r="H24" i="38"/>
  <c r="H23" i="38"/>
  <c r="H22" i="38"/>
  <c r="H21" i="38"/>
  <c r="H20" i="38"/>
  <c r="H19" i="38"/>
  <c r="H18" i="38"/>
  <c r="H17" i="38"/>
  <c r="H16" i="38"/>
  <c r="H15" i="38"/>
  <c r="H14" i="38"/>
  <c r="H13" i="38"/>
  <c r="M9" i="24"/>
  <c r="M10" i="24"/>
  <c r="M11" i="24"/>
  <c r="M12" i="24"/>
  <c r="M13" i="24"/>
  <c r="M14" i="24"/>
  <c r="M15" i="24"/>
  <c r="M16" i="24"/>
  <c r="M17" i="24"/>
  <c r="M18" i="24"/>
  <c r="M19" i="24"/>
  <c r="M20" i="24"/>
  <c r="M21" i="24"/>
  <c r="M22" i="24"/>
  <c r="M23" i="24"/>
  <c r="M24" i="24"/>
  <c r="M25" i="24"/>
  <c r="M26" i="24"/>
  <c r="O9" i="24"/>
  <c r="O10" i="24"/>
  <c r="O11" i="24"/>
  <c r="O12" i="24"/>
  <c r="O13" i="24"/>
  <c r="O14" i="24"/>
  <c r="O15" i="24"/>
  <c r="O16" i="24"/>
  <c r="O17" i="24"/>
  <c r="O18" i="24"/>
  <c r="O19" i="24"/>
  <c r="O20" i="24"/>
  <c r="O21" i="24"/>
  <c r="O22" i="24"/>
  <c r="O23" i="24"/>
  <c r="O24" i="24"/>
  <c r="O25" i="24"/>
  <c r="O26" i="24"/>
  <c r="H12" i="38"/>
  <c r="H11" i="38"/>
  <c r="H10" i="38"/>
  <c r="H9" i="38"/>
  <c r="H8" i="38"/>
  <c r="H7" i="38"/>
  <c r="H6" i="38"/>
  <c r="H5" i="38"/>
  <c r="N6" i="45"/>
  <c r="O6" i="45"/>
  <c r="N4" i="45"/>
  <c r="N5" i="45"/>
  <c r="B107" i="17" l="1"/>
  <c r="C107" i="17"/>
  <c r="D107" i="17"/>
  <c r="E107" i="17"/>
  <c r="F107" i="17"/>
  <c r="G107" i="17"/>
  <c r="I107" i="17"/>
  <c r="AO107" i="17" a="1"/>
  <c r="AO107" i="17" s="1"/>
  <c r="B106" i="17"/>
  <c r="C106" i="17"/>
  <c r="D106" i="17"/>
  <c r="E106" i="17"/>
  <c r="F106" i="17"/>
  <c r="G106" i="17"/>
  <c r="I106" i="17"/>
  <c r="AO106" i="17" a="1"/>
  <c r="AO106" i="17" s="1"/>
  <c r="B105" i="17"/>
  <c r="C105" i="17"/>
  <c r="D105" i="17"/>
  <c r="E105" i="17"/>
  <c r="F105" i="17"/>
  <c r="G105" i="17"/>
  <c r="I105" i="17"/>
  <c r="AO105" i="17" a="1"/>
  <c r="AO105" i="17" s="1"/>
  <c r="B104" i="17"/>
  <c r="C104" i="17"/>
  <c r="D104" i="17"/>
  <c r="E104" i="17"/>
  <c r="F104" i="17"/>
  <c r="G104" i="17"/>
  <c r="I104" i="17"/>
  <c r="AO104" i="17" a="1"/>
  <c r="AO104" i="17" s="1"/>
  <c r="B103" i="17"/>
  <c r="C103" i="17"/>
  <c r="D103" i="17"/>
  <c r="E103" i="17"/>
  <c r="F103" i="17"/>
  <c r="G103" i="17"/>
  <c r="I103" i="17"/>
  <c r="AO103" i="17" a="1"/>
  <c r="AO103" i="17" s="1"/>
  <c r="B102" i="17"/>
  <c r="C102" i="17"/>
  <c r="D102" i="17"/>
  <c r="E102" i="17"/>
  <c r="F102" i="17"/>
  <c r="G102" i="17"/>
  <c r="I102" i="17"/>
  <c r="AO102" i="17" a="1"/>
  <c r="AO102" i="17" s="1"/>
  <c r="B101" i="17"/>
  <c r="C101" i="17"/>
  <c r="D101" i="17"/>
  <c r="E101" i="17"/>
  <c r="F101" i="17"/>
  <c r="G101" i="17"/>
  <c r="I101" i="17"/>
  <c r="AO101" i="17" a="1"/>
  <c r="AO101" i="17" s="1"/>
  <c r="B100" i="17"/>
  <c r="C100" i="17"/>
  <c r="D100" i="17"/>
  <c r="E100" i="17"/>
  <c r="F100" i="17"/>
  <c r="G100" i="17"/>
  <c r="I100" i="17"/>
  <c r="AO100" i="17" a="1"/>
  <c r="AO100" i="17" s="1"/>
  <c r="B99" i="17"/>
  <c r="C99" i="17"/>
  <c r="D99" i="17"/>
  <c r="E99" i="17"/>
  <c r="F99" i="17"/>
  <c r="G99" i="17"/>
  <c r="I99" i="17"/>
  <c r="AO99" i="17" a="1"/>
  <c r="AO99" i="17" s="1"/>
  <c r="B98" i="17"/>
  <c r="C98" i="17"/>
  <c r="D98" i="17"/>
  <c r="E98" i="17"/>
  <c r="F98" i="17"/>
  <c r="G98" i="17"/>
  <c r="I98" i="17"/>
  <c r="AO98" i="17" a="1"/>
  <c r="AO98" i="17" s="1"/>
  <c r="B97" i="17"/>
  <c r="C97" i="17"/>
  <c r="D97" i="17"/>
  <c r="E97" i="17"/>
  <c r="F97" i="17"/>
  <c r="G97" i="17"/>
  <c r="I97" i="17"/>
  <c r="AO97" i="17" a="1"/>
  <c r="AO97" i="17" s="1"/>
  <c r="B96" i="17"/>
  <c r="C96" i="17"/>
  <c r="D96" i="17"/>
  <c r="E96" i="17"/>
  <c r="F96" i="17"/>
  <c r="G96" i="17"/>
  <c r="I96" i="17"/>
  <c r="AO96" i="17" a="1"/>
  <c r="AO96" i="17" s="1"/>
  <c r="B95" i="17"/>
  <c r="C95" i="17"/>
  <c r="D95" i="17"/>
  <c r="E95" i="17"/>
  <c r="F95" i="17"/>
  <c r="G95" i="17"/>
  <c r="I95" i="17"/>
  <c r="AO95" i="17" a="1"/>
  <c r="AO95" i="17" s="1"/>
  <c r="B94" i="17"/>
  <c r="C94" i="17"/>
  <c r="D94" i="17"/>
  <c r="E94" i="17"/>
  <c r="F94" i="17"/>
  <c r="G94" i="17"/>
  <c r="I94" i="17"/>
  <c r="AO94" i="17" a="1"/>
  <c r="AO94" i="17" s="1"/>
  <c r="B93" i="17"/>
  <c r="C93" i="17"/>
  <c r="D93" i="17"/>
  <c r="E93" i="17"/>
  <c r="F93" i="17"/>
  <c r="G93" i="17"/>
  <c r="I93" i="17"/>
  <c r="AO93" i="17" a="1"/>
  <c r="AO93" i="17" s="1"/>
  <c r="C16" i="19"/>
  <c r="C15" i="19"/>
  <c r="I47"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C9" i="19"/>
  <c r="C10" i="19"/>
  <c r="C11" i="19"/>
  <c r="C12" i="19"/>
  <c r="C13" i="19"/>
  <c r="C14" i="19"/>
  <c r="H107" i="17" l="1"/>
  <c r="H106" i="17"/>
  <c r="H105" i="17"/>
  <c r="H101" i="17"/>
  <c r="H104" i="17"/>
  <c r="H103" i="17"/>
  <c r="H102" i="17"/>
  <c r="H97" i="17"/>
  <c r="H99" i="17"/>
  <c r="H100" i="17"/>
  <c r="H96" i="17"/>
  <c r="H98" i="17"/>
  <c r="H95" i="17"/>
  <c r="H94" i="17"/>
  <c r="H93"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B54" i="17"/>
  <c r="C54" i="17"/>
  <c r="D54" i="17"/>
  <c r="E54" i="17"/>
  <c r="AO54" i="17" a="1"/>
  <c r="AO54" i="17" s="1"/>
  <c r="B92" i="17"/>
  <c r="C92" i="17"/>
  <c r="D92" i="17"/>
  <c r="E92" i="17"/>
  <c r="AO92" i="17" a="1"/>
  <c r="AO92" i="17" s="1"/>
  <c r="B91" i="17"/>
  <c r="C91" i="17"/>
  <c r="D91" i="17"/>
  <c r="E91" i="17"/>
  <c r="AO91" i="17" a="1"/>
  <c r="AO91" i="17" s="1"/>
  <c r="B90" i="17"/>
  <c r="C90" i="17"/>
  <c r="D90" i="17"/>
  <c r="E90" i="17"/>
  <c r="AO90" i="17" a="1"/>
  <c r="AO90" i="17" s="1"/>
  <c r="B89" i="17"/>
  <c r="C89" i="17"/>
  <c r="D89" i="17"/>
  <c r="E89" i="17"/>
  <c r="AO89" i="17" a="1"/>
  <c r="AO89" i="17" s="1"/>
  <c r="B88" i="17"/>
  <c r="C88" i="17"/>
  <c r="D88" i="17"/>
  <c r="E88" i="17"/>
  <c r="AO88" i="17" a="1"/>
  <c r="AO88" i="17" s="1"/>
  <c r="B87" i="17"/>
  <c r="C87" i="17"/>
  <c r="D87" i="17"/>
  <c r="E87" i="17"/>
  <c r="AO87" i="17" a="1"/>
  <c r="AO87" i="17" s="1"/>
  <c r="B86" i="17"/>
  <c r="C86" i="17"/>
  <c r="D86" i="17"/>
  <c r="E86" i="17"/>
  <c r="AO86" i="17" a="1"/>
  <c r="AO86" i="17" s="1"/>
  <c r="B85" i="17"/>
  <c r="C85" i="17"/>
  <c r="D85" i="17"/>
  <c r="E85" i="17"/>
  <c r="AO85" i="17" a="1"/>
  <c r="AO85" i="17" s="1"/>
  <c r="B84" i="17"/>
  <c r="C84" i="17"/>
  <c r="D84" i="17"/>
  <c r="E84" i="17"/>
  <c r="AO84" i="17" a="1"/>
  <c r="AO84" i="17" s="1"/>
  <c r="B83" i="17"/>
  <c r="C83" i="17"/>
  <c r="D83" i="17"/>
  <c r="E83" i="17"/>
  <c r="AO83" i="17" a="1"/>
  <c r="AO83" i="17" s="1"/>
  <c r="B82" i="17"/>
  <c r="C82" i="17"/>
  <c r="D82" i="17"/>
  <c r="E82" i="17"/>
  <c r="AO82" i="17" a="1"/>
  <c r="AO82" i="17" s="1"/>
  <c r="B81" i="17"/>
  <c r="C81" i="17"/>
  <c r="D81" i="17"/>
  <c r="E81" i="17"/>
  <c r="AO81" i="17" a="1"/>
  <c r="AO81" i="17" s="1"/>
  <c r="B80" i="17"/>
  <c r="C80" i="17"/>
  <c r="D80" i="17"/>
  <c r="E80" i="17"/>
  <c r="AO80" i="17" a="1"/>
  <c r="AO80" i="17" s="1"/>
  <c r="B79" i="17"/>
  <c r="C79" i="17"/>
  <c r="D79" i="17"/>
  <c r="E79" i="17"/>
  <c r="AO79" i="17" a="1"/>
  <c r="AO79" i="17" s="1"/>
  <c r="B78" i="17"/>
  <c r="C78" i="17"/>
  <c r="D78" i="17"/>
  <c r="E78" i="17"/>
  <c r="AO78" i="17" a="1"/>
  <c r="AO78" i="17" s="1"/>
  <c r="B77" i="17"/>
  <c r="C77" i="17"/>
  <c r="D77" i="17"/>
  <c r="E77" i="17"/>
  <c r="AO77" i="17" a="1"/>
  <c r="AO77" i="17" s="1"/>
  <c r="B76" i="17"/>
  <c r="C76" i="17"/>
  <c r="D76" i="17"/>
  <c r="E76" i="17"/>
  <c r="AO76" i="17" a="1"/>
  <c r="AO76" i="17" s="1"/>
  <c r="B75" i="17"/>
  <c r="C75" i="17"/>
  <c r="D75" i="17"/>
  <c r="E75" i="17"/>
  <c r="AO75" i="17" a="1"/>
  <c r="AO75" i="17" s="1"/>
  <c r="B74" i="17"/>
  <c r="C74" i="17"/>
  <c r="D74" i="17"/>
  <c r="E74" i="17"/>
  <c r="AO74" i="17" a="1"/>
  <c r="AO74" i="17" s="1"/>
  <c r="B73" i="17"/>
  <c r="C73" i="17"/>
  <c r="D73" i="17"/>
  <c r="E73" i="17"/>
  <c r="AO73" i="17" a="1"/>
  <c r="AO73" i="17" s="1"/>
  <c r="B72" i="17"/>
  <c r="C72" i="17"/>
  <c r="D72" i="17"/>
  <c r="E72" i="17"/>
  <c r="AO72" i="17" a="1"/>
  <c r="AO72" i="17" s="1"/>
  <c r="B71" i="17"/>
  <c r="C71" i="17"/>
  <c r="D71" i="17"/>
  <c r="E71" i="17"/>
  <c r="AO71" i="17" a="1"/>
  <c r="AO71" i="17" s="1"/>
  <c r="B70" i="17"/>
  <c r="C70" i="17"/>
  <c r="D70" i="17"/>
  <c r="E70" i="17"/>
  <c r="AO70" i="17" a="1"/>
  <c r="AO70" i="17" s="1"/>
  <c r="B69" i="17"/>
  <c r="C69" i="17"/>
  <c r="D69" i="17"/>
  <c r="E69" i="17"/>
  <c r="AO69" i="17" a="1"/>
  <c r="AO69" i="17" s="1"/>
  <c r="B68" i="17"/>
  <c r="C68" i="17"/>
  <c r="D68" i="17"/>
  <c r="E68" i="17"/>
  <c r="AO68" i="17" a="1"/>
  <c r="AO68" i="17" s="1"/>
  <c r="B67" i="17"/>
  <c r="C67" i="17"/>
  <c r="D67" i="17"/>
  <c r="E67" i="17"/>
  <c r="AO67" i="17" a="1"/>
  <c r="AO67" i="17" s="1"/>
  <c r="B66" i="17"/>
  <c r="C66" i="17"/>
  <c r="D66" i="17"/>
  <c r="E66" i="17"/>
  <c r="AO66" i="17" a="1"/>
  <c r="AO66" i="17" s="1"/>
  <c r="B65" i="17"/>
  <c r="C65" i="17"/>
  <c r="D65" i="17"/>
  <c r="E65" i="17"/>
  <c r="AO65" i="17" a="1"/>
  <c r="AO65" i="17" s="1"/>
  <c r="AO48" i="17" a="1"/>
  <c r="AO48" i="17" s="1"/>
  <c r="AO49" i="17" a="1"/>
  <c r="AO49" i="17" s="1"/>
  <c r="AO50" i="17" a="1"/>
  <c r="AO50" i="17" s="1"/>
  <c r="AO51" i="17" a="1"/>
  <c r="AO51" i="17" s="1"/>
  <c r="AO52" i="17" a="1"/>
  <c r="AO52" i="17" s="1"/>
  <c r="AO53" i="17" a="1"/>
  <c r="AO53" i="17" s="1"/>
  <c r="AO55" i="17" a="1"/>
  <c r="AO55" i="17" s="1"/>
  <c r="AO56" i="17" a="1"/>
  <c r="AO56" i="17" s="1"/>
  <c r="AO57" i="17" a="1"/>
  <c r="AO57" i="17" s="1"/>
  <c r="AO58" i="17" a="1"/>
  <c r="AO58" i="17" s="1"/>
  <c r="AO59" i="17" a="1"/>
  <c r="AO59" i="17" s="1"/>
  <c r="AO60" i="17" a="1"/>
  <c r="AO60" i="17" s="1"/>
  <c r="AO61" i="17" a="1"/>
  <c r="AO61" i="17" s="1"/>
  <c r="AO62" i="17" a="1"/>
  <c r="AO62" i="17" s="1"/>
  <c r="AO63" i="17" a="1"/>
  <c r="AO63" i="17" s="1"/>
  <c r="B64" i="17"/>
  <c r="C64" i="17"/>
  <c r="D64" i="17"/>
  <c r="E64" i="17"/>
  <c r="AO64" i="17" a="1"/>
  <c r="AO64" i="17" s="1"/>
  <c r="B63" i="17"/>
  <c r="C63" i="17"/>
  <c r="D63" i="17"/>
  <c r="E63" i="17"/>
  <c r="B62" i="17"/>
  <c r="C62" i="17"/>
  <c r="D62" i="17"/>
  <c r="E62" i="17"/>
  <c r="B61" i="17"/>
  <c r="C61" i="17"/>
  <c r="D61" i="17"/>
  <c r="E61" i="17"/>
  <c r="B60" i="17"/>
  <c r="C60" i="17"/>
  <c r="D60" i="17"/>
  <c r="E60" i="17"/>
  <c r="B59" i="17"/>
  <c r="C59" i="17"/>
  <c r="D59" i="17"/>
  <c r="E59" i="17"/>
  <c r="B58" i="17"/>
  <c r="C58" i="17"/>
  <c r="D58" i="17"/>
  <c r="E58" i="17"/>
  <c r="B57" i="17"/>
  <c r="C57" i="17"/>
  <c r="D57" i="17"/>
  <c r="E57" i="17"/>
  <c r="B56" i="17"/>
  <c r="C56" i="17"/>
  <c r="D56" i="17"/>
  <c r="E56" i="17"/>
  <c r="B55" i="17"/>
  <c r="C55" i="17"/>
  <c r="D55" i="17"/>
  <c r="E55" i="17"/>
  <c r="B53" i="17"/>
  <c r="C53" i="17"/>
  <c r="D53" i="17"/>
  <c r="E53" i="17"/>
  <c r="B52" i="17"/>
  <c r="C52" i="17"/>
  <c r="D52" i="17"/>
  <c r="E52" i="17"/>
  <c r="B51" i="17"/>
  <c r="C51" i="17"/>
  <c r="D51" i="17"/>
  <c r="E51" i="17"/>
  <c r="B50" i="17"/>
  <c r="C50" i="17"/>
  <c r="D50" i="17"/>
  <c r="E50" i="17"/>
  <c r="B49" i="17"/>
  <c r="C49" i="17"/>
  <c r="D49" i="17"/>
  <c r="E49" i="17"/>
  <c r="B48" i="17"/>
  <c r="C48" i="17"/>
  <c r="D48" i="17"/>
  <c r="E48" i="17"/>
  <c r="AO47" i="17" a="1"/>
  <c r="AO47" i="17" s="1"/>
  <c r="H46" i="17" l="1"/>
  <c r="H49" i="17"/>
  <c r="H51" i="17"/>
  <c r="H89" i="17"/>
  <c r="H11" i="17"/>
  <c r="H13" i="17"/>
  <c r="H16" i="17"/>
  <c r="H19" i="17"/>
  <c r="H21" i="17"/>
  <c r="H23" i="17"/>
  <c r="H27" i="17"/>
  <c r="H69" i="17"/>
  <c r="H36" i="17"/>
  <c r="H38" i="17"/>
  <c r="H30" i="17"/>
  <c r="H31" i="17"/>
  <c r="H33" i="17"/>
  <c r="H26" i="17"/>
  <c r="H87" i="17"/>
  <c r="H57" i="17"/>
  <c r="H37" i="17"/>
  <c r="H92" i="17"/>
  <c r="H82" i="17"/>
  <c r="H72" i="17"/>
  <c r="H32" i="17"/>
  <c r="H22" i="17"/>
  <c r="H45" i="17"/>
  <c r="H15" i="17"/>
  <c r="H75" i="17"/>
  <c r="H35" i="17"/>
  <c r="H84" i="17"/>
  <c r="H74" i="17"/>
  <c r="H34" i="17"/>
  <c r="H24" i="17"/>
  <c r="H83" i="17"/>
  <c r="H73" i="17"/>
  <c r="H50" i="17"/>
  <c r="H59" i="17"/>
  <c r="H47" i="17"/>
  <c r="H29" i="17"/>
  <c r="H25" i="17"/>
  <c r="H12" i="17"/>
  <c r="H10" i="17"/>
  <c r="H48" i="17"/>
  <c r="H81" i="17"/>
  <c r="H71" i="17"/>
  <c r="H60" i="17"/>
  <c r="H90" i="17"/>
  <c r="H80" i="17"/>
  <c r="H70" i="17"/>
  <c r="H88" i="17"/>
  <c r="H68" i="17"/>
  <c r="H58" i="17"/>
  <c r="H62" i="17"/>
  <c r="H85" i="17"/>
  <c r="H91" i="17"/>
  <c r="H66" i="17"/>
  <c r="H64" i="17"/>
  <c r="H39" i="17"/>
  <c r="H55" i="17"/>
  <c r="H77" i="17"/>
  <c r="H43" i="17"/>
  <c r="H65" i="17"/>
  <c r="H41" i="17"/>
  <c r="H63" i="17"/>
  <c r="H42" i="17"/>
  <c r="H67" i="17"/>
  <c r="H40" i="17"/>
  <c r="H79" i="17"/>
  <c r="H53" i="17"/>
  <c r="H76" i="17"/>
  <c r="H86" i="17"/>
  <c r="H78" i="17"/>
  <c r="H54" i="17"/>
  <c r="H52" i="17"/>
  <c r="H17" i="17"/>
  <c r="H28" i="17"/>
  <c r="H44" i="17"/>
  <c r="H61" i="17"/>
  <c r="H56" i="17"/>
  <c r="H14" i="17"/>
  <c r="H9" i="17"/>
  <c r="H18" i="17"/>
  <c r="H20" i="17"/>
  <c r="AO9" i="17" a="1"/>
  <c r="AO9" i="17" s="1"/>
  <c r="AO10" i="17" a="1"/>
  <c r="AO10" i="17" s="1"/>
  <c r="AO11" i="17" a="1"/>
  <c r="AO11" i="17" s="1"/>
  <c r="AO12" i="17" a="1"/>
  <c r="AO12" i="17" s="1"/>
  <c r="AO13" i="17" a="1"/>
  <c r="AO13" i="17" s="1"/>
  <c r="AO14" i="17" a="1"/>
  <c r="AO14" i="17" s="1"/>
  <c r="AO15" i="17" a="1"/>
  <c r="AO15" i="17" s="1"/>
  <c r="AO16" i="17" a="1"/>
  <c r="AO16" i="17" s="1"/>
  <c r="AO17" i="17" a="1"/>
  <c r="AO17" i="17" s="1"/>
  <c r="AO18" i="17" a="1"/>
  <c r="AO18" i="17" s="1"/>
  <c r="AO19" i="17" a="1"/>
  <c r="AO19" i="17" s="1"/>
  <c r="AO20" i="17" a="1"/>
  <c r="AO20" i="17" s="1"/>
  <c r="AO21" i="17" a="1"/>
  <c r="AO21" i="17" s="1"/>
  <c r="AO22" i="17" a="1"/>
  <c r="AO22" i="17" s="1"/>
  <c r="AO23" i="17" a="1"/>
  <c r="AO23" i="17" s="1"/>
  <c r="AO24" i="17" a="1"/>
  <c r="AO24" i="17" s="1"/>
  <c r="AO25" i="17" a="1"/>
  <c r="AO25" i="17" s="1"/>
  <c r="AO26" i="17" a="1"/>
  <c r="AO26" i="17" s="1"/>
  <c r="AO27" i="17" a="1"/>
  <c r="AO27" i="17" s="1"/>
  <c r="AO28" i="17" a="1"/>
  <c r="AO28" i="17" s="1"/>
  <c r="AO29" i="17" a="1"/>
  <c r="AO29" i="17" s="1"/>
  <c r="AO30" i="17" a="1"/>
  <c r="AO30" i="17" s="1"/>
  <c r="AO31" i="17" a="1"/>
  <c r="AO31" i="17" s="1"/>
  <c r="AO32" i="17" a="1"/>
  <c r="AO32" i="17" s="1"/>
  <c r="AO33" i="17" a="1"/>
  <c r="AO33" i="17" s="1"/>
  <c r="AO34" i="17" a="1"/>
  <c r="AO34" i="17" s="1"/>
  <c r="AO35" i="17" a="1"/>
  <c r="AO35" i="17" s="1"/>
  <c r="AO36" i="17" a="1"/>
  <c r="AO36" i="17" s="1"/>
  <c r="AO37" i="17" a="1"/>
  <c r="AO37" i="17" s="1"/>
  <c r="AO38" i="17" a="1"/>
  <c r="AO38" i="17" s="1"/>
  <c r="AO39" i="17" a="1"/>
  <c r="AO39" i="17" s="1"/>
  <c r="AO40" i="17" a="1"/>
  <c r="AO40" i="17" s="1"/>
  <c r="AO41" i="17" a="1"/>
  <c r="AO41" i="17" s="1"/>
  <c r="AO42" i="17" a="1"/>
  <c r="AO42" i="17" s="1"/>
  <c r="AO43" i="17" a="1"/>
  <c r="AO43" i="17" s="1"/>
  <c r="AO44" i="17" a="1"/>
  <c r="AO44" i="17" s="1"/>
  <c r="AO45" i="17" a="1"/>
  <c r="AO45" i="17" s="1"/>
  <c r="AO46" i="17" a="1"/>
  <c r="AO46" i="17" s="1"/>
  <c r="B10" i="17"/>
  <c r="C10" i="17"/>
  <c r="D10" i="17"/>
  <c r="E10" i="17"/>
  <c r="B11" i="17"/>
  <c r="C11" i="17"/>
  <c r="D11" i="17"/>
  <c r="E11" i="17"/>
  <c r="B12" i="17"/>
  <c r="C12" i="17"/>
  <c r="D12" i="17"/>
  <c r="E12" i="17"/>
  <c r="B13" i="17"/>
  <c r="C13" i="17"/>
  <c r="D13" i="17"/>
  <c r="E13" i="17"/>
  <c r="B14" i="17"/>
  <c r="C14" i="17"/>
  <c r="D14" i="17"/>
  <c r="E14" i="17"/>
  <c r="B15" i="17"/>
  <c r="C15" i="17"/>
  <c r="D15" i="17"/>
  <c r="E15" i="17"/>
  <c r="B16" i="17"/>
  <c r="C16" i="17"/>
  <c r="D16" i="17"/>
  <c r="E16" i="17"/>
  <c r="B17" i="17"/>
  <c r="C17" i="17"/>
  <c r="D17" i="17"/>
  <c r="E17" i="17"/>
  <c r="B18" i="17"/>
  <c r="C18" i="17"/>
  <c r="D18" i="17"/>
  <c r="E18" i="17"/>
  <c r="B19" i="17"/>
  <c r="C19" i="17"/>
  <c r="D19" i="17"/>
  <c r="E19" i="17"/>
  <c r="B20" i="17"/>
  <c r="C20" i="17"/>
  <c r="D20" i="17"/>
  <c r="E20" i="17"/>
  <c r="B21" i="17"/>
  <c r="C21" i="17"/>
  <c r="D21" i="17"/>
  <c r="E21" i="17"/>
  <c r="B22" i="17"/>
  <c r="C22" i="17"/>
  <c r="D22" i="17"/>
  <c r="E22" i="17"/>
  <c r="B23" i="17"/>
  <c r="C23" i="17"/>
  <c r="D23" i="17"/>
  <c r="E23" i="17"/>
  <c r="B24" i="17"/>
  <c r="C24" i="17"/>
  <c r="D24" i="17"/>
  <c r="E24" i="17"/>
  <c r="B25" i="17"/>
  <c r="C25" i="17"/>
  <c r="D25" i="17"/>
  <c r="E25" i="17"/>
  <c r="B26" i="17"/>
  <c r="C26" i="17"/>
  <c r="D26" i="17"/>
  <c r="E26" i="17"/>
  <c r="B27" i="17"/>
  <c r="C27" i="17"/>
  <c r="D27" i="17"/>
  <c r="E27" i="17"/>
  <c r="B28" i="17"/>
  <c r="C28" i="17"/>
  <c r="D28" i="17"/>
  <c r="E28" i="17"/>
  <c r="B29" i="17"/>
  <c r="C29" i="17"/>
  <c r="D29" i="17"/>
  <c r="E29" i="17"/>
  <c r="B30" i="17"/>
  <c r="C30" i="17"/>
  <c r="D30" i="17"/>
  <c r="E30" i="17"/>
  <c r="B31" i="17"/>
  <c r="C31" i="17"/>
  <c r="D31" i="17"/>
  <c r="E31" i="17"/>
  <c r="B32" i="17"/>
  <c r="C32" i="17"/>
  <c r="D32" i="17"/>
  <c r="E32" i="17"/>
  <c r="B33" i="17"/>
  <c r="C33" i="17"/>
  <c r="D33" i="17"/>
  <c r="E33" i="17"/>
  <c r="B34" i="17"/>
  <c r="C34" i="17"/>
  <c r="D34" i="17"/>
  <c r="E34" i="17"/>
  <c r="B35" i="17"/>
  <c r="C35" i="17"/>
  <c r="D35" i="17"/>
  <c r="E35" i="17"/>
  <c r="B36" i="17"/>
  <c r="C36" i="17"/>
  <c r="D36" i="17"/>
  <c r="E36" i="17"/>
  <c r="B37" i="17"/>
  <c r="C37" i="17"/>
  <c r="D37" i="17"/>
  <c r="E37" i="17"/>
  <c r="B38" i="17"/>
  <c r="C38" i="17"/>
  <c r="D38" i="17"/>
  <c r="E38" i="17"/>
  <c r="B39" i="17"/>
  <c r="C39" i="17"/>
  <c r="D39" i="17"/>
  <c r="E39" i="17"/>
  <c r="B40" i="17"/>
  <c r="C40" i="17"/>
  <c r="D40" i="17"/>
  <c r="E40" i="17"/>
  <c r="B41" i="17"/>
  <c r="C41" i="17"/>
  <c r="D41" i="17"/>
  <c r="E41" i="17"/>
  <c r="B42" i="17"/>
  <c r="C42" i="17"/>
  <c r="D42" i="17"/>
  <c r="E42" i="17"/>
  <c r="B43" i="17"/>
  <c r="C43" i="17"/>
  <c r="D43" i="17"/>
  <c r="E43" i="17"/>
  <c r="B44" i="17"/>
  <c r="C44" i="17"/>
  <c r="D44" i="17"/>
  <c r="E44" i="17"/>
  <c r="B45" i="17"/>
  <c r="C45" i="17"/>
  <c r="D45" i="17"/>
  <c r="E45" i="17"/>
  <c r="B46" i="17"/>
  <c r="C46" i="17"/>
  <c r="D46" i="17"/>
  <c r="E46" i="17"/>
  <c r="B47" i="17"/>
  <c r="C47" i="17"/>
  <c r="D47" i="17"/>
  <c r="E47" i="17"/>
  <c r="D4" i="34" a="1"/>
  <c r="D4" i="34" s="1"/>
  <c r="C5" i="19"/>
  <c r="C6" i="19"/>
  <c r="C7" i="19"/>
  <c r="C8" i="19"/>
  <c r="D103" i="38" l="1" a="1"/>
  <c r="D103" i="38" s="1"/>
  <c r="E103" i="38" a="1"/>
  <c r="E103" i="38" s="1"/>
  <c r="E100" i="38" a="1"/>
  <c r="E100" i="38" s="1"/>
  <c r="D102" i="38" a="1"/>
  <c r="D102" i="38" s="1"/>
  <c r="E102" i="38" a="1"/>
  <c r="E102" i="38" s="1"/>
  <c r="D101" i="38" a="1"/>
  <c r="D101" i="38" s="1"/>
  <c r="D100" i="38" a="1"/>
  <c r="D100" i="38" s="1"/>
  <c r="E101" i="38" a="1"/>
  <c r="E101" i="38" s="1"/>
  <c r="D99" i="38" a="1"/>
  <c r="D99" i="38" s="1"/>
  <c r="E99" i="38" a="1"/>
  <c r="E99" i="38" s="1"/>
  <c r="D98" i="38" a="1"/>
  <c r="D98" i="38" s="1"/>
  <c r="D94" i="38" a="1"/>
  <c r="D94" i="38" s="1"/>
  <c r="E98" i="38" a="1"/>
  <c r="E98" i="38" s="1"/>
  <c r="E94" i="38" a="1"/>
  <c r="E94" i="38" s="1"/>
  <c r="D97" i="38" a="1"/>
  <c r="D97" i="38" s="1"/>
  <c r="D93" i="38" a="1"/>
  <c r="D93" i="38" s="1"/>
  <c r="E93" i="38" a="1"/>
  <c r="E93" i="38" s="1"/>
  <c r="D96" i="38" a="1"/>
  <c r="D96" i="38" s="1"/>
  <c r="E96" i="38" a="1"/>
  <c r="E96" i="38" s="1"/>
  <c r="E97" i="38" a="1"/>
  <c r="E97" i="38" s="1"/>
  <c r="D95" i="38" a="1"/>
  <c r="D95" i="38" s="1"/>
  <c r="E95" i="38" a="1"/>
  <c r="E95" i="38" s="1"/>
  <c r="D92" i="38" a="1"/>
  <c r="D92" i="38" s="1"/>
  <c r="E92" i="38" a="1"/>
  <c r="E92" i="38" s="1"/>
  <c r="D86" i="38" a="1"/>
  <c r="D86" i="38" s="1"/>
  <c r="E86" i="38" a="1"/>
  <c r="E86" i="38" s="1"/>
  <c r="D91" i="38" a="1"/>
  <c r="D91" i="38" s="1"/>
  <c r="D88" i="38" a="1"/>
  <c r="D88" i="38" s="1"/>
  <c r="E88" i="38" a="1"/>
  <c r="E88" i="38" s="1"/>
  <c r="E91" i="38" a="1"/>
  <c r="E91" i="38" s="1"/>
  <c r="D85" i="38" a="1"/>
  <c r="D85" i="38" s="1"/>
  <c r="D89" i="38" a="1"/>
  <c r="D89" i="38" s="1"/>
  <c r="D90" i="38" a="1"/>
  <c r="D90" i="38" s="1"/>
  <c r="E85" i="38" a="1"/>
  <c r="E85" i="38" s="1"/>
  <c r="E89" i="38" a="1"/>
  <c r="E89" i="38" s="1"/>
  <c r="E90" i="38" a="1"/>
  <c r="E90" i="38" s="1"/>
  <c r="D87" i="38" a="1"/>
  <c r="D87" i="38" s="1"/>
  <c r="E87" i="38" a="1"/>
  <c r="E87" i="38" s="1"/>
  <c r="D84" i="38" a="1"/>
  <c r="D84" i="38" s="1"/>
  <c r="E82" i="38" a="1"/>
  <c r="E82" i="38" s="1"/>
  <c r="D70" i="38" a="1"/>
  <c r="D70" i="38" s="1"/>
  <c r="D79" i="38" a="1"/>
  <c r="D79" i="38" s="1"/>
  <c r="E70" i="38" a="1"/>
  <c r="E70" i="38" s="1"/>
  <c r="E65" i="38" a="1"/>
  <c r="E65" i="38" s="1"/>
  <c r="D59" i="38" a="1"/>
  <c r="D59" i="38" s="1"/>
  <c r="E59" i="38" a="1"/>
  <c r="E59" i="38" s="1"/>
  <c r="D81" i="38" a="1"/>
  <c r="D81" i="38" s="1"/>
  <c r="E77" i="38" a="1"/>
  <c r="E77" i="38" s="1"/>
  <c r="D72" i="38" a="1"/>
  <c r="D72" i="38" s="1"/>
  <c r="D67" i="38" a="1"/>
  <c r="D67" i="38" s="1"/>
  <c r="E62" i="38" a="1"/>
  <c r="E62" i="38" s="1"/>
  <c r="D83" i="38" a="1"/>
  <c r="D83" i="38" s="1"/>
  <c r="E79" i="38" a="1"/>
  <c r="E79" i="38" s="1"/>
  <c r="E72" i="38" a="1"/>
  <c r="E72" i="38" s="1"/>
  <c r="E64" i="38" a="1"/>
  <c r="E64" i="38" s="1"/>
  <c r="E81" i="38" a="1"/>
  <c r="E81" i="38" s="1"/>
  <c r="E83" i="38" a="1"/>
  <c r="E83" i="38" s="1"/>
  <c r="D76" i="38" a="1"/>
  <c r="D76" i="38" s="1"/>
  <c r="E74" i="38" a="1"/>
  <c r="E74" i="38" s="1"/>
  <c r="D71" i="38" a="1"/>
  <c r="D71" i="38" s="1"/>
  <c r="E69" i="38" a="1"/>
  <c r="E69" i="38" s="1"/>
  <c r="E61" i="38" a="1"/>
  <c r="E61" i="38" s="1"/>
  <c r="E58" i="38" a="1"/>
  <c r="E58" i="38" s="1"/>
  <c r="D65" i="38" a="1"/>
  <c r="D65" i="38" s="1"/>
  <c r="D69" i="38" a="1"/>
  <c r="D69" i="38" s="1"/>
  <c r="D64" i="38" a="1"/>
  <c r="D64" i="38" s="1"/>
  <c r="D78" i="38" a="1"/>
  <c r="D78" i="38" s="1"/>
  <c r="E76" i="38" a="1"/>
  <c r="E76" i="38" s="1"/>
  <c r="D66" i="38" a="1"/>
  <c r="D66" i="38" s="1"/>
  <c r="D80" i="38" a="1"/>
  <c r="D80" i="38" s="1"/>
  <c r="E71" i="38" a="1"/>
  <c r="E71" i="38" s="1"/>
  <c r="E66" i="38" a="1"/>
  <c r="E66" i="38" s="1"/>
  <c r="D63" i="38" a="1"/>
  <c r="D63" i="38" s="1"/>
  <c r="D82" i="38" a="1"/>
  <c r="D82" i="38" s="1"/>
  <c r="E78" i="38" a="1"/>
  <c r="E78" i="38" s="1"/>
  <c r="D73" i="38" a="1"/>
  <c r="D73" i="38" s="1"/>
  <c r="D68" i="38" a="1"/>
  <c r="D68" i="38" s="1"/>
  <c r="E63" i="38" a="1"/>
  <c r="E63" i="38" s="1"/>
  <c r="D60" i="38" a="1"/>
  <c r="D60" i="38" s="1"/>
  <c r="E80" i="38" a="1"/>
  <c r="E80" i="38" s="1"/>
  <c r="D75" i="38" a="1"/>
  <c r="D75" i="38" s="1"/>
  <c r="E73" i="38" a="1"/>
  <c r="E73" i="38" s="1"/>
  <c r="E68" i="38" a="1"/>
  <c r="E68" i="38" s="1"/>
  <c r="E60" i="38" a="1"/>
  <c r="E60" i="38" s="1"/>
  <c r="E84" i="38" a="1"/>
  <c r="E84" i="38" s="1"/>
  <c r="D77" i="38" a="1"/>
  <c r="D77" i="38" s="1"/>
  <c r="E75" i="38" a="1"/>
  <c r="E75" i="38" s="1"/>
  <c r="D62" i="38" a="1"/>
  <c r="D62" i="38" s="1"/>
  <c r="D74" i="38" a="1"/>
  <c r="D74" i="38" s="1"/>
  <c r="E67" i="38" a="1"/>
  <c r="E67" i="38" s="1"/>
  <c r="D61" i="38" a="1"/>
  <c r="D61" i="38" s="1"/>
  <c r="D58" i="38" a="1"/>
  <c r="D58" i="38" s="1"/>
  <c r="D57" i="38" a="1"/>
  <c r="D57" i="38" s="1"/>
  <c r="E53" i="38" a="1"/>
  <c r="E53" i="38" s="1"/>
  <c r="E45" i="38" a="1"/>
  <c r="E45" i="38" s="1"/>
  <c r="E40" i="38" a="1"/>
  <c r="E40" i="38" s="1"/>
  <c r="E37" i="38" a="1"/>
  <c r="E37" i="38" s="1"/>
  <c r="E34" i="38" a="1"/>
  <c r="E34" i="38" s="1"/>
  <c r="E31" i="38" a="1"/>
  <c r="E31" i="38" s="1"/>
  <c r="E55" i="38" a="1"/>
  <c r="E55" i="38" s="1"/>
  <c r="D50" i="38" a="1"/>
  <c r="D50" i="38" s="1"/>
  <c r="D42" i="38" a="1"/>
  <c r="D42" i="38" s="1"/>
  <c r="E57" i="38" a="1"/>
  <c r="E57" i="38" s="1"/>
  <c r="E50" i="38" a="1"/>
  <c r="E50" i="38" s="1"/>
  <c r="D47" i="38" a="1"/>
  <c r="D47" i="38" s="1"/>
  <c r="E42" i="38" a="1"/>
  <c r="E42" i="38" s="1"/>
  <c r="D37" i="38" a="1"/>
  <c r="D37" i="38" s="1"/>
  <c r="D52" i="38" a="1"/>
  <c r="D52" i="38" s="1"/>
  <c r="D44" i="38" a="1"/>
  <c r="D44" i="38" s="1"/>
  <c r="D39" i="38" a="1"/>
  <c r="D39" i="38" s="1"/>
  <c r="D36" i="38" a="1"/>
  <c r="D36" i="38" s="1"/>
  <c r="D33" i="38" a="1"/>
  <c r="D33" i="38" s="1"/>
  <c r="D30" i="38" a="1"/>
  <c r="D30" i="38" s="1"/>
  <c r="E52" i="38" a="1"/>
  <c r="E52" i="38" s="1"/>
  <c r="E47" i="38" a="1"/>
  <c r="E47" i="38" s="1"/>
  <c r="E44" i="38" a="1"/>
  <c r="E44" i="38" s="1"/>
  <c r="E39" i="38" a="1"/>
  <c r="E39" i="38" s="1"/>
  <c r="E36" i="38" a="1"/>
  <c r="E36" i="38" s="1"/>
  <c r="E33" i="38" a="1"/>
  <c r="E33" i="38" s="1"/>
  <c r="E30" i="38" a="1"/>
  <c r="E30" i="38" s="1"/>
  <c r="D54" i="38" a="1"/>
  <c r="D54" i="38" s="1"/>
  <c r="D49" i="38" a="1"/>
  <c r="D49" i="38" s="1"/>
  <c r="D41" i="38" a="1"/>
  <c r="D41" i="38" s="1"/>
  <c r="E48" i="38" a="1"/>
  <c r="E48" i="38" s="1"/>
  <c r="D55" i="38" a="1"/>
  <c r="D55" i="38" s="1"/>
  <c r="D45" i="38" a="1"/>
  <c r="D45" i="38" s="1"/>
  <c r="D31" i="38" a="1"/>
  <c r="D31" i="38" s="1"/>
  <c r="D56" i="38" a="1"/>
  <c r="D56" i="38" s="1"/>
  <c r="E49" i="38" a="1"/>
  <c r="E49" i="38" s="1"/>
  <c r="D29" i="38" a="1"/>
  <c r="D29" i="38" s="1"/>
  <c r="D51" i="38" a="1"/>
  <c r="D51" i="38" s="1"/>
  <c r="E46" i="38" a="1"/>
  <c r="E46" i="38" s="1"/>
  <c r="E35" i="38" a="1"/>
  <c r="E35" i="38" s="1"/>
  <c r="E29" i="38" a="1"/>
  <c r="E29" i="38" s="1"/>
  <c r="D48" i="38" a="1"/>
  <c r="D48" i="38" s="1"/>
  <c r="D53" i="38" a="1"/>
  <c r="D53" i="38" s="1"/>
  <c r="D34" i="38" a="1"/>
  <c r="D34" i="38" s="1"/>
  <c r="E56" i="38" a="1"/>
  <c r="E56" i="38" s="1"/>
  <c r="E54" i="38" a="1"/>
  <c r="E54" i="38" s="1"/>
  <c r="D46" i="38" a="1"/>
  <c r="D46" i="38" s="1"/>
  <c r="E41" i="38" a="1"/>
  <c r="E41" i="38" s="1"/>
  <c r="D38" i="38" a="1"/>
  <c r="D38" i="38" s="1"/>
  <c r="D35" i="38" a="1"/>
  <c r="D35" i="38" s="1"/>
  <c r="D32" i="38" a="1"/>
  <c r="D32" i="38" s="1"/>
  <c r="D43" i="38" a="1"/>
  <c r="D43" i="38" s="1"/>
  <c r="E38" i="38" a="1"/>
  <c r="E38" i="38" s="1"/>
  <c r="E32" i="38" a="1"/>
  <c r="E32" i="38" s="1"/>
  <c r="E51" i="38" a="1"/>
  <c r="E51" i="38" s="1"/>
  <c r="E43" i="38" a="1"/>
  <c r="E43" i="38" s="1"/>
  <c r="D40" i="38" a="1"/>
  <c r="D40" i="38" s="1"/>
  <c r="D28" i="38" a="1"/>
  <c r="D28" i="38" s="1"/>
  <c r="D22" i="38" a="1"/>
  <c r="D22" i="38" s="1"/>
  <c r="D19" i="38" a="1"/>
  <c r="D19" i="38" s="1"/>
  <c r="D13" i="38" a="1"/>
  <c r="D13" i="38" s="1"/>
  <c r="E22" i="38" a="1"/>
  <c r="E22" i="38" s="1"/>
  <c r="E28" i="38" a="1"/>
  <c r="E28" i="38" s="1"/>
  <c r="E25" i="38" a="1"/>
  <c r="E25" i="38" s="1"/>
  <c r="E21" i="38" a="1"/>
  <c r="E21" i="38" s="1"/>
  <c r="D27" i="38" a="1"/>
  <c r="D27" i="38" s="1"/>
  <c r="D24" i="38" a="1"/>
  <c r="D24" i="38" s="1"/>
  <c r="E27" i="38" a="1"/>
  <c r="E27" i="38" s="1"/>
  <c r="D21" i="38" a="1"/>
  <c r="D21" i="38" s="1"/>
  <c r="D18" i="38" a="1"/>
  <c r="D18" i="38" s="1"/>
  <c r="E24" i="38" a="1"/>
  <c r="E24" i="38" s="1"/>
  <c r="E18" i="38" a="1"/>
  <c r="E18" i="38" s="1"/>
  <c r="E15" i="38" a="1"/>
  <c r="E15" i="38" s="1"/>
  <c r="D26" i="38" a="1"/>
  <c r="D26" i="38" s="1"/>
  <c r="D23" i="38" a="1"/>
  <c r="D23" i="38" s="1"/>
  <c r="D20" i="38" a="1"/>
  <c r="D20" i="38" s="1"/>
  <c r="D17" i="38" a="1"/>
  <c r="D17" i="38" s="1"/>
  <c r="D14" i="38" a="1"/>
  <c r="D14" i="38" s="1"/>
  <c r="E23" i="38" a="1"/>
  <c r="E23" i="38" s="1"/>
  <c r="E20" i="38" a="1"/>
  <c r="E20" i="38" s="1"/>
  <c r="E17" i="38" a="1"/>
  <c r="E17" i="38" s="1"/>
  <c r="E14" i="38" a="1"/>
  <c r="E14" i="38" s="1"/>
  <c r="D16" i="38" a="1"/>
  <c r="D16" i="38" s="1"/>
  <c r="E19" i="38" a="1"/>
  <c r="E19" i="38" s="1"/>
  <c r="E13" i="38" a="1"/>
  <c r="E13" i="38" s="1"/>
  <c r="E26" i="38" a="1"/>
  <c r="E26" i="38" s="1"/>
  <c r="D15" i="38" a="1"/>
  <c r="D15" i="38" s="1"/>
  <c r="D25" i="38" a="1"/>
  <c r="D25" i="38" s="1"/>
  <c r="E16" i="38" a="1"/>
  <c r="E16" i="38" s="1"/>
  <c r="D7" i="38" a="1"/>
  <c r="D7" i="38" s="1"/>
  <c r="E7" i="38" a="1"/>
  <c r="E7" i="38" s="1"/>
  <c r="D10" i="38" a="1"/>
  <c r="D10" i="38" s="1"/>
  <c r="E10" i="38" a="1"/>
  <c r="E10" i="38" s="1"/>
  <c r="D6" i="38" a="1"/>
  <c r="D6" i="38" s="1"/>
  <c r="E6" i="38" a="1"/>
  <c r="E6" i="38" s="1"/>
  <c r="D12" i="38" a="1"/>
  <c r="D12" i="38" s="1"/>
  <c r="D9" i="38" a="1"/>
  <c r="D9" i="38" s="1"/>
  <c r="D5" i="38" a="1"/>
  <c r="D5" i="38" s="1"/>
  <c r="D4" i="38" a="1"/>
  <c r="D4" i="38" s="1"/>
  <c r="E9" i="38" a="1"/>
  <c r="E9" i="38" s="1"/>
  <c r="E12" i="38" a="1"/>
  <c r="E12" i="38" s="1"/>
  <c r="E5" i="38" a="1"/>
  <c r="E5" i="38" s="1"/>
  <c r="D8" i="38" a="1"/>
  <c r="D8" i="38" s="1"/>
  <c r="E8" i="38" a="1"/>
  <c r="E8" i="38" s="1"/>
  <c r="E4" i="38" a="1"/>
  <c r="E4" i="38" s="1"/>
  <c r="E11" i="38" a="1"/>
  <c r="E11" i="38" s="1"/>
  <c r="D11" i="38" a="1"/>
  <c r="D11" i="38" s="1"/>
  <c r="O8" i="24"/>
  <c r="G8" i="24" l="1" a="1"/>
  <c r="G8" i="24" s="1"/>
  <c r="G9" i="24" a="1"/>
  <c r="G9" i="24" s="1"/>
  <c r="H9" i="24" s="1"/>
  <c r="G10" i="24" a="1"/>
  <c r="G10" i="24" s="1"/>
  <c r="H10" i="24" s="1"/>
  <c r="G22" i="24" a="1"/>
  <c r="G22" i="24" s="1"/>
  <c r="H22" i="24" s="1"/>
  <c r="G11" i="24" a="1"/>
  <c r="G11" i="24" s="1"/>
  <c r="H11" i="24" s="1"/>
  <c r="G23" i="24" a="1"/>
  <c r="G23" i="24" s="1"/>
  <c r="H23" i="24" s="1"/>
  <c r="G12" i="24" a="1"/>
  <c r="G12" i="24" s="1"/>
  <c r="H12" i="24" s="1"/>
  <c r="G24" i="24" a="1"/>
  <c r="G24" i="24" s="1"/>
  <c r="H24" i="24" s="1"/>
  <c r="G13" i="24" a="1"/>
  <c r="G13" i="24" s="1"/>
  <c r="H13" i="24" s="1"/>
  <c r="G25" i="24" a="1"/>
  <c r="G25" i="24" s="1"/>
  <c r="H25" i="24" s="1"/>
  <c r="G14" i="24" a="1"/>
  <c r="G14" i="24" s="1"/>
  <c r="H14" i="24" s="1"/>
  <c r="G26" i="24" a="1"/>
  <c r="G26" i="24" s="1"/>
  <c r="H26" i="24" s="1"/>
  <c r="G15" i="24" a="1"/>
  <c r="G15" i="24" s="1"/>
  <c r="H15" i="24" s="1"/>
  <c r="G21" i="24" a="1"/>
  <c r="G21" i="24" s="1"/>
  <c r="H21" i="24" s="1"/>
  <c r="G16" i="24" a="1"/>
  <c r="G16" i="24" s="1"/>
  <c r="H16" i="24" s="1"/>
  <c r="G17" i="24" a="1"/>
  <c r="G17" i="24" s="1"/>
  <c r="H17" i="24" s="1"/>
  <c r="G18" i="24" a="1"/>
  <c r="G18" i="24" s="1"/>
  <c r="H18" i="24" s="1"/>
  <c r="G19" i="24" a="1"/>
  <c r="G19" i="24" s="1"/>
  <c r="H19" i="24" s="1"/>
  <c r="G20" i="24" a="1"/>
  <c r="G20" i="24" s="1"/>
  <c r="H20" i="24" s="1"/>
  <c r="L8" i="24"/>
  <c r="M8" i="24" s="1"/>
  <c r="N8" i="24" l="1"/>
  <c r="R5" i="15" a="1"/>
  <c r="R5" i="15" s="1"/>
  <c r="R6" i="15" a="1"/>
  <c r="R6" i="15" s="1"/>
  <c r="R7" i="15" a="1"/>
  <c r="R7" i="15" s="1"/>
  <c r="R8" i="15" a="1"/>
  <c r="R8" i="15" s="1"/>
  <c r="R9" i="15" a="1"/>
  <c r="R9" i="15" s="1"/>
  <c r="R10" i="15" a="1"/>
  <c r="R10" i="15" s="1"/>
  <c r="R11" i="15" a="1"/>
  <c r="R11" i="15" s="1"/>
  <c r="R12" i="15" a="1"/>
  <c r="R12" i="15" s="1"/>
  <c r="R13" i="15" a="1"/>
  <c r="R13" i="15" s="1"/>
  <c r="R14" i="15" a="1"/>
  <c r="R14" i="15" s="1"/>
  <c r="Q5" i="15" a="1"/>
  <c r="Q5" i="15" s="1"/>
  <c r="Q6" i="15" a="1"/>
  <c r="Q6" i="15" s="1"/>
  <c r="Q7" i="15" a="1"/>
  <c r="Q7" i="15" s="1"/>
  <c r="Q8" i="15" a="1"/>
  <c r="Q8" i="15" s="1"/>
  <c r="Q9" i="15" a="1"/>
  <c r="Q9" i="15" s="1"/>
  <c r="Q10" i="15" a="1"/>
  <c r="Q10" i="15" s="1"/>
  <c r="Q11" i="15" a="1"/>
  <c r="Q11" i="15" s="1"/>
  <c r="Q12" i="15" a="1"/>
  <c r="Q12" i="15" s="1"/>
  <c r="Q13" i="15" a="1"/>
  <c r="Q13" i="15" s="1"/>
  <c r="Q14" i="15" a="1"/>
  <c r="Q14" i="15" s="1"/>
  <c r="P5" i="15" a="1"/>
  <c r="P5" i="15" s="1"/>
  <c r="P6" i="15" a="1"/>
  <c r="P6" i="15" s="1"/>
  <c r="P7" i="15" a="1"/>
  <c r="P7" i="15" s="1"/>
  <c r="P8" i="15" a="1"/>
  <c r="P8" i="15" s="1"/>
  <c r="P9" i="15" a="1"/>
  <c r="P9" i="15" s="1"/>
  <c r="P10" i="15" a="1"/>
  <c r="P10" i="15" s="1"/>
  <c r="P11" i="15" a="1"/>
  <c r="P11" i="15" s="1"/>
  <c r="P12" i="15" a="1"/>
  <c r="P12" i="15" s="1"/>
  <c r="P13" i="15" a="1"/>
  <c r="P13" i="15" s="1"/>
  <c r="P14" i="15" a="1"/>
  <c r="P14" i="15" s="1"/>
  <c r="B9" i="17" l="1"/>
  <c r="C9" i="17"/>
  <c r="D9" i="17"/>
  <c r="M5" i="15" l="1"/>
  <c r="M6" i="15"/>
  <c r="M7" i="15"/>
  <c r="M8" i="15"/>
  <c r="M9" i="15"/>
  <c r="M10" i="15"/>
  <c r="M11" i="15"/>
  <c r="M12" i="15"/>
  <c r="M13" i="15"/>
  <c r="M14" i="15"/>
  <c r="O4" i="24" l="1"/>
  <c r="C5" i="24"/>
  <c r="O5" i="24" s="1"/>
  <c r="G5" i="24" s="1" a="1"/>
  <c r="G5" i="24" s="1"/>
  <c r="H5" i="24" s="1"/>
  <c r="C6" i="24"/>
  <c r="O6" i="24" s="1"/>
  <c r="G6" i="24" s="1" a="1"/>
  <c r="G6" i="24" s="1"/>
  <c r="H6" i="24" s="1"/>
  <c r="C7" i="24"/>
  <c r="O7" i="24" s="1"/>
  <c r="G7" i="24" s="1" a="1"/>
  <c r="G7" i="24" s="1"/>
  <c r="H7" i="24" s="1"/>
  <c r="J103" i="38" l="1"/>
  <c r="J102" i="38"/>
  <c r="J100" i="38"/>
  <c r="J101" i="38"/>
  <c r="J99" i="38"/>
  <c r="J98" i="38"/>
  <c r="J95" i="38"/>
  <c r="J97" i="38"/>
  <c r="J96" i="38"/>
  <c r="J93" i="38"/>
  <c r="J94" i="38"/>
  <c r="J89" i="38"/>
  <c r="J92" i="38"/>
  <c r="J86" i="38"/>
  <c r="J87" i="38"/>
  <c r="J91" i="38"/>
  <c r="J88" i="38"/>
  <c r="J85" i="38"/>
  <c r="J90" i="38"/>
  <c r="J78" i="38"/>
  <c r="J66" i="38"/>
  <c r="J63" i="38"/>
  <c r="J82" i="38"/>
  <c r="J73" i="38"/>
  <c r="J68" i="38"/>
  <c r="J84" i="38"/>
  <c r="J75" i="38"/>
  <c r="J70" i="38"/>
  <c r="J65" i="38"/>
  <c r="J79" i="38"/>
  <c r="J67" i="38"/>
  <c r="J59" i="38"/>
  <c r="J81" i="38"/>
  <c r="J64" i="38"/>
  <c r="J83" i="38"/>
  <c r="J74" i="38"/>
  <c r="J69" i="38"/>
  <c r="J61" i="38"/>
  <c r="J58" i="38"/>
  <c r="J76" i="38"/>
  <c r="J71" i="38"/>
  <c r="J80" i="38"/>
  <c r="J60" i="38"/>
  <c r="J62" i="38"/>
  <c r="J77" i="38"/>
  <c r="J72" i="38"/>
  <c r="J51" i="38"/>
  <c r="J43" i="38"/>
  <c r="J48" i="38"/>
  <c r="J53" i="38"/>
  <c r="J45" i="38"/>
  <c r="J40" i="38"/>
  <c r="J37" i="38"/>
  <c r="J34" i="38"/>
  <c r="J31" i="38"/>
  <c r="J57" i="38"/>
  <c r="J55" i="38"/>
  <c r="J50" i="38"/>
  <c r="J42" i="38"/>
  <c r="J41" i="38"/>
  <c r="J32" i="38"/>
  <c r="J47" i="38"/>
  <c r="J39" i="38"/>
  <c r="J36" i="38"/>
  <c r="J33" i="38"/>
  <c r="J30" i="38"/>
  <c r="J56" i="38"/>
  <c r="J46" i="38"/>
  <c r="J38" i="38"/>
  <c r="J29" i="38"/>
  <c r="J52" i="38"/>
  <c r="J44" i="38"/>
  <c r="J49" i="38"/>
  <c r="J54" i="38"/>
  <c r="J35" i="38"/>
  <c r="G4" i="24" a="1"/>
  <c r="G4" i="24" s="1"/>
  <c r="H4" i="24" s="1"/>
  <c r="M4" i="24" s="1"/>
  <c r="N4" i="24" s="1"/>
  <c r="J28" i="38"/>
  <c r="J24" i="38"/>
  <c r="J21" i="38"/>
  <c r="J18" i="38"/>
  <c r="J15" i="38"/>
  <c r="J27" i="38"/>
  <c r="J26" i="38"/>
  <c r="J23" i="38"/>
  <c r="J20" i="38"/>
  <c r="J17" i="38"/>
  <c r="J14" i="38"/>
  <c r="J25" i="38"/>
  <c r="J22" i="38"/>
  <c r="J19" i="38"/>
  <c r="J16" i="38"/>
  <c r="J13" i="38"/>
  <c r="M5" i="24"/>
  <c r="N5" i="24" s="1"/>
  <c r="M6" i="24"/>
  <c r="N6" i="24" s="1"/>
  <c r="M7" i="24"/>
  <c r="N7" i="24" s="1"/>
  <c r="J8" i="38"/>
  <c r="J11" i="38"/>
  <c r="J5" i="38"/>
  <c r="J10" i="38"/>
  <c r="J9" i="38"/>
  <c r="J6" i="38"/>
  <c r="J7" i="38"/>
  <c r="J12" i="38"/>
  <c r="E13" i="45"/>
  <c r="E25" i="45"/>
  <c r="E37" i="45"/>
  <c r="E49" i="45"/>
  <c r="E26" i="45"/>
  <c r="E38" i="45"/>
  <c r="E50" i="45"/>
  <c r="E15" i="45"/>
  <c r="E27" i="45"/>
  <c r="E39" i="45"/>
  <c r="E16" i="45"/>
  <c r="E28" i="45"/>
  <c r="E40" i="45"/>
  <c r="E29" i="45"/>
  <c r="E41" i="45"/>
  <c r="E30" i="45"/>
  <c r="E42" i="45"/>
  <c r="E45" i="45"/>
  <c r="E46" i="45"/>
  <c r="E47" i="45"/>
  <c r="E48" i="45"/>
  <c r="E14" i="45"/>
  <c r="E31" i="45"/>
  <c r="E20" i="45"/>
  <c r="E32" i="45"/>
  <c r="E44" i="45"/>
  <c r="E33" i="45"/>
  <c r="E34" i="45"/>
  <c r="E35" i="45"/>
  <c r="E36" i="45"/>
  <c r="E17" i="45"/>
  <c r="E18" i="45"/>
  <c r="E19" i="45"/>
  <c r="E43" i="45"/>
  <c r="E21" i="45"/>
  <c r="E22" i="45"/>
  <c r="E23" i="45"/>
  <c r="E24" i="45"/>
  <c r="J4" i="38"/>
  <c r="E9" i="45"/>
  <c r="E10" i="45"/>
  <c r="E11" i="45"/>
  <c r="E12" i="45"/>
  <c r="E4" i="45"/>
  <c r="E5" i="45"/>
  <c r="E6" i="45"/>
  <c r="E7" i="45"/>
  <c r="E8" i="45"/>
  <c r="J8" i="15"/>
  <c r="B4" i="27" l="1" a="1"/>
  <c r="B4" i="27" s="1"/>
  <c r="D4" i="27" s="1"/>
  <c r="O5" i="45"/>
  <c r="O4" i="45"/>
  <c r="F5" i="26"/>
  <c r="F6" i="26"/>
  <c r="F7"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E4" i="26"/>
  <c r="F4" i="26" s="1"/>
  <c r="D5" i="27" l="1"/>
  <c r="X5" i="15"/>
  <c r="X6" i="15"/>
  <c r="X7" i="15"/>
  <c r="X8" i="15"/>
  <c r="X9" i="15"/>
  <c r="X10" i="15"/>
  <c r="X11" i="15"/>
  <c r="X12" i="15"/>
  <c r="X13" i="15"/>
  <c r="X14" i="15"/>
  <c r="W5" i="15"/>
  <c r="W6" i="15"/>
  <c r="W7" i="15"/>
  <c r="W8" i="15"/>
  <c r="W9" i="15"/>
  <c r="W10" i="15"/>
  <c r="W11" i="15"/>
  <c r="W12" i="15"/>
  <c r="W13" i="15"/>
  <c r="W14" i="15"/>
  <c r="J4" i="23"/>
  <c r="J5" i="23"/>
  <c r="J6" i="23"/>
  <c r="J7" i="23"/>
  <c r="J8" i="23"/>
  <c r="J9" i="23"/>
  <c r="J10" i="23"/>
  <c r="J11" i="23"/>
  <c r="J12" i="23"/>
  <c r="J13" i="23"/>
  <c r="J14" i="23"/>
  <c r="J15" i="23"/>
  <c r="J16" i="23"/>
  <c r="J17" i="23"/>
  <c r="J18" i="23"/>
  <c r="J19" i="23"/>
  <c r="J20" i="23"/>
  <c r="J21" i="23"/>
  <c r="J22" i="23"/>
  <c r="J23" i="23"/>
  <c r="J24" i="23"/>
  <c r="J25" i="23"/>
  <c r="K4" i="23"/>
  <c r="K5" i="23"/>
  <c r="K6" i="23"/>
  <c r="K7" i="23"/>
  <c r="K8" i="23"/>
  <c r="K9" i="23"/>
  <c r="K10" i="23"/>
  <c r="K11" i="23"/>
  <c r="K12" i="23"/>
  <c r="K13" i="23"/>
  <c r="K14" i="23"/>
  <c r="K15" i="23"/>
  <c r="K16" i="23"/>
  <c r="K17" i="23"/>
  <c r="K18" i="23"/>
  <c r="K19" i="23"/>
  <c r="K20" i="23"/>
  <c r="K21" i="23"/>
  <c r="K22" i="23"/>
  <c r="K23" i="23"/>
  <c r="K24" i="23"/>
  <c r="K25" i="23"/>
  <c r="J10" i="15" l="1"/>
  <c r="J11" i="15"/>
  <c r="J12" i="15"/>
  <c r="J13" i="15"/>
  <c r="J14" i="15"/>
  <c r="J9" i="15" l="1"/>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J7" i="15"/>
  <c r="J6" i="15"/>
  <c r="J5" i="15"/>
  <c r="E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tc={71BAB0F8-4108-5C43-92F5-8423713B33F1}</author>
  </authors>
  <commentList>
    <comment ref="C3" authorId="0" shapeId="0" xr:uid="{71BAB0F8-4108-5C43-92F5-8423713B33F1}">
      <text>
        <t>[Threaded comment]
Your version of Excel allows you to read this threaded comment; however, any edits to it will get removed if the file is opened in a newer version of Excel. Learn more: https://go.microsoft.com/fwlink/?linkid=870924
Comment:
    From finance system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tc={22FB398F-330F-F049-AFBD-CE6D3CCD7F4F}</author>
    <author>tc={9FB49F7D-41C7-4C6B-ACCD-AB93326451BC}</author>
  </authors>
  <commentList>
    <comment ref="N4" authorId="0" shapeId="0" xr:uid="{22FB398F-330F-F049-AFBD-CE6D3CCD7F4F}">
      <text>
        <t>[Threaded comment]
Your version of Excel allows you to read this threaded comment; however, any edits to it will get removed if the file is opened in a newer version of Excel. Learn more: https://go.microsoft.com/fwlink/?linkid=870924
Comment:
    Count from mnt history data</t>
      </text>
    </comment>
    <comment ref="S4" authorId="1" shapeId="0" xr:uid="{9FB49F7D-41C7-4C6B-ACCD-AB93326451BC}">
      <text>
        <t>[Threaded comment]
Your version of Excel allows you to read this threaded comment; however, any edits to it will get removed if the file is opened in a newer version of Excel. Learn more: https://go.microsoft.com/fwlink/?linkid=870924
Comment:
    Will develop once the data becomes available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tc={98228E11-AD1F-49A1-8AAE-7110D74B5545}</author>
  </authors>
  <commentList>
    <comment ref="X8" authorId="0" shapeId="0" xr:uid="{98228E11-AD1F-49A1-8AAE-7110D74B5545}">
      <text>
        <t xml:space="preserve">[Threaded comment]
Your version of Excel allows you to read this threaded comment; however, any edits to it will get removed if the file is opened in a newer version of Excel. Learn more: https://go.microsoft.com/fwlink/?linkid=870924
Comment:
    Is there a DARTS ref?
Reply:
    Team agreed to hide this after the data migration has been completed.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7D47E7-07FB-4774-AC36-E4C99F47042F}" keepAlive="1" name="Query - Qualified_Suppliers" description="Connection to the 'Qualified_Suppliers' query in the workbook." type="5" refreshedVersion="8" saveData="1">
    <dbPr connection="Provider=Microsoft.Mashup.OleDb.1;Data Source=$Workbook$;Location=Qualified_Suppliers;Extended Properties=&quot;&quot;" command="SELECT * FROM [Qualified_Suppli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<sst xmlns="http://schemas.openxmlformats.org/spreadsheetml/2006/main" count="380191" uniqueCount="926">
  <si>
    <t>DevVersion</t>
  </si>
  <si>
    <t>Opportunity ID</t>
  </si>
  <si>
    <t>Customer ID</t>
  </si>
  <si>
    <t xml:space="preserve">Credibility Check Date </t>
  </si>
  <si>
    <t>Credibility Document</t>
  </si>
  <si>
    <t>Credibility Outcome</t>
  </si>
  <si>
    <t>Pipeline Phase</t>
  </si>
  <si>
    <t>Lease Length (Months)</t>
  </si>
  <si>
    <t>Monthly Lease Value</t>
  </si>
  <si>
    <t>Annual Lease Value</t>
  </si>
  <si>
    <t>Total Lease Value</t>
  </si>
  <si>
    <t xml:space="preserve"> </t>
  </si>
  <si>
    <t>Pass</t>
  </si>
  <si>
    <t>Lead Qualification</t>
  </si>
  <si>
    <t>LeaseID</t>
  </si>
  <si>
    <t>Asset ID</t>
  </si>
  <si>
    <t>Lease Type</t>
  </si>
  <si>
    <t>Lease Status</t>
  </si>
  <si>
    <t>Lease Start Date</t>
  </si>
  <si>
    <t>Lease Duration Months</t>
  </si>
  <si>
    <t>Lease End Date</t>
  </si>
  <si>
    <t>Total  Lease Value</t>
  </si>
  <si>
    <t>Ts &amp; Cs</t>
  </si>
  <si>
    <t>Wet</t>
  </si>
  <si>
    <t>Leased</t>
  </si>
  <si>
    <t>https://railoperations.sharepoint.com/:w:/s/TimsTempTestSite/EewJJOCGcXVErVirFiCvViwBs2oS-etX1Y_fYFkasSrosg?e=V1N96n</t>
  </si>
  <si>
    <t>VarAssetID.</t>
  </si>
  <si>
    <t>Asset Type</t>
  </si>
  <si>
    <t>Model</t>
  </si>
  <si>
    <t>Manufacturer</t>
  </si>
  <si>
    <t>Build Date</t>
  </si>
  <si>
    <t>Purchase Date</t>
  </si>
  <si>
    <t>Warranty Start Date</t>
  </si>
  <si>
    <t>Warranty Period (Months)</t>
  </si>
  <si>
    <t>Warranty End Date</t>
  </si>
  <si>
    <t>Entered Service Date</t>
  </si>
  <si>
    <t>Acceptance Date</t>
  </si>
  <si>
    <t>Projected End of Service Life Date</t>
  </si>
  <si>
    <t>Major Overhauls Completed</t>
  </si>
  <si>
    <t>Current Status</t>
  </si>
  <si>
    <t>Latest Recorded Location</t>
  </si>
  <si>
    <t>Latest Recorded Mileage</t>
  </si>
  <si>
    <t>Latest Recorded Operating Hours</t>
  </si>
  <si>
    <t>Telematics Capability</t>
  </si>
  <si>
    <t>Asset Condition Score</t>
  </si>
  <si>
    <t>VIN/UIC Number</t>
  </si>
  <si>
    <t>Insurance Policy Ref.</t>
  </si>
  <si>
    <t>Insurance Start Date</t>
  </si>
  <si>
    <t>Insurance End Date</t>
  </si>
  <si>
    <t>Modified Date</t>
  </si>
  <si>
    <t>Modified User</t>
  </si>
  <si>
    <t>Loco</t>
  </si>
  <si>
    <t>Class 93</t>
  </si>
  <si>
    <t>Stadler</t>
  </si>
  <si>
    <t>In Service</t>
  </si>
  <si>
    <t>No</t>
  </si>
  <si>
    <t>RTT276373</t>
  </si>
  <si>
    <t>Jon Mack</t>
  </si>
  <si>
    <t>Config Type</t>
  </si>
  <si>
    <t>Date Recorded</t>
  </si>
  <si>
    <t>Serial Number</t>
  </si>
  <si>
    <t>Property Value</t>
  </si>
  <si>
    <t>Last Audited Date</t>
  </si>
  <si>
    <t>Software</t>
  </si>
  <si>
    <t>V00.03.04</t>
  </si>
  <si>
    <t>VCU</t>
  </si>
  <si>
    <t>HMI</t>
  </si>
  <si>
    <t>1.6.1.0</t>
  </si>
  <si>
    <t>TCU</t>
  </si>
  <si>
    <t>V1.0.0.2</t>
  </si>
  <si>
    <t>ESS</t>
  </si>
  <si>
    <t>1.0.1</t>
  </si>
  <si>
    <t>BTMS</t>
  </si>
  <si>
    <t>ECM</t>
  </si>
  <si>
    <t>V2.1</t>
  </si>
  <si>
    <t>BCU</t>
  </si>
  <si>
    <t>5.6602.006/03L01</t>
  </si>
  <si>
    <t>EMS</t>
  </si>
  <si>
    <t>X002A</t>
  </si>
  <si>
    <t>TPWS</t>
  </si>
  <si>
    <t>5_2423_004_17L01-STAV_Class93_ROG_SW_Package_A05</t>
  </si>
  <si>
    <t>JRU</t>
  </si>
  <si>
    <t>NR 4.0 Build 1136</t>
  </si>
  <si>
    <t>Radio</t>
  </si>
  <si>
    <t>AssetID</t>
  </si>
  <si>
    <t>Document Type</t>
  </si>
  <si>
    <t>Notes</t>
  </si>
  <si>
    <t>Document Path</t>
  </si>
  <si>
    <t>Created Date</t>
  </si>
  <si>
    <t>Stadler Docs</t>
  </si>
  <si>
    <t>93001 - ROG HISTORY BOOK</t>
  </si>
  <si>
    <t>h93001 - ROG HISTORY BOOK</t>
  </si>
  <si>
    <t>Commissioning 93001</t>
  </si>
  <si>
    <t>Commissioning 93001.pdf</t>
  </si>
  <si>
    <t>sss</t>
  </si>
  <si>
    <t>Tim Palmer</t>
  </si>
  <si>
    <t>Start Date</t>
  </si>
  <si>
    <t>End Date</t>
  </si>
  <si>
    <t xml:space="preserve">Renewal Date </t>
  </si>
  <si>
    <t>Days to Renew</t>
  </si>
  <si>
    <t>Insurance Document</t>
  </si>
  <si>
    <t>2025.06.12 Rail Ops MTA schedule.pdf</t>
  </si>
  <si>
    <t>Derived Data</t>
  </si>
  <si>
    <t>VarEventID</t>
  </si>
  <si>
    <t>hide after migration</t>
  </si>
  <si>
    <t>AttendanceDelay</t>
  </si>
  <si>
    <t>NotificationDelay</t>
  </si>
  <si>
    <t>CloseOutDays</t>
  </si>
  <si>
    <t>ExampleData</t>
  </si>
  <si>
    <t>Event Year</t>
  </si>
  <si>
    <t>Event Month</t>
  </si>
  <si>
    <t>Event Year/Month</t>
  </si>
  <si>
    <t>Event Completed</t>
  </si>
  <si>
    <t>Event ID</t>
  </si>
  <si>
    <t>Event Date</t>
  </si>
  <si>
    <t>Vehicle</t>
  </si>
  <si>
    <t>Event Type</t>
  </si>
  <si>
    <t>Parent Event ID</t>
  </si>
  <si>
    <t>Cab End No.</t>
  </si>
  <si>
    <t>Raised by Person</t>
  </si>
  <si>
    <t>Event Details</t>
  </si>
  <si>
    <t>Reported Event</t>
  </si>
  <si>
    <t>System</t>
  </si>
  <si>
    <t>Sub System</t>
  </si>
  <si>
    <t>Service Canelled? Y/N</t>
  </si>
  <si>
    <t>Repeat Fault Y/N (Within 28 days)</t>
  </si>
  <si>
    <t>Logged on DARTS/R2 Y/N</t>
  </si>
  <si>
    <t>Action Taken</t>
  </si>
  <si>
    <t>Date Event Completed</t>
  </si>
  <si>
    <t>Event Location</t>
  </si>
  <si>
    <t>Call out? Y/N</t>
  </si>
  <si>
    <t xml:space="preserve">Days Out of Service </t>
  </si>
  <si>
    <t>Further action required? Y/N</t>
  </si>
  <si>
    <t>Action Holder</t>
  </si>
  <si>
    <t>Additional Notes</t>
  </si>
  <si>
    <t>Root Cause</t>
  </si>
  <si>
    <t>Date Event Closed Out</t>
  </si>
  <si>
    <t>Covered by Warranty</t>
  </si>
  <si>
    <t>Claim to Recover Costs Required</t>
  </si>
  <si>
    <t>Claim Submitted Date</t>
  </si>
  <si>
    <t>Claim Status</t>
  </si>
  <si>
    <t>Related Maintenance Visits</t>
  </si>
  <si>
    <t>Trail Loco</t>
  </si>
  <si>
    <t>Raised by Company</t>
  </si>
  <si>
    <t>Date Notif.</t>
  </si>
  <si>
    <t>Date Investigated</t>
  </si>
  <si>
    <t>Further Actions Holder</t>
  </si>
  <si>
    <t>Target Date For Further Actions</t>
  </si>
  <si>
    <t>Event Description</t>
  </si>
  <si>
    <t>Eng Report No.</t>
  </si>
  <si>
    <t>Event Source</t>
  </si>
  <si>
    <t>GB Ref</t>
  </si>
  <si>
    <t>NR REF</t>
  </si>
  <si>
    <t>Raised
by</t>
  </si>
  <si>
    <t>Traffic Cas.</t>
  </si>
  <si>
    <t>Event Classification</t>
  </si>
  <si>
    <t>Site Report No.</t>
  </si>
  <si>
    <t>Event Description2</t>
  </si>
  <si>
    <t>Date Closed</t>
  </si>
  <si>
    <t>Total Days Ackn.</t>
  </si>
  <si>
    <t>Days Claimed by GBRf</t>
  </si>
  <si>
    <t>Material Req'd</t>
  </si>
  <si>
    <t>FRACAS Material Chart Ref.</t>
  </si>
  <si>
    <t>Status</t>
  </si>
  <si>
    <t>Claim Accepted / Declined</t>
  </si>
  <si>
    <t>Holder</t>
  </si>
  <si>
    <t>Further preventative Actions</t>
  </si>
  <si>
    <t>Due Date</t>
  </si>
  <si>
    <t>Fleet Check Status</t>
  </si>
  <si>
    <t>Brake showing always released</t>
  </si>
  <si>
    <t>Bogie 1 parking brakes coming on unrequested over time</t>
  </si>
  <si>
    <t>Brake system</t>
  </si>
  <si>
    <t>B*5 Unsolicited Brake Application</t>
  </si>
  <si>
    <t>N</t>
  </si>
  <si>
    <t>Tightened pipework on bogie</t>
  </si>
  <si>
    <t>w</t>
  </si>
  <si>
    <t>same problem occured on 93006, now rectified</t>
  </si>
  <si>
    <t>Yes</t>
  </si>
  <si>
    <t>OPEN</t>
  </si>
  <si>
    <t>TCU2-LC2 Fault</t>
  </si>
  <si>
    <t>Auxillary Inverter 2 Fault</t>
  </si>
  <si>
    <t>Power unit</t>
  </si>
  <si>
    <t>E*11 Auxillary Fault</t>
  </si>
  <si>
    <t>Y</t>
  </si>
  <si>
    <t>Report required</t>
  </si>
  <si>
    <t>worksop</t>
  </si>
  <si>
    <t>Test run required</t>
  </si>
  <si>
    <t>vcb</t>
  </si>
  <si>
    <t>Driver Observation</t>
  </si>
  <si>
    <t>j</t>
  </si>
  <si>
    <t>45 ESS1 TRDP</t>
  </si>
  <si>
    <t>Connection issue with ESS</t>
  </si>
  <si>
    <t>y</t>
  </si>
  <si>
    <t>Harting Connector loose. Removed and checked pins. all pins checked for secureness. manipulated and connected back.</t>
  </si>
  <si>
    <t>Worksop</t>
  </si>
  <si>
    <t>h</t>
  </si>
  <si>
    <t>46 ESS2 TRDP</t>
  </si>
  <si>
    <t>n</t>
  </si>
  <si>
    <t>Fuel level indicator</t>
  </si>
  <si>
    <t>Fuel level indicator has fuel in the visor</t>
  </si>
  <si>
    <t>Fuel System</t>
  </si>
  <si>
    <t>FS*2 Fuel Gauge Incorrect reading</t>
  </si>
  <si>
    <t>When Trailing NRV blows through the emergency</t>
  </si>
  <si>
    <t>Brakes charge fine when lead loco, when trail loco and pressure built up in system. Air escapes to atmosphere</t>
  </si>
  <si>
    <t>B*1 incorrect Pressures</t>
  </si>
  <si>
    <t>Awaiting report</t>
  </si>
  <si>
    <t>93001/93002</t>
  </si>
  <si>
    <t>Westcode brake continuity</t>
  </si>
  <si>
    <t>When testing Westcode brake system. Unable to get brake continuity</t>
  </si>
  <si>
    <t>B*2 No Release</t>
  </si>
  <si>
    <t>Tested 93003 and similar fault looks to presist</t>
  </si>
  <si>
    <t>Damage to cooling pipework for invertors</t>
  </si>
  <si>
    <t>DC link capacitor C250 right hand Coolant pipework has heat damage to it</t>
  </si>
  <si>
    <t>Other</t>
  </si>
  <si>
    <t>2025-June-08</t>
  </si>
  <si>
    <t>Diode 51E-X12D Shows heat damage</t>
  </si>
  <si>
    <t>Diode shows damage from over heating from the flat battery service supply</t>
  </si>
  <si>
    <t>Electrical systems</t>
  </si>
  <si>
    <t>E*3 Batteries (Inc BIS)</t>
  </si>
  <si>
    <t>GSMR Handset Microphone not picking up sund</t>
  </si>
  <si>
    <t>Swapped with 005, fault still remained. Not proved 005 before. so fault may still be at the handset.</t>
  </si>
  <si>
    <t xml:space="preserve">Interior </t>
  </si>
  <si>
    <t>I*7 General condition</t>
  </si>
  <si>
    <t>2025-June-10 Report.pdf</t>
  </si>
  <si>
    <t>AWS/TPWS signals like it passes its built in test. But keeps dropping out at number 1 end</t>
  </si>
  <si>
    <t xml:space="preserve">TPWS signal keeps dropping out. </t>
  </si>
  <si>
    <t>Safety Systems</t>
  </si>
  <si>
    <t>TE*1 Defective electrical adaptor</t>
  </si>
  <si>
    <t>swapped antenna with spare, fault still shows. Found the jointing box from loco to antenna wiring were not fully prepared correctly. Re prepared and reconnected and now works correctly.</t>
  </si>
  <si>
    <t>APC polarity caused the loco to be unable to close the VCB</t>
  </si>
  <si>
    <t xml:space="preserve">APC needs isolating before resseting when in motion </t>
  </si>
  <si>
    <t>P*2 No Start</t>
  </si>
  <si>
    <t>Cab 1 Speedo switches from MPH to KPH every second</t>
  </si>
  <si>
    <t xml:space="preserve">Requires testing </t>
  </si>
  <si>
    <t>same on 93001</t>
  </si>
  <si>
    <t>OLE consumption is speradic and does not give an actual valuable reading</t>
  </si>
  <si>
    <t>All Locos</t>
  </si>
  <si>
    <t>DDU Screen Issues</t>
  </si>
  <si>
    <t>DDU Screens are Flashing from dark to light when put in manual mode and then intemitently changes from manual to auto but when in auto , the screen is on max brightness which is casuing a distraction to the driver</t>
  </si>
  <si>
    <t xml:space="preserve">WSP Fault </t>
  </si>
  <si>
    <t>ID 400 Wheel Slip protection system fault, intermittent fault</t>
  </si>
  <si>
    <t>Cab Radio</t>
  </si>
  <si>
    <t>GSMR not working both ends</t>
  </si>
  <si>
    <t>2025-July-02 Report.pdf</t>
  </si>
  <si>
    <t>Worlsop</t>
  </si>
  <si>
    <t>2 days</t>
  </si>
  <si>
    <t>Speedos</t>
  </si>
  <si>
    <t>Both speedos need replacing. Fleet Check also required (When changing speeds from Metric to imperial the button remains pressed which causes the speed to alternate.</t>
  </si>
  <si>
    <t>External panel bolts</t>
  </si>
  <si>
    <t>Bolts holding most panels have flat washers on, and have moved from the torque mark.</t>
  </si>
  <si>
    <t>Exterior</t>
  </si>
  <si>
    <t>2025 July 04</t>
  </si>
  <si>
    <t>Fault</t>
  </si>
  <si>
    <t>N/A</t>
  </si>
  <si>
    <t>Andy</t>
  </si>
  <si>
    <t>Starter Motor MCB Tripping</t>
  </si>
  <si>
    <t>Catapiller to Investigate, Starter Motor removed and inspected</t>
  </si>
  <si>
    <t>E*4 Control circuit fault</t>
  </si>
  <si>
    <t xml:space="preserve">
JM 22/08 - Batteries to be tested
JM 21/8/ - Caterpiller Replaced Starter Motor under Warranty
JM 21/08 -Report on Starter motor condition states cause to be poor battery condition
</t>
  </si>
  <si>
    <t>Catapiller advise that all Start batteries are checked for condition</t>
  </si>
  <si>
    <t>5 - Unidentified</t>
  </si>
  <si>
    <t>ROG</t>
  </si>
  <si>
    <t>Task</t>
  </si>
  <si>
    <t>Test Start Batteries</t>
  </si>
  <si>
    <t>Josh</t>
  </si>
  <si>
    <t>ROG-CLASS93</t>
  </si>
  <si>
    <t>Observation</t>
  </si>
  <si>
    <t>Sand Added</t>
  </si>
  <si>
    <t>30/05/2025</t>
  </si>
  <si>
    <t>Report Required</t>
  </si>
  <si>
    <t>Jonny p</t>
  </si>
  <si>
    <t>See 0000039</t>
  </si>
  <si>
    <t>0000006 93004 incident Report</t>
  </si>
  <si>
    <t>All Loco's, LPA plug pinned incorrectly. Awaiting Stadler Mod plan</t>
  </si>
  <si>
    <t>0000010 93002 Incident Report</t>
  </si>
  <si>
    <t>18/06/2025</t>
  </si>
  <si>
    <t>25/06/25</t>
  </si>
  <si>
    <t>25/06/2025</t>
  </si>
  <si>
    <t>Unable to take power from OHLE</t>
  </si>
  <si>
    <t>When going to take 25kv, pan can go up, but as soon as the MCB is closed, it reopens and has EMC filter no current detected.</t>
  </si>
  <si>
    <t>2025-June-16 Report.pdf</t>
  </si>
  <si>
    <t xml:space="preserve">Unable to replicate fault. Closed till further evidence </t>
  </si>
  <si>
    <t>JONATHON PERROTT</t>
  </si>
  <si>
    <t>0000021 93006 Incident Report.pdf</t>
  </si>
  <si>
    <t>0000022 93004 Incident Report</t>
  </si>
  <si>
    <t>Glands missing ETS</t>
  </si>
  <si>
    <t>Back of ETS plugs missing glands, on number 1 end. glands on order from Stadler</t>
  </si>
  <si>
    <t>2025_July_06.jpg</t>
  </si>
  <si>
    <t>Fuel Guage</t>
  </si>
  <si>
    <t>Stuck, tried minipulating it from behind, guage moves, but not freely, and doesn’t represent the fuel level. To be replaced when fuel level is below guage and part arrives</t>
  </si>
  <si>
    <t>TPWS temp isolation cover, loose. Cab 1</t>
  </si>
  <si>
    <t>Fixed by Stader</t>
  </si>
  <si>
    <t>Lighting</t>
  </si>
  <si>
    <t>Cab 2, Light on desk, LHS wiring pulled out fo plug.</t>
  </si>
  <si>
    <t>E*1 Interier Lights</t>
  </si>
  <si>
    <t>Oil Leak</t>
  </si>
  <si>
    <t>Hydrostatic oil covering No 2 bogie and traction motor, due to possible leak</t>
  </si>
  <si>
    <t>Cleaned up and sent for a shake down, no leak present on return</t>
  </si>
  <si>
    <t>Cleaned up, and to be checked after shakedown run</t>
  </si>
  <si>
    <t>Missing item</t>
  </si>
  <si>
    <t>Underslung Air-res tank has no dust cap fitted</t>
  </si>
  <si>
    <t>Air System (Excludes brakes)</t>
  </si>
  <si>
    <t>25_July_11.jpg</t>
  </si>
  <si>
    <t>Pan Camera</t>
  </si>
  <si>
    <t>When Journeo where carrying out Mod on loco, found moisture in Pan camera image.</t>
  </si>
  <si>
    <t>Cleaned up and re-sealed, to be checked on next A exam. Checked and requires replacement. Awaiting Report</t>
  </si>
  <si>
    <t>Cab door</t>
  </si>
  <si>
    <t>Number 1 end, mechenism travelled to far in and is stuck</t>
  </si>
  <si>
    <t>0000030 93008 Incident Report</t>
  </si>
  <si>
    <t>Mulit working</t>
  </si>
  <si>
    <t>Unit fails in trail mode. Brakes vent to atmosphere similar to 93004 25_June_06 fault</t>
  </si>
  <si>
    <t>Found Push back pin, reseated, and tested. Awaiting report</t>
  </si>
  <si>
    <t>Brakes</t>
  </si>
  <si>
    <t>Number 1 end, bogie brakes slow leak</t>
  </si>
  <si>
    <t>Tried to re-create fault. Charged Loco up, And then waited a week. No leak detected.</t>
  </si>
  <si>
    <t>TPWS not passing BIT on start up</t>
  </si>
  <si>
    <t>2025_July_16 Report.pdf</t>
  </si>
  <si>
    <t>ETS</t>
  </si>
  <si>
    <t>ETS2 Undervoltage, starts at 900v and drops to 600V HEP trip on ABB, awaiting ABB support?</t>
  </si>
  <si>
    <t>ESS2</t>
  </si>
  <si>
    <t>ESS2 TRDP Communication FLT</t>
  </si>
  <si>
    <t>Reset by Laptop Node address Awaiting Report</t>
  </si>
  <si>
    <t>20/08/2025</t>
  </si>
  <si>
    <t>Starter Motor</t>
  </si>
  <si>
    <t>Tripped twice before starting up the third time correctly</t>
  </si>
  <si>
    <t>0000036 93008 Incident Report</t>
  </si>
  <si>
    <t>Voltage drops to 500v during ETS</t>
  </si>
  <si>
    <t>0000037 93008 Incident Report</t>
  </si>
  <si>
    <t xml:space="preserve">Cab 2 TPWS fault light on. Unable to get Brake pipe </t>
  </si>
  <si>
    <t>S*1 TPWS/AWS Fault</t>
  </si>
  <si>
    <t>No fault found, Test run complete</t>
  </si>
  <si>
    <t>13/08/2025</t>
  </si>
  <si>
    <t xml:space="preserve">TCU 2 Full system failure due to EFD </t>
  </si>
  <si>
    <t>0000039 93003 Incident Report</t>
  </si>
  <si>
    <t>0000039-1 93003 Incident Report</t>
  </si>
  <si>
    <t>WSP fault light and warning on DDU. Requires investiagating</t>
  </si>
  <si>
    <t>Awaiting Report</t>
  </si>
  <si>
    <t>14/08/2026</t>
  </si>
  <si>
    <t>Anti Skid test failed. Fault codes on BCU</t>
  </si>
  <si>
    <t>Retested with Stav, fault code cleared, Tested 3 times</t>
  </si>
  <si>
    <t>14/08/2025</t>
  </si>
  <si>
    <t>ESS1 Comms issue</t>
  </si>
  <si>
    <t>Fault has been reset but cause has not been established as of yet</t>
  </si>
  <si>
    <t>ESS2 Comms issue</t>
  </si>
  <si>
    <t>18/08/2025</t>
  </si>
  <si>
    <t>Axle cover clip on axle 1 and axle 2 has snapped off</t>
  </si>
  <si>
    <t>Flange Damage</t>
  </si>
  <si>
    <t>25/08/2025</t>
  </si>
  <si>
    <t>WSP fault reported by Stadler warrent tech+ Westcode emergency brake fault constantly on DDU so unable to get a brake up</t>
  </si>
  <si>
    <t>Work Arising</t>
  </si>
  <si>
    <t>Cab 1 loudspeaker not working</t>
  </si>
  <si>
    <t>Cab 1 Wiper not working</t>
  </si>
  <si>
    <t>Cab 1 Sunblind Fails to stay down</t>
  </si>
  <si>
    <t>Cab 2 GSMR light disconnected</t>
  </si>
  <si>
    <t>Axel 1,2,3 Missing straps off guard</t>
  </si>
  <si>
    <t>Lat damper Bogie 1, Leaking</t>
  </si>
  <si>
    <t>QX01 Hydrostatic sight glass misting</t>
  </si>
  <si>
    <t>Cooling System</t>
  </si>
  <si>
    <t>PT01 Transformer Level -10 DDU reads +20</t>
  </si>
  <si>
    <t>UU01 Traction Motor 1,2,4 leaking Oil</t>
  </si>
  <si>
    <t>QH02 Fuel Prime Switch - U/S</t>
  </si>
  <si>
    <t>Translating Equipment</t>
  </si>
  <si>
    <t>HVAC</t>
  </si>
  <si>
    <t>Cab 2, Second seat side, HVAC fan sounds like its catching</t>
  </si>
  <si>
    <t>Radio test failed 23/09</t>
  </si>
  <si>
    <t>loudspeak in cabin 1 not functioning</t>
  </si>
  <si>
    <t>0000058 93003 Incident Report</t>
  </si>
  <si>
    <t xml:space="preserve">Cab 1, Lower level Heaters blowing only cold air. </t>
  </si>
  <si>
    <t xml:space="preserve">Cab Wiper Not Working </t>
  </si>
  <si>
    <t>intermitent wiper not working</t>
  </si>
  <si>
    <t>A*1 Wiper Fault</t>
  </si>
  <si>
    <t>Parking Brake</t>
  </si>
  <si>
    <t>Bogie 1 Parking brake has leaked and self applied over time. Same as Fault 0000001</t>
  </si>
  <si>
    <t>VarMaintenanceID</t>
  </si>
  <si>
    <t>Pre Visit</t>
  </si>
  <si>
    <t>Post Visit</t>
  </si>
  <si>
    <t>Maintenance ID</t>
  </si>
  <si>
    <t>Maintenance Start Date</t>
  </si>
  <si>
    <t>Maintenance Type</t>
  </si>
  <si>
    <t>Exam Type</t>
  </si>
  <si>
    <t>Tools</t>
  </si>
  <si>
    <t>Recorded Location</t>
  </si>
  <si>
    <t>Recorded Loco Mileage</t>
  </si>
  <si>
    <t>Recorded Engine Hours</t>
  </si>
  <si>
    <t>Signed Maintenance Visit Document (Link to scanned doc)</t>
  </si>
  <si>
    <t>Labour (Hrs)</t>
  </si>
  <si>
    <t>Materials Cost (£)</t>
  </si>
  <si>
    <t>Maintenence End Date</t>
  </si>
  <si>
    <t>Sign-off Engineer</t>
  </si>
  <si>
    <t>Scheduled Exam</t>
  </si>
  <si>
    <t>Exam A</t>
  </si>
  <si>
    <t>Josh Hallsworth</t>
  </si>
  <si>
    <t>A Exam 19-06-25 93002.pdf</t>
  </si>
  <si>
    <t>93003 250922 Extended A Exam.pdf</t>
  </si>
  <si>
    <t>93004 250826 Exended A Exam.pdf</t>
  </si>
  <si>
    <t>93005 250826 Extended A Exam.pdf</t>
  </si>
  <si>
    <t>93006 250917 Extended A Exam.pdf</t>
  </si>
  <si>
    <t>93007 250917 Extended A exam.pdf</t>
  </si>
  <si>
    <t>93008 250902 Extended A Exam.pdf</t>
  </si>
  <si>
    <t>93009 250902 Extended A exam.pdf</t>
  </si>
  <si>
    <t>Exam B</t>
  </si>
  <si>
    <t>93002 20251002 B Exam.pdf</t>
  </si>
  <si>
    <t>93001-45936</t>
  </si>
  <si>
    <t>Real Data</t>
  </si>
  <si>
    <t>FALSE</t>
  </si>
  <si>
    <t>(blank)</t>
  </si>
  <si>
    <t>TRUE</t>
  </si>
  <si>
    <t>Date Used</t>
  </si>
  <si>
    <t>Inventory Item</t>
  </si>
  <si>
    <t>Inventory ID</t>
  </si>
  <si>
    <t>Cost</t>
  </si>
  <si>
    <t>Row Labels</t>
  </si>
  <si>
    <t>Sum of Qty</t>
  </si>
  <si>
    <t>Sum of Cost</t>
  </si>
  <si>
    <t>3 - Nut</t>
  </si>
  <si>
    <t>4 - Washers</t>
  </si>
  <si>
    <t>1 - Wheel</t>
  </si>
  <si>
    <t>5 - Jon (Hours)</t>
  </si>
  <si>
    <t>Grand Total</t>
  </si>
  <si>
    <t>Count of Event ID</t>
  </si>
  <si>
    <t>.</t>
  </si>
  <si>
    <t>Scheduled Date</t>
  </si>
  <si>
    <t>Inventory Description</t>
  </si>
  <si>
    <t>Price Per Unit</t>
  </si>
  <si>
    <t>Charge per Unit</t>
  </si>
  <si>
    <t>Total Value</t>
  </si>
  <si>
    <t>Reorder Threshold</t>
  </si>
  <si>
    <t>Reorder?</t>
  </si>
  <si>
    <t>ETA</t>
  </si>
  <si>
    <t>DDL Inventory</t>
  </si>
  <si>
    <t>Jon (Hours)</t>
  </si>
  <si>
    <t>BoM ID</t>
  </si>
  <si>
    <t>Inventory ID &amp; Description</t>
  </si>
  <si>
    <t>QTY</t>
  </si>
  <si>
    <t>Supplier</t>
  </si>
  <si>
    <t>Typical Lead Time (Days)</t>
  </si>
  <si>
    <t>Re-Order  Qty</t>
  </si>
  <si>
    <t>Contact Name</t>
  </si>
  <si>
    <t>Contact Email</t>
  </si>
  <si>
    <t>Contact Website</t>
  </si>
  <si>
    <t>Wheel</t>
  </si>
  <si>
    <t>Train Supplies</t>
  </si>
  <si>
    <t>Bolt</t>
  </si>
  <si>
    <t>Angel Trains</t>
  </si>
  <si>
    <t>Nut</t>
  </si>
  <si>
    <t>Arlington Fleet Services Ltd</t>
  </si>
  <si>
    <t>Washers</t>
  </si>
  <si>
    <t>BB Washers</t>
  </si>
  <si>
    <t>Product ID</t>
  </si>
  <si>
    <t xml:space="preserve">Product Description </t>
  </si>
  <si>
    <t>Quantity</t>
  </si>
  <si>
    <t>Total Cost</t>
  </si>
  <si>
    <t xml:space="preserve">Contact </t>
  </si>
  <si>
    <t>Email</t>
  </si>
  <si>
    <t>General  Lookups</t>
  </si>
  <si>
    <t>Variable Name</t>
  </si>
  <si>
    <t>VarCustomerID</t>
  </si>
  <si>
    <t>VarUserID</t>
  </si>
  <si>
    <t>VarYesNo</t>
  </si>
  <si>
    <t>From Finance System linked to CRM</t>
  </si>
  <si>
    <t>Customer Name</t>
  </si>
  <si>
    <t>User ID</t>
  </si>
  <si>
    <t>User Name</t>
  </si>
  <si>
    <t>Yes/No</t>
  </si>
  <si>
    <t>Test Customer 1</t>
  </si>
  <si>
    <t>Andy Grundy</t>
  </si>
  <si>
    <t>Test Customer 2</t>
  </si>
  <si>
    <t>RES</t>
  </si>
  <si>
    <t>Test Customer 3</t>
  </si>
  <si>
    <t>Test Customer 4</t>
  </si>
  <si>
    <t>Alex</t>
  </si>
  <si>
    <t>Jon Perrott</t>
  </si>
  <si>
    <t>Opportunity Lookups</t>
  </si>
  <si>
    <t>VarSysAdmins</t>
  </si>
  <si>
    <t>Authorised Admin Usres</t>
  </si>
  <si>
    <t>VarCredibilityOutcome</t>
  </si>
  <si>
    <t>VarPipelinePhases</t>
  </si>
  <si>
    <t>Credibility Outcomes</t>
  </si>
  <si>
    <t>Fail</t>
  </si>
  <si>
    <t>Discovery</t>
  </si>
  <si>
    <t>Value Proposaition</t>
  </si>
  <si>
    <t>Negotiation</t>
  </si>
  <si>
    <t>Decision</t>
  </si>
  <si>
    <t>Won</t>
  </si>
  <si>
    <t>Lost</t>
  </si>
  <si>
    <t>Asset Lookups</t>
  </si>
  <si>
    <t>VarAssetType</t>
  </si>
  <si>
    <t>VarAssetModel</t>
  </si>
  <si>
    <t>VarManufacturer</t>
  </si>
  <si>
    <t>VarAssetStatus</t>
  </si>
  <si>
    <t>Asset Model</t>
  </si>
  <si>
    <t>Asset Status</t>
  </si>
  <si>
    <t>Coach</t>
  </si>
  <si>
    <t>Class 37</t>
  </si>
  <si>
    <t>Manufacturer2</t>
  </si>
  <si>
    <t>In Maintenance</t>
  </si>
  <si>
    <t>Wagon</t>
  </si>
  <si>
    <t>Retired</t>
  </si>
  <si>
    <t>Asset Config Lookups</t>
  </si>
  <si>
    <t>VarConfigType</t>
  </si>
  <si>
    <t>Engine</t>
  </si>
  <si>
    <t>Location</t>
  </si>
  <si>
    <t>Mileage</t>
  </si>
  <si>
    <t>Operating Hours</t>
  </si>
  <si>
    <t>SIM Card IMEI</t>
  </si>
  <si>
    <t>Lease Lookups</t>
  </si>
  <si>
    <t>VarLeaseType</t>
  </si>
  <si>
    <t>VarLeaseStatus</t>
  </si>
  <si>
    <t>Lease Types</t>
  </si>
  <si>
    <t>Available</t>
  </si>
  <si>
    <t>Dry</t>
  </si>
  <si>
    <t>Soggy</t>
  </si>
  <si>
    <t>Negotiating</t>
  </si>
  <si>
    <t>Document Lookups</t>
  </si>
  <si>
    <t>VarDocumentType</t>
  </si>
  <si>
    <t>Document Types</t>
  </si>
  <si>
    <t>Design Doc</t>
  </si>
  <si>
    <t>Lease</t>
  </si>
  <si>
    <t>Service A</t>
  </si>
  <si>
    <t>Event Lookups</t>
  </si>
  <si>
    <t>VarEventType</t>
  </si>
  <si>
    <t>VarEventSource</t>
  </si>
  <si>
    <t>VarRaisedByCompany</t>
  </si>
  <si>
    <t>VarRaisedByPerson</t>
  </si>
  <si>
    <t>VarFurtherActionsHolder</t>
  </si>
  <si>
    <t>VarClaimStatus</t>
  </si>
  <si>
    <t>VarCabNo</t>
  </si>
  <si>
    <t>Var</t>
  </si>
  <si>
    <t>VarSystems</t>
  </si>
  <si>
    <t>VarSubSystems</t>
  </si>
  <si>
    <t>Cab No.</t>
  </si>
  <si>
    <t>Systems</t>
  </si>
  <si>
    <t xml:space="preserve">Telemetry </t>
  </si>
  <si>
    <t>Colas</t>
  </si>
  <si>
    <t>ACCEPTED</t>
  </si>
  <si>
    <t>GBRf</t>
  </si>
  <si>
    <t>John</t>
  </si>
  <si>
    <t>DECLINED</t>
  </si>
  <si>
    <t>A*2 Horn Fault</t>
  </si>
  <si>
    <t>Network Rail</t>
  </si>
  <si>
    <t>Dave</t>
  </si>
  <si>
    <t>REVIEW</t>
  </si>
  <si>
    <t>A*3 Control air System Fault</t>
  </si>
  <si>
    <t>A*4 Complete Loss of air</t>
  </si>
  <si>
    <t>IN DISPUTE</t>
  </si>
  <si>
    <t>Coupler/Buffers/Couplings</t>
  </si>
  <si>
    <t>A*5 Air dryer fault</t>
  </si>
  <si>
    <t>A*6 Slow to build air</t>
  </si>
  <si>
    <t>Emergency Equipment</t>
  </si>
  <si>
    <t>B*3 slow to release</t>
  </si>
  <si>
    <t>Mainteneance Lookups</t>
  </si>
  <si>
    <t>B*4 Brake Blocks worn</t>
  </si>
  <si>
    <t>VarMaintenenceType</t>
  </si>
  <si>
    <t>VarExamType</t>
  </si>
  <si>
    <t>VarRootCause</t>
  </si>
  <si>
    <t>B*6 Brake Drag</t>
  </si>
  <si>
    <t>Exam Types</t>
  </si>
  <si>
    <t>OTMR D/L</t>
  </si>
  <si>
    <t>B*7 Defective brake gauge</t>
  </si>
  <si>
    <t>1 - Product</t>
  </si>
  <si>
    <t>CS*1 Coolant level low</t>
  </si>
  <si>
    <t>Unplanned Maintenance</t>
  </si>
  <si>
    <t>2 - People</t>
  </si>
  <si>
    <t>CS*2 Coolant leak</t>
  </si>
  <si>
    <t>Warranty Issues</t>
  </si>
  <si>
    <t>Exam C</t>
  </si>
  <si>
    <t>3 - Process</t>
  </si>
  <si>
    <t>CS*3 Radiator fan not running</t>
  </si>
  <si>
    <t xml:space="preserve">Work Arising </t>
  </si>
  <si>
    <t>Exam D</t>
  </si>
  <si>
    <t>4 - Environment</t>
  </si>
  <si>
    <t>Wheels/Bogies</t>
  </si>
  <si>
    <t>CS*4 Rad fan noisy</t>
  </si>
  <si>
    <t>Exam E</t>
  </si>
  <si>
    <t>Coupler/Buffers/Hoses</t>
  </si>
  <si>
    <t>CBC*1 Buffer Defect</t>
  </si>
  <si>
    <t>Exam F</t>
  </si>
  <si>
    <t>CBC*2 Coupler defect (Screws)</t>
  </si>
  <si>
    <t>Exam G</t>
  </si>
  <si>
    <t>CBC*3 Coupler defect (Delner/Tightlock)</t>
  </si>
  <si>
    <t>Exam A &amp; Cleaning</t>
  </si>
  <si>
    <t>CBC*4 Buffer beam hoses</t>
  </si>
  <si>
    <t>CBC*5 Nose end crane defective</t>
  </si>
  <si>
    <t>Inventory Lookups</t>
  </si>
  <si>
    <t>E*2 exterior lights</t>
  </si>
  <si>
    <t>E*5 Power circuit fault</t>
  </si>
  <si>
    <t>E*6 Compressor fault</t>
  </si>
  <si>
    <t>E*7 T/M Blower fault</t>
  </si>
  <si>
    <t>E*8 T/M fault</t>
  </si>
  <si>
    <t>E*9 Main generator fault</t>
  </si>
  <si>
    <t>E*10 Auxillary generator fault</t>
  </si>
  <si>
    <t>E*12 Multi-Working Fault</t>
  </si>
  <si>
    <t>E*13 Defective cab Gauge</t>
  </si>
  <si>
    <t>EE*1 Defective/missing portable tail lamp</t>
  </si>
  <si>
    <t>EE*2 Defective/Missing emergency screw coupling</t>
  </si>
  <si>
    <t>EE*3 DETs used/out of date</t>
  </si>
  <si>
    <t>EE*4 Emergency equipment case seal broken</t>
  </si>
  <si>
    <t>EX*1 Bodywork Damage</t>
  </si>
  <si>
    <t>EX*2 Bodyside windows</t>
  </si>
  <si>
    <t>EX*3 Bodyside condition Inc Oil</t>
  </si>
  <si>
    <t>EX*4 Damaged/Incorrect Livery</t>
  </si>
  <si>
    <t>FS*1 Low Fuel</t>
  </si>
  <si>
    <t>FS*3 Fuel Gauge U/S</t>
  </si>
  <si>
    <t>FS*4 Fuel Leak</t>
  </si>
  <si>
    <t>I*1 Drivers Desk Illumination</t>
  </si>
  <si>
    <t>I*2 Drivers seat</t>
  </si>
  <si>
    <t>I*3 Windscreen/Drop lights</t>
  </si>
  <si>
    <t>I*4 Cab Floor</t>
  </si>
  <si>
    <t>I*5 Cab doors (Inc Engine room door)</t>
  </si>
  <si>
    <t>I*6 Cab gauges</t>
  </si>
  <si>
    <t>I*8 Windscreen/Window Leaking</t>
  </si>
  <si>
    <t>I*9 Cab heaters</t>
  </si>
  <si>
    <t>P*1 Shut Down</t>
  </si>
  <si>
    <t>P*3 Low power</t>
  </si>
  <si>
    <t>P*4 Slow Start</t>
  </si>
  <si>
    <t>P*5 Smoking PU</t>
  </si>
  <si>
    <t>P*6 Irregular noise</t>
  </si>
  <si>
    <t>P*7 Low oil level</t>
  </si>
  <si>
    <t>P*8 Low Turbo oil level</t>
  </si>
  <si>
    <t>P*9 Oil leak</t>
  </si>
  <si>
    <t>P*10 Exhaust fault</t>
  </si>
  <si>
    <t>S*2 OTMR Fault</t>
  </si>
  <si>
    <t>S*3 Fire supression system</t>
  </si>
  <si>
    <t>S*4 DSD/EBS/TIS</t>
  </si>
  <si>
    <t>S*5 Vigilance Fault</t>
  </si>
  <si>
    <t>S*6 DRA Fault</t>
  </si>
  <si>
    <t>S*7 GSMR fault</t>
  </si>
  <si>
    <t>TE*2 Damaged electrical adaptor</t>
  </si>
  <si>
    <t>TE*3 Defective Body end plug recepticle</t>
  </si>
  <si>
    <t>TE*4 Failure to translate</t>
  </si>
  <si>
    <t>TE*5 Defective Schrader/air pipe</t>
  </si>
  <si>
    <t>TE*6 Locomotive equipment defective</t>
  </si>
  <si>
    <t>WB*1 wheel Flats/tyre defect</t>
  </si>
  <si>
    <t>WB*2 Wheel bearings</t>
  </si>
  <si>
    <t>WB*3 Bogie defect</t>
  </si>
  <si>
    <t>WB*4 Vibration</t>
  </si>
  <si>
    <t>WB*5 Life gaurds</t>
  </si>
  <si>
    <t>WB*6 Broken spring</t>
  </si>
  <si>
    <t>WB*7 Sander system fault</t>
  </si>
  <si>
    <t>Category</t>
  </si>
  <si>
    <t>RO UK, RO Assets, ROG, Traxion or Orion?</t>
  </si>
  <si>
    <t>Customer/Supplier</t>
  </si>
  <si>
    <t>Contact</t>
  </si>
  <si>
    <t>Product / Service Area</t>
  </si>
  <si>
    <t>Primary Qualification Method / Risk Controls</t>
  </si>
  <si>
    <t>Additional Risk Controls</t>
  </si>
  <si>
    <t>Date Qualification Method Last Checked</t>
  </si>
  <si>
    <t>Comments</t>
  </si>
  <si>
    <t>Contract Manager</t>
  </si>
  <si>
    <t>Responsible Function</t>
  </si>
  <si>
    <t>Periodicity of Contract Review Meetings (Contract in place - Y/N)</t>
  </si>
  <si>
    <t>Risk (High, Medium or Low)</t>
  </si>
  <si>
    <t>Date Questionnaire Issued</t>
  </si>
  <si>
    <t>Date Completed Questionnaire received</t>
  </si>
  <si>
    <t>Review date complete</t>
  </si>
  <si>
    <t>Questionnaire frequency (H-2YR,M-3YR,L-4YR)</t>
  </si>
  <si>
    <t>Next Questionnaire issue date</t>
  </si>
  <si>
    <t>Reviewed by starting 07/01/25</t>
  </si>
  <si>
    <t>Audit Req'd - No Audit if Duty Holder unless issue identified in Questionnaire or issues raised during course of contract/operation</t>
  </si>
  <si>
    <t>Audit Date</t>
  </si>
  <si>
    <t>Auditor</t>
  </si>
  <si>
    <t>Development</t>
  </si>
  <si>
    <t>Approved</t>
  </si>
  <si>
    <t>Technical Services</t>
  </si>
  <si>
    <t>AARK (Driver route knowledge / competence)</t>
  </si>
  <si>
    <t>Rail Consultants</t>
  </si>
  <si>
    <t>Industry used via licences.</t>
  </si>
  <si>
    <t>None</t>
  </si>
  <si>
    <t>Head of Operations Delivery</t>
  </si>
  <si>
    <t>Operations</t>
  </si>
  <si>
    <t>As required</t>
  </si>
  <si>
    <t>M</t>
  </si>
  <si>
    <t>n/a (scoped requirements)</t>
  </si>
  <si>
    <t>n/a</t>
  </si>
  <si>
    <t>Aegis (Class 93 acceptance)</t>
  </si>
  <si>
    <t>Consultancy. Competency decision by Engineering / Procurement prior to use</t>
  </si>
  <si>
    <t>Head of Engineering</t>
  </si>
  <si>
    <t xml:space="preserve">Engineering </t>
  </si>
  <si>
    <t>Equipment Hire</t>
  </si>
  <si>
    <t>Traxion</t>
  </si>
  <si>
    <t>Aggreko</t>
  </si>
  <si>
    <t>Alex.Gregory@aggreko.com</t>
  </si>
  <si>
    <t>Rrental and related serviced of power and temperature control equipment</t>
  </si>
  <si>
    <t>ROG Supplier approval questionnaire completed. ISO9001, ISO14001, RISAS, RISQS.</t>
  </si>
  <si>
    <t>Commercial Director</t>
  </si>
  <si>
    <t>Commercial</t>
  </si>
  <si>
    <t>TBC by Contract Manager</t>
  </si>
  <si>
    <t>L</t>
  </si>
  <si>
    <t>Quadrennial</t>
  </si>
  <si>
    <t>LE</t>
  </si>
  <si>
    <t>Road Haulage and Heavy lifting</t>
  </si>
  <si>
    <t>ROAL</t>
  </si>
  <si>
    <t xml:space="preserve">Allelys </t>
  </si>
  <si>
    <t>ISO9001, ISO14001, ISO45001 and RISQS.</t>
  </si>
  <si>
    <t>27/03/2025 by GL awaiting Finance</t>
  </si>
  <si>
    <t>Class 93 Supply Chain Manager</t>
  </si>
  <si>
    <t>H</t>
  </si>
  <si>
    <t>Biennial</t>
  </si>
  <si>
    <t>AE</t>
  </si>
  <si>
    <t>Vehicles</t>
  </si>
  <si>
    <t>Vehicle Leasing (Barrier vehicles)</t>
  </si>
  <si>
    <t>ROG TAP process, RISAS, ISO9001 and experience lessor to the rail market. Maintenance Plan and supplier in place. Duty holder, ORR inspected.</t>
  </si>
  <si>
    <t>Contract review.</t>
  </si>
  <si>
    <t>Quarterly</t>
  </si>
  <si>
    <t>n/a (lease)</t>
  </si>
  <si>
    <t>Maintenance Services</t>
  </si>
  <si>
    <t>chris@arlington-fleet.co.uk</t>
  </si>
  <si>
    <t>Engineering Services (including Class 319/769 project) and Ad-hoc Vehicle Hire (GLVs)</t>
  </si>
  <si>
    <t>RISQS, RISAS, ISO9001/14001</t>
  </si>
  <si>
    <t>Review pending - waiting for response
LE chased 21/10/2024
Chased 18/12/24
LE raised with DH 24/02/25 - DH advised leave it with him and he will chase once the current faze of work is complete.
23/04/25 - DH noted work done, once we have paid them he will chase.
20/06/25 - LE chased DH.
Update 23/06/25 - We have issued the questionnaire and issued a chaser and escalated to the contract manager who advised this will not be moved forward at this time.</t>
  </si>
  <si>
    <t>As required subject to use.</t>
  </si>
  <si>
    <t>As per comments box.</t>
  </si>
  <si>
    <t>Annual</t>
  </si>
  <si>
    <t>To be allocated on receipt</t>
  </si>
  <si>
    <t>Orion</t>
  </si>
  <si>
    <t>Arriva TrainCare</t>
  </si>
  <si>
    <t>Engineering Services (Class 768/319s)</t>
  </si>
  <si>
    <t>ISO9001/14001. UKAS. Part of DB.</t>
  </si>
  <si>
    <t>n/a (Duty Holder)</t>
  </si>
  <si>
    <t>Assure</t>
  </si>
  <si>
    <t>Atkins (Energy Metering on Class 93s)</t>
  </si>
  <si>
    <t>Fixings and Fasteners</t>
  </si>
  <si>
    <t>Bapp Industrial Supplies (Doncaster) Ltd</t>
  </si>
  <si>
    <t>Unknown</t>
  </si>
  <si>
    <t>INDUSTRIAL FASTENERS AND ENGINEERING PRODUCTS</t>
  </si>
  <si>
    <t>ROG Supplier approval questionnaire completed. ISO9001 and RISQS</t>
  </si>
  <si>
    <t>Review completed - some final issue to be sorted - GL sent BL solutions on the 11/02/25 - LE chased BL for final approval so GL can sign. LE chased GL to sign 20/02/25</t>
  </si>
  <si>
    <t>ROA Managing Director</t>
  </si>
  <si>
    <t>ROA</t>
  </si>
  <si>
    <t>Triennial</t>
  </si>
  <si>
    <t>BL</t>
  </si>
  <si>
    <t>Site Security</t>
  </si>
  <si>
    <t>Black Diamond Security</t>
  </si>
  <si>
    <t>Sam.Gowling@blackdiamondsecurity.co.uk</t>
  </si>
  <si>
    <t xml:space="preserve">Provision of security services on site.
Security (Manned Guarding &amp; CCTV + Monitoring) </t>
  </si>
  <si>
    <t>ROG Supplier approval questionnaire completed. ISO9001, ISO14001,  RISQS.</t>
  </si>
  <si>
    <t>20/06/25 - Due Audit Feb 26 - Email sent to Assurance Manager by HoS to add to Audit schedule.</t>
  </si>
  <si>
    <t>Vehicles/ad-hoc</t>
  </si>
  <si>
    <t>Colas Rail</t>
  </si>
  <si>
    <t>ad-hoc Loco Hire</t>
  </si>
  <si>
    <t>Duty holder, ORR inspected, Safety Cert</t>
  </si>
  <si>
    <t>Control Manager</t>
  </si>
  <si>
    <t>Traincrew</t>
  </si>
  <si>
    <t>Ad-hoc Traincrew Hire</t>
  </si>
  <si>
    <t>No Contract Review (due to lack of use. Increase if necessary)</t>
  </si>
  <si>
    <t>Calibration Services</t>
  </si>
  <si>
    <t>CoMech Metrology Ltd</t>
  </si>
  <si>
    <t>ROG Supplier approval questionnaire completed. ISO9001,  RISQS</t>
  </si>
  <si>
    <t>D Gauge</t>
  </si>
  <si>
    <t xml:space="preserve">TAP Process. </t>
  </si>
  <si>
    <t>No contract in place.</t>
  </si>
  <si>
    <t>DB Cargo</t>
  </si>
  <si>
    <t>Recovery/ Re-railing</t>
  </si>
  <si>
    <t>Provision of skating, recovery and re-railing services</t>
  </si>
  <si>
    <t>Industry accredited recovery supplier</t>
  </si>
  <si>
    <t>Head of Control</t>
  </si>
  <si>
    <t>DB Cargo (Toton and other locations)</t>
  </si>
  <si>
    <t>Tyre Turning</t>
  </si>
  <si>
    <t>Archive</t>
  </si>
  <si>
    <t>DB ESG Rail Ltd</t>
  </si>
  <si>
    <t>Build/ Maintainer Couplers</t>
  </si>
  <si>
    <t>Dellner</t>
  </si>
  <si>
    <t>ISO9001</t>
  </si>
  <si>
    <t>DH approved. SSC to chase JF 28/05/25. JF confirmed approval 13/06/25.</t>
  </si>
  <si>
    <t>TP</t>
  </si>
  <si>
    <t>DG8</t>
  </si>
  <si>
    <t>Direct Rail Services Ltd</t>
  </si>
  <si>
    <t>Richard Middleton, Rail Engineering Group</t>
  </si>
  <si>
    <t>DMS Rail &amp; Maritime Engineering</t>
  </si>
  <si>
    <t>EMD/Progress Rail (Roberts Road, Doncaster)</t>
  </si>
  <si>
    <t>Duty holder</t>
  </si>
  <si>
    <t>Call off contract being negotiated.</t>
  </si>
  <si>
    <t>Vehicles / Maintenance</t>
  </si>
  <si>
    <t>Europhoenix Ltd</t>
  </si>
  <si>
    <t>Mauva &lt;mauva@europhoenix.co.uk&gt;</t>
  </si>
  <si>
    <t>(Soggy) Loco Lease (Class 37) and Train Crew Hire.</t>
  </si>
  <si>
    <t>Locomotives on Rolling Stock Library confirming fitness to run. Lease in place.</t>
  </si>
  <si>
    <t>External audit being arranged.  July 2024 noted.</t>
  </si>
  <si>
    <t>AE sent to DH on 20/02/25 to follow up with Europhoenix with some clarification questions. Chased DH 24/04/25. DH response added to folder 07/05/25. DH approved.
Update 19/08/25 - Operations and Production Director confirmed that competence checks will be conducted each time they are used.</t>
  </si>
  <si>
    <t xml:space="preserve">Finning </t>
  </si>
  <si>
    <t>Engine parts and service</t>
  </si>
  <si>
    <t>ROG Supplier approval questionnaire completed. ISO9001, ISO14001, RISQS</t>
  </si>
  <si>
    <t>A questionnaire was sent 15/11/24</t>
  </si>
  <si>
    <t>GB Rail Freight Ltd</t>
  </si>
  <si>
    <t>Great Western Railway</t>
  </si>
  <si>
    <t>Great Western Railway (GWR)</t>
  </si>
  <si>
    <t>ad-hoc Loco Hire (Class 57s)</t>
  </si>
  <si>
    <t>Grinsty (supply of Arrowvale OTMR cards)</t>
  </si>
  <si>
    <t>Via PO's. Sole source for Arrowvale.</t>
  </si>
  <si>
    <t>Occupational Health</t>
  </si>
  <si>
    <t>Hampton Knight (subsidiary of Medigold)</t>
  </si>
  <si>
    <t>Random and incident Drug and Alcohol Testing</t>
  </si>
  <si>
    <t>Sight of industry audits and sight of any major non conformances.</t>
  </si>
  <si>
    <t>Administration Manager</t>
  </si>
  <si>
    <t>Admin</t>
  </si>
  <si>
    <t>Contract being finalised</t>
  </si>
  <si>
    <t>Harry Needle Railroad Services (HNRC)</t>
  </si>
  <si>
    <t>philwebster364@gmail.com</t>
  </si>
  <si>
    <t>ad-hoc Maintenance and ad-hoc Loco Hire</t>
  </si>
  <si>
    <t>Supplier approval subject to anticipated use.</t>
  </si>
  <si>
    <t>n/a (Infrastructure Manager)</t>
  </si>
  <si>
    <t>Hygiene Pro Clean</t>
  </si>
  <si>
    <t>Internal and External Deep Clean and Decontamination of Rolling Stock.</t>
  </si>
  <si>
    <t>RISQS, RIA, CHAS, CIPS and SMAS, ISO14001 and ISO9001.</t>
  </si>
  <si>
    <t>GL and JF approved on the 13th June and 10th June.</t>
  </si>
  <si>
    <t>Gary Lumb</t>
  </si>
  <si>
    <t>13/06/25 - All approved.</t>
  </si>
  <si>
    <t>Jacobs</t>
  </si>
  <si>
    <t>Maintenance services</t>
  </si>
  <si>
    <t>Legacy Rail</t>
  </si>
  <si>
    <t>RISQS, CIRAS and ISO9001.</t>
  </si>
  <si>
    <t>DH approved 13/06/25. JF approved 13/06/25</t>
  </si>
  <si>
    <t>Lucja requested</t>
  </si>
  <si>
    <t>Locomotive Services Ltd</t>
  </si>
  <si>
    <t xml:space="preserve">CEO or Head of Engineering authority only. </t>
  </si>
  <si>
    <t>CEO or MD authority only</t>
  </si>
  <si>
    <t>Loram UK Ltd</t>
  </si>
  <si>
    <t>Duty holder, ORR inspected, Safety Cert, contract for maintenance of ROG's fleet.</t>
  </si>
  <si>
    <t>Sent to DH to sign off - 24/02/25
25/02/25 - signed by DH.</t>
  </si>
  <si>
    <t>21/22/2024</t>
  </si>
  <si>
    <t>Medigold Health Consultancy Ltd</t>
  </si>
  <si>
    <t>Staff medical and new entrant drug and alcohol testing
Traincrew assessment</t>
  </si>
  <si>
    <t>Engineering Services (T1 Translators)</t>
  </si>
  <si>
    <t>Nemesis Rail</t>
  </si>
  <si>
    <t>Richard.goodyear@nemesisrail.com</t>
  </si>
  <si>
    <t>Received 08/10/2024</t>
  </si>
  <si>
    <t>Infrastructure</t>
  </si>
  <si>
    <t>Infrastructure Provider / Owner</t>
  </si>
  <si>
    <t>Infrastructure Manager. Industry regulated by ORR. Track access agreement, industry infrastructure maintenance standards</t>
  </si>
  <si>
    <t>Level 1 and 2 Interface Meetings in place as per Safety Certificate. D.Burley, C.Gager, P.Orchard (Level 1), C.Gager, K.Langley, A.Edgington, RSDM (N.Moroney or D.Townsend) (Level 2)</t>
  </si>
  <si>
    <t>Production Director</t>
  </si>
  <si>
    <t>Production</t>
  </si>
  <si>
    <t>Consultancy</t>
  </si>
  <si>
    <t>ROUK</t>
  </si>
  <si>
    <t>PCMS Ltd (Neil Driscoll)</t>
  </si>
  <si>
    <t>Consultancy. Contract in place</t>
  </si>
  <si>
    <t>Provision of competence training</t>
  </si>
  <si>
    <t>Chief Executive Officer</t>
  </si>
  <si>
    <t>Managing Director</t>
  </si>
  <si>
    <t>Railway maintenance and Patrol</t>
  </si>
  <si>
    <t>Pearsons Engineering Services Ltd</t>
  </si>
  <si>
    <t>RISQS</t>
  </si>
  <si>
    <t>All required signatures added - 23/04/25</t>
  </si>
  <si>
    <t>ROG (Orion)</t>
  </si>
  <si>
    <t>Porterbrook Leasing</t>
  </si>
  <si>
    <t>Vehicle Leasing (Class 319s &amp; 768s).</t>
  </si>
  <si>
    <t>ROG TAP process, RISAS, ISO9001 and experience lessor to the rail market. Maintenance Plan and supplier in place.  Duty holder, ORR inspected.</t>
  </si>
  <si>
    <t>Engineering Consultancy Services</t>
  </si>
  <si>
    <t>Rail Engineering Consultancy Services Limited</t>
  </si>
  <si>
    <t>geoff.kenney@engineeringcsl.com
Claire.morris@engineeringcsl.com</t>
  </si>
  <si>
    <t>Chased 08/11/24
Chased 18/12/24</t>
  </si>
  <si>
    <t>Rail Engineering Group (REG) (Richard Middleton)</t>
  </si>
  <si>
    <t>Rail Consultants - engineering support for Class 93 introduction</t>
  </si>
  <si>
    <t>Professional Head of Engineering</t>
  </si>
  <si>
    <t xml:space="preserve"> Engineering Solutions</t>
  </si>
  <si>
    <t>Rail Engineering Solutions</t>
  </si>
  <si>
    <t>Undertaking FTRs</t>
  </si>
  <si>
    <t>Fleet Services</t>
  </si>
  <si>
    <t xml:space="preserve">Rail Fleet Services </t>
  </si>
  <si>
    <t>Consultancy services in safety, depot management and depot operations 
Fitness To Run Exam/B Exam</t>
  </si>
  <si>
    <t>ROG Supplier approval questionnaire completed. They plan to gain ISO140001 accreditation by 2026. They have also enquired about accreditation and will look to get accredited in 2025.</t>
  </si>
  <si>
    <t xml:space="preserve">A questionnaire has been sent 13/01/25 </t>
  </si>
  <si>
    <t>Railway Support services</t>
  </si>
  <si>
    <t>Transport of carriages and rail goods</t>
  </si>
  <si>
    <t>Reid Freight</t>
  </si>
  <si>
    <t>ISO9001, RISQS</t>
  </si>
  <si>
    <t>Approved by both JF and GL on 21/03 and 31/03</t>
  </si>
  <si>
    <t xml:space="preserve">RGFacilities </t>
  </si>
  <si>
    <t>Ray Goodwin &lt;ray@rgfacilities.com&gt;</t>
  </si>
  <si>
    <t xml:space="preserve">Supply and fit temporary lighting at Crewe south yard </t>
  </si>
  <si>
    <t>ROG Supplier approval questionnaire completed.</t>
  </si>
  <si>
    <t>A questionnaire has been sent 05/09
Chased 25/09
A sole trader form was sent on the 26/09 return date extended</t>
  </si>
  <si>
    <t>Ricardo Rail</t>
  </si>
  <si>
    <t xml:space="preserve">Technical Author work </t>
  </si>
  <si>
    <t>RM Rail Engineering</t>
  </si>
  <si>
    <t>Consultancy. Contract in place. ROG Supplier Approval Questionnaire.</t>
  </si>
  <si>
    <t xml:space="preserve">Questionnaire received 31/01/25 </t>
  </si>
  <si>
    <t xml:space="preserve">Sharpe Engineering Solutions (Mandy Sharpe) </t>
  </si>
  <si>
    <t>Rail Consultants - OTMR analysis</t>
  </si>
  <si>
    <t>Smart Brief</t>
  </si>
  <si>
    <t>SNC Lavalin</t>
  </si>
  <si>
    <t>Stadler Rail Valencia S.A.U</t>
  </si>
  <si>
    <t>lino.mesa@stadlerrail.com</t>
  </si>
  <si>
    <t>Supplier of Locomotives (Class 93s) and driver/engineering training.</t>
  </si>
  <si>
    <t>Experienced locomotive supplier. Maintenance plan to be put in place.</t>
  </si>
  <si>
    <t>Project Review.</t>
  </si>
  <si>
    <t>Paperwork still outstanding - 10/02/25 chased 12/02
Chased AG 24/02/25 for comments and approval. Sent to JF and AG for approval 24/02/25 
AE and BL discussed and BL will have update for meeting on the 2nd July. Audit - Next audit date to be confirmed with Engineering July meeting.</t>
  </si>
  <si>
    <t>Statfold Engineering</t>
  </si>
  <si>
    <t xml:space="preserve">RAIL WHEEL GAUGES, NEW RAIL WHEELS, REPROFILE RAIL WHEELS, FASTENERS, NEW HYDRAULIC RAMS, OVERHAUL HYDRAULIC RAMS, CNC MACHINING, FABRICATION, RADIATOR OVERHAUL, ROAD RAIL VEHICLES, CRANK GRINDING, CYLINDER HEADS </t>
  </si>
  <si>
    <t>Approved by BL and GL - 29/05/25</t>
  </si>
  <si>
    <t>Technical Construction Ltd</t>
  </si>
  <si>
    <t>Engineering Services</t>
  </si>
  <si>
    <t>Approved certification body. RISQS, RISAS, ISO9001/14001</t>
  </si>
  <si>
    <t>As required subject to use. Meeting with TCL required to review procedure of use</t>
  </si>
  <si>
    <t xml:space="preserve">Trackwork </t>
  </si>
  <si>
    <t>Trackwork Ltd</t>
  </si>
  <si>
    <t>john.keeble@trackwork.co.uk</t>
  </si>
  <si>
    <t>Permanent Way, Trackwork Renewals, Track telecoms, Track signalling. 
Track &amp; switches and crossing replacement. 
Arrange Network Rail Infrastructure, access, repairs and replacement.</t>
  </si>
  <si>
    <t>Sent to MS 09/01/25  for signature 
Chased  signature 12/02/25
25/02/25 - Signed by MS</t>
  </si>
  <si>
    <t>UK Rail Leasing Ltd</t>
  </si>
  <si>
    <t>andy.buckley@ukrl.co.uk</t>
  </si>
  <si>
    <t>Ad-hoc Engineering Services</t>
  </si>
  <si>
    <t>Authorised Entity in Charge of Maintenance. RISQS, RISAS, ISO9001/14001</t>
  </si>
  <si>
    <t>DH advised this can be archived for the time being as they are not used directly by us, europhoenix use them.</t>
  </si>
  <si>
    <t>West Midlands Trains</t>
  </si>
  <si>
    <t>Provision of traction sand</t>
  </si>
  <si>
    <t>Western Carbons</t>
  </si>
  <si>
    <t>ROG Supplier approval questionnaire completed. ISO9001.</t>
  </si>
  <si>
    <t>Procurment Manager</t>
  </si>
  <si>
    <t>Worldline (R2/TOPS)</t>
  </si>
  <si>
    <t>Inventory Item Count</t>
  </si>
  <si>
    <t>93008-45903</t>
  </si>
  <si>
    <t>VarBomID</t>
  </si>
  <si>
    <t>93004-45896</t>
  </si>
  <si>
    <t>93002-45828</t>
  </si>
  <si>
    <t>Non-BoM</t>
  </si>
  <si>
    <t>QTY Used Since Last Check</t>
  </si>
  <si>
    <t>Qty in Stock at Last Check</t>
  </si>
  <si>
    <t>Estimated Current Stock QTY</t>
  </si>
  <si>
    <t>Josh (Hours)</t>
  </si>
  <si>
    <t>6 - Josh (Hours)</t>
  </si>
  <si>
    <t>Last Stock Check Date</t>
  </si>
  <si>
    <t>93005-45896</t>
  </si>
  <si>
    <t>93006-45917</t>
  </si>
  <si>
    <t>93003-45922</t>
  </si>
  <si>
    <t>93001-45828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</si>
</sst>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 #,##0.00_);_(* \(#,##0.00\);_(* &quot;-&quot;??_);_(@_)"/>
    <numFmt numFmtId="165" formatCode="dd/mm/yyyy;@"/>
    <numFmt numFmtId="166" formatCode="00000"/>
    <numFmt numFmtId="167" formatCode="_(* #,##0_);_(* \(#,##0\);_(* &quot;-&quot;??_);_(@_)"/>
    <numFmt numFmtId="168" formatCode="dd/mmm/yy"/>
    <numFmt numFmtId="169" formatCode="dd/mm/yy;@"/>
    <numFmt numFmtId="170" formatCode="0.0"/>
    <numFmt numFmtId="171" formatCode="0000000"/>
    <numFmt numFmtId="172" formatCode="dd\-mm\-yyyy\ hh:mm:ss"/>
    <numFmt numFmtId="173" formatCode="dd/mm/yyyy\ hh:mm:ss"/>
  </numFmts>
  <fonts count="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1"/>
      <name val="Arial"/>
      <family val="2"/>
    </font>
    <font>
      <b/>
      <sz val="12"/>
      <color indexed="9"/>
      <name val="Arial"/>
      <family val="2"/>
    </font>
    <font>
      <u/>
      <sz val="10"/>
      <color theme="10"/>
      <name val="Arial"/>
      <family val="2"/>
    </font>
    <font>
      <b/>
      <sz val="12"/>
      <color theme="0"/>
      <name val="Arial"/>
      <family val="2"/>
    </font>
    <font>
      <b/>
      <sz val="11"/>
      <color indexed="9"/>
      <name val="Arial"/>
      <family val="2"/>
    </font>
    <font>
      <sz val="10"/>
      <color rgb="FF000000"/>
      <name val="Times New Roman"/>
      <family val="1"/>
    </font>
    <font>
      <sz val="10"/>
      <name val="Arial"/>
      <family val="2"/>
    </font>
    <font>
      <b/>
      <sz val="10"/>
      <name val="Arial"/>
      <family val="2"/>
    </font>
    <font>
      <sz val="10"/>
      <color theme="1"/>
      <name val="Arial"/>
      <family val="2"/>
    </font>
    <font>
      <b/>
      <sz val="10"/>
      <color theme="0"/>
      <name val="Arial"/>
      <family val="2"/>
    </font>
    <font>
      <b/>
      <sz val="11"/>
      <color theme="1"/>
      <name val="Arial"/>
      <family val="2"/>
    </font>
    <font>
      <u/>
      <sz val="11"/>
      <color theme="10"/>
      <name val="Calibri"/>
      <family val="2"/>
      <scheme val="minor"/>
    </font>
    <font>
      <b/>
      <sz val="22"/>
      <name val="Arial"/>
      <family val="2"/>
    </font>
    <font>
      <sz val="11"/>
      <color theme="1"/>
      <name val="Arial"/>
      <family val="2"/>
    </font>
    <font>
      <sz val="11"/>
      <name val="Arial"/>
      <family val="2"/>
    </font>
    <font>
      <u/>
      <sz val="11"/>
      <color theme="10"/>
      <name val="Arial"/>
      <family val="2"/>
    </font>
    <font>
      <sz val="10"/>
      <color rgb="FF00008B"/>
      <name val="Arial"/>
      <family val="2"/>
    </font>
    <font>
      <sz val="10"/>
      <color theme="0"/>
      <name val="Arial"/>
      <family val="2"/>
    </font>
    <font>
      <b/>
      <sz val="12"/>
      <color theme="1"/>
      <name val="Arial"/>
      <family val="2"/>
    </font>
    <font>
      <b/>
      <sz val="10"/>
      <color theme="1"/>
      <name val="Arial"/>
      <family val="2"/>
    </font>
    <font>
      <sz val="10"/>
      <color rgb="FF000000"/>
      <name val="Arial"/>
      <family val="2"/>
    </font>
    <font>
      <sz val="10"/>
      <color rgb="FF000000"/>
      <name val="Calibri"/>
      <family val="2"/>
      <scheme val="minor"/>
    </font>
    <font>
      <i/>
      <sz val="10"/>
      <color rgb="FF000000"/>
      <name val="Arial"/>
      <family val="2"/>
    </font>
  </fonts>
  <fills count="1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rgb="FFADD8E6"/>
        <bgColor indexed="64"/>
      </patternFill>
    </fill>
  </fills>
  <borders count="19">
    <border>
      <left/>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top/>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s>
  <cellStyleXfs count="8">
    <xf numFmtId="0" fontId="0" fillId="0" borderId="0"/>
    <xf numFmtId="0" fontId="8" fillId="0" borderId="0" applyNumberFormat="0" applyFill="0" applyBorder="0" applyAlignment="0" applyProtection="0"/>
    <xf numFmtId="0" fontId="11" fillId="0" borderId="0"/>
    <xf numFmtId="164" fontId="12" fillId="0" borderId="0" applyFont="0" applyFill="0" applyBorder="0" applyAlignment="0" applyProtection="0"/>
    <xf numFmtId="0" fontId="3" fillId="0" borderId="0"/>
    <xf numFmtId="0" fontId="17" fillId="0" borderId="0" applyNumberFormat="0" applyFill="0" applyBorder="0" applyAlignment="0" applyProtection="0"/>
    <xf numFmtId="0" fontId="2" fillId="0" borderId="0"/>
    <xf numFmtId="0" fontId="1" fillId="0" borderId="0"/>
  </cellStyleXfs>
  <cellXfs count="264">
    <xf numFmtId="0" fontId="0" fillId="0" borderId="0" xfId="0"/>
    <xf numFmtId="14" fontId="0" fillId="0" borderId="0" xfId="0" applyNumberFormat="1"/>
    <xf numFmtId="0" fontId="4" fillId="0" borderId="0" xfId="0" applyFont="1"/>
    <xf numFmtId="0" fontId="0" fillId="0" borderId="0" xfId="0" pivotButton="1"/>
    <xf numFmtId="0" fontId="0" fillId="0" borderId="0" xfId="0" applyAlignment="1">
      <alignment horizontal="left"/>
    </xf>
    <xf numFmtId="0" fontId="4" fillId="0" borderId="0" xfId="0" applyFont="1" applyAlignment="1" applyProtection="1">
      <alignment vertical="top"/>
      <protection locked="0"/>
    </xf>
    <xf numFmtId="0" fontId="4" fillId="0" borderId="0" xfId="0" applyFont="1" applyAlignment="1" applyProtection="1">
      <alignment vertical="top" wrapText="1"/>
      <protection locked="0"/>
    </xf>
    <xf numFmtId="0" fontId="0" fillId="0" borderId="0" xfId="0" applyProtection="1">
      <protection locked="0"/>
    </xf>
    <xf numFmtId="14" fontId="0" fillId="0" borderId="0" xfId="0" applyNumberFormat="1" applyProtection="1">
      <protection locked="0"/>
    </xf>
    <xf numFmtId="1" fontId="0" fillId="0" borderId="0" xfId="0" applyNumberFormat="1" applyProtection="1">
      <protection locked="0"/>
    </xf>
    <xf numFmtId="0" fontId="4" fillId="0" borderId="0" xfId="0" applyFont="1" applyProtection="1">
      <protection locked="0"/>
    </xf>
    <xf numFmtId="166" fontId="4" fillId="0" borderId="0" xfId="0" applyNumberFormat="1" applyFont="1"/>
    <xf numFmtId="0" fontId="0" fillId="0" borderId="0" xfId="0" applyAlignment="1" applyProtection="1">
      <alignment vertical="top" wrapText="1"/>
      <protection locked="0"/>
    </xf>
    <xf numFmtId="166" fontId="0" fillId="0" borderId="0" xfId="0" applyNumberFormat="1" applyProtection="1">
      <protection locked="0"/>
    </xf>
    <xf numFmtId="164" fontId="0" fillId="0" borderId="0" xfId="3" applyFont="1" applyProtection="1">
      <protection locked="0"/>
    </xf>
    <xf numFmtId="0" fontId="8" fillId="0" borderId="0" xfId="1" applyProtection="1">
      <protection locked="0"/>
    </xf>
    <xf numFmtId="0" fontId="4" fillId="3" borderId="0" xfId="0" applyFont="1" applyFill="1" applyAlignment="1" applyProtection="1">
      <alignment vertical="top" wrapText="1"/>
      <protection locked="0"/>
    </xf>
    <xf numFmtId="0" fontId="4" fillId="4" borderId="0" xfId="0" applyFont="1" applyFill="1" applyAlignment="1">
      <alignment vertical="top" wrapText="1"/>
    </xf>
    <xf numFmtId="0" fontId="4" fillId="4" borderId="0" xfId="0" applyFont="1" applyFill="1" applyAlignment="1">
      <alignment horizontal="right" vertical="top" wrapText="1"/>
    </xf>
    <xf numFmtId="0" fontId="0" fillId="0" borderId="0" xfId="0" applyAlignment="1">
      <alignment vertical="top"/>
    </xf>
    <xf numFmtId="0" fontId="4" fillId="0" borderId="0" xfId="0" applyFont="1" applyAlignment="1">
      <alignment vertical="top"/>
    </xf>
    <xf numFmtId="0" fontId="4" fillId="0" borderId="0" xfId="0" applyFont="1" applyAlignment="1">
      <alignment horizontal="left" vertical="top" wrapText="1"/>
    </xf>
    <xf numFmtId="0" fontId="0" fillId="0" borderId="0" xfId="0" applyAlignment="1">
      <alignment horizontal="left" vertical="top" wrapText="1"/>
    </xf>
    <xf numFmtId="0" fontId="13" fillId="0" borderId="0" xfId="0" applyFont="1"/>
    <xf numFmtId="0" fontId="0" fillId="0" borderId="0" xfId="0" applyAlignment="1">
      <alignment horizontal="left" vertical="top"/>
    </xf>
    <xf numFmtId="0" fontId="0" fillId="0" borderId="0" xfId="0" applyAlignment="1" applyProtection="1">
      <alignment wrapText="1"/>
      <protection locked="0"/>
    </xf>
    <xf numFmtId="0" fontId="7" fillId="6" borderId="1" xfId="0" applyFont="1" applyFill="1" applyBorder="1" applyAlignment="1" applyProtection="1">
      <alignment horizontal="center" vertical="top" wrapText="1"/>
      <protection locked="0"/>
    </xf>
    <xf numFmtId="0" fontId="7" fillId="6" borderId="2" xfId="0" applyFont="1" applyFill="1" applyBorder="1" applyAlignment="1" applyProtection="1">
      <alignment horizontal="center" vertical="top" wrapText="1"/>
      <protection locked="0"/>
    </xf>
    <xf numFmtId="0" fontId="7" fillId="6" borderId="3" xfId="0" applyFont="1" applyFill="1" applyBorder="1" applyAlignment="1" applyProtection="1">
      <alignment horizontal="center" vertical="top" wrapText="1"/>
      <protection locked="0"/>
    </xf>
    <xf numFmtId="0" fontId="7" fillId="6" borderId="4" xfId="0" applyFont="1" applyFill="1" applyBorder="1" applyAlignment="1" applyProtection="1">
      <alignment horizontal="center" vertical="top" wrapText="1"/>
      <protection locked="0"/>
    </xf>
    <xf numFmtId="166" fontId="14" fillId="0" borderId="5" xfId="0" applyNumberFormat="1" applyFont="1" applyBorder="1" applyProtection="1">
      <protection locked="0"/>
    </xf>
    <xf numFmtId="0" fontId="4" fillId="0" borderId="0" xfId="0" applyFont="1" applyAlignment="1">
      <alignment horizontal="right" vertical="top" wrapText="1"/>
    </xf>
    <xf numFmtId="167" fontId="0" fillId="0" borderId="0" xfId="3" applyNumberFormat="1" applyFont="1" applyAlignment="1">
      <alignment horizontal="right" vertical="top" wrapText="1"/>
    </xf>
    <xf numFmtId="165" fontId="7" fillId="6" borderId="2" xfId="0" applyNumberFormat="1" applyFont="1" applyFill="1" applyBorder="1" applyAlignment="1" applyProtection="1">
      <alignment horizontal="center" vertical="top" wrapText="1"/>
      <protection locked="0"/>
    </xf>
    <xf numFmtId="165" fontId="9" fillId="6" borderId="6" xfId="0" applyNumberFormat="1" applyFont="1" applyFill="1" applyBorder="1" applyAlignment="1" applyProtection="1">
      <alignment horizontal="center" vertical="top" wrapText="1"/>
      <protection locked="0"/>
    </xf>
    <xf numFmtId="0" fontId="7" fillId="6" borderId="3" xfId="0" applyFont="1" applyFill="1" applyBorder="1" applyAlignment="1">
      <alignment horizontal="left" vertical="top" wrapText="1"/>
    </xf>
    <xf numFmtId="167" fontId="0" fillId="0" borderId="0" xfId="3" applyNumberFormat="1" applyFont="1" applyAlignment="1">
      <alignment vertical="top" wrapText="1"/>
    </xf>
    <xf numFmtId="167" fontId="0" fillId="0" borderId="0" xfId="3" applyNumberFormat="1" applyFont="1" applyAlignment="1"/>
    <xf numFmtId="0" fontId="4" fillId="4" borderId="0" xfId="0" applyFont="1" applyFill="1" applyAlignment="1">
      <alignment horizontal="left" vertical="top" wrapText="1"/>
    </xf>
    <xf numFmtId="14" fontId="0" fillId="0" borderId="0" xfId="0" applyNumberFormat="1" applyAlignment="1">
      <alignment horizontal="left"/>
    </xf>
    <xf numFmtId="14" fontId="4" fillId="0" borderId="0" xfId="0" applyNumberFormat="1" applyFont="1" applyAlignment="1">
      <alignment horizontal="left"/>
    </xf>
    <xf numFmtId="0" fontId="0" fillId="0" borderId="0" xfId="0" applyAlignment="1" applyProtection="1">
      <alignment vertical="top"/>
      <protection locked="0"/>
    </xf>
    <xf numFmtId="14" fontId="0" fillId="0" borderId="0" xfId="0" applyNumberFormat="1" applyAlignment="1" applyProtection="1">
      <alignment horizontal="left"/>
      <protection locked="0"/>
    </xf>
    <xf numFmtId="0" fontId="15" fillId="7" borderId="8" xfId="0" applyFont="1" applyFill="1" applyBorder="1"/>
    <xf numFmtId="0" fontId="15" fillId="7" borderId="7" xfId="0" applyFont="1" applyFill="1" applyBorder="1"/>
    <xf numFmtId="0" fontId="15" fillId="7" borderId="9" xfId="0" applyFont="1" applyFill="1" applyBorder="1"/>
    <xf numFmtId="0" fontId="14" fillId="0" borderId="0" xfId="0" applyFont="1"/>
    <xf numFmtId="172" fontId="0" fillId="0" borderId="0" xfId="0" applyNumberFormat="1"/>
    <xf numFmtId="0" fontId="0" fillId="0" borderId="0" xfId="0" applyAlignment="1">
      <alignment wrapText="1"/>
    </xf>
    <xf numFmtId="0" fontId="0" fillId="0" borderId="0" xfId="0" applyAlignment="1" applyProtection="1">
      <alignment horizontal="left"/>
      <protection locked="0"/>
    </xf>
    <xf numFmtId="0" fontId="7" fillId="9" borderId="3" xfId="0" applyFont="1" applyFill="1" applyBorder="1" applyAlignment="1" applyProtection="1">
      <alignment horizontal="center" vertical="top" wrapText="1"/>
      <protection locked="0"/>
    </xf>
    <xf numFmtId="0" fontId="0" fillId="0" borderId="0" xfId="0" applyAlignment="1">
      <alignment horizontal="left" wrapText="1"/>
    </xf>
    <xf numFmtId="0" fontId="0" fillId="0" borderId="0" xfId="0" applyAlignment="1" applyProtection="1">
      <alignment horizontal="left" wrapText="1"/>
      <protection locked="0"/>
    </xf>
    <xf numFmtId="0" fontId="0" fillId="0" borderId="0" xfId="0" applyAlignment="1">
      <alignment horizontal="left" indent="1"/>
    </xf>
    <xf numFmtId="14" fontId="0" fillId="0" borderId="0" xfId="0" applyNumberFormat="1" applyAlignment="1" applyProtection="1">
      <alignment wrapText="1"/>
      <protection locked="0"/>
    </xf>
    <xf numFmtId="0" fontId="14" fillId="8" borderId="10" xfId="0" applyFont="1" applyFill="1" applyBorder="1"/>
    <xf numFmtId="0" fontId="14" fillId="0" borderId="10" xfId="0" applyFont="1" applyBorder="1"/>
    <xf numFmtId="14" fontId="4" fillId="0" borderId="0" xfId="0" applyNumberFormat="1" applyFont="1" applyProtection="1">
      <protection locked="0"/>
    </xf>
    <xf numFmtId="0" fontId="0" fillId="0" borderId="0" xfId="0" applyAlignment="1" applyProtection="1">
      <alignment horizontal="center"/>
      <protection locked="0"/>
    </xf>
    <xf numFmtId="0" fontId="14" fillId="8" borderId="11" xfId="0" applyFont="1" applyFill="1" applyBorder="1"/>
    <xf numFmtId="0" fontId="14" fillId="0" borderId="0" xfId="0" applyFont="1" applyProtection="1">
      <protection hidden="1"/>
    </xf>
    <xf numFmtId="0" fontId="0" fillId="0" borderId="0" xfId="0" applyAlignment="1">
      <alignment horizontal="center"/>
    </xf>
    <xf numFmtId="0" fontId="0" fillId="0" borderId="0" xfId="0" applyAlignment="1" applyProtection="1">
      <alignment horizontal="center" wrapText="1"/>
      <protection locked="0"/>
    </xf>
    <xf numFmtId="0" fontId="0" fillId="0" borderId="0" xfId="0" applyAlignment="1" applyProtection="1">
      <alignment horizontal="right"/>
      <protection locked="0"/>
    </xf>
    <xf numFmtId="0" fontId="0" fillId="0" borderId="0" xfId="0" applyAlignment="1" applyProtection="1">
      <alignment horizontal="right" wrapText="1"/>
      <protection locked="0"/>
    </xf>
    <xf numFmtId="0" fontId="4" fillId="0" borderId="0" xfId="0" quotePrefix="1" applyFont="1"/>
    <xf numFmtId="0" fontId="4" fillId="4" borderId="0" xfId="0" applyFont="1" applyFill="1" applyAlignment="1">
      <alignment horizontal="left" vertical="top"/>
    </xf>
    <xf numFmtId="0" fontId="0" fillId="10" borderId="0" xfId="0" applyFill="1" applyProtection="1">
      <protection locked="0"/>
    </xf>
    <xf numFmtId="0" fontId="0" fillId="10" borderId="0" xfId="0" applyFill="1"/>
    <xf numFmtId="0" fontId="7" fillId="3" borderId="3" xfId="0" applyFont="1" applyFill="1" applyBorder="1" applyAlignment="1" applyProtection="1">
      <alignment horizontal="center" vertical="top" wrapText="1"/>
      <protection locked="0"/>
    </xf>
    <xf numFmtId="14" fontId="7" fillId="6" borderId="0" xfId="0" applyNumberFormat="1" applyFont="1" applyFill="1" applyAlignment="1" applyProtection="1">
      <alignment horizontal="center" vertical="top" wrapText="1"/>
      <protection locked="0"/>
    </xf>
    <xf numFmtId="0" fontId="7" fillId="6" borderId="0" xfId="0" applyFont="1" applyFill="1" applyAlignment="1" applyProtection="1">
      <alignment horizontal="center" vertical="top" wrapText="1"/>
      <protection locked="0"/>
    </xf>
    <xf numFmtId="0" fontId="7" fillId="6" borderId="0" xfId="0" applyFont="1" applyFill="1" applyAlignment="1" applyProtection="1">
      <alignment horizontal="left" vertical="top" wrapText="1"/>
      <protection locked="0"/>
    </xf>
    <xf numFmtId="0" fontId="7" fillId="6" borderId="0" xfId="0" applyFont="1" applyFill="1" applyAlignment="1" applyProtection="1">
      <alignment vertical="top" wrapText="1"/>
      <protection locked="0"/>
    </xf>
    <xf numFmtId="0" fontId="7" fillId="6" borderId="0" xfId="0" applyFont="1" applyFill="1" applyAlignment="1" applyProtection="1">
      <alignment horizontal="right" vertical="top" wrapText="1"/>
      <protection locked="0"/>
    </xf>
    <xf numFmtId="165" fontId="7" fillId="6" borderId="0" xfId="0" applyNumberFormat="1" applyFont="1" applyFill="1" applyAlignment="1" applyProtection="1">
      <alignment horizontal="left" vertical="top" wrapText="1"/>
      <protection locked="0"/>
    </xf>
    <xf numFmtId="0" fontId="4" fillId="0" borderId="0" xfId="0" applyFont="1" applyAlignment="1" applyProtection="1">
      <alignment horizontal="left" vertical="top"/>
      <protection locked="0"/>
    </xf>
    <xf numFmtId="16" fontId="0" fillId="0" borderId="0" xfId="0" applyNumberFormat="1" applyProtection="1">
      <protection locked="0"/>
    </xf>
    <xf numFmtId="14" fontId="7" fillId="6" borderId="0" xfId="0" applyNumberFormat="1" applyFont="1" applyFill="1" applyAlignment="1" applyProtection="1">
      <alignment horizontal="left" vertical="top" wrapText="1"/>
      <protection locked="0"/>
    </xf>
    <xf numFmtId="0" fontId="0" fillId="0" borderId="0" xfId="0" applyAlignment="1">
      <alignment horizontal="left" indent="2"/>
    </xf>
    <xf numFmtId="0" fontId="4" fillId="0" borderId="0" xfId="0" applyFont="1" applyAlignment="1" applyProtection="1">
      <alignment horizontal="right" vertical="top" wrapText="1"/>
      <protection locked="0"/>
    </xf>
    <xf numFmtId="14" fontId="0" fillId="0" borderId="0" xfId="0" applyNumberFormat="1" applyAlignment="1">
      <alignment wrapText="1"/>
    </xf>
    <xf numFmtId="14" fontId="0" fillId="10" borderId="0" xfId="0" applyNumberFormat="1" applyFill="1" applyProtection="1">
      <protection locked="0"/>
    </xf>
    <xf numFmtId="173" fontId="0" fillId="0" borderId="0" xfId="0" applyNumberFormat="1"/>
    <xf numFmtId="0" fontId="0" fillId="10" borderId="0" xfId="0" applyFill="1" applyAlignment="1" applyProtection="1">
      <alignment horizontal="left"/>
      <protection locked="0"/>
    </xf>
    <xf numFmtId="171" fontId="7" fillId="6" borderId="0" xfId="0" applyNumberFormat="1" applyFont="1" applyFill="1" applyAlignment="1">
      <alignment horizontal="left" vertical="top" wrapText="1"/>
    </xf>
    <xf numFmtId="14" fontId="0" fillId="0" borderId="0" xfId="0" applyNumberFormat="1" applyAlignment="1" applyProtection="1">
      <alignment horizontal="left" wrapText="1"/>
      <protection locked="0"/>
    </xf>
    <xf numFmtId="14" fontId="0" fillId="10" borderId="0" xfId="0" applyNumberFormat="1" applyFill="1" applyAlignment="1" applyProtection="1">
      <alignment horizontal="left"/>
      <protection locked="0"/>
    </xf>
    <xf numFmtId="16" fontId="4" fillId="0" borderId="0" xfId="0" applyNumberFormat="1" applyFont="1" applyProtection="1">
      <protection locked="0"/>
    </xf>
    <xf numFmtId="0" fontId="4" fillId="5" borderId="0" xfId="0" applyFont="1" applyFill="1" applyAlignment="1">
      <alignment vertical="top"/>
    </xf>
    <xf numFmtId="166" fontId="0" fillId="0" borderId="0" xfId="0" applyNumberFormat="1"/>
    <xf numFmtId="173" fontId="4" fillId="4" borderId="0" xfId="0" applyNumberFormat="1" applyFont="1" applyFill="1" applyAlignment="1">
      <alignment vertical="top"/>
    </xf>
    <xf numFmtId="0" fontId="4" fillId="4" borderId="0" xfId="0" applyFont="1" applyFill="1" applyAlignment="1">
      <alignment vertical="top"/>
    </xf>
    <xf numFmtId="0" fontId="15" fillId="4" borderId="13" xfId="0" applyFont="1" applyFill="1" applyBorder="1" applyAlignment="1">
      <alignment vertical="top" wrapText="1"/>
    </xf>
    <xf numFmtId="173" fontId="15" fillId="4" borderId="12" xfId="0" applyNumberFormat="1" applyFont="1" applyFill="1" applyBorder="1" applyAlignment="1">
      <alignment vertical="top" wrapText="1"/>
    </xf>
    <xf numFmtId="0" fontId="20" fillId="0" borderId="0" xfId="0" applyFont="1" applyProtection="1">
      <protection locked="0"/>
    </xf>
    <xf numFmtId="14" fontId="20" fillId="0" borderId="0" xfId="0" applyNumberFormat="1" applyFont="1" applyAlignment="1" applyProtection="1">
      <alignment horizontal="left"/>
      <protection locked="0"/>
    </xf>
    <xf numFmtId="0" fontId="21" fillId="0" borderId="0" xfId="1" applyFont="1" applyProtection="1">
      <protection locked="0"/>
    </xf>
    <xf numFmtId="14" fontId="20" fillId="0" borderId="0" xfId="0" applyNumberFormat="1" applyFont="1" applyProtection="1">
      <protection locked="0"/>
    </xf>
    <xf numFmtId="2" fontId="4" fillId="0" borderId="0" xfId="0" applyNumberFormat="1" applyFont="1" applyAlignment="1" applyProtection="1">
      <alignment horizontal="right" vertical="top" wrapText="1"/>
      <protection locked="0"/>
    </xf>
    <xf numFmtId="2" fontId="20" fillId="0" borderId="0" xfId="0" applyNumberFormat="1" applyFont="1" applyProtection="1">
      <protection locked="0"/>
    </xf>
    <xf numFmtId="2" fontId="0" fillId="0" borderId="0" xfId="0" applyNumberFormat="1" applyProtection="1">
      <protection locked="0"/>
    </xf>
    <xf numFmtId="14" fontId="20" fillId="0" borderId="0" xfId="0" applyNumberFormat="1" applyFont="1"/>
    <xf numFmtId="172" fontId="20" fillId="0" borderId="0" xfId="0" applyNumberFormat="1" applyFont="1"/>
    <xf numFmtId="14" fontId="4" fillId="0" borderId="0" xfId="0" applyNumberFormat="1" applyFont="1" applyAlignment="1" applyProtection="1">
      <alignment horizontal="left"/>
      <protection locked="0"/>
    </xf>
    <xf numFmtId="0" fontId="4" fillId="0" borderId="0" xfId="0" applyFont="1" applyAlignment="1" applyProtection="1">
      <alignment horizontal="right" vertical="top"/>
      <protection locked="0"/>
    </xf>
    <xf numFmtId="171" fontId="20" fillId="0" borderId="0" xfId="0" applyNumberFormat="1" applyFont="1" applyAlignment="1">
      <alignment horizontal="left" vertical="top" wrapText="1"/>
    </xf>
    <xf numFmtId="0" fontId="4" fillId="12" borderId="0" xfId="0" applyFont="1" applyFill="1" applyAlignment="1" applyProtection="1">
      <alignment wrapText="1"/>
      <protection locked="0"/>
    </xf>
    <xf numFmtId="0" fontId="0" fillId="0" borderId="14" xfId="0" applyBorder="1" applyProtection="1">
      <protection locked="0"/>
    </xf>
    <xf numFmtId="0" fontId="10" fillId="6" borderId="0" xfId="0" applyFont="1" applyFill="1" applyAlignment="1" applyProtection="1">
      <alignment horizontal="left" vertical="top" wrapText="1"/>
      <protection locked="0"/>
    </xf>
    <xf numFmtId="16" fontId="0" fillId="0" borderId="0" xfId="0" applyNumberFormat="1" applyAlignment="1" applyProtection="1">
      <alignment horizontal="left"/>
      <protection locked="0"/>
    </xf>
    <xf numFmtId="0" fontId="22" fillId="13" borderId="0" xfId="0" applyFont="1" applyFill="1"/>
    <xf numFmtId="0" fontId="23" fillId="10" borderId="0" xfId="0" applyFont="1" applyFill="1" applyProtection="1">
      <protection locked="0"/>
    </xf>
    <xf numFmtId="0" fontId="23" fillId="10" borderId="0" xfId="0" applyFont="1" applyFill="1" applyAlignment="1" applyProtection="1">
      <alignment horizontal="left"/>
      <protection locked="0"/>
    </xf>
    <xf numFmtId="0" fontId="23" fillId="10" borderId="0" xfId="0" applyFont="1" applyFill="1"/>
    <xf numFmtId="0" fontId="22" fillId="10" borderId="0" xfId="0" applyFont="1" applyFill="1" applyProtection="1">
      <protection locked="0"/>
    </xf>
    <xf numFmtId="0" fontId="22" fillId="10" borderId="0" xfId="0" applyFont="1" applyFill="1"/>
    <xf numFmtId="0" fontId="22" fillId="10" borderId="0" xfId="0" applyFont="1" applyFill="1" applyAlignment="1">
      <alignment wrapText="1"/>
    </xf>
    <xf numFmtId="173" fontId="15" fillId="4" borderId="0" xfId="0" applyNumberFormat="1" applyFont="1" applyFill="1" applyAlignment="1">
      <alignment vertical="top" wrapText="1"/>
    </xf>
    <xf numFmtId="0" fontId="15" fillId="4" borderId="0" xfId="0" applyFont="1" applyFill="1" applyAlignment="1">
      <alignment vertical="top" wrapText="1"/>
    </xf>
    <xf numFmtId="0" fontId="24" fillId="12" borderId="0" xfId="0" applyFont="1" applyFill="1" applyAlignment="1" applyProtection="1">
      <alignment horizontal="center" vertical="top" wrapText="1"/>
      <protection locked="0"/>
    </xf>
    <xf numFmtId="2" fontId="0" fillId="0" borderId="0" xfId="0" applyNumberFormat="1"/>
    <xf numFmtId="14" fontId="4" fillId="0" borderId="0" xfId="0" applyNumberFormat="1" applyFont="1" applyAlignment="1">
      <alignment wrapText="1"/>
    </xf>
    <xf numFmtId="0" fontId="7" fillId="5" borderId="0" xfId="0" applyFont="1" applyFill="1" applyAlignment="1">
      <alignment horizontal="center" vertical="top" wrapText="1"/>
    </xf>
    <xf numFmtId="0" fontId="13" fillId="11" borderId="0" xfId="0" applyFont="1" applyFill="1" applyAlignment="1">
      <alignment horizontal="center" wrapText="1"/>
    </xf>
    <xf numFmtId="171" fontId="20" fillId="10" borderId="0" xfId="0" applyNumberFormat="1" applyFont="1" applyFill="1" applyAlignment="1">
      <alignment horizontal="left" vertical="top" wrapText="1"/>
    </xf>
    <xf numFmtId="0" fontId="19" fillId="10" borderId="0" xfId="0" applyFont="1" applyFill="1" applyAlignment="1" applyProtection="1">
      <alignment horizontal="center" vertical="top" wrapText="1"/>
      <protection locked="0"/>
    </xf>
    <xf numFmtId="0" fontId="19" fillId="10" borderId="0" xfId="0" applyFont="1" applyFill="1" applyAlignment="1" applyProtection="1">
      <alignment horizontal="left" vertical="top" wrapText="1"/>
      <protection locked="0"/>
    </xf>
    <xf numFmtId="169" fontId="19" fillId="10" borderId="0" xfId="0" applyNumberFormat="1" applyFont="1" applyFill="1" applyAlignment="1" applyProtection="1">
      <alignment horizontal="left" vertical="top" wrapText="1"/>
      <protection locked="0"/>
    </xf>
    <xf numFmtId="171" fontId="6" fillId="10" borderId="0" xfId="0" applyNumberFormat="1" applyFont="1" applyFill="1" applyAlignment="1">
      <alignment horizontal="left" vertical="top" wrapText="1"/>
    </xf>
    <xf numFmtId="14" fontId="16" fillId="10" borderId="0" xfId="0" applyNumberFormat="1" applyFont="1" applyFill="1" applyAlignment="1" applyProtection="1">
      <alignment horizontal="center" vertical="top" wrapText="1"/>
      <protection locked="0"/>
    </xf>
    <xf numFmtId="171" fontId="6" fillId="10" borderId="0" xfId="0" applyNumberFormat="1" applyFont="1" applyFill="1" applyAlignment="1" applyProtection="1">
      <alignment horizontal="left" vertical="top" wrapText="1"/>
      <protection locked="0"/>
    </xf>
    <xf numFmtId="0" fontId="16" fillId="10" borderId="0" xfId="0" applyFont="1" applyFill="1" applyAlignment="1" applyProtection="1">
      <alignment horizontal="center" vertical="top" wrapText="1"/>
      <protection locked="0"/>
    </xf>
    <xf numFmtId="1" fontId="16" fillId="10" borderId="0" xfId="0" applyNumberFormat="1" applyFont="1" applyFill="1" applyAlignment="1" applyProtection="1">
      <alignment horizontal="center" vertical="top" wrapText="1"/>
      <protection locked="0"/>
    </xf>
    <xf numFmtId="0" fontId="6" fillId="10" borderId="0" xfId="0" applyFont="1" applyFill="1" applyAlignment="1" applyProtection="1">
      <alignment horizontal="left" vertical="top" wrapText="1"/>
      <protection locked="0"/>
    </xf>
    <xf numFmtId="0" fontId="16" fillId="10" borderId="0" xfId="0" applyFont="1" applyFill="1" applyAlignment="1" applyProtection="1">
      <alignment horizontal="left" vertical="top" wrapText="1"/>
      <protection locked="0"/>
    </xf>
    <xf numFmtId="169" fontId="19" fillId="10" borderId="0" xfId="0" applyNumberFormat="1" applyFont="1" applyFill="1" applyAlignment="1" applyProtection="1">
      <alignment horizontal="center" vertical="top" wrapText="1"/>
      <protection locked="0"/>
    </xf>
    <xf numFmtId="14" fontId="19" fillId="10" borderId="0" xfId="0" applyNumberFormat="1" applyFont="1" applyFill="1" applyAlignment="1" applyProtection="1">
      <alignment horizontal="center" vertical="top" wrapText="1"/>
      <protection locked="0"/>
    </xf>
    <xf numFmtId="0" fontId="19" fillId="10" borderId="0" xfId="0" applyFont="1" applyFill="1" applyAlignment="1" applyProtection="1">
      <alignment vertical="top" wrapText="1"/>
      <protection locked="0"/>
    </xf>
    <xf numFmtId="0" fontId="19" fillId="10" borderId="0" xfId="0" applyFont="1" applyFill="1" applyAlignment="1" applyProtection="1">
      <alignment horizontal="right" vertical="top" wrapText="1"/>
      <protection locked="0"/>
    </xf>
    <xf numFmtId="168" fontId="16" fillId="10" borderId="0" xfId="0" applyNumberFormat="1" applyFont="1" applyFill="1" applyAlignment="1" applyProtection="1">
      <alignment horizontal="left" vertical="top" wrapText="1"/>
      <protection locked="0"/>
    </xf>
    <xf numFmtId="14" fontId="14" fillId="0" borderId="0" xfId="0" applyNumberFormat="1" applyFont="1" applyAlignment="1" applyProtection="1">
      <alignment horizontal="center" vertical="top" wrapText="1"/>
      <protection locked="0"/>
    </xf>
    <xf numFmtId="14" fontId="19" fillId="0" borderId="0" xfId="0" applyNumberFormat="1" applyFont="1" applyAlignment="1" applyProtection="1">
      <alignment horizontal="center" vertical="top" wrapText="1"/>
      <protection locked="0"/>
    </xf>
    <xf numFmtId="171" fontId="14" fillId="0" borderId="0" xfId="0" applyNumberFormat="1" applyFont="1" applyAlignment="1" applyProtection="1">
      <alignment horizontal="left" vertical="top" wrapText="1"/>
      <protection locked="0"/>
    </xf>
    <xf numFmtId="0" fontId="19" fillId="0" borderId="0" xfId="0" applyFont="1" applyAlignment="1" applyProtection="1">
      <alignment horizontal="center" vertical="top" wrapText="1"/>
      <protection locked="0"/>
    </xf>
    <xf numFmtId="1" fontId="14" fillId="0" borderId="0" xfId="0" applyNumberFormat="1" applyFont="1" applyAlignment="1" applyProtection="1">
      <alignment horizontal="center" vertical="top" wrapText="1"/>
      <protection locked="0"/>
    </xf>
    <xf numFmtId="0" fontId="14" fillId="0" borderId="0" xfId="0" applyFont="1" applyAlignment="1" applyProtection="1">
      <alignment horizontal="left" vertical="top" wrapText="1"/>
      <protection locked="0"/>
    </xf>
    <xf numFmtId="169" fontId="19" fillId="0" borderId="0" xfId="0" applyNumberFormat="1" applyFont="1" applyAlignment="1" applyProtection="1">
      <alignment horizontal="left" vertical="top" wrapText="1"/>
      <protection locked="0"/>
    </xf>
    <xf numFmtId="169" fontId="19" fillId="0" borderId="0" xfId="0" applyNumberFormat="1" applyFont="1" applyAlignment="1" applyProtection="1">
      <alignment horizontal="center" vertical="top" wrapText="1"/>
      <protection locked="0"/>
    </xf>
    <xf numFmtId="169" fontId="14" fillId="0" borderId="0" xfId="0" applyNumberFormat="1" applyFont="1" applyAlignment="1" applyProtection="1">
      <alignment horizontal="center" vertical="top" wrapText="1"/>
      <protection locked="0"/>
    </xf>
    <xf numFmtId="171" fontId="19" fillId="0" borderId="0" xfId="0" applyNumberFormat="1" applyFont="1" applyAlignment="1" applyProtection="1">
      <alignment horizontal="left" vertical="top" wrapText="1"/>
      <protection locked="0"/>
    </xf>
    <xf numFmtId="1" fontId="19" fillId="0" borderId="0" xfId="0" applyNumberFormat="1" applyFont="1" applyAlignment="1" applyProtection="1">
      <alignment horizontal="center" vertical="top" wrapText="1"/>
      <protection locked="0"/>
    </xf>
    <xf numFmtId="0" fontId="19" fillId="0" borderId="0" xfId="0" applyFont="1" applyAlignment="1" applyProtection="1">
      <alignment horizontal="left" vertical="top" wrapText="1"/>
      <protection locked="0"/>
    </xf>
    <xf numFmtId="169" fontId="14" fillId="0" borderId="0" xfId="0" applyNumberFormat="1" applyFont="1" applyAlignment="1" applyProtection="1">
      <alignment horizontal="left" vertical="top" wrapText="1"/>
      <protection locked="0"/>
    </xf>
    <xf numFmtId="0" fontId="14" fillId="0" borderId="0" xfId="0" applyFont="1" applyAlignment="1" applyProtection="1">
      <alignment vertical="top" wrapText="1"/>
      <protection locked="0"/>
    </xf>
    <xf numFmtId="0" fontId="19" fillId="0" borderId="0" xfId="0" applyFont="1" applyAlignment="1" applyProtection="1">
      <alignment vertical="top" wrapText="1"/>
      <protection locked="0"/>
    </xf>
    <xf numFmtId="169" fontId="8" fillId="0" borderId="0" xfId="1" applyNumberFormat="1" applyFill="1" applyAlignment="1" applyProtection="1">
      <alignment horizontal="left" vertical="top" wrapText="1"/>
      <protection locked="0"/>
    </xf>
    <xf numFmtId="0" fontId="14" fillId="0" borderId="0" xfId="0" applyFont="1" applyAlignment="1" applyProtection="1">
      <alignment horizontal="right" vertical="top" wrapText="1"/>
      <protection locked="0"/>
    </xf>
    <xf numFmtId="0" fontId="14" fillId="0" borderId="0" xfId="0" applyFont="1" applyAlignment="1" applyProtection="1">
      <alignment horizontal="center" vertical="top" wrapText="1"/>
      <protection locked="0"/>
    </xf>
    <xf numFmtId="168" fontId="14" fillId="0" borderId="0" xfId="0" applyNumberFormat="1" applyFont="1" applyAlignment="1" applyProtection="1">
      <alignment horizontal="center" vertical="top" wrapText="1"/>
      <protection locked="0"/>
    </xf>
    <xf numFmtId="168" fontId="14" fillId="0" borderId="0" xfId="0" applyNumberFormat="1" applyFont="1" applyAlignment="1" applyProtection="1">
      <alignment horizontal="left" vertical="top" wrapText="1"/>
      <protection locked="0"/>
    </xf>
    <xf numFmtId="168" fontId="19" fillId="0" borderId="0" xfId="0" applyNumberFormat="1" applyFont="1" applyAlignment="1" applyProtection="1">
      <alignment horizontal="center" vertical="top" wrapText="1"/>
      <protection locked="0"/>
    </xf>
    <xf numFmtId="0" fontId="19" fillId="0" borderId="0" xfId="0" applyFont="1" applyAlignment="1" applyProtection="1">
      <alignment horizontal="right" vertical="top" wrapText="1"/>
      <protection locked="0"/>
    </xf>
    <xf numFmtId="168" fontId="19" fillId="0" borderId="0" xfId="0" applyNumberFormat="1" applyFont="1" applyAlignment="1" applyProtection="1">
      <alignment horizontal="left" vertical="top" wrapText="1"/>
      <protection locked="0"/>
    </xf>
    <xf numFmtId="0" fontId="8" fillId="0" borderId="0" xfId="1" applyFill="1" applyAlignment="1" applyProtection="1">
      <alignment horizontal="left" vertical="top" wrapText="1"/>
      <protection locked="0"/>
    </xf>
    <xf numFmtId="0" fontId="6" fillId="0" borderId="0" xfId="0" applyFont="1" applyAlignment="1">
      <alignment horizontal="center" vertical="top" wrapText="1"/>
    </xf>
    <xf numFmtId="171" fontId="6" fillId="0" borderId="0" xfId="0" applyNumberFormat="1" applyFont="1" applyAlignment="1">
      <alignment horizontal="left" vertical="top" wrapText="1"/>
    </xf>
    <xf numFmtId="14" fontId="16" fillId="0" borderId="0" xfId="0" applyNumberFormat="1" applyFont="1" applyAlignment="1" applyProtection="1">
      <alignment horizontal="center" vertical="top" wrapText="1"/>
      <protection locked="0"/>
    </xf>
    <xf numFmtId="171" fontId="6" fillId="0" borderId="0" xfId="0" applyNumberFormat="1" applyFont="1" applyAlignment="1" applyProtection="1">
      <alignment horizontal="left" vertical="top" wrapText="1"/>
      <protection locked="0"/>
    </xf>
    <xf numFmtId="0" fontId="16" fillId="0" borderId="0" xfId="0" applyFont="1" applyAlignment="1" applyProtection="1">
      <alignment horizontal="center" vertical="top" wrapText="1"/>
      <protection locked="0"/>
    </xf>
    <xf numFmtId="1" fontId="16" fillId="0" borderId="0" xfId="0" applyNumberFormat="1"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16" fillId="0" borderId="0" xfId="0" applyFont="1" applyAlignment="1" applyProtection="1">
      <alignment horizontal="left" vertical="top" wrapText="1"/>
      <protection locked="0"/>
    </xf>
    <xf numFmtId="168" fontId="16" fillId="0" borderId="0" xfId="0" applyNumberFormat="1" applyFont="1" applyAlignment="1" applyProtection="1">
      <alignment horizontal="left" vertical="top" wrapText="1"/>
      <protection locked="0"/>
    </xf>
    <xf numFmtId="0" fontId="16" fillId="0" borderId="7" xfId="0" applyFont="1" applyBorder="1" applyAlignment="1" applyProtection="1">
      <alignment horizontal="left" vertical="top" wrapText="1"/>
      <protection locked="0"/>
    </xf>
    <xf numFmtId="0" fontId="16" fillId="0" borderId="7" xfId="0" applyFont="1" applyBorder="1" applyAlignment="1" applyProtection="1">
      <alignment horizontal="center" vertical="top" wrapText="1"/>
      <protection locked="0"/>
    </xf>
    <xf numFmtId="170" fontId="19" fillId="0" borderId="0" xfId="0" applyNumberFormat="1" applyFont="1" applyAlignment="1" applyProtection="1">
      <alignment horizontal="center" vertical="top" wrapText="1"/>
      <protection locked="0"/>
    </xf>
    <xf numFmtId="165" fontId="19" fillId="0" borderId="0" xfId="0" applyNumberFormat="1" applyFont="1" applyAlignment="1" applyProtection="1">
      <alignment horizontal="center" vertical="top" wrapText="1"/>
      <protection locked="0"/>
    </xf>
    <xf numFmtId="169" fontId="16" fillId="0" borderId="0" xfId="0" applyNumberFormat="1" applyFont="1" applyAlignment="1" applyProtection="1">
      <alignment horizontal="left" vertical="top" wrapText="1"/>
      <protection locked="0"/>
    </xf>
    <xf numFmtId="168" fontId="16" fillId="0" borderId="0" xfId="0" applyNumberFormat="1" applyFont="1" applyAlignment="1" applyProtection="1">
      <alignment horizontal="center" vertical="top" wrapText="1"/>
      <protection locked="0"/>
    </xf>
    <xf numFmtId="171" fontId="16" fillId="0" borderId="0" xfId="0" applyNumberFormat="1" applyFont="1" applyAlignment="1" applyProtection="1">
      <alignment horizontal="left" vertical="top" wrapText="1"/>
      <protection locked="0"/>
    </xf>
    <xf numFmtId="169" fontId="16" fillId="10" borderId="0" xfId="0" applyNumberFormat="1" applyFont="1" applyFill="1" applyAlignment="1" applyProtection="1">
      <alignment horizontal="left" vertical="top" wrapText="1"/>
      <protection locked="0"/>
    </xf>
    <xf numFmtId="168" fontId="16" fillId="10" borderId="0" xfId="0" applyNumberFormat="1" applyFont="1" applyFill="1" applyAlignment="1" applyProtection="1">
      <alignment horizontal="center" vertical="top" wrapText="1"/>
      <protection locked="0"/>
    </xf>
    <xf numFmtId="171" fontId="16" fillId="10" borderId="0" xfId="0" applyNumberFormat="1" applyFont="1" applyFill="1" applyAlignment="1" applyProtection="1">
      <alignment horizontal="left" vertical="top" wrapText="1"/>
      <protection locked="0"/>
    </xf>
    <xf numFmtId="171" fontId="19" fillId="10" borderId="0" xfId="0" applyNumberFormat="1" applyFont="1" applyFill="1" applyAlignment="1" applyProtection="1">
      <alignment horizontal="left" vertical="top" wrapText="1"/>
      <protection locked="0"/>
    </xf>
    <xf numFmtId="1" fontId="19" fillId="10" borderId="0" xfId="0" applyNumberFormat="1" applyFont="1" applyFill="1" applyAlignment="1" applyProtection="1">
      <alignment horizontal="center" vertical="top" wrapText="1"/>
      <protection locked="0"/>
    </xf>
    <xf numFmtId="168" fontId="19" fillId="10" borderId="0" xfId="0" applyNumberFormat="1" applyFont="1" applyFill="1" applyAlignment="1" applyProtection="1">
      <alignment horizontal="center" vertical="top" wrapText="1"/>
      <protection locked="0"/>
    </xf>
    <xf numFmtId="168" fontId="19" fillId="10" borderId="0" xfId="0" applyNumberFormat="1" applyFont="1" applyFill="1" applyAlignment="1" applyProtection="1">
      <alignment horizontal="left" vertical="top" wrapText="1"/>
      <protection locked="0"/>
    </xf>
    <xf numFmtId="0" fontId="8" fillId="10" borderId="0" xfId="1" applyFill="1" applyAlignment="1" applyProtection="1">
      <alignment horizontal="left" vertical="top" wrapText="1"/>
      <protection locked="0"/>
    </xf>
    <xf numFmtId="173" fontId="4" fillId="0" borderId="0" xfId="0" applyNumberFormat="1" applyFont="1"/>
    <xf numFmtId="173" fontId="4" fillId="0" borderId="0" xfId="0" applyNumberFormat="1" applyFont="1" applyAlignment="1">
      <alignment wrapText="1"/>
    </xf>
    <xf numFmtId="0" fontId="4" fillId="0" borderId="0" xfId="0" applyFont="1" applyAlignment="1">
      <alignment wrapText="1"/>
    </xf>
    <xf numFmtId="0" fontId="4" fillId="12" borderId="0" xfId="0" applyFont="1" applyFill="1" applyAlignment="1">
      <alignment wrapText="1"/>
    </xf>
    <xf numFmtId="173" fontId="4" fillId="10" borderId="0" xfId="0" applyNumberFormat="1" applyFont="1" applyFill="1"/>
    <xf numFmtId="0" fontId="4" fillId="10" borderId="0" xfId="0" applyFont="1" applyFill="1"/>
    <xf numFmtId="173" fontId="4" fillId="4" borderId="0" xfId="0" applyNumberFormat="1" applyFont="1" applyFill="1" applyAlignment="1">
      <alignment horizontal="left" vertical="top" wrapText="1"/>
    </xf>
    <xf numFmtId="173" fontId="14" fillId="0" borderId="0" xfId="0" applyNumberFormat="1" applyFont="1" applyAlignment="1">
      <alignment horizontal="center" vertical="top" wrapText="1"/>
    </xf>
    <xf numFmtId="0" fontId="14" fillId="0" borderId="0" xfId="0" applyFont="1" applyAlignment="1">
      <alignment horizontal="center" vertical="top" wrapText="1"/>
    </xf>
    <xf numFmtId="14" fontId="19" fillId="0" borderId="0" xfId="0" applyNumberFormat="1" applyFont="1" applyAlignment="1">
      <alignment horizontal="left" vertical="top" wrapText="1"/>
    </xf>
    <xf numFmtId="173" fontId="14" fillId="10" borderId="0" xfId="0" applyNumberFormat="1" applyFont="1" applyFill="1" applyAlignment="1">
      <alignment horizontal="center" vertical="top" wrapText="1"/>
    </xf>
    <xf numFmtId="0" fontId="14" fillId="10" borderId="0" xfId="0" applyFont="1" applyFill="1" applyAlignment="1">
      <alignment horizontal="center" vertical="top" wrapText="1"/>
    </xf>
    <xf numFmtId="173" fontId="25" fillId="10" borderId="0" xfId="0" applyNumberFormat="1" applyFont="1" applyFill="1" applyAlignment="1">
      <alignment horizontal="center" vertical="top" wrapText="1"/>
    </xf>
    <xf numFmtId="168" fontId="25" fillId="10" borderId="0" xfId="0" applyNumberFormat="1" applyFont="1" applyFill="1" applyAlignment="1">
      <alignment horizontal="center" vertical="top" wrapText="1"/>
    </xf>
    <xf numFmtId="173" fontId="25" fillId="0" borderId="0" xfId="0" applyNumberFormat="1" applyFont="1" applyAlignment="1">
      <alignment horizontal="center" vertical="top" wrapText="1"/>
    </xf>
    <xf numFmtId="168" fontId="25" fillId="0" borderId="0" xfId="0" applyNumberFormat="1" applyFont="1" applyAlignment="1">
      <alignment horizontal="center" vertical="top" wrapText="1"/>
    </xf>
    <xf numFmtId="168" fontId="14" fillId="0" borderId="0" xfId="0" applyNumberFormat="1" applyFont="1" applyAlignment="1">
      <alignment horizontal="center" vertical="top" wrapText="1"/>
    </xf>
    <xf numFmtId="14" fontId="14" fillId="0" borderId="0" xfId="0" applyNumberFormat="1" applyFont="1" applyAlignment="1">
      <alignment horizontal="left" vertical="top" wrapText="1"/>
    </xf>
    <xf numFmtId="168" fontId="14" fillId="10" borderId="0" xfId="0" applyNumberFormat="1" applyFont="1" applyFill="1" applyAlignment="1">
      <alignment horizontal="center" vertical="top" wrapText="1"/>
    </xf>
    <xf numFmtId="0" fontId="22" fillId="10" borderId="0" xfId="0" applyFont="1" applyFill="1" applyAlignment="1" applyProtection="1">
      <alignment horizontal="left"/>
      <protection locked="0"/>
    </xf>
    <xf numFmtId="0" fontId="4" fillId="0" borderId="0" xfId="0" applyFont="1" applyAlignment="1" applyProtection="1">
      <alignment horizontal="left" vertical="top" wrapText="1"/>
      <protection locked="0"/>
    </xf>
    <xf numFmtId="166" fontId="0" fillId="0" borderId="0" xfId="0" applyNumberFormat="1" applyAlignment="1" applyProtection="1">
      <alignment horizontal="left"/>
      <protection locked="0"/>
    </xf>
    <xf numFmtId="0" fontId="0" fillId="0" borderId="0" xfId="0" pivotButton="1" applyAlignment="1" applyProtection="1">
      <alignment wrapText="1"/>
      <protection locked="0"/>
    </xf>
    <xf numFmtId="0" fontId="0" fillId="0" borderId="0" xfId="0" pivotButton="1" applyAlignment="1" applyProtection="1">
      <alignment horizontal="left" wrapText="1"/>
      <protection locked="0"/>
    </xf>
    <xf numFmtId="171" fontId="0" fillId="0" borderId="0" xfId="0" applyNumberFormat="1" applyAlignment="1" applyProtection="1">
      <alignment wrapText="1"/>
      <protection locked="0"/>
    </xf>
    <xf numFmtId="1" fontId="19" fillId="0" borderId="0" xfId="0" applyNumberFormat="1" applyFont="1" applyAlignment="1" applyProtection="1">
      <alignment horizontal="left" vertical="top" wrapText="1"/>
      <protection locked="0"/>
    </xf>
    <xf numFmtId="0" fontId="20" fillId="0" borderId="0" xfId="0" applyFont="1" applyAlignment="1">
      <alignment horizontal="center" vertical="top" wrapText="1"/>
    </xf>
    <xf numFmtId="0" fontId="19" fillId="0" borderId="7" xfId="0" applyFont="1" applyBorder="1" applyAlignment="1" applyProtection="1">
      <alignment horizontal="left" vertical="top" wrapText="1"/>
      <protection locked="0"/>
    </xf>
    <xf numFmtId="0" fontId="19" fillId="0" borderId="7" xfId="0" applyFont="1" applyBorder="1" applyAlignment="1" applyProtection="1">
      <alignment horizontal="center" vertical="top" wrapText="1"/>
      <protection locked="0"/>
    </xf>
    <xf numFmtId="169" fontId="8" fillId="0" borderId="0" xfId="1" applyNumberFormat="1" applyAlignment="1" applyProtection="1">
      <alignment horizontal="left" vertical="top" wrapText="1"/>
      <protection locked="0"/>
    </xf>
    <xf numFmtId="169" fontId="8" fillId="10" borderId="0" xfId="1" applyNumberFormat="1" applyFill="1" applyAlignment="1" applyProtection="1">
      <alignment horizontal="left" vertical="top" wrapText="1"/>
      <protection locked="0"/>
    </xf>
    <xf numFmtId="0" fontId="8" fillId="0" borderId="0" xfId="1" applyNumberFormat="1" applyProtection="1">
      <protection locked="0"/>
    </xf>
    <xf numFmtId="0" fontId="8" fillId="0" borderId="0" xfId="1" applyAlignment="1" applyProtection="1">
      <alignment horizontal="left" vertical="top" wrapText="1"/>
      <protection locked="0"/>
    </xf>
    <xf numFmtId="0" fontId="13" fillId="0" borderId="18" xfId="0" applyFont="1" applyBorder="1" applyAlignment="1" applyProtection="1">
      <alignment vertical="center" wrapText="1"/>
      <protection locked="0"/>
    </xf>
    <xf numFmtId="0" fontId="26" fillId="3" borderId="0" xfId="0" applyFont="1" applyFill="1"/>
    <xf numFmtId="0" fontId="26" fillId="3" borderId="0" xfId="0" applyFont="1" applyFill="1" applyProtection="1">
      <protection locked="0"/>
    </xf>
    <xf numFmtId="14" fontId="26" fillId="3" borderId="0" xfId="0" applyNumberFormat="1" applyFont="1" applyFill="1" applyAlignment="1">
      <alignment horizontal="left"/>
    </xf>
    <xf numFmtId="0" fontId="26" fillId="3" borderId="0" xfId="0" applyFont="1" applyFill="1" applyAlignment="1" applyProtection="1">
      <alignment horizontal="left"/>
      <protection locked="0"/>
    </xf>
    <xf numFmtId="2" fontId="26" fillId="3" borderId="0" xfId="0" applyNumberFormat="1" applyFont="1" applyFill="1" applyProtection="1">
      <protection locked="0"/>
    </xf>
    <xf numFmtId="0" fontId="26" fillId="3" borderId="0" xfId="0" applyFont="1" applyFill="1" applyAlignment="1">
      <alignment horizontal="left"/>
    </xf>
    <xf numFmtId="14" fontId="26" fillId="3" borderId="0" xfId="0" applyNumberFormat="1" applyFont="1" applyFill="1"/>
    <xf numFmtId="14" fontId="26" fillId="3" borderId="0" xfId="0" applyNumberFormat="1" applyFont="1" applyFill="1" applyAlignment="1" applyProtection="1">
      <alignment horizontal="left"/>
      <protection locked="0"/>
    </xf>
    <xf numFmtId="0" fontId="27" fillId="3" borderId="0" xfId="0" applyFont="1" applyFill="1" applyAlignment="1">
      <alignment horizontal="center" vertical="center" wrapText="1"/>
    </xf>
    <xf numFmtId="0" fontId="27" fillId="3" borderId="0" xfId="0" applyFont="1" applyFill="1" applyAlignment="1">
      <alignment horizontal="center" vertical="center"/>
    </xf>
    <xf numFmtId="0" fontId="27" fillId="3" borderId="0" xfId="0" applyFont="1" applyFill="1" applyAlignment="1" applyProtection="1">
      <alignment horizontal="center" vertical="center" wrapText="1"/>
      <protection locked="0"/>
    </xf>
    <xf numFmtId="0" fontId="27" fillId="3" borderId="0" xfId="0" applyFont="1" applyFill="1" applyAlignment="1">
      <alignment horizontal="left" vertical="center" wrapText="1"/>
    </xf>
    <xf numFmtId="0" fontId="27" fillId="3" borderId="0" xfId="0" applyFont="1" applyFill="1" applyAlignment="1">
      <alignment horizontal="left" vertical="center"/>
    </xf>
    <xf numFmtId="14" fontId="27" fillId="3" borderId="0" xfId="0" applyNumberFormat="1" applyFont="1" applyFill="1" applyAlignment="1">
      <alignment horizontal="center" vertical="center" wrapText="1"/>
    </xf>
    <xf numFmtId="0" fontId="27" fillId="3" borderId="0" xfId="0" applyFont="1" applyFill="1" applyAlignment="1">
      <alignment vertical="center" wrapText="1"/>
    </xf>
    <xf numFmtId="0" fontId="27" fillId="3" borderId="0" xfId="0" applyFont="1" applyFill="1" applyAlignment="1">
      <alignment horizontal="right" vertical="center" wrapText="1"/>
    </xf>
    <xf numFmtId="173" fontId="26" fillId="3" borderId="0" xfId="0" applyNumberFormat="1" applyFont="1" applyFill="1"/>
    <xf numFmtId="0" fontId="26" fillId="3" borderId="0" xfId="0" applyFont="1" applyFill="1" applyAlignment="1">
      <alignment wrapText="1"/>
    </xf>
    <xf numFmtId="0" fontId="26" fillId="3" borderId="0" xfId="0" applyFont="1" applyFill="1" applyAlignment="1" applyProtection="1">
      <alignment wrapText="1"/>
      <protection locked="0"/>
    </xf>
    <xf numFmtId="0" fontId="26" fillId="3" borderId="0" xfId="0" applyFont="1" applyFill="1" applyAlignment="1" applyProtection="1">
      <alignment horizontal="left" wrapText="1"/>
      <protection locked="0"/>
    </xf>
    <xf numFmtId="0" fontId="20" fillId="0" borderId="0" xfId="0" applyFont="1" applyAlignment="1" applyProtection="1">
      <alignment vertical="top"/>
      <protection locked="0"/>
    </xf>
    <xf numFmtId="0" fontId="20" fillId="0" borderId="0" xfId="0" applyFont="1" applyAlignment="1" applyProtection="1">
      <alignment horizontal="right" vertical="top" wrapText="1"/>
      <protection locked="0"/>
    </xf>
    <xf numFmtId="171" fontId="20" fillId="0" borderId="0" xfId="0" applyNumberFormat="1" applyFont="1" applyAlignment="1" applyProtection="1">
      <alignment horizontal="left" vertical="top" wrapText="1"/>
      <protection locked="0"/>
    </xf>
    <xf numFmtId="173" fontId="20" fillId="4" borderId="0" xfId="0" applyNumberFormat="1" applyFont="1" applyFill="1" applyAlignment="1">
      <alignment vertical="top"/>
    </xf>
    <xf numFmtId="0" fontId="20" fillId="4" borderId="0" xfId="0" applyFont="1" applyFill="1" applyAlignment="1">
      <alignment vertical="top"/>
    </xf>
    <xf numFmtId="0" fontId="20" fillId="0" borderId="0" xfId="0" applyFont="1"/>
    <xf numFmtId="173" fontId="4" fillId="4" borderId="0" xfId="0" applyNumberFormat="1" applyFont="1" applyFill="1" applyAlignment="1">
      <alignment vertical="top" wrapText="1"/>
    </xf>
    <xf numFmtId="14" fontId="15" fillId="4" borderId="0" xfId="0" applyNumberFormat="1" applyFont="1" applyFill="1" applyAlignment="1">
      <alignment vertical="top" wrapText="1"/>
    </xf>
    <xf numFmtId="0" fontId="4" fillId="0" borderId="0" xfId="0" applyFont="1" applyAlignment="1">
      <alignment horizontal="left"/>
    </xf>
    <xf numFmtId="173" fontId="20" fillId="0" borderId="0" xfId="0" applyNumberFormat="1" applyFont="1"/>
    <xf numFmtId="0" fontId="20" fillId="0" borderId="0" xfId="0" applyFont="1" applyAlignment="1" applyProtection="1">
      <alignment horizontal="left" vertical="top" wrapText="1"/>
      <protection locked="0"/>
    </xf>
    <xf numFmtId="14" fontId="0" fillId="0" borderId="0" xfId="0" applyNumberFormat="1" applyAlignment="1">
      <alignment horizontal="left" indent="1"/>
    </xf>
    <xf numFmtId="49" fontId="20" fillId="0" borderId="0" xfId="0" applyNumberFormat="1" applyFont="1" applyAlignment="1">
      <alignment horizontal="left"/>
    </xf>
    <xf numFmtId="14" fontId="20" fillId="0" borderId="0" xfId="0" applyNumberFormat="1" applyFont="1" applyAlignment="1">
      <alignment horizontal="left"/>
    </xf>
    <xf numFmtId="0" fontId="20" fillId="0" borderId="0" xfId="0" applyFont="1" applyAlignment="1" applyProtection="1">
      <alignment horizontal="left"/>
      <protection locked="0"/>
    </xf>
    <xf numFmtId="0" fontId="13" fillId="0" borderId="0" xfId="0" applyFont="1" applyAlignment="1" applyProtection="1">
      <alignment vertical="center" wrapText="1"/>
      <protection locked="0"/>
    </xf>
    <xf numFmtId="0" fontId="15" fillId="7" borderId="15" xfId="0" applyFont="1" applyFill="1" applyBorder="1" applyAlignment="1">
      <alignment horizontal="center" vertical="top" wrapText="1"/>
    </xf>
    <xf numFmtId="0" fontId="15" fillId="7" borderId="16" xfId="0" applyFont="1" applyFill="1" applyBorder="1" applyAlignment="1">
      <alignment horizontal="center" vertical="top" wrapText="1"/>
    </xf>
    <xf numFmtId="0" fontId="15" fillId="7" borderId="17" xfId="0" applyFont="1" applyFill="1" applyBorder="1" applyAlignment="1">
      <alignment horizontal="center" vertical="top" wrapText="1"/>
    </xf>
    <xf numFmtId="0" fontId="18" fillId="2" borderId="0" xfId="0" applyFont="1" applyFill="1" applyAlignment="1">
      <alignment horizontal="left"/>
    </xf>
    <xf numFmtId="0" fontId="18" fillId="2" borderId="0" xfId="0" applyFont="1" applyFill="1" applyAlignment="1">
      <alignment horizontal="center"/>
    </xf>
  </cellXfs>
  <cellStyles count="8">
    <cellStyle name="Comma" xfId="3" builtinId="3"/>
    <cellStyle name="Hyperlink" xfId="1" builtinId="8"/>
    <cellStyle name="Hyperlink 2" xfId="5" xr:uid="{F3F77CD5-60C3-4393-A801-495EA508C5D3}"/>
    <cellStyle name="Normal" xfId="0" builtinId="0"/>
    <cellStyle name="Normal 2" xfId="2" xr:uid="{00000000-0005-0000-0000-000003000000}"/>
    <cellStyle name="Normal 3" xfId="4" xr:uid="{D3F3EC61-9120-4CCF-AF2F-BC07EF25226A}"/>
    <cellStyle name="Normal 4" xfId="6" xr:uid="{F60D2704-F1CA-4DF0-972D-72C73C46A475}"/>
    <cellStyle name="Normal 5" xfId="7" xr:uid="{49603B43-F9BA-4E54-B227-3FCA2B89B25D}"/>
  </cellStyles>
  <dxfs count="57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4" formatCode="m/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6" formatCode="0000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protection locked="0" hidden="0"/>
    </dxf>
    <dxf>
      <font>
        <b val="0"/>
        <i val="0"/>
        <strike val="0"/>
        <condense val="0"/>
        <extend val="0"/>
        <outline val="0"/>
        <shadow val="0"/>
        <u val="none"/>
        <vertAlign val="baseline"/>
        <sz val="10"/>
        <color auto="1"/>
        <name val="Arial"/>
        <family val="2"/>
        <scheme val="none"/>
      </font>
      <numFmt numFmtId="0" formatCode="General"/>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protection locked="1" hidden="0"/>
    </dxf>
    <dxf>
      <protection locked="1" hidden="0"/>
    </dxf>
    <dxf>
      <numFmt numFmtId="0" formatCode="General"/>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font>
        <strike val="0"/>
        <outline val="0"/>
        <shadow val="0"/>
        <u val="none"/>
        <vertAlign val="baseline"/>
        <sz val="11"/>
        <color auto="1"/>
        <name val="Arial"/>
        <scheme val="none"/>
      </font>
      <protection locked="1" hidden="0"/>
    </dxf>
    <dxf>
      <font>
        <strike val="0"/>
        <outline val="0"/>
        <shadow val="0"/>
        <u val="none"/>
        <vertAlign val="baseline"/>
        <sz val="11"/>
        <color auto="1"/>
        <name val="Arial"/>
        <scheme val="none"/>
      </font>
      <protection locked="1" hidden="0"/>
    </dxf>
    <dxf>
      <font>
        <strike val="0"/>
        <outline val="0"/>
        <shadow val="0"/>
        <u val="none"/>
        <vertAlign val="baseline"/>
        <sz val="11"/>
        <color auto="1"/>
        <name val="Arial"/>
        <scheme val="none"/>
      </font>
      <numFmt numFmtId="30" formatCode="@"/>
      <alignment horizontal="left" textRotation="0" wrapText="0" indent="0" justifyLastLine="0" shrinkToFit="0" readingOrder="0"/>
      <protection locked="1" hidden="0"/>
    </dxf>
    <dxf>
      <font>
        <strike val="0"/>
        <outline val="0"/>
        <shadow val="0"/>
        <u val="none"/>
        <vertAlign val="baseline"/>
        <sz val="11"/>
        <color auto="1"/>
        <name val="Arial"/>
        <scheme val="none"/>
      </font>
      <numFmt numFmtId="174" formatCode="m/d/yy"/>
      <alignment horizontal="left" textRotation="0" wrapText="0" indent="0" justifyLastLine="0" shrinkToFit="0" readingOrder="0"/>
      <protection locked="1" hidden="0"/>
    </dxf>
    <dxf>
      <font>
        <strike val="0"/>
        <outline val="0"/>
        <shadow val="0"/>
        <u val="none"/>
        <vertAlign val="baseline"/>
        <sz val="11"/>
        <color auto="1"/>
        <name val="Arial"/>
        <scheme val="none"/>
      </font>
      <numFmt numFmtId="0" formatCode="General"/>
      <protection locked="1" hidden="0"/>
    </dxf>
    <dxf>
      <font>
        <strike val="0"/>
        <outline val="0"/>
        <shadow val="0"/>
        <u val="none"/>
        <vertAlign val="baseline"/>
        <sz val="11"/>
        <color auto="1"/>
        <name val="Arial"/>
        <scheme val="none"/>
      </font>
      <numFmt numFmtId="0" formatCode="General"/>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family val="2"/>
        <scheme val="none"/>
      </font>
      <numFmt numFmtId="0" formatCode="General"/>
      <protection locked="0" hidden="0"/>
    </dxf>
    <dxf>
      <font>
        <b val="0"/>
        <i val="0"/>
        <strike val="0"/>
        <condense val="0"/>
        <extend val="0"/>
        <outline val="0"/>
        <shadow val="0"/>
        <u val="none"/>
        <vertAlign val="baseline"/>
        <sz val="11"/>
        <color auto="1"/>
        <name val="Arial"/>
        <family val="2"/>
        <scheme val="none"/>
      </font>
      <numFmt numFmtId="0" formatCode="General"/>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family val="2"/>
        <scheme val="none"/>
      </font>
      <alignment horizontal="left" textRotation="0" indent="0" justifyLastLine="0" shrinkToFit="0" readingOrder="0"/>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numFmt numFmtId="0" formatCode="General"/>
      <protection locked="0" hidden="0"/>
    </dxf>
    <dxf>
      <font>
        <b val="0"/>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scheme val="none"/>
      </font>
      <alignment vertical="top" textRotation="0" indent="0" justifyLastLine="0" shrinkToFit="0" readingOrder="0"/>
      <protection locked="0" hidden="0"/>
    </dxf>
    <dxf>
      <font>
        <color rgb="FF9C0006"/>
      </font>
      <fill>
        <patternFill>
          <bgColor rgb="FFFFC7CE"/>
        </patternFill>
      </fill>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1"/>
        <name val="Arial"/>
        <family val="2"/>
        <scheme val="none"/>
      </font>
      <numFmt numFmtId="171" formatCode="0000000"/>
      <alignment horizontal="left" vertical="top"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border>
      <protection locked="0" hidden="0"/>
    </dxf>
    <dxf>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dxf>
    <dxf>
      <protection locked="1" hidden="0"/>
    </dxf>
    <dxf>
      <numFmt numFmtId="173" formatCode="dd/mm/yyyy\ hh:mm:ss"/>
      <protection locked="1" hidden="0"/>
    </dxf>
    <dxf>
      <font>
        <b val="0"/>
        <i val="0"/>
        <strike val="0"/>
        <condense val="0"/>
        <extend val="0"/>
        <outline val="0"/>
        <shadow val="0"/>
        <u val="none"/>
        <vertAlign val="baseline"/>
        <sz val="10"/>
        <color auto="1"/>
        <name val="Arial"/>
        <family val="2"/>
        <scheme val="none"/>
      </font>
      <numFmt numFmtId="0" formatCode="General"/>
      <protection locked="1" hidden="0"/>
    </dxf>
    <dxf>
      <protection locked="0" hidden="0"/>
    </dxf>
    <dxf>
      <font>
        <b val="0"/>
        <i val="0"/>
        <strike val="0"/>
        <condense val="0"/>
        <extend val="0"/>
        <outline val="0"/>
        <shadow val="0"/>
        <u val="none"/>
        <vertAlign val="baseline"/>
        <sz val="10"/>
        <color auto="1"/>
        <name val="Arial"/>
        <family val="2"/>
        <scheme val="none"/>
      </font>
      <numFmt numFmtId="0" formatCode="General"/>
      <protection locked="1"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9" formatCode="dd/mm/yyyy"/>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9" formatCode="dd/mm/yyyy"/>
      <alignment horizontal="left" vertical="bottom"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0" formatCode="General"/>
      <alignment horizontal="left" textRotation="0" wrapText="0" indent="0" justifyLastLine="0" shrinkToFit="0" readingOrder="0"/>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protection locked="1" hidden="0"/>
    </dxf>
    <dxf>
      <numFmt numFmtId="173" formatCode="dd/mm/yyyy\ hh:mm:ss"/>
      <protection locked="1" hidden="0"/>
    </dxf>
    <dxf>
      <numFmt numFmtId="0" formatCode="General"/>
      <alignment horizontal="general" textRotation="0" wrapText="1" indent="0" justifyLastLine="0" shrinkToFit="0" readingOrder="0"/>
      <protection locked="1" hidden="0"/>
    </dxf>
    <dxf>
      <protection locked="0" hidden="0"/>
    </dxf>
    <dxf>
      <protection locked="0" hidden="0"/>
    </dxf>
    <dxf>
      <protection locked="1" hidden="0"/>
    </dxf>
    <dxf>
      <protection locked="1" hidden="0"/>
    </dxf>
    <dxf>
      <protection locked="0" hidden="0"/>
    </dxf>
    <dxf>
      <numFmt numFmtId="175" formatCode="d\-m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left" textRotation="0" indent="0" justifyLastLine="0" shrinkToFit="0" readingOrder="0"/>
      <protection locked="0" hidden="0"/>
    </dxf>
    <dxf>
      <numFmt numFmtId="166" formatCode="00000"/>
      <alignment horizontal="left" textRotation="0" indent="0" justifyLastLine="0" shrinkToFit="0" readingOrder="0"/>
      <protection locked="0" hidden="0"/>
    </dxf>
    <dxf>
      <numFmt numFmtId="166" formatCode="00000"/>
      <protection locked="1"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left"/>
    </dxf>
    <dxf>
      <alignment horizontal="left"/>
    </dxf>
    <dxf>
      <alignment horizontal="left"/>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numFmt numFmtId="174" formatCode="m/d/yy"/>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border diagonalUp="0" diagonalDown="0" outline="0">
        <left/>
        <right/>
        <top style="thin">
          <color theme="4" tint="0.39997558519241921"/>
        </top>
        <bottom/>
      </border>
      <protection locked="0" hidden="0"/>
    </dxf>
    <dxf>
      <font>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left" vertical="top" textRotation="0" wrapText="1" indent="0" justifyLastLine="0" shrinkToFit="0" readingOrder="0"/>
      <protection locked="1" hidden="0"/>
    </dxf>
    <dxf>
      <font>
        <b/>
        <strike val="0"/>
        <outline val="0"/>
        <shadow val="0"/>
        <u val="none"/>
        <vertAlign val="baseline"/>
        <sz val="10"/>
        <color theme="1"/>
        <name val="Arial"/>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1" hidden="0"/>
    </dxf>
    <dxf>
      <font>
        <b/>
        <strike val="0"/>
        <outline val="0"/>
        <shadow val="0"/>
        <u val="none"/>
        <vertAlign val="baseline"/>
        <sz val="10"/>
        <color theme="1"/>
        <name val="Arial"/>
        <scheme val="none"/>
      </font>
      <numFmt numFmtId="173" formatCode="dd/mm/yyyy\ hh:mm:ss"/>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right"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alignment horizontal="left" textRotation="0" indent="0" justifyLastLine="0" shrinkToFit="0"/>
    </dxf>
    <dxf>
      <font>
        <b/>
        <i val="0"/>
        <strike val="0"/>
        <condense val="0"/>
        <extend val="0"/>
        <outline val="0"/>
        <shadow val="0"/>
        <u val="none"/>
        <vertAlign val="baseline"/>
        <sz val="11"/>
        <color theme="1"/>
        <name val="Arial"/>
        <family val="2"/>
        <scheme val="none"/>
      </font>
      <numFmt numFmtId="1" formatCode="0"/>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 formatCode="0"/>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1" formatCode="0000000"/>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auto="1"/>
        <name val="Arial"/>
        <family val="2"/>
        <scheme val="none"/>
      </font>
      <numFmt numFmtId="171" formatCode="0000000"/>
      <fill>
        <patternFill patternType="none">
          <bgColor indexed="65"/>
        </patternFill>
      </fill>
      <alignment horizontal="left"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alignment horizontal="center" vertical="top" textRotation="0" wrapText="1" indent="0" justifyLastLine="0" shrinkToFit="0" readingOrder="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ill>
        <patternFill patternType="none">
          <bgColor indexed="65"/>
        </patternFill>
      </fill>
      <protection locked="0" hidden="0"/>
    </dxf>
    <dxf>
      <protection locked="0" hidden="0"/>
    </dxf>
    <dxf>
      <font>
        <strike val="0"/>
        <outline val="0"/>
        <shadow val="0"/>
        <vertAlign val="baseline"/>
        <sz val="11"/>
        <name val="Arial"/>
        <scheme val="none"/>
      </font>
      <numFmt numFmtId="174" formatCode="m/d/yy"/>
      <protection locked="1" hidden="0"/>
    </dxf>
    <dxf>
      <font>
        <strike val="0"/>
        <outline val="0"/>
        <shadow val="0"/>
        <vertAlign val="baseline"/>
        <sz val="11"/>
        <name val="Arial"/>
        <scheme val="none"/>
      </font>
      <numFmt numFmtId="174" formatCode="m/d/yy"/>
      <protection locked="1" hidden="0"/>
    </dxf>
    <dxf>
      <font>
        <strike val="0"/>
        <outline val="0"/>
        <shadow val="0"/>
        <vertAlign val="baseline"/>
        <sz val="11"/>
        <name val="Arial"/>
        <scheme val="none"/>
      </font>
      <protection locked="0" hidden="0"/>
    </dxf>
    <dxf>
      <font>
        <strike val="0"/>
        <outline val="0"/>
        <shadow val="0"/>
        <vertAlign val="baseline"/>
        <sz val="11"/>
        <name val="Arial"/>
        <scheme val="none"/>
      </font>
      <numFmt numFmtId="2" formatCode="0.00"/>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protection locked="0" hidden="0"/>
    </dxf>
    <dxf>
      <font>
        <strike val="0"/>
        <outline val="0"/>
        <shadow val="0"/>
        <vertAlign val="baseline"/>
        <sz val="11"/>
        <name val="Arial"/>
        <scheme val="none"/>
      </font>
      <protection locked="0" hidden="0"/>
    </dxf>
    <dxf>
      <alignment horizontal="general" vertical="top" textRotation="0" wrapText="0" indent="0" justifyLastLine="0" shrinkToFit="0" readingOrder="0"/>
      <protection locked="0" hidden="0"/>
    </dxf>
    <dxf>
      <protection locked="1" hidden="0"/>
    </dxf>
    <dxf>
      <numFmt numFmtId="0" formatCode="General"/>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protection locked="1" hidden="0"/>
    </dxf>
    <dxf>
      <protection locked="1" hidden="0"/>
    </dxf>
    <dxf>
      <protection locked="0" hidden="0"/>
    </dxf>
    <dxf>
      <protection locked="0" hidden="0"/>
    </dxf>
    <dxf>
      <numFmt numFmtId="0" formatCode="General"/>
    </dxf>
    <dxf>
      <alignment horizontal="left" textRotation="0" wrapText="0" indent="0" justifyLastLine="0" shrinkToFit="0" readingOrder="0"/>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protection locked="1" hidden="0"/>
    </dxf>
    <dxf>
      <protection locked="1" hidden="0"/>
    </dxf>
    <dxf>
      <numFmt numFmtId="174" formatCode="m/d/yy"/>
      <alignment horizontal="left" textRotation="0" indent="0" justifyLastLine="0" shrinkToFit="0" readingOrder="0"/>
      <protection locked="1" hidden="0"/>
    </dxf>
    <dxf>
      <numFmt numFmtId="174" formatCode="m/d/yy"/>
      <alignment horizontal="left" textRotation="0" indent="0" justifyLastLine="0" shrinkToFit="0" readingOrder="0"/>
      <protection locked="1" hidden="0"/>
    </dxf>
    <dxf>
      <protection locked="0" hidden="0"/>
    </dxf>
    <dxf>
      <protection locked="0" hidden="0"/>
    </dxf>
    <dxf>
      <protection locked="0" hidden="0"/>
    </dxf>
    <dxf>
      <protection locked="0" hidden="0"/>
    </dxf>
    <dxf>
      <numFmt numFmtId="0" formatCode="General"/>
      <protection locked="1" hidden="0"/>
    </dxf>
    <dxf>
      <numFmt numFmtId="0" formatCode="General"/>
      <protection locked="1" hidden="0"/>
    </dxf>
    <dxf>
      <numFmt numFmtId="0" formatCode="General"/>
      <protection locked="1" hidden="0"/>
    </dxf>
    <dxf>
      <protection locked="0" hidden="0"/>
    </dxf>
    <dxf>
      <protection locked="1" hidden="0"/>
    </dxf>
    <dxf>
      <numFmt numFmtId="174" formatCode="m/d/yy"/>
      <protection locked="1" hidden="0"/>
    </dxf>
    <dxf>
      <protection locked="0" hidden="0"/>
    </dxf>
    <dxf>
      <protection locked="0" hidden="0"/>
    </dxf>
    <dxf>
      <protection locked="1" hidden="0"/>
    </dxf>
    <dxf>
      <numFmt numFmtId="1" formatCode="0"/>
      <protection locked="0" hidden="0"/>
    </dxf>
    <dxf>
      <protection locked="0" hidden="0"/>
    </dxf>
    <dxf>
      <protection locked="0" hidden="0"/>
    </dxf>
    <dxf>
      <protection locked="0" hidden="0"/>
    </dxf>
    <dxf>
      <protection locked="0" hidden="0"/>
    </dxf>
    <dxf>
      <protection locked="0" hidden="0"/>
    </dxf>
    <dxf>
      <protection locked="0" hidden="0"/>
    </dxf>
    <dxf>
      <numFmt numFmtId="166" formatCode="00000"/>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fill>
        <patternFill>
          <bgColor rgb="FFFF0000"/>
        </patternFill>
      </fill>
    </dxf>
    <dxf>
      <protection locked="0" hidden="0"/>
    </dxf>
    <dxf>
      <protection locked="0" hidden="0"/>
    </dxf>
    <dxf>
      <numFmt numFmtId="174" formatCode="m/d/yy"/>
      <protection locked="1" hidden="0"/>
    </dxf>
    <dxf>
      <protection locked="0" hidden="0"/>
    </dxf>
    <dxf>
      <protection locked="0" hidden="0"/>
    </dxf>
    <dxf>
      <protection locked="0" hidden="0"/>
    </dxf>
    <dxf>
      <protection locked="0" hidden="0"/>
    </dxf>
    <dxf>
      <protection locked="0" hidden="0"/>
    </dxf>
    <dxf>
      <protection locked="0" hidden="0"/>
    </dxf>
    <dxf>
      <numFmt numFmtId="166" formatCode="00000"/>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numFmt numFmtId="167" formatCode="_(* #,##0_);_(* \(#,##0\);_(* &quot;-&quot;??_);_(@_)"/>
      <alignment horizontal="general" vertical="top" textRotation="0" wrapText="1" indent="0" justifyLastLine="0" shrinkToFit="0" readingOrder="0"/>
    </dxf>
    <dxf>
      <numFmt numFmtId="167" formatCode="_(* #,##0_);_(* \(#,##0\);_(* &quot;-&quot;??_);_(@_)"/>
      <alignment horizontal="right" vertical="top" textRotation="0" wrapText="1" indent="0" justifyLastLine="0" shrinkToFit="0" readingOrder="0"/>
    </dxf>
    <dxf>
      <protection locked="0" hidden="0"/>
    </dxf>
    <dxf>
      <numFmt numFmtId="174" formatCode="m/d/yy"/>
      <protection locked="0" hidden="0"/>
    </dxf>
    <dxf>
      <numFmt numFmtId="166" formatCode="00000"/>
      <protection locked="0" hidden="0"/>
    </dxf>
    <dxf>
      <font>
        <b val="0"/>
        <i val="0"/>
        <strike val="0"/>
        <condense val="0"/>
        <extend val="0"/>
        <outline val="0"/>
        <shadow val="0"/>
        <u val="none"/>
        <vertAlign val="baseline"/>
        <sz val="10"/>
        <color theme="1"/>
        <name val="Arial"/>
        <family val="2"/>
        <scheme val="none"/>
      </font>
      <numFmt numFmtId="166" formatCode="00000"/>
      <fill>
        <patternFill patternType="none">
          <fgColor theme="4" tint="0.79998168889431442"/>
          <bgColor auto="1"/>
        </patternFill>
      </fill>
      <border diagonalUp="0" diagonalDown="0" outline="0">
        <left style="thin">
          <color theme="4" tint="0.39997558519241921"/>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0"/>
        <color auto="1"/>
        <name val="Arial"/>
        <family val="2"/>
        <scheme val="none"/>
      </font>
      <alignment horizontal="left" vertical="top" textRotation="0" wrapText="1" indent="0" justifyLastLine="0" shrinkToFit="0" readingOrder="0"/>
    </dxf>
    <dxf>
      <font>
        <b/>
        <i val="0"/>
      </font>
      <fill>
        <patternFill>
          <bgColor theme="3" tint="0.79998168889431442"/>
        </patternFill>
      </fill>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PivotTable Style 1" table="0" count="0" xr9:uid="{E62A8F4F-74D9-4A93-845C-66E47BDEFB72}"/>
    <tableStyle name="PivotTable Style 2" table="0" count="2" xr9:uid="{5659F660-BD3D-4416-B68B-D6D8A5268D5E}">
      <tableStyleElement type="wholeTable" dxfId="577"/>
      <tableStyleElement type="headerRow" dxfId="576"/>
    </tableStyle>
  </tableStyles>
  <colors>
    <mruColors>
      <color rgb="FFFF3300"/>
      <color rgb="FF0000FF"/>
      <color rgb="FF000099"/>
      <color rgb="FF0066FF"/>
      <color rgb="FF009900"/>
      <color rgb="FFFF9933"/>
      <color rgb="FF008000"/>
      <color rgb="FFFFFF99"/>
      <color rgb="FFFFFFFF"/>
      <color rgb="FFFF5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12.xml"/><Relationship Id="rId21" Type="http://schemas.openxmlformats.org/officeDocument/2006/relationships/worksheet" Target="worksheets/sheet21.xml"/><Relationship Id="rId34" Type="http://schemas.microsoft.com/office/2007/relationships/slicerCache" Target="slicerCaches/slicerCache7.xml"/><Relationship Id="rId42" Type="http://schemas.microsoft.com/office/2007/relationships/slicerCache" Target="slicerCaches/slicerCache14.xml"/><Relationship Id="rId47" Type="http://schemas.microsoft.com/office/2007/relationships/slicerCache" Target="slicerCaches/slicerCache19.xml"/><Relationship Id="rId50" Type="http://schemas.microsoft.com/office/2007/relationships/slicerCache" Target="slicerCaches/slicerCache22.xml"/><Relationship Id="rId55"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11/relationships/timelineCache" Target="timelineCaches/timelineCache1.xml"/><Relationship Id="rId45" Type="http://schemas.microsoft.com/office/2007/relationships/slicerCache" Target="slicerCaches/slicerCache17.xml"/><Relationship Id="rId53" Type="http://schemas.openxmlformats.org/officeDocument/2006/relationships/styles" Target="styles.xml"/><Relationship Id="rId58"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customXml" Target="../customXml/item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5.xml"/><Relationship Id="rId48" Type="http://schemas.microsoft.com/office/2007/relationships/slicerCache" Target="slicerCaches/slicerCache20.xml"/><Relationship Id="rId56"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8.xml"/><Relationship Id="rId59" Type="http://schemas.openxmlformats.org/officeDocument/2006/relationships/customXml" Target="../customXml/item2.xml"/><Relationship Id="rId20" Type="http://schemas.openxmlformats.org/officeDocument/2006/relationships/worksheet" Target="worksheets/sheet20.xml"/><Relationship Id="rId41" Type="http://schemas.microsoft.com/office/2007/relationships/slicerCache" Target="slicerCaches/slicerCache13.xml"/><Relationship Id="rId54" Type="http://schemas.openxmlformats.org/officeDocument/2006/relationships/sharedStrings" Target="sharedStrings.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1.xml"/><Relationship Id="rId57" Type="http://schemas.openxmlformats.org/officeDocument/2006/relationships/calcChain" Target="calcChain.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6.xml"/><Relationship Id="rId52" Type="http://schemas.openxmlformats.org/officeDocument/2006/relationships/connections" Target="connections.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[Dev Version of Class 93 Management System.xlsm]PVTEventLog!PVTEventLog</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PVTEventLog!$E$3</c:f>
              <c:strCache>
                <c:ptCount val="1"/>
                <c:pt idx="0">
                  <c:v>Total</c:v>
                </c:pt>
              </c:strCache>
            </c:strRef>
          </c:tx>
          <c:spPr>
            <a:solidFill>
              <a:schemeClr val="accent1"/>
            </a:solidFill>
            <a:ln>
              <a:noFill/>
            </a:ln>
            <a:effectLst/>
          </c:spPr>
          <c:invertIfNegative val="0"/>
          <c:cat>
            <c:multiLvlStrRef>
              <c:f>PVTEventLog!$D$4:$D$49</c:f>
              <c:multiLvlStrCache>
                <c:ptCount val="29"/>
                <c:lvl>
                  <c:pt idx="0">
                    <c:v>93008</c:v>
                  </c:pt>
                  <c:pt idx="2">
                    <c:v>93004</c:v>
                  </c:pt>
                  <c:pt idx="3">
                    <c:v>93004</c:v>
                  </c:pt>
                  <c:pt idx="4">
                    <c:v>93003</c:v>
                  </c:pt>
                  <c:pt idx="5">
                    <c:v>93002</c:v>
                  </c:pt>
                  <c:pt idx="6">
                    <c:v>93004</c:v>
                  </c:pt>
                  <c:pt idx="7">
                    <c:v>93002</c:v>
                  </c:pt>
                  <c:pt idx="8">
                    <c:v>93001/93002</c:v>
                  </c:pt>
                  <c:pt idx="9">
                    <c:v>93001</c:v>
                  </c:pt>
                  <c:pt idx="10">
                    <c:v>93003</c:v>
                  </c:pt>
                  <c:pt idx="11">
                    <c:v>93002</c:v>
                  </c:pt>
                  <c:pt idx="12">
                    <c:v>93005</c:v>
                  </c:pt>
                  <c:pt idx="13">
                    <c:v>93004</c:v>
                  </c:pt>
                  <c:pt idx="14">
                    <c:v>93003</c:v>
                  </c:pt>
                  <c:pt idx="15">
                    <c:v>93002</c:v>
                  </c:pt>
                  <c:pt idx="16">
                    <c:v>93010</c:v>
                  </c:pt>
                  <c:pt idx="17">
                    <c:v>93005</c:v>
                  </c:pt>
                  <c:pt idx="18">
                    <c:v>93007</c:v>
                  </c:pt>
                  <c:pt idx="19">
                    <c:v>93009</c:v>
                  </c:pt>
                  <c:pt idx="20">
                    <c:v>93006</c:v>
                  </c:pt>
                  <c:pt idx="21">
                    <c:v>93008</c:v>
                  </c:pt>
                  <c:pt idx="22">
                    <c:v>93001</c:v>
                  </c:pt>
                  <c:pt idx="23">
                    <c:v>93010</c:v>
                  </c:pt>
                  <c:pt idx="24">
                    <c:v>93005</c:v>
                  </c:pt>
                  <c:pt idx="25">
                    <c:v>93010</c:v>
                  </c:pt>
                  <c:pt idx="26">
                    <c:v>93005</c:v>
                  </c:pt>
                  <c:pt idx="27">
                    <c:v>93003</c:v>
                  </c:pt>
                  <c:pt idx="28">
                    <c:v>93002</c:v>
                  </c:pt>
                </c:lvl>
                <c:lvl>
                  <c:pt idx="0">
                    <c:v>E*4 Control circuit fault</c:v>
                  </c:pt>
                  <c:pt idx="1">
                    <c:v>(blank)</c:v>
                  </c:pt>
                  <c:pt idx="2">
                    <c:v>B*5 Unsolicited Brake Application</c:v>
                  </c:pt>
                  <c:pt idx="3">
                    <c:v>E*11 Auxillary Fault</c:v>
                  </c:pt>
                  <c:pt idx="5">
                    <c:v>FS*2 Fuel Gauge Incorrect reading</c:v>
                  </c:pt>
                  <c:pt idx="6">
                    <c:v>B*1 incorrect Pressures</c:v>
                  </c:pt>
                  <c:pt idx="7">
                    <c:v>B*2 No Release</c:v>
                  </c:pt>
                  <c:pt idx="10">
                    <c:v>Other</c:v>
                  </c:pt>
                  <c:pt idx="13">
                    <c:v>E*3 Batteries (Inc BIS)</c:v>
                  </c:pt>
                  <c:pt idx="23">
                    <c:v>I*7 General condition</c:v>
                  </c:pt>
                  <c:pt idx="24">
                    <c:v>TE*1 Defective electrical adaptor</c:v>
                  </c:pt>
                  <c:pt idx="25">
                    <c:v>P*2 No Start</c:v>
                  </c:pt>
                  <c:pt idx="26">
                    <c:v>E*1 Interier Lights</c:v>
                  </c:pt>
                  <c:pt idx="27">
                    <c:v>S*1 TPWS/AWS Fault</c:v>
                  </c:pt>
                  <c:pt idx="28">
                    <c:v>A*1 Wiper Fault</c:v>
                  </c:pt>
                </c:lvl>
                <c:lvl>
                  <c:pt idx="0">
                    <c:v>5 - Unidentified</c:v>
                  </c:pt>
                  <c:pt idx="1">
                    <c:v>(blank)</c:v>
                  </c:pt>
                </c:lvl>
              </c:multiLvlStrCache>
            </c:multiLvlStrRef>
          </c:cat>
          <c:val>
            <c:numRef>
              <c:f>PVTEventLog!$E$4:$E$49</c:f>
              <c:numCache>
                <c:formatCode>General</c:formatCode>
                <c:ptCount val="29"/>
                <c:pt idx="0">
                  <c:v>1</c:v>
                </c:pt>
                <c:pt idx="1">
                  <c:v>57</c:v>
                </c:pt>
                <c:pt idx="2">
                  <c:v>2</c:v>
                </c:pt>
                <c:pt idx="3">
                  <c:v>4</c:v>
                </c:pt>
                <c:pt idx="4">
                  <c:v>2</c:v>
                </c:pt>
                <c:pt idx="5">
                  <c:v>2</c:v>
                </c:pt>
                <c:pt idx="6">
                  <c:v>2</c:v>
                </c:pt>
                <c:pt idx="7">
                  <c:v>1</c:v>
                </c:pt>
                <c:pt idx="8">
                  <c:v>1</c:v>
                </c:pt>
                <c:pt idx="9">
                  <c:v>1</c:v>
                </c:pt>
                <c:pt idx="10">
                  <c:v>3</c:v>
                </c:pt>
                <c:pt idx="11">
                  <c:v>1</c:v>
                </c:pt>
                <c:pt idx="12">
                  <c:v>1</c:v>
                </c:pt>
                <c:pt idx="13">
                  <c:v>1</c:v>
                </c:pt>
                <c:pt idx="14">
                  <c:v>1</c:v>
                </c:pt>
                <c:pt idx="15">
                  <c:v>3</c:v>
                </c:pt>
                <c:pt idx="16">
                  <c:v>1</c:v>
                </c:pt>
                <c:pt idx="17">
                  <c:v>1</c:v>
                </c:pt>
                <c:pt idx="18">
                  <c:v>1</c:v>
                </c:pt>
                <c:pt idx="19">
                  <c:v>1</c:v>
                </c:pt>
                <c:pt idx="20">
                  <c:v>1</c:v>
                </c:pt>
                <c:pt idx="21">
                  <c:v>1</c:v>
                </c:pt>
                <c:pt idx="22">
                  <c:v>1</c:v>
                </c:pt>
                <c:pt idx="23">
                  <c:v>2</c:v>
                </c:pt>
                <c:pt idx="24">
                  <c:v>2</c:v>
                </c:pt>
                <c:pt idx="25">
                  <c:v>2</c:v>
                </c:pt>
                <c:pt idx="26">
                  <c:v>1</c:v>
                </c:pt>
                <c:pt idx="27">
                  <c:v>1</c:v>
                </c:pt>
                <c:pt idx="28">
                  <c:v>1</c:v>
                </c:pt>
              </c:numCache>
            </c:numRef>
          </c:val>
          <c:extLst>
            <c:ext xmlns:c16="http://schemas.microsoft.com/office/drawing/2014/chart" uri="{C3380CC4-5D6E-409C-BE32-E72D297353CC}">
              <c16:uniqueId val="{00000000-EE32-3A41-91FC-9CFA9B13CF5C}"/>
            </c:ext>
          </c:extLst>
        </c:ser>
        <c:dLbls>
          <c:showLegendKey val="0"/>
          <c:showVal val="0"/>
          <c:showCatName val="0"/>
          <c:showSerName val="0"/>
          <c:showPercent val="0"/>
          <c:showBubbleSize val="0"/>
        </c:dLbls>
        <c:gapWidth val="219"/>
        <c:overlap val="-27"/>
        <c:axId val="91355728"/>
        <c:axId val="1386259696"/>
      </c:barChart>
      <c:catAx>
        <c:axId val="9135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259696"/>
        <c:crosses val="autoZero"/>
        <c:auto val="1"/>
        <c:lblAlgn val="ctr"/>
        <c:lblOffset val="100"/>
        <c:noMultiLvlLbl val="0"/>
      </c:catAx>
      <c:valAx>
        <c:axId val="138625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[Dev Version of Class 93 Management System.xlsm]PVTOverviewSystems!PVTSystemOverview</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PVTOverviewSystems!$C$3:$C$4</c:f>
              <c:strCache>
                <c:ptCount val="1"/>
                <c:pt idx="0">
                  <c:v>06/05/2025</c:v>
                </c:pt>
              </c:strCache>
            </c:strRef>
          </c:tx>
          <c:spPr>
            <a:solidFill>
              <a:schemeClr val="accent1"/>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PVTOverviewSystems!$C$5:$C$120</c:f>
              <c:numCache>
                <c:formatCode>General</c:formatCode>
                <c:ptCount val="56"/>
                <c:pt idx="16">
                  <c:v>2</c:v>
                </c:pt>
              </c:numCache>
            </c:numRef>
          </c:val>
          <c:extLst>
            <c:ext xmlns:c16="http://schemas.microsoft.com/office/drawing/2014/chart" uri="{C3380CC4-5D6E-409C-BE32-E72D297353CC}">
              <c16:uniqueId val="{00000000-15B2-499B-8CBF-72B3F716064F}"/>
            </c:ext>
          </c:extLst>
        </c:ser>
        <c:ser>
          <c:idx val="1"/>
          <c:order val="1"/>
          <c:tx>
            <c:strRef>
              <c:f>PVTOverviewSystems!$D$3:$D$4</c:f>
              <c:strCache>
                <c:ptCount val="1"/>
                <c:pt idx="0">
                  <c:v>30/05/2025</c:v>
                </c:pt>
              </c:strCache>
            </c:strRef>
          </c:tx>
          <c:spPr>
            <a:solidFill>
              <a:schemeClr val="accent2"/>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PVTOverviewSystems!$D$5:$D$120</c:f>
              <c:numCache>
                <c:formatCode>General</c:formatCode>
                <c:ptCount val="56"/>
                <c:pt idx="13">
                  <c:v>1</c:v>
                </c:pt>
              </c:numCache>
            </c:numRef>
          </c:val>
          <c:extLst>
            <c:ext xmlns:c16="http://schemas.microsoft.com/office/drawing/2014/chart" uri="{C3380CC4-5D6E-409C-BE32-E72D297353CC}">
              <c16:uniqueId val="{00000000-A9BF-40D7-801B-563979F1A198}"/>
            </c:ext>
          </c:extLst>
        </c:ser>
        <c:ser>
          <c:idx val="2"/>
          <c:order val="2"/>
          <c:tx>
            <c:strRef>
              <c:f>PVTOverviewSystems!$E$3:$E$4</c:f>
              <c:strCache>
                <c:ptCount val="1"/>
                <c:pt idx="0">
                  <c:v>01/06/2025</c:v>
                </c:pt>
              </c:strCache>
            </c:strRef>
          </c:tx>
          <c:spPr>
            <a:solidFill>
              <a:schemeClr val="accent3"/>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PVTOverviewSystems!$E$5:$E$120</c:f>
              <c:numCache>
                <c:formatCode>General</c:formatCode>
                <c:ptCount val="56"/>
                <c:pt idx="0">
                  <c:v>1</c:v>
                </c:pt>
                <c:pt idx="31">
                  <c:v>1</c:v>
                </c:pt>
                <c:pt idx="51">
                  <c:v>1</c:v>
                </c:pt>
              </c:numCache>
            </c:numRef>
          </c:val>
          <c:extLst>
            <c:ext xmlns:c16="http://schemas.microsoft.com/office/drawing/2014/chart" uri="{C3380CC4-5D6E-409C-BE32-E72D297353CC}">
              <c16:uniqueId val="{00000001-A9BF-40D7-801B-563979F1A198}"/>
            </c:ext>
          </c:extLst>
        </c:ser>
        <c:ser>
          <c:idx val="3"/>
          <c:order val="3"/>
          <c:tx>
            <c:strRef>
              <c:f>PVTOverviewSystems!$F$3:$F$4</c:f>
              <c:strCache>
                <c:ptCount val="1"/>
                <c:pt idx="0">
                  <c:v>05/06/2025</c:v>
                </c:pt>
              </c:strCache>
            </c:strRef>
          </c:tx>
          <c:spPr>
            <a:solidFill>
              <a:schemeClr val="accent4"/>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PVTOverviewSystems!$F$5:$F$120</c:f>
              <c:numCache>
                <c:formatCode>General</c:formatCode>
                <c:ptCount val="56"/>
                <c:pt idx="8">
                  <c:v>2</c:v>
                </c:pt>
              </c:numCache>
            </c:numRef>
          </c:val>
          <c:extLst>
            <c:ext xmlns:c16="http://schemas.microsoft.com/office/drawing/2014/chart" uri="{C3380CC4-5D6E-409C-BE32-E72D297353CC}">
              <c16:uniqueId val="{00000000-54B5-4D78-93E4-DD62BA0994B7}"/>
            </c:ext>
          </c:extLst>
        </c:ser>
        <c:ser>
          <c:idx val="4"/>
          <c:order val="4"/>
          <c:tx>
            <c:strRef>
              <c:f>PVTOverviewSystems!$G$3:$G$4</c:f>
              <c:strCache>
                <c:ptCount val="1"/>
                <c:pt idx="0">
                  <c:v>06/06/2025</c:v>
                </c:pt>
              </c:strCache>
            </c:strRef>
          </c:tx>
          <c:spPr>
            <a:solidFill>
              <a:schemeClr val="accent5"/>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PVTOverviewSystems!$G$5:$G$120</c:f>
              <c:numCache>
                <c:formatCode>General</c:formatCode>
                <c:ptCount val="56"/>
                <c:pt idx="2">
                  <c:v>2</c:v>
                </c:pt>
                <c:pt idx="14">
                  <c:v>2</c:v>
                </c:pt>
                <c:pt idx="16">
                  <c:v>2</c:v>
                </c:pt>
              </c:numCache>
            </c:numRef>
          </c:val>
          <c:extLst>
            <c:ext xmlns:c16="http://schemas.microsoft.com/office/drawing/2014/chart" uri="{C3380CC4-5D6E-409C-BE32-E72D297353CC}">
              <c16:uniqueId val="{00000001-54B5-4D78-93E4-DD62BA0994B7}"/>
            </c:ext>
          </c:extLst>
        </c:ser>
        <c:ser>
          <c:idx val="5"/>
          <c:order val="5"/>
          <c:tx>
            <c:strRef>
              <c:f>PVTOverviewSystems!$H$3:$H$4</c:f>
              <c:strCache>
                <c:ptCount val="1"/>
                <c:pt idx="0">
                  <c:v>10/06/2025</c:v>
                </c:pt>
              </c:strCache>
            </c:strRef>
          </c:tx>
          <c:spPr>
            <a:solidFill>
              <a:schemeClr val="accent6"/>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PVTOverviewSystems!$H$5:$H$120</c:f>
              <c:numCache>
                <c:formatCode>General</c:formatCode>
                <c:ptCount val="56"/>
                <c:pt idx="4">
                  <c:v>2</c:v>
                </c:pt>
                <c:pt idx="9">
                  <c:v>2</c:v>
                </c:pt>
              </c:numCache>
            </c:numRef>
          </c:val>
          <c:extLst>
            <c:ext xmlns:c16="http://schemas.microsoft.com/office/drawing/2014/chart" uri="{C3380CC4-5D6E-409C-BE32-E72D297353CC}">
              <c16:uniqueId val="{00000000-9C7C-40FF-A507-AE89AB337211}"/>
            </c:ext>
          </c:extLst>
        </c:ser>
        <c:ser>
          <c:idx val="6"/>
          <c:order val="6"/>
          <c:tx>
            <c:strRef>
              <c:f>PVTOverviewSystems!$I$3:$I$4</c:f>
              <c:strCache>
                <c:ptCount val="1"/>
                <c:pt idx="0">
                  <c:v>18/06/2025</c:v>
                </c:pt>
              </c:strCache>
            </c:strRef>
          </c:tx>
          <c:spPr>
            <a:solidFill>
              <a:schemeClr val="accent1">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PVTOverviewSystems!$I$5:$I$120</c:f>
              <c:numCache>
                <c:formatCode>General</c:formatCode>
                <c:ptCount val="56"/>
                <c:pt idx="3">
                  <c:v>1</c:v>
                </c:pt>
                <c:pt idx="20">
                  <c:v>1</c:v>
                </c:pt>
                <c:pt idx="28">
                  <c:v>1</c:v>
                </c:pt>
              </c:numCache>
            </c:numRef>
          </c:val>
          <c:extLst>
            <c:ext xmlns:c16="http://schemas.microsoft.com/office/drawing/2014/chart" uri="{C3380CC4-5D6E-409C-BE32-E72D297353CC}">
              <c16:uniqueId val="{00000000-884A-4AFC-BB97-4643B3E8C4EE}"/>
            </c:ext>
          </c:extLst>
        </c:ser>
        <c:ser>
          <c:idx val="7"/>
          <c:order val="7"/>
          <c:tx>
            <c:strRef>
              <c:f>PVTOverviewSystems!$J$3:$J$4</c:f>
              <c:strCache>
                <c:ptCount val="1"/>
                <c:pt idx="0">
                  <c:v>25/06/2025</c:v>
                </c:pt>
              </c:strCache>
            </c:strRef>
          </c:tx>
          <c:spPr>
            <a:solidFill>
              <a:schemeClr val="accent2">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PVTOverviewSystems!$J$5:$J$120</c:f>
              <c:numCache>
                <c:formatCode>General</c:formatCode>
                <c:ptCount val="56"/>
                <c:pt idx="25">
                  <c:v>1</c:v>
                </c:pt>
                <c:pt idx="26">
                  <c:v>2</c:v>
                </c:pt>
                <c:pt idx="32">
                  <c:v>2</c:v>
                </c:pt>
              </c:numCache>
            </c:numRef>
          </c:val>
          <c:extLst>
            <c:ext xmlns:c16="http://schemas.microsoft.com/office/drawing/2014/chart" uri="{C3380CC4-5D6E-409C-BE32-E72D297353CC}">
              <c16:uniqueId val="{00000001-884A-4AFC-BB97-4643B3E8C4EE}"/>
            </c:ext>
          </c:extLst>
        </c:ser>
        <c:ser>
          <c:idx val="8"/>
          <c:order val="8"/>
          <c:tx>
            <c:strRef>
              <c:f>PVTOverviewSystems!$K$3:$K$4</c:f>
              <c:strCache>
                <c:ptCount val="1"/>
                <c:pt idx="0">
                  <c:v>09/07/2025</c:v>
                </c:pt>
              </c:strCache>
            </c:strRef>
          </c:tx>
          <c:spPr>
            <a:solidFill>
              <a:schemeClr val="accent3">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PVTOverviewSystems!$K$5:$K$120</c:f>
              <c:numCache>
                <c:formatCode>General</c:formatCode>
                <c:ptCount val="56"/>
                <c:pt idx="36">
                  <c:v>2</c:v>
                </c:pt>
                <c:pt idx="44">
                  <c:v>2</c:v>
                </c:pt>
              </c:numCache>
            </c:numRef>
          </c:val>
          <c:extLst>
            <c:ext xmlns:c16="http://schemas.microsoft.com/office/drawing/2014/chart" uri="{C3380CC4-5D6E-409C-BE32-E72D297353CC}">
              <c16:uniqueId val="{00000002-884A-4AFC-BB97-4643B3E8C4EE}"/>
            </c:ext>
          </c:extLst>
        </c:ser>
        <c:ser>
          <c:idx val="9"/>
          <c:order val="9"/>
          <c:tx>
            <c:strRef>
              <c:f>PVTOverviewSystems!$L$3:$L$4</c:f>
              <c:strCache>
                <c:ptCount val="1"/>
                <c:pt idx="0">
                  <c:v>07/08/2025</c:v>
                </c:pt>
              </c:strCache>
            </c:strRef>
          </c:tx>
          <c:spPr>
            <a:solidFill>
              <a:schemeClr val="accent4">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PVTOverviewSystems!$L$5:$L$120</c:f>
              <c:numCache>
                <c:formatCode>General</c:formatCode>
                <c:ptCount val="56"/>
                <c:pt idx="41">
                  <c:v>1</c:v>
                </c:pt>
              </c:numCache>
            </c:numRef>
          </c:val>
          <c:extLst>
            <c:ext xmlns:c16="http://schemas.microsoft.com/office/drawing/2014/chart" uri="{C3380CC4-5D6E-409C-BE32-E72D297353CC}">
              <c16:uniqueId val="{00000003-884A-4AFC-BB97-4643B3E8C4EE}"/>
            </c:ext>
          </c:extLst>
        </c:ser>
        <c:ser>
          <c:idx val="10"/>
          <c:order val="10"/>
          <c:tx>
            <c:strRef>
              <c:f>PVTOverviewSystems!$M$3:$M$4</c:f>
              <c:strCache>
                <c:ptCount val="1"/>
                <c:pt idx="0">
                  <c:v>01/07/2025</c:v>
                </c:pt>
              </c:strCache>
            </c:strRef>
          </c:tx>
          <c:spPr>
            <a:solidFill>
              <a:schemeClr val="accent5">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PVTOverviewSystems!$M$5:$M$120</c:f>
              <c:numCache>
                <c:formatCode>General</c:formatCode>
                <c:ptCount val="56"/>
                <c:pt idx="33">
                  <c:v>2</c:v>
                </c:pt>
              </c:numCache>
            </c:numRef>
          </c:val>
          <c:extLst>
            <c:ext xmlns:c16="http://schemas.microsoft.com/office/drawing/2014/chart" uri="{C3380CC4-5D6E-409C-BE32-E72D297353CC}">
              <c16:uniqueId val="{00000004-884A-4AFC-BB97-4643B3E8C4EE}"/>
            </c:ext>
          </c:extLst>
        </c:ser>
        <c:ser>
          <c:idx val="11"/>
          <c:order val="11"/>
          <c:tx>
            <c:strRef>
              <c:f>PVTOverviewSystems!$N$3:$N$4</c:f>
              <c:strCache>
                <c:ptCount val="1"/>
                <c:pt idx="0">
                  <c:v>08/07/2025</c:v>
                </c:pt>
              </c:strCache>
            </c:strRef>
          </c:tx>
          <c:spPr>
            <a:solidFill>
              <a:schemeClr val="accent6">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PVTOverviewSystems!$N$5:$N$120</c:f>
              <c:numCache>
                <c:formatCode>General</c:formatCode>
                <c:ptCount val="56"/>
                <c:pt idx="41">
                  <c:v>1</c:v>
                </c:pt>
              </c:numCache>
            </c:numRef>
          </c:val>
          <c:extLst>
            <c:ext xmlns:c16="http://schemas.microsoft.com/office/drawing/2014/chart" uri="{C3380CC4-5D6E-409C-BE32-E72D297353CC}">
              <c16:uniqueId val="{00000005-884A-4AFC-BB97-4643B3E8C4EE}"/>
            </c:ext>
          </c:extLst>
        </c:ser>
        <c:ser>
          <c:idx val="12"/>
          <c:order val="12"/>
          <c:tx>
            <c:strRef>
              <c:f>PVTOverviewSystems!$O$3:$O$4</c:f>
              <c:strCache>
                <c:ptCount val="1"/>
                <c:pt idx="0">
                  <c:v>21/08/2025</c:v>
                </c:pt>
              </c:strCache>
            </c:strRef>
          </c:tx>
          <c:spPr>
            <a:solidFill>
              <a:schemeClr val="accent1">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PVTOverviewSystems!$O$5:$O$120</c:f>
              <c:numCache>
                <c:formatCode>General</c:formatCode>
                <c:ptCount val="56"/>
                <c:pt idx="4">
                  <c:v>1</c:v>
                </c:pt>
                <c:pt idx="11">
                  <c:v>1</c:v>
                </c:pt>
                <c:pt idx="17">
                  <c:v>1</c:v>
                </c:pt>
                <c:pt idx="22">
                  <c:v>1</c:v>
                </c:pt>
                <c:pt idx="27">
                  <c:v>1</c:v>
                </c:pt>
                <c:pt idx="34">
                  <c:v>1</c:v>
                </c:pt>
                <c:pt idx="40">
                  <c:v>1</c:v>
                </c:pt>
                <c:pt idx="43">
                  <c:v>1</c:v>
                </c:pt>
                <c:pt idx="46">
                  <c:v>4</c:v>
                </c:pt>
                <c:pt idx="49">
                  <c:v>1</c:v>
                </c:pt>
                <c:pt idx="50">
                  <c:v>1</c:v>
                </c:pt>
                <c:pt idx="52">
                  <c:v>1</c:v>
                </c:pt>
              </c:numCache>
            </c:numRef>
          </c:val>
          <c:extLst>
            <c:ext xmlns:c16="http://schemas.microsoft.com/office/drawing/2014/chart" uri="{C3380CC4-5D6E-409C-BE32-E72D297353CC}">
              <c16:uniqueId val="{00000006-884A-4AFC-BB97-4643B3E8C4EE}"/>
            </c:ext>
          </c:extLst>
        </c:ser>
        <c:ser>
          <c:idx val="13"/>
          <c:order val="13"/>
          <c:tx>
            <c:strRef>
              <c:f>PVTOverviewSystems!$P$3:$P$4</c:f>
              <c:strCache>
                <c:ptCount val="1"/>
                <c:pt idx="0">
                  <c:v>02/09/2025</c:v>
                </c:pt>
              </c:strCache>
            </c:strRef>
          </c:tx>
          <c:spPr>
            <a:solidFill>
              <a:schemeClr val="accent2">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PVTOverviewSystems!$P$5:$P$120</c:f>
              <c:numCache>
                <c:formatCode>General</c:formatCode>
                <c:ptCount val="56"/>
                <c:pt idx="47">
                  <c:v>1</c:v>
                </c:pt>
              </c:numCache>
            </c:numRef>
          </c:val>
          <c:extLst>
            <c:ext xmlns:c16="http://schemas.microsoft.com/office/drawing/2014/chart" uri="{C3380CC4-5D6E-409C-BE32-E72D297353CC}">
              <c16:uniqueId val="{00000007-884A-4AFC-BB97-4643B3E8C4EE}"/>
            </c:ext>
          </c:extLst>
        </c:ser>
        <c:ser>
          <c:idx val="14"/>
          <c:order val="14"/>
          <c:tx>
            <c:strRef>
              <c:f>PVTOverviewSystems!$Q$3:$Q$4</c:f>
              <c:strCache>
                <c:ptCount val="1"/>
                <c:pt idx="0">
                  <c:v>03/09/2025</c:v>
                </c:pt>
              </c:strCache>
            </c:strRef>
          </c:tx>
          <c:spPr>
            <a:solidFill>
              <a:schemeClr val="accent3">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PVTOverviewSystems!$Q$5:$Q$120</c:f>
              <c:numCache>
                <c:formatCode>General</c:formatCode>
                <c:ptCount val="56"/>
                <c:pt idx="15">
                  <c:v>1</c:v>
                </c:pt>
              </c:numCache>
            </c:numRef>
          </c:val>
          <c:extLst>
            <c:ext xmlns:c16="http://schemas.microsoft.com/office/drawing/2014/chart" uri="{C3380CC4-5D6E-409C-BE32-E72D297353CC}">
              <c16:uniqueId val="{00000008-884A-4AFC-BB97-4643B3E8C4EE}"/>
            </c:ext>
          </c:extLst>
        </c:ser>
        <c:ser>
          <c:idx val="15"/>
          <c:order val="15"/>
          <c:tx>
            <c:strRef>
              <c:f>PVTOverviewSystems!$R$3:$R$4</c:f>
              <c:strCache>
                <c:ptCount val="1"/>
                <c:pt idx="0">
                  <c:v>17/09/2025</c:v>
                </c:pt>
              </c:strCache>
            </c:strRef>
          </c:tx>
          <c:spPr>
            <a:solidFill>
              <a:schemeClr val="accent4">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PVTOverviewSystems!$R$5:$R$120</c:f>
              <c:numCache>
                <c:formatCode>General</c:formatCode>
                <c:ptCount val="56"/>
                <c:pt idx="21">
                  <c:v>1</c:v>
                </c:pt>
              </c:numCache>
            </c:numRef>
          </c:val>
          <c:extLst>
            <c:ext xmlns:c16="http://schemas.microsoft.com/office/drawing/2014/chart" uri="{C3380CC4-5D6E-409C-BE32-E72D297353CC}">
              <c16:uniqueId val="{00000009-884A-4AFC-BB97-4643B3E8C4EE}"/>
            </c:ext>
          </c:extLst>
        </c:ser>
        <c:ser>
          <c:idx val="16"/>
          <c:order val="16"/>
          <c:tx>
            <c:strRef>
              <c:f>PVTOverviewSystems!$S$3:$S$4</c:f>
              <c:strCache>
                <c:ptCount val="1"/>
                <c:pt idx="0">
                  <c:v>18/09/2025</c:v>
                </c:pt>
              </c:strCache>
            </c:strRef>
          </c:tx>
          <c:spPr>
            <a:solidFill>
              <a:schemeClr val="accent5">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PVTOverviewSystems!$S$5:$S$120</c:f>
              <c:numCache>
                <c:formatCode>General</c:formatCode>
                <c:ptCount val="56"/>
                <c:pt idx="46">
                  <c:v>1</c:v>
                </c:pt>
              </c:numCache>
            </c:numRef>
          </c:val>
          <c:extLst>
            <c:ext xmlns:c16="http://schemas.microsoft.com/office/drawing/2014/chart" uri="{C3380CC4-5D6E-409C-BE32-E72D297353CC}">
              <c16:uniqueId val="{0000000A-884A-4AFC-BB97-4643B3E8C4EE}"/>
            </c:ext>
          </c:extLst>
        </c:ser>
        <c:ser>
          <c:idx val="17"/>
          <c:order val="17"/>
          <c:tx>
            <c:strRef>
              <c:f>PVTOverviewSystems!$T$3:$T$4</c:f>
              <c:strCache>
                <c:ptCount val="1"/>
                <c:pt idx="0">
                  <c:v>30/05/2025</c:v>
                </c:pt>
              </c:strCache>
            </c:strRef>
          </c:tx>
          <c:spPr>
            <a:solidFill>
              <a:schemeClr val="accent6">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PVTOverviewSystems!$T$5:$T$120</c:f>
              <c:numCache>
                <c:formatCode>General</c:formatCode>
                <c:ptCount val="56"/>
                <c:pt idx="13">
                  <c:v>1</c:v>
                </c:pt>
              </c:numCache>
            </c:numRef>
          </c:val>
          <c:extLst>
            <c:ext xmlns:c16="http://schemas.microsoft.com/office/drawing/2014/chart" uri="{C3380CC4-5D6E-409C-BE32-E72D297353CC}">
              <c16:uniqueId val="{0000000B-884A-4AFC-BB97-4643B3E8C4EE}"/>
            </c:ext>
          </c:extLst>
        </c:ser>
        <c:ser>
          <c:idx val="18"/>
          <c:order val="18"/>
          <c:tx>
            <c:strRef>
              <c:f>PVTOverviewSystems!$U$3:$U$4</c:f>
              <c:strCache>
                <c:ptCount val="1"/>
                <c:pt idx="0">
                  <c:v>18/06/2025</c:v>
                </c:pt>
              </c:strCache>
            </c:strRef>
          </c:tx>
          <c:spPr>
            <a:solidFill>
              <a:schemeClr val="accent1">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PVTOverviewSystems!$U$5:$U$120</c:f>
              <c:numCache>
                <c:formatCode>General</c:formatCode>
                <c:ptCount val="56"/>
                <c:pt idx="20">
                  <c:v>1</c:v>
                </c:pt>
                <c:pt idx="28">
                  <c:v>1</c:v>
                </c:pt>
              </c:numCache>
            </c:numRef>
          </c:val>
          <c:extLst>
            <c:ext xmlns:c16="http://schemas.microsoft.com/office/drawing/2014/chart" uri="{C3380CC4-5D6E-409C-BE32-E72D297353CC}">
              <c16:uniqueId val="{0000000C-884A-4AFC-BB97-4643B3E8C4EE}"/>
            </c:ext>
          </c:extLst>
        </c:ser>
        <c:ser>
          <c:idx val="19"/>
          <c:order val="19"/>
          <c:tx>
            <c:strRef>
              <c:f>PVTOverviewSystems!$V$3:$V$4</c:f>
              <c:strCache>
                <c:ptCount val="1"/>
                <c:pt idx="0">
                  <c:v>25/06/25</c:v>
                </c:pt>
              </c:strCache>
            </c:strRef>
          </c:tx>
          <c:spPr>
            <a:solidFill>
              <a:schemeClr val="accent2">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PVTOverviewSystems!$V$5:$V$120</c:f>
              <c:numCache>
                <c:formatCode>General</c:formatCode>
                <c:ptCount val="56"/>
                <c:pt idx="25">
                  <c:v>1</c:v>
                </c:pt>
              </c:numCache>
            </c:numRef>
          </c:val>
          <c:extLst>
            <c:ext xmlns:c16="http://schemas.microsoft.com/office/drawing/2014/chart" uri="{C3380CC4-5D6E-409C-BE32-E72D297353CC}">
              <c16:uniqueId val="{0000000D-884A-4AFC-BB97-4643B3E8C4EE}"/>
            </c:ext>
          </c:extLst>
        </c:ser>
        <c:ser>
          <c:idx val="20"/>
          <c:order val="20"/>
          <c:tx>
            <c:strRef>
              <c:f>PVTOverviewSystems!$W$3:$W$4</c:f>
              <c:strCache>
                <c:ptCount val="1"/>
                <c:pt idx="0">
                  <c:v>25/06/2025</c:v>
                </c:pt>
              </c:strCache>
            </c:strRef>
          </c:tx>
          <c:spPr>
            <a:solidFill>
              <a:schemeClr val="accent3">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PVTOverviewSystems!$W$5:$W$120</c:f>
              <c:numCache>
                <c:formatCode>General</c:formatCode>
                <c:ptCount val="56"/>
                <c:pt idx="26">
                  <c:v>2</c:v>
                </c:pt>
              </c:numCache>
            </c:numRef>
          </c:val>
          <c:extLst>
            <c:ext xmlns:c16="http://schemas.microsoft.com/office/drawing/2014/chart" uri="{C3380CC4-5D6E-409C-BE32-E72D297353CC}">
              <c16:uniqueId val="{0000000E-884A-4AFC-BB97-4643B3E8C4EE}"/>
            </c:ext>
          </c:extLst>
        </c:ser>
        <c:ser>
          <c:idx val="21"/>
          <c:order val="21"/>
          <c:tx>
            <c:strRef>
              <c:f>PVTOverviewSystems!$X$3:$X$4</c:f>
              <c:strCache>
                <c:ptCount val="1"/>
                <c:pt idx="0">
                  <c:v>16/07/2025</c:v>
                </c:pt>
              </c:strCache>
            </c:strRef>
          </c:tx>
          <c:spPr>
            <a:solidFill>
              <a:schemeClr val="accent4">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PVTOverviewSystems!$X$5:$X$120</c:f>
              <c:numCache>
                <c:formatCode>General</c:formatCode>
                <c:ptCount val="56"/>
                <c:pt idx="18">
                  <c:v>1</c:v>
                </c:pt>
              </c:numCache>
            </c:numRef>
          </c:val>
          <c:extLst>
            <c:ext xmlns:c16="http://schemas.microsoft.com/office/drawing/2014/chart" uri="{C3380CC4-5D6E-409C-BE32-E72D297353CC}">
              <c16:uniqueId val="{0000000F-884A-4AFC-BB97-4643B3E8C4EE}"/>
            </c:ext>
          </c:extLst>
        </c:ser>
        <c:ser>
          <c:idx val="22"/>
          <c:order val="22"/>
          <c:tx>
            <c:strRef>
              <c:f>PVTOverviewSystems!$Y$3:$Y$4</c:f>
              <c:strCache>
                <c:ptCount val="1"/>
                <c:pt idx="0">
                  <c:v>18/07/2025</c:v>
                </c:pt>
              </c:strCache>
            </c:strRef>
          </c:tx>
          <c:spPr>
            <a:solidFill>
              <a:schemeClr val="accent5">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PVTOverviewSystems!$Y$5:$Y$120</c:f>
              <c:numCache>
                <c:formatCode>General</c:formatCode>
                <c:ptCount val="56"/>
                <c:pt idx="1">
                  <c:v>1</c:v>
                </c:pt>
                <c:pt idx="38">
                  <c:v>1</c:v>
                </c:pt>
                <c:pt idx="39">
                  <c:v>1</c:v>
                </c:pt>
              </c:numCache>
            </c:numRef>
          </c:val>
          <c:extLst>
            <c:ext xmlns:c16="http://schemas.microsoft.com/office/drawing/2014/chart" uri="{C3380CC4-5D6E-409C-BE32-E72D297353CC}">
              <c16:uniqueId val="{00000010-884A-4AFC-BB97-4643B3E8C4EE}"/>
            </c:ext>
          </c:extLst>
        </c:ser>
        <c:ser>
          <c:idx val="23"/>
          <c:order val="23"/>
          <c:tx>
            <c:strRef>
              <c:f>PVTOverviewSystems!$Z$3:$Z$4</c:f>
              <c:strCache>
                <c:ptCount val="1"/>
                <c:pt idx="0">
                  <c:v>(blank)</c:v>
                </c:pt>
              </c:strCache>
            </c:strRef>
          </c:tx>
          <c:spPr>
            <a:solidFill>
              <a:schemeClr val="accent6">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PVTOverviewSystems!$Z$5:$Z$120</c:f>
              <c:numCache>
                <c:formatCode>General</c:formatCode>
                <c:ptCount val="56"/>
                <c:pt idx="19">
                  <c:v>1</c:v>
                </c:pt>
                <c:pt idx="23">
                  <c:v>1</c:v>
                </c:pt>
              </c:numCache>
            </c:numRef>
          </c:val>
          <c:extLst>
            <c:ext xmlns:c16="http://schemas.microsoft.com/office/drawing/2014/chart" uri="{C3380CC4-5D6E-409C-BE32-E72D297353CC}">
              <c16:uniqueId val="{00000011-884A-4AFC-BB97-4643B3E8C4EE}"/>
            </c:ext>
          </c:extLst>
        </c:ser>
        <c:ser>
          <c:idx val="24"/>
          <c:order val="24"/>
          <c:tx>
            <c:strRef>
              <c:f>PVTOverviewSystems!$AA$3:$AA$4</c:f>
              <c:strCache>
                <c:ptCount val="1"/>
                <c:pt idx="0">
                  <c:v>21/07/2025</c:v>
                </c:pt>
              </c:strCache>
            </c:strRef>
          </c:tx>
          <c:spPr>
            <a:solidFill>
              <a:schemeClr val="accent1">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PVTOverviewSystems!$AA$5:$AA$120</c:f>
              <c:numCache>
                <c:formatCode>General</c:formatCode>
                <c:ptCount val="56"/>
                <c:pt idx="21">
                  <c:v>1</c:v>
                </c:pt>
                <c:pt idx="24">
                  <c:v>1</c:v>
                </c:pt>
              </c:numCache>
            </c:numRef>
          </c:val>
          <c:extLst>
            <c:ext xmlns:c16="http://schemas.microsoft.com/office/drawing/2014/chart" uri="{C3380CC4-5D6E-409C-BE32-E72D297353CC}">
              <c16:uniqueId val="{00000012-884A-4AFC-BB97-4643B3E8C4EE}"/>
            </c:ext>
          </c:extLst>
        </c:ser>
        <c:ser>
          <c:idx val="25"/>
          <c:order val="25"/>
          <c:tx>
            <c:strRef>
              <c:f>PVTOverviewSystems!$AB$3:$AB$4</c:f>
              <c:strCache>
                <c:ptCount val="1"/>
                <c:pt idx="0">
                  <c:v>23/07/2025</c:v>
                </c:pt>
              </c:strCache>
            </c:strRef>
          </c:tx>
          <c:spPr>
            <a:solidFill>
              <a:schemeClr val="accent2">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PVTOverviewSystems!$AB$5:$AB$120</c:f>
              <c:numCache>
                <c:formatCode>General</c:formatCode>
                <c:ptCount val="56"/>
                <c:pt idx="33">
                  <c:v>1</c:v>
                </c:pt>
              </c:numCache>
            </c:numRef>
          </c:val>
          <c:extLst>
            <c:ext xmlns:c16="http://schemas.microsoft.com/office/drawing/2014/chart" uri="{C3380CC4-5D6E-409C-BE32-E72D297353CC}">
              <c16:uniqueId val="{00000013-884A-4AFC-BB97-4643B3E8C4EE}"/>
            </c:ext>
          </c:extLst>
        </c:ser>
        <c:ser>
          <c:idx val="26"/>
          <c:order val="26"/>
          <c:tx>
            <c:strRef>
              <c:f>PVTOverviewSystems!$AC$3:$AC$4</c:f>
              <c:strCache>
                <c:ptCount val="1"/>
                <c:pt idx="0">
                  <c:v>24/07/2025</c:v>
                </c:pt>
              </c:strCache>
            </c:strRef>
          </c:tx>
          <c:spPr>
            <a:solidFill>
              <a:schemeClr val="accent3">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PVTOverviewSystems!$AC$5:$AC$120</c:f>
              <c:numCache>
                <c:formatCode>General</c:formatCode>
                <c:ptCount val="56"/>
                <c:pt idx="48">
                  <c:v>1</c:v>
                </c:pt>
              </c:numCache>
            </c:numRef>
          </c:val>
          <c:extLst>
            <c:ext xmlns:c16="http://schemas.microsoft.com/office/drawing/2014/chart" uri="{C3380CC4-5D6E-409C-BE32-E72D297353CC}">
              <c16:uniqueId val="{00000014-884A-4AFC-BB97-4643B3E8C4EE}"/>
            </c:ext>
          </c:extLst>
        </c:ser>
        <c:ser>
          <c:idx val="27"/>
          <c:order val="27"/>
          <c:tx>
            <c:strRef>
              <c:f>PVTOverviewSystems!$AD$3:$AD$4</c:f>
              <c:strCache>
                <c:ptCount val="1"/>
                <c:pt idx="0">
                  <c:v>25/07/2025</c:v>
                </c:pt>
              </c:strCache>
            </c:strRef>
          </c:tx>
          <c:spPr>
            <a:solidFill>
              <a:schemeClr val="accent4">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PVTOverviewSystems!$AD$5:$AD$120</c:f>
              <c:numCache>
                <c:formatCode>General</c:formatCode>
                <c:ptCount val="56"/>
                <c:pt idx="35">
                  <c:v>1</c:v>
                </c:pt>
              </c:numCache>
            </c:numRef>
          </c:val>
          <c:extLst>
            <c:ext xmlns:c16="http://schemas.microsoft.com/office/drawing/2014/chart" uri="{C3380CC4-5D6E-409C-BE32-E72D297353CC}">
              <c16:uniqueId val="{00000015-884A-4AFC-BB97-4643B3E8C4EE}"/>
            </c:ext>
          </c:extLst>
        </c:ser>
        <c:ser>
          <c:idx val="28"/>
          <c:order val="28"/>
          <c:tx>
            <c:strRef>
              <c:f>PVTOverviewSystems!$AE$3:$AE$4</c:f>
              <c:strCache>
                <c:ptCount val="1"/>
                <c:pt idx="0">
                  <c:v>29/07/2025</c:v>
                </c:pt>
              </c:strCache>
            </c:strRef>
          </c:tx>
          <c:spPr>
            <a:solidFill>
              <a:schemeClr val="accent5">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PVTOverviewSystems!$AE$5:$AE$120</c:f>
              <c:numCache>
                <c:formatCode>General</c:formatCode>
                <c:ptCount val="56"/>
                <c:pt idx="12">
                  <c:v>1</c:v>
                </c:pt>
              </c:numCache>
            </c:numRef>
          </c:val>
          <c:extLst>
            <c:ext xmlns:c16="http://schemas.microsoft.com/office/drawing/2014/chart" uri="{C3380CC4-5D6E-409C-BE32-E72D297353CC}">
              <c16:uniqueId val="{00000016-884A-4AFC-BB97-4643B3E8C4EE}"/>
            </c:ext>
          </c:extLst>
        </c:ser>
        <c:ser>
          <c:idx val="29"/>
          <c:order val="29"/>
          <c:tx>
            <c:strRef>
              <c:f>PVTOverviewSystems!$AF$3:$AF$4</c:f>
              <c:strCache>
                <c:ptCount val="1"/>
                <c:pt idx="0">
                  <c:v>31/07/2025</c:v>
                </c:pt>
              </c:strCache>
            </c:strRef>
          </c:tx>
          <c:spPr>
            <a:solidFill>
              <a:schemeClr val="accent6">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PVTOverviewSystems!$AF$5:$AF$120</c:f>
              <c:numCache>
                <c:formatCode>General</c:formatCode>
                <c:ptCount val="56"/>
                <c:pt idx="42">
                  <c:v>1</c:v>
                </c:pt>
                <c:pt idx="48">
                  <c:v>1</c:v>
                </c:pt>
              </c:numCache>
            </c:numRef>
          </c:val>
          <c:extLst>
            <c:ext xmlns:c16="http://schemas.microsoft.com/office/drawing/2014/chart" uri="{C3380CC4-5D6E-409C-BE32-E72D297353CC}">
              <c16:uniqueId val="{00000017-884A-4AFC-BB97-4643B3E8C4EE}"/>
            </c:ext>
          </c:extLst>
        </c:ser>
        <c:ser>
          <c:idx val="30"/>
          <c:order val="30"/>
          <c:tx>
            <c:strRef>
              <c:f>PVTOverviewSystems!$AG$3:$AG$4</c:f>
              <c:strCache>
                <c:ptCount val="1"/>
                <c:pt idx="0">
                  <c:v>01/08/2025</c:v>
                </c:pt>
              </c:strCache>
            </c:strRef>
          </c:tx>
          <c:spPr>
            <a:solidFill>
              <a:schemeClr val="accent1">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PVTOverviewSystems!$AG$5:$AG$120</c:f>
              <c:numCache>
                <c:formatCode>General</c:formatCode>
                <c:ptCount val="56"/>
                <c:pt idx="48">
                  <c:v>1</c:v>
                </c:pt>
              </c:numCache>
            </c:numRef>
          </c:val>
          <c:extLst>
            <c:ext xmlns:c16="http://schemas.microsoft.com/office/drawing/2014/chart" uri="{C3380CC4-5D6E-409C-BE32-E72D297353CC}">
              <c16:uniqueId val="{00000018-884A-4AFC-BB97-4643B3E8C4EE}"/>
            </c:ext>
          </c:extLst>
        </c:ser>
        <c:ser>
          <c:idx val="31"/>
          <c:order val="31"/>
          <c:tx>
            <c:strRef>
              <c:f>PVTOverviewSystems!$AH$3:$AH$4</c:f>
              <c:strCache>
                <c:ptCount val="1"/>
                <c:pt idx="0">
                  <c:v>08/08/2025</c:v>
                </c:pt>
              </c:strCache>
            </c:strRef>
          </c:tx>
          <c:spPr>
            <a:solidFill>
              <a:schemeClr val="accent2">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PVTOverviewSystems!$AH$5:$AH$120</c:f>
              <c:numCache>
                <c:formatCode>General</c:formatCode>
                <c:ptCount val="56"/>
                <c:pt idx="48">
                  <c:v>1</c:v>
                </c:pt>
              </c:numCache>
            </c:numRef>
          </c:val>
          <c:extLst>
            <c:ext xmlns:c16="http://schemas.microsoft.com/office/drawing/2014/chart" uri="{C3380CC4-5D6E-409C-BE32-E72D297353CC}">
              <c16:uniqueId val="{00000019-884A-4AFC-BB97-4643B3E8C4EE}"/>
            </c:ext>
          </c:extLst>
        </c:ser>
        <c:ser>
          <c:idx val="32"/>
          <c:order val="32"/>
          <c:tx>
            <c:strRef>
              <c:f>PVTOverviewSystems!$AI$3:$AI$4</c:f>
              <c:strCache>
                <c:ptCount val="1"/>
                <c:pt idx="0">
                  <c:v>13/08/2025</c:v>
                </c:pt>
              </c:strCache>
            </c:strRef>
          </c:tx>
          <c:spPr>
            <a:solidFill>
              <a:schemeClr val="accent3">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PVTOverviewSystems!$AI$5:$AI$120</c:f>
              <c:numCache>
                <c:formatCode>General</c:formatCode>
                <c:ptCount val="56"/>
                <c:pt idx="6">
                  <c:v>1</c:v>
                </c:pt>
              </c:numCache>
            </c:numRef>
          </c:val>
          <c:extLst>
            <c:ext xmlns:c16="http://schemas.microsoft.com/office/drawing/2014/chart" uri="{C3380CC4-5D6E-409C-BE32-E72D297353CC}">
              <c16:uniqueId val="{0000001A-884A-4AFC-BB97-4643B3E8C4EE}"/>
            </c:ext>
          </c:extLst>
        </c:ser>
        <c:ser>
          <c:idx val="33"/>
          <c:order val="33"/>
          <c:tx>
            <c:strRef>
              <c:f>PVTOverviewSystems!$AJ$3:$AJ$4</c:f>
              <c:strCache>
                <c:ptCount val="1"/>
                <c:pt idx="0">
                  <c:v>13/08/2025</c:v>
                </c:pt>
              </c:strCache>
            </c:strRef>
          </c:tx>
          <c:spPr>
            <a:solidFill>
              <a:schemeClr val="accent4">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PVTOverviewSystems!$AJ$5:$AJ$120</c:f>
              <c:numCache>
                <c:formatCode>General</c:formatCode>
                <c:ptCount val="56"/>
                <c:pt idx="7">
                  <c:v>1</c:v>
                </c:pt>
                <c:pt idx="37">
                  <c:v>1</c:v>
                </c:pt>
              </c:numCache>
            </c:numRef>
          </c:val>
          <c:extLst>
            <c:ext xmlns:c16="http://schemas.microsoft.com/office/drawing/2014/chart" uri="{C3380CC4-5D6E-409C-BE32-E72D297353CC}">
              <c16:uniqueId val="{0000001B-884A-4AFC-BB97-4643B3E8C4EE}"/>
            </c:ext>
          </c:extLst>
        </c:ser>
        <c:ser>
          <c:idx val="34"/>
          <c:order val="34"/>
          <c:tx>
            <c:strRef>
              <c:f>PVTOverviewSystems!$AK$3:$AK$4</c:f>
              <c:strCache>
                <c:ptCount val="1"/>
                <c:pt idx="0">
                  <c:v>14/08/2026</c:v>
                </c:pt>
              </c:strCache>
            </c:strRef>
          </c:tx>
          <c:spPr>
            <a:solidFill>
              <a:schemeClr val="accent5">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PVTOverviewSystems!$AK$5:$AK$120</c:f>
              <c:numCache>
                <c:formatCode>General</c:formatCode>
                <c:ptCount val="56"/>
                <c:pt idx="26">
                  <c:v>1</c:v>
                </c:pt>
              </c:numCache>
            </c:numRef>
          </c:val>
          <c:extLst>
            <c:ext xmlns:c16="http://schemas.microsoft.com/office/drawing/2014/chart" uri="{C3380CC4-5D6E-409C-BE32-E72D297353CC}">
              <c16:uniqueId val="{0000001C-884A-4AFC-BB97-4643B3E8C4EE}"/>
            </c:ext>
          </c:extLst>
        </c:ser>
        <c:ser>
          <c:idx val="35"/>
          <c:order val="35"/>
          <c:tx>
            <c:strRef>
              <c:f>PVTOverviewSystems!$AL$3:$AL$4</c:f>
              <c:strCache>
                <c:ptCount val="1"/>
                <c:pt idx="0">
                  <c:v>14/08/2025</c:v>
                </c:pt>
              </c:strCache>
            </c:strRef>
          </c:tx>
          <c:spPr>
            <a:solidFill>
              <a:schemeClr val="accent6">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PVTOverviewSystems!$AL$5:$AL$120</c:f>
              <c:numCache>
                <c:formatCode>General</c:formatCode>
                <c:ptCount val="56"/>
                <c:pt idx="21">
                  <c:v>1</c:v>
                </c:pt>
              </c:numCache>
            </c:numRef>
          </c:val>
          <c:extLst>
            <c:ext xmlns:c16="http://schemas.microsoft.com/office/drawing/2014/chart" uri="{C3380CC4-5D6E-409C-BE32-E72D297353CC}">
              <c16:uniqueId val="{0000001D-884A-4AFC-BB97-4643B3E8C4EE}"/>
            </c:ext>
          </c:extLst>
        </c:ser>
        <c:ser>
          <c:idx val="36"/>
          <c:order val="36"/>
          <c:tx>
            <c:strRef>
              <c:f>PVTOverviewSystems!$AM$3:$AM$4</c:f>
              <c:strCache>
                <c:ptCount val="1"/>
                <c:pt idx="0">
                  <c:v>15/08/2025</c:v>
                </c:pt>
              </c:strCache>
            </c:strRef>
          </c:tx>
          <c:spPr>
            <a:solidFill>
              <a:schemeClr val="accent1">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PVTOverviewSystems!$AM$5:$AM$120</c:f>
              <c:numCache>
                <c:formatCode>General</c:formatCode>
                <c:ptCount val="56"/>
                <c:pt idx="15">
                  <c:v>1</c:v>
                </c:pt>
              </c:numCache>
            </c:numRef>
          </c:val>
          <c:extLst>
            <c:ext xmlns:c16="http://schemas.microsoft.com/office/drawing/2014/chart" uri="{C3380CC4-5D6E-409C-BE32-E72D297353CC}">
              <c16:uniqueId val="{0000001E-884A-4AFC-BB97-4643B3E8C4EE}"/>
            </c:ext>
          </c:extLst>
        </c:ser>
        <c:ser>
          <c:idx val="37"/>
          <c:order val="37"/>
          <c:tx>
            <c:strRef>
              <c:f>PVTOverviewSystems!$AN$3:$AN$4</c:f>
              <c:strCache>
                <c:ptCount val="1"/>
                <c:pt idx="0">
                  <c:v>18/08/2025</c:v>
                </c:pt>
              </c:strCache>
            </c:strRef>
          </c:tx>
          <c:spPr>
            <a:solidFill>
              <a:schemeClr val="accent2">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PVTOverviewSystems!$AN$5:$AN$120</c:f>
              <c:numCache>
                <c:formatCode>General</c:formatCode>
                <c:ptCount val="56"/>
                <c:pt idx="33">
                  <c:v>2</c:v>
                </c:pt>
              </c:numCache>
            </c:numRef>
          </c:val>
          <c:extLst>
            <c:ext xmlns:c16="http://schemas.microsoft.com/office/drawing/2014/chart" uri="{C3380CC4-5D6E-409C-BE32-E72D297353CC}">
              <c16:uniqueId val="{0000001F-884A-4AFC-BB97-4643B3E8C4EE}"/>
            </c:ext>
          </c:extLst>
        </c:ser>
        <c:ser>
          <c:idx val="38"/>
          <c:order val="38"/>
          <c:tx>
            <c:strRef>
              <c:f>PVTOverviewSystems!$AO$3:$AO$4</c:f>
              <c:strCache>
                <c:ptCount val="1"/>
                <c:pt idx="0">
                  <c:v>25/08/2025</c:v>
                </c:pt>
              </c:strCache>
            </c:strRef>
          </c:tx>
          <c:spPr>
            <a:solidFill>
              <a:schemeClr val="accent3">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PVTOverviewSystems!$AO$5:$AO$120</c:f>
              <c:numCache>
                <c:formatCode>General</c:formatCode>
                <c:ptCount val="56"/>
                <c:pt idx="21">
                  <c:v>1</c:v>
                </c:pt>
              </c:numCache>
            </c:numRef>
          </c:val>
          <c:extLst>
            <c:ext xmlns:c16="http://schemas.microsoft.com/office/drawing/2014/chart" uri="{C3380CC4-5D6E-409C-BE32-E72D297353CC}">
              <c16:uniqueId val="{00000020-884A-4AFC-BB97-4643B3E8C4EE}"/>
            </c:ext>
          </c:extLst>
        </c:ser>
        <c:ser>
          <c:idx val="39"/>
          <c:order val="39"/>
          <c:tx>
            <c:strRef>
              <c:f>PVTOverviewSystems!$AP$3:$AP$4</c:f>
              <c:strCache>
                <c:ptCount val="1"/>
                <c:pt idx="0">
                  <c:v>06/10/2025</c:v>
                </c:pt>
              </c:strCache>
            </c:strRef>
          </c:tx>
          <c:spPr>
            <a:solidFill>
              <a:schemeClr val="accent4">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PVTOverviewSystems!$AP$5:$AP$120</c:f>
              <c:numCache>
                <c:formatCode>General</c:formatCode>
                <c:ptCount val="56"/>
                <c:pt idx="53">
                  <c:v>2</c:v>
                </c:pt>
                <c:pt idx="54">
                  <c:v>2</c:v>
                </c:pt>
                <c:pt idx="55">
                  <c:v>2</c:v>
                </c:pt>
              </c:numCache>
            </c:numRef>
          </c:val>
          <c:extLst>
            <c:ext xmlns:c16="http://schemas.microsoft.com/office/drawing/2014/chart" uri="{C3380CC4-5D6E-409C-BE32-E72D297353CC}">
              <c16:uniqueId val="{00000021-884A-4AFC-BB97-4643B3E8C4EE}"/>
            </c:ext>
          </c:extLst>
        </c:ser>
        <c:ser>
          <c:idx val="40"/>
          <c:order val="40"/>
          <c:tx>
            <c:strRef>
              <c:f>PVTOverviewSystems!$AQ$3:$AQ$4</c:f>
              <c:strCache>
                <c:ptCount val="1"/>
                <c:pt idx="0">
                  <c:v>13/10/2025</c:v>
                </c:pt>
              </c:strCache>
            </c:strRef>
          </c:tx>
          <c:spPr>
            <a:solidFill>
              <a:schemeClr val="accent5">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PVTOverviewSystems!$AQ$5:$AQ$120</c:f>
              <c:numCache>
                <c:formatCode>General</c:formatCode>
                <c:ptCount val="56"/>
                <c:pt idx="10">
                  <c:v>1</c:v>
                </c:pt>
                <c:pt idx="29">
                  <c:v>3</c:v>
                </c:pt>
                <c:pt idx="30">
                  <c:v>1</c:v>
                </c:pt>
                <c:pt idx="45">
                  <c:v>1</c:v>
                </c:pt>
              </c:numCache>
            </c:numRef>
          </c:val>
          <c:extLst>
            <c:ext xmlns:c16="http://schemas.microsoft.com/office/drawing/2014/chart" uri="{C3380CC4-5D6E-409C-BE32-E72D297353CC}">
              <c16:uniqueId val="{00000022-884A-4AFC-BB97-4643B3E8C4EE}"/>
            </c:ext>
          </c:extLst>
        </c:ser>
        <c:ser>
          <c:idx val="41"/>
          <c:order val="41"/>
          <c:tx>
            <c:strRef>
              <c:f>PVTOverviewSystems!$AR$3:$AR$4</c:f>
              <c:strCache>
                <c:ptCount val="1"/>
                <c:pt idx="0">
                  <c:v>14/10/2025</c:v>
                </c:pt>
              </c:strCache>
            </c:strRef>
          </c:tx>
          <c:spPr>
            <a:solidFill>
              <a:schemeClr val="accent6">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PVTOverviewSystems!$AR$5:$AR$120</c:f>
              <c:numCache>
                <c:formatCode>General</c:formatCode>
                <c:ptCount val="56"/>
                <c:pt idx="5">
                  <c:v>1</c:v>
                </c:pt>
                <c:pt idx="42">
                  <c:v>1</c:v>
                </c:pt>
              </c:numCache>
            </c:numRef>
          </c:val>
          <c:extLst>
            <c:ext xmlns:c16="http://schemas.microsoft.com/office/drawing/2014/chart" uri="{C3380CC4-5D6E-409C-BE32-E72D297353CC}">
              <c16:uniqueId val="{00000023-884A-4AFC-BB97-4643B3E8C4EE}"/>
            </c:ext>
          </c:extLst>
        </c:ser>
        <c:ser>
          <c:idx val="42"/>
          <c:order val="42"/>
          <c:tx>
            <c:strRef>
              <c:f>PVTOverviewSystems!$AS$3:$AS$4</c:f>
              <c:strCache>
                <c:ptCount val="1"/>
                <c:pt idx="0">
                  <c:v>15/10/2025</c:v>
                </c:pt>
              </c:strCache>
            </c:strRef>
          </c:tx>
          <c:spPr>
            <a:solidFill>
              <a:schemeClr val="accent1">
                <a:lumMod val="7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PVTOverviewSystems!$AS$5:$AS$120</c:f>
              <c:numCache>
                <c:formatCode>General</c:formatCode>
                <c:ptCount val="56"/>
                <c:pt idx="15">
                  <c:v>1</c:v>
                </c:pt>
              </c:numCache>
            </c:numRef>
          </c:val>
          <c:extLst>
            <c:ext xmlns:c16="http://schemas.microsoft.com/office/drawing/2014/chart" uri="{C3380CC4-5D6E-409C-BE32-E72D297353CC}">
              <c16:uniqueId val="{00000024-884A-4AFC-BB97-4643B3E8C4EE}"/>
            </c:ext>
          </c:extLst>
        </c:ser>
        <c:dLbls>
          <c:showLegendKey val="0"/>
          <c:showVal val="0"/>
          <c:showCatName val="0"/>
          <c:showSerName val="0"/>
          <c:showPercent val="0"/>
          <c:showBubbleSize val="0"/>
        </c:dLbls>
        <c:gapWidth val="219"/>
        <c:overlap val="-27"/>
        <c:axId val="951215760"/>
        <c:axId val="885591312"/>
      </c:barChart>
      <c:catAx>
        <c:axId val="95121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591312"/>
        <c:crosses val="autoZero"/>
        <c:auto val="1"/>
        <c:lblAlgn val="ctr"/>
        <c:lblOffset val="100"/>
        <c:noMultiLvlLbl val="0"/>
      </c:catAx>
      <c:valAx>
        <c:axId val="885591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2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Asset Header'!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Lease!A1"/><Relationship Id="rId1" Type="http://schemas.openxmlformats.org/officeDocument/2006/relationships/image" Target="../media/image1.jpeg"/><Relationship Id="rId6" Type="http://schemas.openxmlformats.org/officeDocument/2006/relationships/image" Target="../media/image4.png"/><Relationship Id="rId11" Type="http://schemas.openxmlformats.org/officeDocument/2006/relationships/hyperlink" Target="#'Maintenence Record'!A1"/><Relationship Id="rId5" Type="http://schemas.openxmlformats.org/officeDocument/2006/relationships/hyperlink" Target="#'Opportunity Management'!A1"/><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873125</xdr:rowOff>
    </xdr:from>
    <xdr:to>
      <xdr:col>22</xdr:col>
      <xdr:colOff>211622</xdr:colOff>
      <xdr:row>65</xdr:row>
      <xdr:rowOff>105018</xdr:rowOff>
    </xdr:to>
    <xdr:pic>
      <xdr:nvPicPr>
        <xdr:cNvPr id="17" name="Picture 16">
          <a:extLst>
            <a:ext uri="{FF2B5EF4-FFF2-40B4-BE49-F238E27FC236}">
              <a16:creationId xmlns:a16="http://schemas.microsoft.com/office/drawing/2014/main" id="{6CF2C966-BD91-29CE-FE6F-55027EF4F27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73125"/>
          <a:ext cx="13622822" cy="10468218"/>
        </a:xfrm>
        <a:prstGeom prst="rect">
          <a:avLst/>
        </a:prstGeom>
      </xdr:spPr>
    </xdr:pic>
    <xdr:clientData/>
  </xdr:twoCellAnchor>
  <xdr:twoCellAnchor>
    <xdr:from>
      <xdr:col>0</xdr:col>
      <xdr:colOff>0</xdr:colOff>
      <xdr:row>1</xdr:row>
      <xdr:rowOff>0</xdr:rowOff>
    </xdr:from>
    <xdr:to>
      <xdr:col>17</xdr:col>
      <xdr:colOff>591911</xdr:colOff>
      <xdr:row>5</xdr:row>
      <xdr:rowOff>114300</xdr:rowOff>
    </xdr:to>
    <xdr:grpSp>
      <xdr:nvGrpSpPr>
        <xdr:cNvPr id="38" name="Group 37">
          <a:extLst>
            <a:ext uri="{FF2B5EF4-FFF2-40B4-BE49-F238E27FC236}">
              <a16:creationId xmlns:a16="http://schemas.microsoft.com/office/drawing/2014/main" id="{226677D8-825D-4EAA-82B4-CB8027D02F6A}"/>
            </a:ext>
          </a:extLst>
        </xdr:cNvPr>
        <xdr:cNvGrpSpPr/>
      </xdr:nvGrpSpPr>
      <xdr:grpSpPr>
        <a:xfrm>
          <a:off x="0" y="180975"/>
          <a:ext cx="11088461" cy="762000"/>
          <a:chOff x="12840" y="15218"/>
          <a:chExt cx="10955111" cy="756451"/>
        </a:xfrm>
      </xdr:grpSpPr>
      <xdr:sp macro="" textlink="">
        <xdr:nvSpPr>
          <xdr:cNvPr id="39" name="Rectangle 38">
            <a:extLst>
              <a:ext uri="{FF2B5EF4-FFF2-40B4-BE49-F238E27FC236}">
                <a16:creationId xmlns:a16="http://schemas.microsoft.com/office/drawing/2014/main" id="{6B77A75E-27D2-2A01-DE9D-AD2903E5E644}"/>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Graphic 39" descr="Contract outline">
            <a:hlinkClick xmlns:r="http://schemas.openxmlformats.org/officeDocument/2006/relationships" r:id="rId2"/>
            <a:extLst>
              <a:ext uri="{FF2B5EF4-FFF2-40B4-BE49-F238E27FC236}">
                <a16:creationId xmlns:a16="http://schemas.microsoft.com/office/drawing/2014/main" id="{3B0E6FD9-DEFE-4ED4-68C0-2E1CA02801EE}"/>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2003165" y="166507"/>
            <a:ext cx="431929" cy="432000"/>
          </a:xfrm>
          <a:prstGeom prst="rect">
            <a:avLst/>
          </a:prstGeom>
        </xdr:spPr>
      </xdr:pic>
      <xdr:sp macro="" textlink="">
        <xdr:nvSpPr>
          <xdr:cNvPr id="41" name="TextBox 40">
            <a:hlinkClick xmlns:r="http://schemas.openxmlformats.org/officeDocument/2006/relationships" r:id="rId5"/>
            <a:extLst>
              <a:ext uri="{FF2B5EF4-FFF2-40B4-BE49-F238E27FC236}">
                <a16:creationId xmlns:a16="http://schemas.microsoft.com/office/drawing/2014/main" id="{94265970-BACE-6753-82B5-D16E689B4C46}"/>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42" name="Graphic 41" descr="Network outline">
            <a:hlinkClick xmlns:r="http://schemas.openxmlformats.org/officeDocument/2006/relationships" r:id="rId5"/>
            <a:extLst>
              <a:ext uri="{FF2B5EF4-FFF2-40B4-BE49-F238E27FC236}">
                <a16:creationId xmlns:a16="http://schemas.microsoft.com/office/drawing/2014/main" id="{29387343-12EA-F656-3BAD-74600D5AD90D}"/>
              </a:ext>
            </a:extLst>
          </xdr:cNvPr>
          <xdr:cNvPicPr preferRelativeResize="0">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8592" y="166507"/>
            <a:ext cx="391755" cy="432000"/>
          </a:xfrm>
          <a:prstGeom prst="rect">
            <a:avLst/>
          </a:prstGeom>
        </xdr:spPr>
      </xdr:pic>
      <xdr:sp macro="" textlink="">
        <xdr:nvSpPr>
          <xdr:cNvPr id="43" name="TextBox 42">
            <a:hlinkClick xmlns:r="http://schemas.openxmlformats.org/officeDocument/2006/relationships" r:id="rId8"/>
            <a:extLst>
              <a:ext uri="{FF2B5EF4-FFF2-40B4-BE49-F238E27FC236}">
                <a16:creationId xmlns:a16="http://schemas.microsoft.com/office/drawing/2014/main" id="{1F16A16C-12E3-1888-3C7C-0917C05E0DBA}"/>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44" name="Graphic 43" descr="Toy Train outline">
            <a:hlinkClick xmlns:r="http://schemas.openxmlformats.org/officeDocument/2006/relationships" r:id="rId8"/>
            <a:extLst>
              <a:ext uri="{FF2B5EF4-FFF2-40B4-BE49-F238E27FC236}">
                <a16:creationId xmlns:a16="http://schemas.microsoft.com/office/drawing/2014/main" id="{33E361C5-2540-55FE-B44E-E2398062EE15}"/>
              </a:ext>
            </a:extLst>
          </xdr:cNvPr>
          <xdr:cNvPicPr preferRelativeResize="0">
            <a:picLocks/>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276643" y="179961"/>
            <a:ext cx="431929" cy="430963"/>
          </a:xfrm>
          <a:prstGeom prst="rect">
            <a:avLst/>
          </a:prstGeom>
        </xdr:spPr>
      </xdr:pic>
      <xdr:sp macro="" textlink="">
        <xdr:nvSpPr>
          <xdr:cNvPr id="45" name="TextBox 44">
            <a:hlinkClick xmlns:r="http://schemas.openxmlformats.org/officeDocument/2006/relationships" r:id="rId2"/>
            <a:extLst>
              <a:ext uri="{FF2B5EF4-FFF2-40B4-BE49-F238E27FC236}">
                <a16:creationId xmlns:a16="http://schemas.microsoft.com/office/drawing/2014/main" id="{FE75983C-F5F9-EA0F-0903-015CF079AC75}"/>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46" name="TextBox 45">
            <a:hlinkClick xmlns:r="http://schemas.openxmlformats.org/officeDocument/2006/relationships" r:id="rId11"/>
            <a:extLst>
              <a:ext uri="{FF2B5EF4-FFF2-40B4-BE49-F238E27FC236}">
                <a16:creationId xmlns:a16="http://schemas.microsoft.com/office/drawing/2014/main" id="{7BFB134B-F86A-A5C8-8FE8-E2C9E3831C4E}"/>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47" name="Graphic 46" descr="Tools outline">
            <a:hlinkClick xmlns:r="http://schemas.openxmlformats.org/officeDocument/2006/relationships" r:id="rId11"/>
            <a:extLst>
              <a:ext uri="{FF2B5EF4-FFF2-40B4-BE49-F238E27FC236}">
                <a16:creationId xmlns:a16="http://schemas.microsoft.com/office/drawing/2014/main" id="{B45CF811-EDF5-E806-D44E-C6A0D35847CB}"/>
              </a:ext>
            </a:extLst>
          </xdr:cNvPr>
          <xdr:cNvPicPr preferRelativeResize="0">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rcRect/>
          <a:stretch/>
        </xdr:blipFill>
        <xdr:spPr>
          <a:xfrm>
            <a:off x="4648683" y="167026"/>
            <a:ext cx="430963" cy="430963"/>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19</xdr:col>
          <xdr:colOff>533400</xdr:colOff>
          <xdr:row>1</xdr:row>
          <xdr:rowOff>114300</xdr:rowOff>
        </xdr:from>
        <xdr:to>
          <xdr:col>22</xdr:col>
          <xdr:colOff>76200</xdr:colOff>
          <xdr:row>4</xdr:row>
          <xdr:rowOff>152400</xdr:rowOff>
        </xdr:to>
        <xdr:sp macro="" textlink="">
          <xdr:nvSpPr>
            <xdr:cNvPr id="1025" name="BTNShowAdminTab"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Admin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9525</xdr:rowOff>
    </xdr:from>
    <xdr:to>
      <xdr:col>5</xdr:col>
      <xdr:colOff>350611</xdr:colOff>
      <xdr:row>1</xdr:row>
      <xdr:rowOff>771525</xdr:rowOff>
    </xdr:to>
    <xdr:grpSp>
      <xdr:nvGrpSpPr>
        <xdr:cNvPr id="202" name="Group 201">
          <a:extLst>
            <a:ext uri="{FF2B5EF4-FFF2-40B4-BE49-F238E27FC236}">
              <a16:creationId xmlns:a16="http://schemas.microsoft.com/office/drawing/2014/main" id="{AEE14419-17E1-44D5-B727-961DA196F8B6}"/>
            </a:ext>
          </a:extLst>
        </xdr:cNvPr>
        <xdr:cNvGrpSpPr/>
      </xdr:nvGrpSpPr>
      <xdr:grpSpPr>
        <a:xfrm>
          <a:off x="0" y="187325"/>
          <a:ext cx="10964636" cy="762000"/>
          <a:chOff x="12840" y="15218"/>
          <a:chExt cx="10955111" cy="756451"/>
        </a:xfrm>
      </xdr:grpSpPr>
      <xdr:sp macro="" textlink="">
        <xdr:nvSpPr>
          <xdr:cNvPr id="203" name="Rectangle 202">
            <a:extLst>
              <a:ext uri="{FF2B5EF4-FFF2-40B4-BE49-F238E27FC236}">
                <a16:creationId xmlns:a16="http://schemas.microsoft.com/office/drawing/2014/main" id="{20BF2E6B-6422-B858-A620-0EF8A8553F36}"/>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4" name="Graphic 203" descr="Contract outline">
            <a:hlinkClick xmlns:r="http://schemas.openxmlformats.org/officeDocument/2006/relationships" r:id="rId1"/>
            <a:extLst>
              <a:ext uri="{FF2B5EF4-FFF2-40B4-BE49-F238E27FC236}">
                <a16:creationId xmlns:a16="http://schemas.microsoft.com/office/drawing/2014/main" id="{93557976-7126-52FF-786E-6FD423B28FD7}"/>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205" name="TextBox 204">
            <a:hlinkClick xmlns:r="http://schemas.openxmlformats.org/officeDocument/2006/relationships" r:id="rId4"/>
            <a:extLst>
              <a:ext uri="{FF2B5EF4-FFF2-40B4-BE49-F238E27FC236}">
                <a16:creationId xmlns:a16="http://schemas.microsoft.com/office/drawing/2014/main" id="{B88C1348-D7FF-1EDB-6A27-E20522923DF0}"/>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206" name="Graphic 205" descr="Network outline">
            <a:hlinkClick xmlns:r="http://schemas.openxmlformats.org/officeDocument/2006/relationships" r:id="rId4"/>
            <a:extLst>
              <a:ext uri="{FF2B5EF4-FFF2-40B4-BE49-F238E27FC236}">
                <a16:creationId xmlns:a16="http://schemas.microsoft.com/office/drawing/2014/main" id="{74DDCF48-4A24-82CD-2356-E659D9FFAC65}"/>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207" name="TextBox 206">
            <a:hlinkClick xmlns:r="http://schemas.openxmlformats.org/officeDocument/2006/relationships" r:id="rId7"/>
            <a:extLst>
              <a:ext uri="{FF2B5EF4-FFF2-40B4-BE49-F238E27FC236}">
                <a16:creationId xmlns:a16="http://schemas.microsoft.com/office/drawing/2014/main" id="{90EF2E5B-6FB0-979F-F684-77AF18B68471}"/>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208" name="Graphic 207" descr="Toy Train outline">
            <a:hlinkClick xmlns:r="http://schemas.openxmlformats.org/officeDocument/2006/relationships" r:id="rId7"/>
            <a:extLst>
              <a:ext uri="{FF2B5EF4-FFF2-40B4-BE49-F238E27FC236}">
                <a16:creationId xmlns:a16="http://schemas.microsoft.com/office/drawing/2014/main" id="{6CDE3DDF-D096-14DD-7777-67834B116822}"/>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209" name="TextBox 208">
            <a:hlinkClick xmlns:r="http://schemas.openxmlformats.org/officeDocument/2006/relationships" r:id="rId1"/>
            <a:extLst>
              <a:ext uri="{FF2B5EF4-FFF2-40B4-BE49-F238E27FC236}">
                <a16:creationId xmlns:a16="http://schemas.microsoft.com/office/drawing/2014/main" id="{25A59CDA-7556-F036-5DF8-D28313ADEBA6}"/>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210" name="TextBox 209">
            <a:hlinkClick xmlns:r="http://schemas.openxmlformats.org/officeDocument/2006/relationships" r:id="rId10"/>
            <a:extLst>
              <a:ext uri="{FF2B5EF4-FFF2-40B4-BE49-F238E27FC236}">
                <a16:creationId xmlns:a16="http://schemas.microsoft.com/office/drawing/2014/main" id="{D9A2D9BE-5AF1-763C-33D8-017BA0E8D48C}"/>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211" name="Graphic 210" descr="Tools outline">
            <a:hlinkClick xmlns:r="http://schemas.openxmlformats.org/officeDocument/2006/relationships" r:id="rId10"/>
            <a:extLst>
              <a:ext uri="{FF2B5EF4-FFF2-40B4-BE49-F238E27FC236}">
                <a16:creationId xmlns:a16="http://schemas.microsoft.com/office/drawing/2014/main" id="{0B7A5F51-D9EE-F188-3836-6C2C5F05AED9}"/>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19050</xdr:rowOff>
    </xdr:from>
    <xdr:to>
      <xdr:col>10</xdr:col>
      <xdr:colOff>2306411</xdr:colOff>
      <xdr:row>1</xdr:row>
      <xdr:rowOff>781050</xdr:rowOff>
    </xdr:to>
    <xdr:grpSp>
      <xdr:nvGrpSpPr>
        <xdr:cNvPr id="56" name="Group 55">
          <a:extLst>
            <a:ext uri="{FF2B5EF4-FFF2-40B4-BE49-F238E27FC236}">
              <a16:creationId xmlns:a16="http://schemas.microsoft.com/office/drawing/2014/main" id="{DE4FD2FA-3DE2-44A2-8D04-B620BF68DCD8}"/>
            </a:ext>
          </a:extLst>
        </xdr:cNvPr>
        <xdr:cNvGrpSpPr/>
      </xdr:nvGrpSpPr>
      <xdr:grpSpPr>
        <a:xfrm>
          <a:off x="0" y="200025"/>
          <a:ext cx="10974161" cy="762000"/>
          <a:chOff x="12840" y="15218"/>
          <a:chExt cx="10955111" cy="756451"/>
        </a:xfrm>
      </xdr:grpSpPr>
      <xdr:sp macro="" textlink="">
        <xdr:nvSpPr>
          <xdr:cNvPr id="57" name="Rectangle 56">
            <a:extLst>
              <a:ext uri="{FF2B5EF4-FFF2-40B4-BE49-F238E27FC236}">
                <a16:creationId xmlns:a16="http://schemas.microsoft.com/office/drawing/2014/main" id="{BE498063-A31B-532C-496A-9472B0CA0D84}"/>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8" name="Graphic 57" descr="Contract outline">
            <a:hlinkClick xmlns:r="http://schemas.openxmlformats.org/officeDocument/2006/relationships" r:id="rId1"/>
            <a:extLst>
              <a:ext uri="{FF2B5EF4-FFF2-40B4-BE49-F238E27FC236}">
                <a16:creationId xmlns:a16="http://schemas.microsoft.com/office/drawing/2014/main" id="{79A0002F-E61B-BE61-3550-1E3396DC8520}"/>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59" name="TextBox 58">
            <a:hlinkClick xmlns:r="http://schemas.openxmlformats.org/officeDocument/2006/relationships" r:id="rId4"/>
            <a:extLst>
              <a:ext uri="{FF2B5EF4-FFF2-40B4-BE49-F238E27FC236}">
                <a16:creationId xmlns:a16="http://schemas.microsoft.com/office/drawing/2014/main" id="{F4854313-722C-B868-8F20-1F3A8E4FBDC9}"/>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60" name="Graphic 59" descr="Network outline">
            <a:hlinkClick xmlns:r="http://schemas.openxmlformats.org/officeDocument/2006/relationships" r:id="rId4"/>
            <a:extLst>
              <a:ext uri="{FF2B5EF4-FFF2-40B4-BE49-F238E27FC236}">
                <a16:creationId xmlns:a16="http://schemas.microsoft.com/office/drawing/2014/main" id="{48B46805-6A61-676E-9E67-11860CE6A87E}"/>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61" name="TextBox 60">
            <a:hlinkClick xmlns:r="http://schemas.openxmlformats.org/officeDocument/2006/relationships" r:id="rId7"/>
            <a:extLst>
              <a:ext uri="{FF2B5EF4-FFF2-40B4-BE49-F238E27FC236}">
                <a16:creationId xmlns:a16="http://schemas.microsoft.com/office/drawing/2014/main" id="{01F7E843-9D29-D66C-BA01-DC7A9C379A28}"/>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62" name="Graphic 61" descr="Toy Train outline">
            <a:hlinkClick xmlns:r="http://schemas.openxmlformats.org/officeDocument/2006/relationships" r:id="rId7"/>
            <a:extLst>
              <a:ext uri="{FF2B5EF4-FFF2-40B4-BE49-F238E27FC236}">
                <a16:creationId xmlns:a16="http://schemas.microsoft.com/office/drawing/2014/main" id="{4CDB2586-ACE6-E42D-2D0E-7AD2863C9B26}"/>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63" name="TextBox 62">
            <a:hlinkClick xmlns:r="http://schemas.openxmlformats.org/officeDocument/2006/relationships" r:id="rId1"/>
            <a:extLst>
              <a:ext uri="{FF2B5EF4-FFF2-40B4-BE49-F238E27FC236}">
                <a16:creationId xmlns:a16="http://schemas.microsoft.com/office/drawing/2014/main" id="{13D311A0-EFD0-1815-2C13-E675688380B9}"/>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64" name="TextBox 63">
            <a:hlinkClick xmlns:r="http://schemas.openxmlformats.org/officeDocument/2006/relationships" r:id="rId10"/>
            <a:extLst>
              <a:ext uri="{FF2B5EF4-FFF2-40B4-BE49-F238E27FC236}">
                <a16:creationId xmlns:a16="http://schemas.microsoft.com/office/drawing/2014/main" id="{D928E868-C87C-B2FE-F7A8-8232F56E8B9A}"/>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65" name="Graphic 64" descr="Tools outline">
            <a:hlinkClick xmlns:r="http://schemas.openxmlformats.org/officeDocument/2006/relationships" r:id="rId10"/>
            <a:extLst>
              <a:ext uri="{FF2B5EF4-FFF2-40B4-BE49-F238E27FC236}">
                <a16:creationId xmlns:a16="http://schemas.microsoft.com/office/drawing/2014/main" id="{DF7C7A83-92D4-E813-CB45-F9DA5C4BF7C8}"/>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1</xdr:row>
      <xdr:rowOff>854075</xdr:rowOff>
    </xdr:from>
    <xdr:to>
      <xdr:col>0</xdr:col>
      <xdr:colOff>1292225</xdr:colOff>
      <xdr:row>26</xdr:row>
      <xdr:rowOff>142875</xdr:rowOff>
    </xdr:to>
    <mc:AlternateContent xmlns:mc="http://schemas.openxmlformats.org/markup-compatibility/2006" xmlns:sle15="http://schemas.microsoft.com/office/drawing/2012/slicer">
      <mc:Choice Requires="sle15">
        <xdr:graphicFrame macro="">
          <xdr:nvGraphicFramePr>
            <xdr:cNvPr id="2" name="Asset ID">
              <a:extLst>
                <a:ext uri="{FF2B5EF4-FFF2-40B4-BE49-F238E27FC236}">
                  <a16:creationId xmlns:a16="http://schemas.microsoft.com/office/drawing/2014/main" id="{4D887FA7-B7D4-DFA6-88C9-B626BBAFFE25}"/>
                </a:ext>
              </a:extLst>
            </xdr:cNvPr>
            <xdr:cNvGraphicFramePr/>
          </xdr:nvGraphicFramePr>
          <xdr:xfrm>
            <a:off x="0" y="0"/>
            <a:ext cx="0" cy="0"/>
          </xdr:xfrm>
          <a:graphic>
            <a:graphicData uri="http://schemas.microsoft.com/office/drawing/2010/slicer">
              <sle:slicer xmlns:sle="http://schemas.microsoft.com/office/drawing/2010/slicer" name="Asset ID"/>
            </a:graphicData>
          </a:graphic>
        </xdr:graphicFrame>
      </mc:Choice>
      <mc:Fallback xmlns="">
        <xdr:sp macro="" textlink="">
          <xdr:nvSpPr>
            <xdr:cNvPr id="0" name=""/>
            <xdr:cNvSpPr>
              <a:spLocks noTextEdit="1"/>
            </xdr:cNvSpPr>
          </xdr:nvSpPr>
          <xdr:spPr>
            <a:xfrm>
              <a:off x="0" y="1035050"/>
              <a:ext cx="1292225" cy="465137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1330325</xdr:colOff>
      <xdr:row>1</xdr:row>
      <xdr:rowOff>835025</xdr:rowOff>
    </xdr:from>
    <xdr:to>
      <xdr:col>0</xdr:col>
      <xdr:colOff>2378075</xdr:colOff>
      <xdr:row>26</xdr:row>
      <xdr:rowOff>123825</xdr:rowOff>
    </xdr:to>
    <mc:AlternateContent xmlns:mc="http://schemas.openxmlformats.org/markup-compatibility/2006" xmlns:sle15="http://schemas.microsoft.com/office/drawing/2012/slicer">
      <mc:Choice Requires="sle15">
        <xdr:graphicFrame macro="">
          <xdr:nvGraphicFramePr>
            <xdr:cNvPr id="3" name="Asset Type">
              <a:extLst>
                <a:ext uri="{FF2B5EF4-FFF2-40B4-BE49-F238E27FC236}">
                  <a16:creationId xmlns:a16="http://schemas.microsoft.com/office/drawing/2014/main" id="{EF793637-E694-4E0C-A4FE-F676BB003BEF}"/>
                </a:ext>
              </a:extLst>
            </xdr:cNvPr>
            <xdr:cNvGraphicFramePr/>
          </xdr:nvGraphicFramePr>
          <xdr:xfrm>
            <a:off x="0" y="0"/>
            <a:ext cx="0" cy="0"/>
          </xdr:xfrm>
          <a:graphic>
            <a:graphicData uri="http://schemas.microsoft.com/office/drawing/2010/slicer">
              <sle:slicer xmlns:sle="http://schemas.microsoft.com/office/drawing/2010/slicer" name="Asset Type"/>
            </a:graphicData>
          </a:graphic>
        </xdr:graphicFrame>
      </mc:Choice>
      <mc:Fallback xmlns="">
        <xdr:sp macro="" textlink="">
          <xdr:nvSpPr>
            <xdr:cNvPr id="0" name=""/>
            <xdr:cNvSpPr>
              <a:spLocks noTextEdit="1"/>
            </xdr:cNvSpPr>
          </xdr:nvSpPr>
          <xdr:spPr>
            <a:xfrm>
              <a:off x="1330325" y="1016000"/>
              <a:ext cx="1047750" cy="465137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2362200</xdr:colOff>
      <xdr:row>1</xdr:row>
      <xdr:rowOff>819150</xdr:rowOff>
    </xdr:from>
    <xdr:to>
      <xdr:col>0</xdr:col>
      <xdr:colOff>4191000</xdr:colOff>
      <xdr:row>26</xdr:row>
      <xdr:rowOff>101600</xdr:rowOff>
    </xdr:to>
    <mc:AlternateContent xmlns:mc="http://schemas.openxmlformats.org/markup-compatibility/2006" xmlns:sle15="http://schemas.microsoft.com/office/drawing/2012/slicer">
      <mc:Choice Requires="sle15">
        <xdr:graphicFrame macro="">
          <xdr:nvGraphicFramePr>
            <xdr:cNvPr id="4" name="Model">
              <a:extLst>
                <a:ext uri="{FF2B5EF4-FFF2-40B4-BE49-F238E27FC236}">
                  <a16:creationId xmlns:a16="http://schemas.microsoft.com/office/drawing/2014/main" id="{472F8026-A37C-400E-B300-E50464B6B568}"/>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2362200" y="1000125"/>
              <a:ext cx="1828800" cy="464502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57150</xdr:rowOff>
    </xdr:from>
    <xdr:to>
      <xdr:col>0</xdr:col>
      <xdr:colOff>1064683</xdr:colOff>
      <xdr:row>18</xdr:row>
      <xdr:rowOff>132480</xdr:rowOff>
    </xdr:to>
    <mc:AlternateContent xmlns:mc="http://schemas.openxmlformats.org/markup-compatibility/2006" xmlns:sle15="http://schemas.microsoft.com/office/drawing/2012/slicer">
      <mc:Choice Requires="sle15">
        <xdr:graphicFrame macro="">
          <xdr:nvGraphicFramePr>
            <xdr:cNvPr id="2" name="AssetID">
              <a:extLst>
                <a:ext uri="{FF2B5EF4-FFF2-40B4-BE49-F238E27FC236}">
                  <a16:creationId xmlns:a16="http://schemas.microsoft.com/office/drawing/2014/main" id="{4D4ADF20-88FA-A010-9438-832CC3ADDA48}"/>
                </a:ext>
              </a:extLst>
            </xdr:cNvPr>
            <xdr:cNvGraphicFramePr/>
          </xdr:nvGraphicFramePr>
          <xdr:xfrm>
            <a:off x="0" y="0"/>
            <a:ext cx="0" cy="0"/>
          </xdr:xfrm>
          <a:graphic>
            <a:graphicData uri="http://schemas.microsoft.com/office/drawing/2010/slicer">
              <sle:slicer xmlns:sle="http://schemas.microsoft.com/office/drawing/2010/slicer" name="AssetID"/>
            </a:graphicData>
          </a:graphic>
        </xdr:graphicFrame>
      </mc:Choice>
      <mc:Fallback xmlns="">
        <xdr:sp macro="" textlink="">
          <xdr:nvSpPr>
            <xdr:cNvPr id="0" name=""/>
            <xdr:cNvSpPr>
              <a:spLocks noTextEdit="1"/>
            </xdr:cNvSpPr>
          </xdr:nvSpPr>
          <xdr:spPr>
            <a:xfrm>
              <a:off x="0" y="1104900"/>
              <a:ext cx="1064683" cy="220321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1085701</xdr:colOff>
      <xdr:row>5</xdr:row>
      <xdr:rowOff>38100</xdr:rowOff>
    </xdr:from>
    <xdr:to>
      <xdr:col>0</xdr:col>
      <xdr:colOff>2203097</xdr:colOff>
      <xdr:row>18</xdr:row>
      <xdr:rowOff>132480</xdr:rowOff>
    </xdr:to>
    <mc:AlternateContent xmlns:mc="http://schemas.openxmlformats.org/markup-compatibility/2006" xmlns:sle15="http://schemas.microsoft.com/office/drawing/2012/slicer">
      <mc:Choice Requires="sle15">
        <xdr:graphicFrame macro="">
          <xdr:nvGraphicFramePr>
            <xdr:cNvPr id="3" name="Property Type">
              <a:extLst>
                <a:ext uri="{FF2B5EF4-FFF2-40B4-BE49-F238E27FC236}">
                  <a16:creationId xmlns:a16="http://schemas.microsoft.com/office/drawing/2014/main" id="{363FA2FB-5AD4-2828-914F-AC8538483613}"/>
                </a:ext>
              </a:extLst>
            </xdr:cNvPr>
            <xdr:cNvGraphicFramePr/>
          </xdr:nvGraphicFramePr>
          <xdr:xfrm>
            <a:off x="0" y="0"/>
            <a:ext cx="0" cy="0"/>
          </xdr:xfrm>
          <a:graphic>
            <a:graphicData uri="http://schemas.microsoft.com/office/drawing/2010/slicer">
              <sle:slicer xmlns:sle="http://schemas.microsoft.com/office/drawing/2010/slicer" name="Property Type"/>
            </a:graphicData>
          </a:graphic>
        </xdr:graphicFrame>
      </mc:Choice>
      <mc:Fallback xmlns="">
        <xdr:sp macro="" textlink="">
          <xdr:nvSpPr>
            <xdr:cNvPr id="0" name=""/>
            <xdr:cNvSpPr>
              <a:spLocks noTextEdit="1"/>
            </xdr:cNvSpPr>
          </xdr:nvSpPr>
          <xdr:spPr>
            <a:xfrm>
              <a:off x="1081891" y="1095375"/>
              <a:ext cx="1124381" cy="220321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76200</xdr:colOff>
          <xdr:row>2</xdr:row>
          <xdr:rowOff>127000</xdr:rowOff>
        </xdr:from>
        <xdr:to>
          <xdr:col>0</xdr:col>
          <xdr:colOff>2552700</xdr:colOff>
          <xdr:row>4</xdr:row>
          <xdr:rowOff>114300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4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Config Item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4</xdr:row>
          <xdr:rowOff>12700</xdr:rowOff>
        </xdr:from>
        <xdr:to>
          <xdr:col>1</xdr:col>
          <xdr:colOff>203200</xdr:colOff>
          <xdr:row>5</xdr:row>
          <xdr:rowOff>266700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xdr:row>
          <xdr:rowOff>342900</xdr:rowOff>
        </xdr:from>
        <xdr:to>
          <xdr:col>0</xdr:col>
          <xdr:colOff>1117600</xdr:colOff>
          <xdr:row>5</xdr:row>
          <xdr:rowOff>609600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500-00000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7</xdr:row>
          <xdr:rowOff>12700</xdr:rowOff>
        </xdr:from>
        <xdr:to>
          <xdr:col>0</xdr:col>
          <xdr:colOff>1041400</xdr:colOff>
          <xdr:row>7</xdr:row>
          <xdr:rowOff>419100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Event</a:t>
              </a:r>
            </a:p>
          </xdr:txBody>
        </xdr:sp>
        <xdr:clientData fPrintsWithSheet="0"/>
      </xdr:twoCellAnchor>
    </mc:Choice>
    <mc:Fallback/>
  </mc:AlternateContent>
  <xdr:twoCellAnchor editAs="absolute">
    <xdr:from>
      <xdr:col>0</xdr:col>
      <xdr:colOff>54158</xdr:colOff>
      <xdr:row>3</xdr:row>
      <xdr:rowOff>58240</xdr:rowOff>
    </xdr:from>
    <xdr:to>
      <xdr:col>17</xdr:col>
      <xdr:colOff>1173390</xdr:colOff>
      <xdr:row>3</xdr:row>
      <xdr:rowOff>857886</xdr:rowOff>
    </xdr:to>
    <mc:AlternateContent xmlns:mc="http://schemas.openxmlformats.org/markup-compatibility/2006" xmlns:sle15="http://schemas.microsoft.com/office/drawing/2012/slicer">
      <mc:Choice Requires="sle15">
        <xdr:graphicFrame macro="">
          <xdr:nvGraphicFramePr>
            <xdr:cNvPr id="3" name="SlicerAssetID">
              <a:extLst>
                <a:ext uri="{FF2B5EF4-FFF2-40B4-BE49-F238E27FC236}">
                  <a16:creationId xmlns:a16="http://schemas.microsoft.com/office/drawing/2014/main" id="{D234FA27-1AF2-B5D5-5C12-F86F166004B7}"/>
                </a:ext>
              </a:extLst>
            </xdr:cNvPr>
            <xdr:cNvGraphicFramePr/>
          </xdr:nvGraphicFramePr>
          <xdr:xfrm>
            <a:off x="0" y="0"/>
            <a:ext cx="0" cy="0"/>
          </xdr:xfrm>
          <a:graphic>
            <a:graphicData uri="http://schemas.microsoft.com/office/drawing/2010/slicer">
              <sle:slicer xmlns:sle="http://schemas.microsoft.com/office/drawing/2010/slicer" name="SlicerAssetID"/>
            </a:graphicData>
          </a:graphic>
        </xdr:graphicFrame>
      </mc:Choice>
      <mc:Fallback xmlns="">
        <xdr:sp macro="" textlink="">
          <xdr:nvSpPr>
            <xdr:cNvPr id="0" name=""/>
            <xdr:cNvSpPr>
              <a:spLocks noTextEdit="1"/>
            </xdr:cNvSpPr>
          </xdr:nvSpPr>
          <xdr:spPr>
            <a:xfrm>
              <a:off x="47173" y="361044"/>
              <a:ext cx="9395278" cy="799646"/>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17</xdr:col>
      <xdr:colOff>1382940</xdr:colOff>
      <xdr:row>3</xdr:row>
      <xdr:rowOff>21861</xdr:rowOff>
    </xdr:from>
    <xdr:to>
      <xdr:col>19</xdr:col>
      <xdr:colOff>0</xdr:colOff>
      <xdr:row>3</xdr:row>
      <xdr:rowOff>897165</xdr:rowOff>
    </xdr:to>
    <mc:AlternateContent xmlns:mc="http://schemas.openxmlformats.org/markup-compatibility/2006" xmlns:sle15="http://schemas.microsoft.com/office/drawing/2012/slicer">
      <mc:Choice Requires="sle15">
        <xdr:graphicFrame macro="">
          <xdr:nvGraphicFramePr>
            <xdr:cNvPr id="5" name="Event Year/Month">
              <a:extLst>
                <a:ext uri="{FF2B5EF4-FFF2-40B4-BE49-F238E27FC236}">
                  <a16:creationId xmlns:a16="http://schemas.microsoft.com/office/drawing/2014/main" id="{59816FE7-2C89-2E3A-D8AA-8749D7121F22}"/>
                </a:ext>
              </a:extLst>
            </xdr:cNvPr>
            <xdr:cNvGraphicFramePr/>
          </xdr:nvGraphicFramePr>
          <xdr:xfrm>
            <a:off x="0" y="0"/>
            <a:ext cx="0" cy="0"/>
          </xdr:xfrm>
          <a:graphic>
            <a:graphicData uri="http://schemas.microsoft.com/office/drawing/2010/slicer">
              <sle:slicer xmlns:sle="http://schemas.microsoft.com/office/drawing/2010/slicer" name="Event Year/Month"/>
            </a:graphicData>
          </a:graphic>
        </xdr:graphicFrame>
      </mc:Choice>
      <mc:Fallback xmlns="">
        <xdr:sp macro="" textlink="">
          <xdr:nvSpPr>
            <xdr:cNvPr id="0" name=""/>
            <xdr:cNvSpPr>
              <a:spLocks noTextEdit="1"/>
            </xdr:cNvSpPr>
          </xdr:nvSpPr>
          <xdr:spPr>
            <a:xfrm>
              <a:off x="9661526" y="339270"/>
              <a:ext cx="2734581" cy="858159"/>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76200</xdr:colOff>
          <xdr:row>7</xdr:row>
          <xdr:rowOff>495300</xdr:rowOff>
        </xdr:from>
        <xdr:to>
          <xdr:col>0</xdr:col>
          <xdr:colOff>1143000</xdr:colOff>
          <xdr:row>7</xdr:row>
          <xdr:rowOff>736600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700-000007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7</xdr:row>
          <xdr:rowOff>838200</xdr:rowOff>
        </xdr:from>
        <xdr:to>
          <xdr:col>0</xdr:col>
          <xdr:colOff>1149350</xdr:colOff>
          <xdr:row>7</xdr:row>
          <xdr:rowOff>1035050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7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Button 8</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3086101</xdr:colOff>
      <xdr:row>10</xdr:row>
      <xdr:rowOff>34925</xdr:rowOff>
    </xdr:from>
    <xdr:to>
      <xdr:col>2</xdr:col>
      <xdr:colOff>1562101</xdr:colOff>
      <xdr:row>33</xdr:row>
      <xdr:rowOff>123825</xdr:rowOff>
    </xdr:to>
    <xdr:graphicFrame macro="">
      <xdr:nvGraphicFramePr>
        <xdr:cNvPr id="3" name="Chart 2">
          <a:extLst>
            <a:ext uri="{FF2B5EF4-FFF2-40B4-BE49-F238E27FC236}">
              <a16:creationId xmlns:a16="http://schemas.microsoft.com/office/drawing/2014/main" id="{69E650DD-38F4-0E5E-6CCC-8ED5C61A3E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797859</xdr:rowOff>
    </xdr:from>
    <xdr:to>
      <xdr:col>1</xdr:col>
      <xdr:colOff>539750</xdr:colOff>
      <xdr:row>13</xdr:row>
      <xdr:rowOff>114487</xdr:rowOff>
    </xdr:to>
    <mc:AlternateContent xmlns:mc="http://schemas.openxmlformats.org/markup-compatibility/2006" xmlns:a14="http://schemas.microsoft.com/office/drawing/2010/main">
      <mc:Choice Requires="a14">
        <xdr:graphicFrame macro="">
          <xdr:nvGraphicFramePr>
            <xdr:cNvPr id="4" name="System">
              <a:extLst>
                <a:ext uri="{FF2B5EF4-FFF2-40B4-BE49-F238E27FC236}">
                  <a16:creationId xmlns:a16="http://schemas.microsoft.com/office/drawing/2014/main" id="{396BDB7B-F385-E44C-1124-153E5C7B3923}"/>
                </a:ext>
              </a:extLst>
            </xdr:cNvPr>
            <xdr:cNvGraphicFramePr/>
          </xdr:nvGraphicFramePr>
          <xdr:xfrm>
            <a:off x="0" y="0"/>
            <a:ext cx="0" cy="0"/>
          </xdr:xfrm>
          <a:graphic>
            <a:graphicData uri="http://schemas.microsoft.com/office/drawing/2010/slicer">
              <sle:slicer xmlns:sle="http://schemas.microsoft.com/office/drawing/2010/slicer" name="System"/>
            </a:graphicData>
          </a:graphic>
        </xdr:graphicFrame>
      </mc:Choice>
      <mc:Fallback xmlns="">
        <xdr:sp macro="" textlink="">
          <xdr:nvSpPr>
            <xdr:cNvPr id="0" name=""/>
            <xdr:cNvSpPr>
              <a:spLocks noTextEdit="1"/>
            </xdr:cNvSpPr>
          </xdr:nvSpPr>
          <xdr:spPr>
            <a:xfrm>
              <a:off x="0" y="954741"/>
              <a:ext cx="1716368" cy="299215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514350</xdr:colOff>
      <xdr:row>1</xdr:row>
      <xdr:rowOff>797859</xdr:rowOff>
    </xdr:from>
    <xdr:to>
      <xdr:col>1</xdr:col>
      <xdr:colOff>2352675</xdr:colOff>
      <xdr:row>46</xdr:row>
      <xdr:rowOff>54162</xdr:rowOff>
    </xdr:to>
    <mc:AlternateContent xmlns:mc="http://schemas.openxmlformats.org/markup-compatibility/2006" xmlns:a14="http://schemas.microsoft.com/office/drawing/2010/main">
      <mc:Choice Requires="a14">
        <xdr:graphicFrame macro="">
          <xdr:nvGraphicFramePr>
            <xdr:cNvPr id="5" name="Sub System">
              <a:extLst>
                <a:ext uri="{FF2B5EF4-FFF2-40B4-BE49-F238E27FC236}">
                  <a16:creationId xmlns:a16="http://schemas.microsoft.com/office/drawing/2014/main" id="{D44DE535-A2CF-88EA-D357-2776BEE44D94}"/>
                </a:ext>
              </a:extLst>
            </xdr:cNvPr>
            <xdr:cNvGraphicFramePr/>
          </xdr:nvGraphicFramePr>
          <xdr:xfrm>
            <a:off x="0" y="0"/>
            <a:ext cx="0" cy="0"/>
          </xdr:xfrm>
          <a:graphic>
            <a:graphicData uri="http://schemas.microsoft.com/office/drawing/2010/slicer">
              <sle:slicer xmlns:sle="http://schemas.microsoft.com/office/drawing/2010/slicer" name="Sub System"/>
            </a:graphicData>
          </a:graphic>
        </xdr:graphicFrame>
      </mc:Choice>
      <mc:Fallback xmlns="">
        <xdr:sp macro="" textlink="">
          <xdr:nvSpPr>
            <xdr:cNvPr id="0" name=""/>
            <xdr:cNvSpPr>
              <a:spLocks noTextEdit="1"/>
            </xdr:cNvSpPr>
          </xdr:nvSpPr>
          <xdr:spPr>
            <a:xfrm>
              <a:off x="1690968" y="954741"/>
              <a:ext cx="1838325" cy="81089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4314825</xdr:colOff>
      <xdr:row>1</xdr:row>
      <xdr:rowOff>797859</xdr:rowOff>
    </xdr:from>
    <xdr:to>
      <xdr:col>1</xdr:col>
      <xdr:colOff>6140450</xdr:colOff>
      <xdr:row>8</xdr:row>
      <xdr:rowOff>95437</xdr:rowOff>
    </xdr:to>
    <mc:AlternateContent xmlns:mc="http://schemas.openxmlformats.org/markup-compatibility/2006" xmlns:a14="http://schemas.microsoft.com/office/drawing/2010/main">
      <mc:Choice Requires="a14">
        <xdr:graphicFrame macro="">
          <xdr:nvGraphicFramePr>
            <xdr:cNvPr id="6" name="AttendanceDelay">
              <a:extLst>
                <a:ext uri="{FF2B5EF4-FFF2-40B4-BE49-F238E27FC236}">
                  <a16:creationId xmlns:a16="http://schemas.microsoft.com/office/drawing/2014/main" id="{34CA4CD2-5D6F-CDEB-1A66-1E99D23183AA}"/>
                </a:ext>
              </a:extLst>
            </xdr:cNvPr>
            <xdr:cNvGraphicFramePr/>
          </xdr:nvGraphicFramePr>
          <xdr:xfrm>
            <a:off x="0" y="0"/>
            <a:ext cx="0" cy="0"/>
          </xdr:xfrm>
          <a:graphic>
            <a:graphicData uri="http://schemas.microsoft.com/office/drawing/2010/slicer">
              <sle:slicer xmlns:sle="http://schemas.microsoft.com/office/drawing/2010/slicer" name="AttendanceDelay"/>
            </a:graphicData>
          </a:graphic>
        </xdr:graphicFrame>
      </mc:Choice>
      <mc:Fallback xmlns="">
        <xdr:sp macro="" textlink="">
          <xdr:nvSpPr>
            <xdr:cNvPr id="0" name=""/>
            <xdr:cNvSpPr>
              <a:spLocks noTextEdit="1"/>
            </xdr:cNvSpPr>
          </xdr:nvSpPr>
          <xdr:spPr>
            <a:xfrm>
              <a:off x="5488268" y="954741"/>
              <a:ext cx="1828800" cy="21886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2419350</xdr:colOff>
      <xdr:row>1</xdr:row>
      <xdr:rowOff>807384</xdr:rowOff>
    </xdr:from>
    <xdr:to>
      <xdr:col>1</xdr:col>
      <xdr:colOff>4257675</xdr:colOff>
      <xdr:row>8</xdr:row>
      <xdr:rowOff>114487</xdr:rowOff>
    </xdr:to>
    <mc:AlternateContent xmlns:mc="http://schemas.openxmlformats.org/markup-compatibility/2006" xmlns:a14="http://schemas.microsoft.com/office/drawing/2010/main">
      <mc:Choice Requires="a14">
        <xdr:graphicFrame macro="">
          <xdr:nvGraphicFramePr>
            <xdr:cNvPr id="7" name="NotificationDelay">
              <a:extLst>
                <a:ext uri="{FF2B5EF4-FFF2-40B4-BE49-F238E27FC236}">
                  <a16:creationId xmlns:a16="http://schemas.microsoft.com/office/drawing/2014/main" id="{24148100-0853-C190-89CD-C4DA2A2A0A04}"/>
                </a:ext>
              </a:extLst>
            </xdr:cNvPr>
            <xdr:cNvGraphicFramePr/>
          </xdr:nvGraphicFramePr>
          <xdr:xfrm>
            <a:off x="0" y="0"/>
            <a:ext cx="0" cy="0"/>
          </xdr:xfrm>
          <a:graphic>
            <a:graphicData uri="http://schemas.microsoft.com/office/drawing/2010/slicer">
              <sle:slicer xmlns:sle="http://schemas.microsoft.com/office/drawing/2010/slicer" name="NotificationDelay"/>
            </a:graphicData>
          </a:graphic>
        </xdr:graphicFrame>
      </mc:Choice>
      <mc:Fallback xmlns="">
        <xdr:sp macro="" textlink="">
          <xdr:nvSpPr>
            <xdr:cNvPr id="0" name=""/>
            <xdr:cNvSpPr>
              <a:spLocks noTextEdit="1"/>
            </xdr:cNvSpPr>
          </xdr:nvSpPr>
          <xdr:spPr>
            <a:xfrm>
              <a:off x="3595968" y="967441"/>
              <a:ext cx="1838325"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6248400</xdr:colOff>
      <xdr:row>1</xdr:row>
      <xdr:rowOff>807384</xdr:rowOff>
    </xdr:from>
    <xdr:to>
      <xdr:col>1</xdr:col>
      <xdr:colOff>7534275</xdr:colOff>
      <xdr:row>8</xdr:row>
      <xdr:rowOff>114487</xdr:rowOff>
    </xdr:to>
    <mc:AlternateContent xmlns:mc="http://schemas.openxmlformats.org/markup-compatibility/2006" xmlns:a14="http://schemas.microsoft.com/office/drawing/2010/main">
      <mc:Choice Requires="a14">
        <xdr:graphicFrame macro="">
          <xdr:nvGraphicFramePr>
            <xdr:cNvPr id="8" name="CloseOutDays">
              <a:extLst>
                <a:ext uri="{FF2B5EF4-FFF2-40B4-BE49-F238E27FC236}">
                  <a16:creationId xmlns:a16="http://schemas.microsoft.com/office/drawing/2014/main" id="{A94B3B73-8EFF-075D-3C46-BF8F90C9EF06}"/>
                </a:ext>
              </a:extLst>
            </xdr:cNvPr>
            <xdr:cNvGraphicFramePr/>
          </xdr:nvGraphicFramePr>
          <xdr:xfrm>
            <a:off x="0" y="0"/>
            <a:ext cx="0" cy="0"/>
          </xdr:xfrm>
          <a:graphic>
            <a:graphicData uri="http://schemas.microsoft.com/office/drawing/2010/slicer">
              <sle:slicer xmlns:sle="http://schemas.microsoft.com/office/drawing/2010/slicer" name="CloseOutDays"/>
            </a:graphicData>
          </a:graphic>
        </xdr:graphicFrame>
      </mc:Choice>
      <mc:Fallback xmlns="">
        <xdr:sp macro="" textlink="">
          <xdr:nvSpPr>
            <xdr:cNvPr id="0" name=""/>
            <xdr:cNvSpPr>
              <a:spLocks noTextEdit="1"/>
            </xdr:cNvSpPr>
          </xdr:nvSpPr>
          <xdr:spPr>
            <a:xfrm>
              <a:off x="7425018" y="967441"/>
              <a:ext cx="1285875"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xdr:row>
      <xdr:rowOff>51175</xdr:rowOff>
    </xdr:from>
    <xdr:to>
      <xdr:col>1</xdr:col>
      <xdr:colOff>2701925</xdr:colOff>
      <xdr:row>1</xdr:row>
      <xdr:rowOff>712881</xdr:rowOff>
    </xdr:to>
    <mc:AlternateContent xmlns:mc="http://schemas.openxmlformats.org/markup-compatibility/2006" xmlns:a14="http://schemas.microsoft.com/office/drawing/2010/main">
      <mc:Choice Requires="a14">
        <xdr:graphicFrame macro="">
          <xdr:nvGraphicFramePr>
            <xdr:cNvPr id="9" name="ExampleData 1">
              <a:extLst>
                <a:ext uri="{FF2B5EF4-FFF2-40B4-BE49-F238E27FC236}">
                  <a16:creationId xmlns:a16="http://schemas.microsoft.com/office/drawing/2014/main" id="{570F3A38-9911-E7C5-4C25-67E515534A78}"/>
                </a:ext>
              </a:extLst>
            </xdr:cNvPr>
            <xdr:cNvGraphicFramePr/>
          </xdr:nvGraphicFramePr>
          <xdr:xfrm>
            <a:off x="0" y="0"/>
            <a:ext cx="0" cy="0"/>
          </xdr:xfrm>
          <a:graphic>
            <a:graphicData uri="http://schemas.microsoft.com/office/drawing/2010/slicer">
              <sle:slicer xmlns:sle="http://schemas.microsoft.com/office/drawing/2010/slicer" name="ExampleData 1"/>
            </a:graphicData>
          </a:graphic>
        </xdr:graphicFrame>
      </mc:Choice>
      <mc:Fallback xmlns="">
        <xdr:sp macro="" textlink="">
          <xdr:nvSpPr>
            <xdr:cNvPr id="0" name=""/>
            <xdr:cNvSpPr>
              <a:spLocks noTextEdit="1"/>
            </xdr:cNvSpPr>
          </xdr:nvSpPr>
          <xdr:spPr>
            <a:xfrm>
              <a:off x="0" y="204882"/>
              <a:ext cx="3878543" cy="66488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7896225</xdr:colOff>
      <xdr:row>1</xdr:row>
      <xdr:rowOff>769284</xdr:rowOff>
    </xdr:from>
    <xdr:to>
      <xdr:col>2</xdr:col>
      <xdr:colOff>1590675</xdr:colOff>
      <xdr:row>8</xdr:row>
      <xdr:rowOff>76387</xdr:rowOff>
    </xdr:to>
    <mc:AlternateContent xmlns:mc="http://schemas.openxmlformats.org/markup-compatibility/2006" xmlns:a14="http://schemas.microsoft.com/office/drawing/2010/main">
      <mc:Choice Requires="a14">
        <xdr:graphicFrame macro="">
          <xdr:nvGraphicFramePr>
            <xdr:cNvPr id="10" name="Event Source">
              <a:extLst>
                <a:ext uri="{FF2B5EF4-FFF2-40B4-BE49-F238E27FC236}">
                  <a16:creationId xmlns:a16="http://schemas.microsoft.com/office/drawing/2014/main" id="{F49410F8-14C1-4B1B-F6DB-B3C76AE16853}"/>
                </a:ext>
              </a:extLst>
            </xdr:cNvPr>
            <xdr:cNvGraphicFramePr/>
          </xdr:nvGraphicFramePr>
          <xdr:xfrm>
            <a:off x="0" y="0"/>
            <a:ext cx="0" cy="0"/>
          </xdr:xfrm>
          <a:graphic>
            <a:graphicData uri="http://schemas.microsoft.com/office/drawing/2010/slicer">
              <sle:slicer xmlns:sle="http://schemas.microsoft.com/office/drawing/2010/slicer" name="Event Source"/>
            </a:graphicData>
          </a:graphic>
        </xdr:graphicFrame>
      </mc:Choice>
      <mc:Fallback xmlns="">
        <xdr:sp macro="" textlink="">
          <xdr:nvSpPr>
            <xdr:cNvPr id="0" name=""/>
            <xdr:cNvSpPr>
              <a:spLocks noTextEdit="1"/>
            </xdr:cNvSpPr>
          </xdr:nvSpPr>
          <xdr:spPr>
            <a:xfrm>
              <a:off x="9069668" y="929341"/>
              <a:ext cx="1620183"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1</xdr:col>
          <xdr:colOff>3022600</xdr:colOff>
          <xdr:row>1</xdr:row>
          <xdr:rowOff>114300</xdr:rowOff>
        </xdr:from>
        <xdr:to>
          <xdr:col>1</xdr:col>
          <xdr:colOff>5181600</xdr:colOff>
          <xdr:row>1</xdr:row>
          <xdr:rowOff>609600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14</xdr:row>
      <xdr:rowOff>63500</xdr:rowOff>
    </xdr:from>
    <xdr:to>
      <xdr:col>1</xdr:col>
      <xdr:colOff>628650</xdr:colOff>
      <xdr:row>31</xdr:row>
      <xdr:rowOff>127567</xdr:rowOff>
    </xdr:to>
    <mc:AlternateContent xmlns:mc="http://schemas.openxmlformats.org/markup-compatibility/2006" xmlns:a14="http://schemas.microsoft.com/office/drawing/2010/main">
      <mc:Choice Requires="a14">
        <xdr:graphicFrame macro="">
          <xdr:nvGraphicFramePr>
            <xdr:cNvPr id="2" name="Asset ID 1">
              <a:extLst>
                <a:ext uri="{FF2B5EF4-FFF2-40B4-BE49-F238E27FC236}">
                  <a16:creationId xmlns:a16="http://schemas.microsoft.com/office/drawing/2014/main" id="{3085BBDD-0869-7C1B-2127-680D0E69C8CB}"/>
                </a:ext>
              </a:extLst>
            </xdr:cNvPr>
            <xdr:cNvGraphicFramePr/>
          </xdr:nvGraphicFramePr>
          <xdr:xfrm>
            <a:off x="0" y="0"/>
            <a:ext cx="0" cy="0"/>
          </xdr:xfrm>
          <a:graphic>
            <a:graphicData uri="http://schemas.microsoft.com/office/drawing/2010/slicer">
              <sle:slicer xmlns:sle="http://schemas.microsoft.com/office/drawing/2010/slicer" name="Asset ID 1"/>
            </a:graphicData>
          </a:graphic>
        </xdr:graphicFrame>
      </mc:Choice>
      <mc:Fallback xmlns="">
        <xdr:sp macro="" textlink="">
          <xdr:nvSpPr>
            <xdr:cNvPr id="0" name=""/>
            <xdr:cNvSpPr>
              <a:spLocks noTextEdit="1"/>
            </xdr:cNvSpPr>
          </xdr:nvSpPr>
          <xdr:spPr>
            <a:xfrm>
              <a:off x="0" y="2366065"/>
              <a:ext cx="1241563" cy="23388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8</xdr:row>
      <xdr:rowOff>95251</xdr:rowOff>
    </xdr:from>
    <xdr:to>
      <xdr:col>1</xdr:col>
      <xdr:colOff>1181100</xdr:colOff>
      <xdr:row>13</xdr:row>
      <xdr:rowOff>50580</xdr:rowOff>
    </xdr:to>
    <mc:AlternateContent xmlns:mc="http://schemas.openxmlformats.org/markup-compatibility/2006" xmlns:a14="http://schemas.microsoft.com/office/drawing/2010/main">
      <mc:Choice Requires="a14">
        <xdr:graphicFrame macro="">
          <xdr:nvGraphicFramePr>
            <xdr:cNvPr id="3" name="Event Completed">
              <a:extLst>
                <a:ext uri="{FF2B5EF4-FFF2-40B4-BE49-F238E27FC236}">
                  <a16:creationId xmlns:a16="http://schemas.microsoft.com/office/drawing/2014/main" id="{011EA2D3-1C49-5770-DE23-C91AB6A16A2D}"/>
                </a:ext>
              </a:extLst>
            </xdr:cNvPr>
            <xdr:cNvGraphicFramePr/>
          </xdr:nvGraphicFramePr>
          <xdr:xfrm>
            <a:off x="0" y="0"/>
            <a:ext cx="0" cy="0"/>
          </xdr:xfrm>
          <a:graphic>
            <a:graphicData uri="http://schemas.microsoft.com/office/drawing/2010/slicer">
              <sle:slicer xmlns:sle="http://schemas.microsoft.com/office/drawing/2010/slicer" name="Event Completed"/>
            </a:graphicData>
          </a:graphic>
        </xdr:graphicFrame>
      </mc:Choice>
      <mc:Fallback xmlns="">
        <xdr:sp macro="" textlink="">
          <xdr:nvSpPr>
            <xdr:cNvPr id="0" name=""/>
            <xdr:cNvSpPr>
              <a:spLocks noTextEdit="1"/>
            </xdr:cNvSpPr>
          </xdr:nvSpPr>
          <xdr:spPr>
            <a:xfrm>
              <a:off x="0" y="1325217"/>
              <a:ext cx="1794013" cy="8993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2486025</xdr:colOff>
      <xdr:row>3</xdr:row>
      <xdr:rowOff>114299</xdr:rowOff>
    </xdr:from>
    <xdr:to>
      <xdr:col>7</xdr:col>
      <xdr:colOff>3238500</xdr:colOff>
      <xdr:row>8</xdr:row>
      <xdr:rowOff>8282</xdr:rowOff>
    </xdr:to>
    <xdr:sp macro="" textlink="">
      <xdr:nvSpPr>
        <xdr:cNvPr id="4" name="TextBox 3">
          <a:extLst>
            <a:ext uri="{FF2B5EF4-FFF2-40B4-BE49-F238E27FC236}">
              <a16:creationId xmlns:a16="http://schemas.microsoft.com/office/drawing/2014/main" id="{9CD9AE0D-77FA-135F-D9B6-CC9E73613067}"/>
            </a:ext>
          </a:extLst>
        </xdr:cNvPr>
        <xdr:cNvSpPr txBox="1"/>
      </xdr:nvSpPr>
      <xdr:spPr>
        <a:xfrm>
          <a:off x="3098938" y="611256"/>
          <a:ext cx="9068214" cy="72224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NOTE: </a:t>
          </a:r>
          <a:r>
            <a:rPr lang="en-GB" sz="1100"/>
            <a:t>Use this report to query events by completion status and vehicle.</a:t>
          </a:r>
          <a:r>
            <a:rPr lang="en-GB" sz="1100" baseline="0"/>
            <a:t> You can attach this list to a maintenence visit by selecting 'Event Completed' = 'FALSE' and then the 'Asset ID' (or vehicle ID), giving you a list of all events for that vehicle that have not yet been completed. </a:t>
          </a:r>
        </a:p>
        <a:p>
          <a:r>
            <a:rPr lang="en-GB" sz="1100" b="1" baseline="0"/>
            <a:t>Remember</a:t>
          </a:r>
          <a:r>
            <a:rPr lang="en-GB" sz="1100" baseline="0"/>
            <a:t>: Refresh the report to ensure you have pulled in the most recently entered events from the event log.</a:t>
          </a:r>
          <a:endParaRPr lang="en-GB" sz="1100"/>
        </a:p>
      </xdr:txBody>
    </xdr:sp>
    <xdr:clientData/>
  </xdr:twoCellAnchor>
  <mc:AlternateContent xmlns:mc="http://schemas.openxmlformats.org/markup-compatibility/2006">
    <mc:Choice xmlns:a14="http://schemas.microsoft.com/office/drawing/2010/main" Requires="a14">
      <xdr:twoCellAnchor>
        <xdr:from>
          <xdr:col>0</xdr:col>
          <xdr:colOff>76200</xdr:colOff>
          <xdr:row>3</xdr:row>
          <xdr:rowOff>114300</xdr:rowOff>
        </xdr:from>
        <xdr:to>
          <xdr:col>1</xdr:col>
          <xdr:colOff>1612900</xdr:colOff>
          <xdr:row>6</xdr:row>
          <xdr:rowOff>152400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222244</xdr:colOff>
      <xdr:row>1</xdr:row>
      <xdr:rowOff>240908</xdr:rowOff>
    </xdr:from>
    <xdr:to>
      <xdr:col>4</xdr:col>
      <xdr:colOff>855478</xdr:colOff>
      <xdr:row>1</xdr:row>
      <xdr:rowOff>686720</xdr:rowOff>
    </xdr:to>
    <xdr:grpSp>
      <xdr:nvGrpSpPr>
        <xdr:cNvPr id="12" name="Group 11">
          <a:extLst>
            <a:ext uri="{FF2B5EF4-FFF2-40B4-BE49-F238E27FC236}">
              <a16:creationId xmlns:a16="http://schemas.microsoft.com/office/drawing/2014/main" id="{F6C61321-93D2-49D6-BA7F-600C7F6B22DA}"/>
            </a:ext>
          </a:extLst>
        </xdr:cNvPr>
        <xdr:cNvGrpSpPr/>
      </xdr:nvGrpSpPr>
      <xdr:grpSpPr>
        <a:xfrm>
          <a:off x="219069" y="420906"/>
          <a:ext cx="4343832" cy="448987"/>
          <a:chOff x="278592" y="166507"/>
          <a:chExt cx="6236508" cy="444417"/>
        </a:xfrm>
      </xdr:grpSpPr>
      <xdr:pic>
        <xdr:nvPicPr>
          <xdr:cNvPr id="14" name="Graphic 13" descr="Contract outline">
            <a:hlinkClick xmlns:r="http://schemas.openxmlformats.org/officeDocument/2006/relationships" r:id="rId1"/>
            <a:extLst>
              <a:ext uri="{FF2B5EF4-FFF2-40B4-BE49-F238E27FC236}">
                <a16:creationId xmlns:a16="http://schemas.microsoft.com/office/drawing/2014/main" id="{E4EADFA7-D347-E155-EAF5-831C6B4B47F8}"/>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15" name="TextBox 14">
            <a:hlinkClick xmlns:r="http://schemas.openxmlformats.org/officeDocument/2006/relationships" r:id="rId4"/>
            <a:extLst>
              <a:ext uri="{FF2B5EF4-FFF2-40B4-BE49-F238E27FC236}">
                <a16:creationId xmlns:a16="http://schemas.microsoft.com/office/drawing/2014/main" id="{8F08BD76-6E2F-86C0-58CC-96E784323753}"/>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16" name="Graphic 15" descr="Network outline">
            <a:hlinkClick xmlns:r="http://schemas.openxmlformats.org/officeDocument/2006/relationships" r:id="rId4"/>
            <a:extLst>
              <a:ext uri="{FF2B5EF4-FFF2-40B4-BE49-F238E27FC236}">
                <a16:creationId xmlns:a16="http://schemas.microsoft.com/office/drawing/2014/main" id="{72B87815-B400-0C03-3251-9CC03B7A1B72}"/>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17" name="TextBox 16">
            <a:hlinkClick xmlns:r="http://schemas.openxmlformats.org/officeDocument/2006/relationships" r:id="rId7"/>
            <a:extLst>
              <a:ext uri="{FF2B5EF4-FFF2-40B4-BE49-F238E27FC236}">
                <a16:creationId xmlns:a16="http://schemas.microsoft.com/office/drawing/2014/main" id="{01783598-58B0-E771-15C9-804AF2F8EEB9}"/>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18" name="Graphic 17" descr="Toy Train outline">
            <a:hlinkClick xmlns:r="http://schemas.openxmlformats.org/officeDocument/2006/relationships" r:id="rId7"/>
            <a:extLst>
              <a:ext uri="{FF2B5EF4-FFF2-40B4-BE49-F238E27FC236}">
                <a16:creationId xmlns:a16="http://schemas.microsoft.com/office/drawing/2014/main" id="{F7FE2B4F-82A4-7DE0-3247-FD0F8FE516AD}"/>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19" name="TextBox 18">
            <a:hlinkClick xmlns:r="http://schemas.openxmlformats.org/officeDocument/2006/relationships" r:id="rId1"/>
            <a:extLst>
              <a:ext uri="{FF2B5EF4-FFF2-40B4-BE49-F238E27FC236}">
                <a16:creationId xmlns:a16="http://schemas.microsoft.com/office/drawing/2014/main" id="{21285036-5235-BFB0-3FB7-1049B5EFB4E3}"/>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20" name="TextBox 19">
            <a:hlinkClick xmlns:r="http://schemas.openxmlformats.org/officeDocument/2006/relationships" r:id="rId10"/>
            <a:extLst>
              <a:ext uri="{FF2B5EF4-FFF2-40B4-BE49-F238E27FC236}">
                <a16:creationId xmlns:a16="http://schemas.microsoft.com/office/drawing/2014/main" id="{FD6A971F-3493-21B4-B627-7E4B177B5A1F}"/>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21" name="Graphic 20" descr="Tools outline">
            <a:hlinkClick xmlns:r="http://schemas.openxmlformats.org/officeDocument/2006/relationships" r:id="rId10"/>
            <a:extLst>
              <a:ext uri="{FF2B5EF4-FFF2-40B4-BE49-F238E27FC236}">
                <a16:creationId xmlns:a16="http://schemas.microsoft.com/office/drawing/2014/main" id="{6E310F27-95FC-D950-4F21-60950EC692D6}"/>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0</xdr:col>
          <xdr:colOff>76200</xdr:colOff>
          <xdr:row>2</xdr:row>
          <xdr:rowOff>114300</xdr:rowOff>
        </xdr:from>
        <xdr:to>
          <xdr:col>1</xdr:col>
          <xdr:colOff>88900</xdr:colOff>
          <xdr:row>3</xdr:row>
          <xdr:rowOff>266700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A00-000006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Visit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3</xdr:row>
          <xdr:rowOff>342900</xdr:rowOff>
        </xdr:from>
        <xdr:to>
          <xdr:col>1</xdr:col>
          <xdr:colOff>317500</xdr:colOff>
          <xdr:row>3</xdr:row>
          <xdr:rowOff>609600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A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123825</xdr:rowOff>
    </xdr:from>
    <xdr:to>
      <xdr:col>0</xdr:col>
      <xdr:colOff>1539875</xdr:colOff>
      <xdr:row>14</xdr:row>
      <xdr:rowOff>85725</xdr:rowOff>
    </xdr:to>
    <mc:AlternateContent xmlns:mc="http://schemas.openxmlformats.org/markup-compatibility/2006" xmlns:sle15="http://schemas.microsoft.com/office/drawing/2012/slicer">
      <mc:Choice Requires="sle15">
        <xdr:graphicFrame macro="">
          <xdr:nvGraphicFramePr>
            <xdr:cNvPr id="2" name="Maintenance ID">
              <a:extLst>
                <a:ext uri="{FF2B5EF4-FFF2-40B4-BE49-F238E27FC236}">
                  <a16:creationId xmlns:a16="http://schemas.microsoft.com/office/drawing/2014/main" id="{3E2CC6D9-27B6-2DDC-E82D-D480678A869E}"/>
                </a:ext>
              </a:extLst>
            </xdr:cNvPr>
            <xdr:cNvGraphicFramePr/>
          </xdr:nvGraphicFramePr>
          <xdr:xfrm>
            <a:off x="0" y="0"/>
            <a:ext cx="0" cy="0"/>
          </xdr:xfrm>
          <a:graphic>
            <a:graphicData uri="http://schemas.microsoft.com/office/drawing/2010/slicer">
              <sle:slicer xmlns:sle="http://schemas.microsoft.com/office/drawing/2010/slicer" name="Maintenance ID"/>
            </a:graphicData>
          </a:graphic>
        </xdr:graphicFrame>
      </mc:Choice>
      <mc:Fallback xmlns="">
        <xdr:sp macro="" textlink="">
          <xdr:nvSpPr>
            <xdr:cNvPr id="0" name=""/>
            <xdr:cNvSpPr>
              <a:spLocks noTextEdit="1"/>
            </xdr:cNvSpPr>
          </xdr:nvSpPr>
          <xdr:spPr>
            <a:xfrm>
              <a:off x="0" y="1428750"/>
              <a:ext cx="1539875" cy="141922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1562100</xdr:colOff>
      <xdr:row>5</xdr:row>
      <xdr:rowOff>114300</xdr:rowOff>
    </xdr:from>
    <xdr:to>
      <xdr:col>0</xdr:col>
      <xdr:colOff>3390900</xdr:colOff>
      <xdr:row>14</xdr:row>
      <xdr:rowOff>57150</xdr:rowOff>
    </xdr:to>
    <mc:AlternateContent xmlns:mc="http://schemas.openxmlformats.org/markup-compatibility/2006" xmlns:sle15="http://schemas.microsoft.com/office/drawing/2012/slicer">
      <mc:Choice Requires="sle15">
        <xdr:graphicFrame macro="">
          <xdr:nvGraphicFramePr>
            <xdr:cNvPr id="3" name="Event ID">
              <a:extLst>
                <a:ext uri="{FF2B5EF4-FFF2-40B4-BE49-F238E27FC236}">
                  <a16:creationId xmlns:a16="http://schemas.microsoft.com/office/drawing/2014/main" id="{159B6815-0992-F0B9-C7E9-DF74FD102749}"/>
                </a:ext>
              </a:extLst>
            </xdr:cNvPr>
            <xdr:cNvGraphicFramePr/>
          </xdr:nvGraphicFramePr>
          <xdr:xfrm>
            <a:off x="0" y="0"/>
            <a:ext cx="0" cy="0"/>
          </xdr:xfrm>
          <a:graphic>
            <a:graphicData uri="http://schemas.microsoft.com/office/drawing/2010/slicer">
              <sle:slicer xmlns:sle="http://schemas.microsoft.com/office/drawing/2010/slicer" name="Event ID"/>
            </a:graphicData>
          </a:graphic>
        </xdr:graphicFrame>
      </mc:Choice>
      <mc:Fallback xmlns="">
        <xdr:sp macro="" textlink="">
          <xdr:nvSpPr>
            <xdr:cNvPr id="0" name=""/>
            <xdr:cNvSpPr>
              <a:spLocks noTextEdit="1"/>
            </xdr:cNvSpPr>
          </xdr:nvSpPr>
          <xdr:spPr>
            <a:xfrm>
              <a:off x="1562100" y="1416050"/>
              <a:ext cx="1828800" cy="14033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228600</xdr:colOff>
          <xdr:row>2</xdr:row>
          <xdr:rowOff>76200</xdr:rowOff>
        </xdr:from>
        <xdr:to>
          <xdr:col>0</xdr:col>
          <xdr:colOff>3060700</xdr:colOff>
          <xdr:row>2</xdr:row>
          <xdr:rowOff>546100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B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Maintenance - Event Log Link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xdr:colOff>
          <xdr:row>1</xdr:row>
          <xdr:rowOff>381000</xdr:rowOff>
        </xdr:from>
        <xdr:to>
          <xdr:col>1</xdr:col>
          <xdr:colOff>768350</xdr:colOff>
          <xdr:row>2</xdr:row>
          <xdr:rowOff>177800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C00-000003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Enter Inventory Items Individually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xdr:colOff>
          <xdr:row>2</xdr:row>
          <xdr:rowOff>196850</xdr:rowOff>
        </xdr:from>
        <xdr:to>
          <xdr:col>28</xdr:col>
          <xdr:colOff>304800</xdr:colOff>
          <xdr:row>2</xdr:row>
          <xdr:rowOff>615950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0C00-000005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2</xdr:row>
          <xdr:rowOff>285750</xdr:rowOff>
        </xdr:from>
        <xdr:to>
          <xdr:col>1</xdr:col>
          <xdr:colOff>730250</xdr:colOff>
          <xdr:row>2</xdr:row>
          <xdr:rowOff>692150</xdr:rowOff>
        </xdr:to>
        <xdr:sp macro="" textlink="">
          <xdr:nvSpPr>
            <xdr:cNvPr id="40968" name="Button 8" hidden="1">
              <a:extLst>
                <a:ext uri="{63B3BB69-23CF-44E3-9099-C40C66FF867C}">
                  <a14:compatExt spid="_x0000_s40968"/>
                </a:ext>
                <a:ext uri="{FF2B5EF4-FFF2-40B4-BE49-F238E27FC236}">
                  <a16:creationId xmlns:a16="http://schemas.microsoft.com/office/drawing/2014/main" id="{00000000-0008-0000-0C00-000008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Enter Inventory from BoM</a:t>
              </a:r>
            </a:p>
          </xdr:txBody>
        </xdr:sp>
        <xdr:clientData fPrintsWithSheet="0"/>
      </xdr:twoCellAnchor>
    </mc:Choice>
    <mc:Fallback/>
  </mc:AlternateContent>
  <xdr:twoCellAnchor editAs="oneCell">
    <xdr:from>
      <xdr:col>20</xdr:col>
      <xdr:colOff>254975</xdr:colOff>
      <xdr:row>12</xdr:row>
      <xdr:rowOff>41032</xdr:rowOff>
    </xdr:from>
    <xdr:to>
      <xdr:col>22</xdr:col>
      <xdr:colOff>238612</xdr:colOff>
      <xdr:row>116</xdr:row>
      <xdr:rowOff>3906</xdr:rowOff>
    </xdr:to>
    <mc:AlternateContent xmlns:mc="http://schemas.openxmlformats.org/markup-compatibility/2006" xmlns:a14="http://schemas.microsoft.com/office/drawing/2010/main">
      <mc:Choice Requires="a14">
        <xdr:graphicFrame macro="">
          <xdr:nvGraphicFramePr>
            <xdr:cNvPr id="3" name="Asset ID 3">
              <a:extLst>
                <a:ext uri="{FF2B5EF4-FFF2-40B4-BE49-F238E27FC236}">
                  <a16:creationId xmlns:a16="http://schemas.microsoft.com/office/drawing/2014/main" id="{2564F56D-3220-5DD1-3D0E-4834C71A5F5E}"/>
                </a:ext>
              </a:extLst>
            </xdr:cNvPr>
            <xdr:cNvGraphicFramePr/>
          </xdr:nvGraphicFramePr>
          <xdr:xfrm>
            <a:off x="0" y="0"/>
            <a:ext cx="0" cy="0"/>
          </xdr:xfrm>
          <a:graphic>
            <a:graphicData uri="http://schemas.microsoft.com/office/drawing/2010/slicer">
              <sle:slicer xmlns:sle="http://schemas.microsoft.com/office/drawing/2010/slicer" name="Asset ID 3"/>
            </a:graphicData>
          </a:graphic>
        </xdr:graphicFrame>
      </mc:Choice>
      <mc:Fallback xmlns="">
        <xdr:sp macro="" textlink="">
          <xdr:nvSpPr>
            <xdr:cNvPr id="0" name=""/>
            <xdr:cNvSpPr>
              <a:spLocks noTextEdit="1"/>
            </xdr:cNvSpPr>
          </xdr:nvSpPr>
          <xdr:spPr>
            <a:xfrm>
              <a:off x="10865536" y="2692977"/>
              <a:ext cx="1154924" cy="2310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20</xdr:col>
      <xdr:colOff>255953</xdr:colOff>
      <xdr:row>3</xdr:row>
      <xdr:rowOff>17585</xdr:rowOff>
    </xdr:from>
    <xdr:to>
      <xdr:col>26</xdr:col>
      <xdr:colOff>564172</xdr:colOff>
      <xdr:row>103</xdr:row>
      <xdr:rowOff>88412</xdr:rowOff>
    </xdr:to>
    <mc:AlternateContent xmlns:mc="http://schemas.openxmlformats.org/markup-compatibility/2006" xmlns:tsle="http://schemas.microsoft.com/office/drawing/2012/timeslicer">
      <mc:Choice Requires="tsle">
        <xdr:graphicFrame macro="">
          <xdr:nvGraphicFramePr>
            <xdr:cNvPr id="5" name="Date Used">
              <a:extLst>
                <a:ext uri="{FF2B5EF4-FFF2-40B4-BE49-F238E27FC236}">
                  <a16:creationId xmlns:a16="http://schemas.microsoft.com/office/drawing/2014/main" id="{1E2A2543-9F25-2524-22CA-0A5C75D72753}"/>
                </a:ext>
              </a:extLst>
            </xdr:cNvPr>
            <xdr:cNvGraphicFramePr/>
          </xdr:nvGraphicFramePr>
          <xdr:xfrm>
            <a:off x="0" y="0"/>
            <a:ext cx="0" cy="0"/>
          </xdr:xfrm>
          <a:graphic>
            <a:graphicData uri="http://schemas.microsoft.com/office/drawing/2012/timeslicer">
              <tsle:timeslicer name="Date Used"/>
            </a:graphicData>
          </a:graphic>
        </xdr:graphicFrame>
      </mc:Choice>
      <mc:Fallback xmlns="">
        <xdr:sp macro="" textlink="">
          <xdr:nvSpPr>
            <xdr:cNvPr id="0" name=""/>
            <xdr:cNvSpPr>
              <a:spLocks noTextEdit="1"/>
            </xdr:cNvSpPr>
          </xdr:nvSpPr>
          <xdr:spPr>
            <a:xfrm>
              <a:off x="10866514" y="1541318"/>
              <a:ext cx="3834778" cy="1401419"/>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fLock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133350</xdr:rowOff>
    </xdr:from>
    <xdr:to>
      <xdr:col>1</xdr:col>
      <xdr:colOff>0</xdr:colOff>
      <xdr:row>8</xdr:row>
      <xdr:rowOff>85722</xdr:rowOff>
    </xdr:to>
    <mc:AlternateContent xmlns:mc="http://schemas.openxmlformats.org/markup-compatibility/2006" xmlns:a14="http://schemas.microsoft.com/office/drawing/2010/main">
      <mc:Choice Requires="a14">
        <xdr:graphicFrame macro="">
          <xdr:nvGraphicFramePr>
            <xdr:cNvPr id="2" name="ExampleData 2">
              <a:extLst>
                <a:ext uri="{FF2B5EF4-FFF2-40B4-BE49-F238E27FC236}">
                  <a16:creationId xmlns:a16="http://schemas.microsoft.com/office/drawing/2014/main" id="{AA960616-9D62-5AAB-44E7-5CB893A80512}"/>
                </a:ext>
              </a:extLst>
            </xdr:cNvPr>
            <xdr:cNvGraphicFramePr/>
          </xdr:nvGraphicFramePr>
          <xdr:xfrm>
            <a:off x="0" y="0"/>
            <a:ext cx="0" cy="0"/>
          </xdr:xfrm>
          <a:graphic>
            <a:graphicData uri="http://schemas.microsoft.com/office/drawing/2010/slicer">
              <sle:slicer xmlns:sle="http://schemas.microsoft.com/office/drawing/2010/slicer" name="ExampleData 2"/>
            </a:graphicData>
          </a:graphic>
        </xdr:graphicFrame>
      </mc:Choice>
      <mc:Fallback xmlns="">
        <xdr:sp macro="" textlink="">
          <xdr:nvSpPr>
            <xdr:cNvPr id="0" name=""/>
            <xdr:cNvSpPr>
              <a:spLocks noTextEdit="1"/>
            </xdr:cNvSpPr>
          </xdr:nvSpPr>
          <xdr:spPr>
            <a:xfrm>
              <a:off x="0" y="133350"/>
              <a:ext cx="1857375" cy="233362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628649</xdr:colOff>
      <xdr:row>6</xdr:row>
      <xdr:rowOff>9525</xdr:rowOff>
    </xdr:from>
    <xdr:to>
      <xdr:col>18</xdr:col>
      <xdr:colOff>228599</xdr:colOff>
      <xdr:row>23</xdr:row>
      <xdr:rowOff>0</xdr:rowOff>
    </xdr:to>
    <xdr:graphicFrame macro="">
      <xdr:nvGraphicFramePr>
        <xdr:cNvPr id="4" name="Chart 3">
          <a:extLst>
            <a:ext uri="{FF2B5EF4-FFF2-40B4-BE49-F238E27FC236}">
              <a16:creationId xmlns:a16="http://schemas.microsoft.com/office/drawing/2014/main" id="{604837AB-68D3-D64F-13B7-E7B36187D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8</xdr:row>
      <xdr:rowOff>76200</xdr:rowOff>
    </xdr:from>
    <xdr:to>
      <xdr:col>1</xdr:col>
      <xdr:colOff>57150</xdr:colOff>
      <xdr:row>23</xdr:row>
      <xdr:rowOff>34925</xdr:rowOff>
    </xdr:to>
    <mc:AlternateContent xmlns:mc="http://schemas.openxmlformats.org/markup-compatibility/2006" xmlns:a14="http://schemas.microsoft.com/office/drawing/2010/main">
      <mc:Choice Requires="a14">
        <xdr:graphicFrame macro="">
          <xdr:nvGraphicFramePr>
            <xdr:cNvPr id="5" name="Asset ID 2">
              <a:extLst>
                <a:ext uri="{FF2B5EF4-FFF2-40B4-BE49-F238E27FC236}">
                  <a16:creationId xmlns:a16="http://schemas.microsoft.com/office/drawing/2014/main" id="{94D9BC65-21A8-8CCF-DBE7-188D151C4F8C}"/>
                </a:ext>
              </a:extLst>
            </xdr:cNvPr>
            <xdr:cNvGraphicFramePr/>
          </xdr:nvGraphicFramePr>
          <xdr:xfrm>
            <a:off x="0" y="0"/>
            <a:ext cx="0" cy="0"/>
          </xdr:xfrm>
          <a:graphic>
            <a:graphicData uri="http://schemas.microsoft.com/office/drawing/2010/slicer">
              <sle:slicer xmlns:sle="http://schemas.microsoft.com/office/drawing/2010/slicer" name="Asset ID 2"/>
            </a:graphicData>
          </a:graphic>
        </xdr:graphicFrame>
      </mc:Choice>
      <mc:Fallback xmlns="">
        <xdr:sp macro="" textlink="">
          <xdr:nvSpPr>
            <xdr:cNvPr id="0" name=""/>
            <xdr:cNvSpPr>
              <a:spLocks noTextEdit="1"/>
            </xdr:cNvSpPr>
          </xdr:nvSpPr>
          <xdr:spPr>
            <a:xfrm>
              <a:off x="0" y="2457450"/>
              <a:ext cx="1914525" cy="2387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23</xdr:col>
      <xdr:colOff>287662</xdr:colOff>
      <xdr:row>62</xdr:row>
      <xdr:rowOff>134725</xdr:rowOff>
    </xdr:to>
    <xdr:pic>
      <xdr:nvPicPr>
        <xdr:cNvPr id="2" name="Picture 1">
          <a:extLst>
            <a:ext uri="{FF2B5EF4-FFF2-40B4-BE49-F238E27FC236}">
              <a16:creationId xmlns:a16="http://schemas.microsoft.com/office/drawing/2014/main" id="{896A348C-2B4D-16EB-24C3-2D66FA661E3F}"/>
            </a:ext>
          </a:extLst>
        </xdr:cNvPr>
        <xdr:cNvPicPr>
          <a:picLocks noChangeAspect="1"/>
        </xdr:cNvPicPr>
      </xdr:nvPicPr>
      <xdr:blipFill>
        <a:blip xmlns:r="http://schemas.openxmlformats.org/officeDocument/2006/relationships" r:embed="rId1"/>
        <a:stretch>
          <a:fillRect/>
        </a:stretch>
      </xdr:blipFill>
      <xdr:spPr>
        <a:xfrm>
          <a:off x="609600" y="323850"/>
          <a:ext cx="13698862" cy="98502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57150</xdr:colOff>
      <xdr:row>1</xdr:row>
      <xdr:rowOff>76200</xdr:rowOff>
    </xdr:from>
    <xdr:to>
      <xdr:col>0</xdr:col>
      <xdr:colOff>1219200</xdr:colOff>
      <xdr:row>56</xdr:row>
      <xdr:rowOff>123822</xdr:rowOff>
    </xdr:to>
    <mc:AlternateContent xmlns:mc="http://schemas.openxmlformats.org/markup-compatibility/2006" xmlns:sle15="http://schemas.microsoft.com/office/drawing/2012/slicer">
      <mc:Choice Requires="sle15">
        <xdr:graphicFrame macro="">
          <xdr:nvGraphicFramePr>
            <xdr:cNvPr id="2" name="BoM ID">
              <a:extLst>
                <a:ext uri="{FF2B5EF4-FFF2-40B4-BE49-F238E27FC236}">
                  <a16:creationId xmlns:a16="http://schemas.microsoft.com/office/drawing/2014/main" id="{5DAB41E2-1C98-EDD0-3916-3A5CBB37AFF9}"/>
                </a:ext>
              </a:extLst>
            </xdr:cNvPr>
            <xdr:cNvGraphicFramePr/>
          </xdr:nvGraphicFramePr>
          <xdr:xfrm>
            <a:off x="0" y="0"/>
            <a:ext cx="0" cy="0"/>
          </xdr:xfrm>
          <a:graphic>
            <a:graphicData uri="http://schemas.microsoft.com/office/drawing/2010/slicer">
              <sle:slicer xmlns:sle="http://schemas.microsoft.com/office/drawing/2010/slicer" name="BoM ID"/>
            </a:graphicData>
          </a:graphic>
        </xdr:graphicFrame>
      </mc:Choice>
      <mc:Fallback xmlns="">
        <xdr:sp macro="" textlink="">
          <xdr:nvSpPr>
            <xdr:cNvPr id="0" name=""/>
            <xdr:cNvSpPr>
              <a:spLocks noTextEdit="1"/>
            </xdr:cNvSpPr>
          </xdr:nvSpPr>
          <xdr:spPr>
            <a:xfrm>
              <a:off x="57150" y="238125"/>
              <a:ext cx="1162050" cy="2333622"/>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20</xdr:row>
          <xdr:rowOff>152400</xdr:rowOff>
        </xdr:from>
        <xdr:to>
          <xdr:col>3</xdr:col>
          <xdr:colOff>31750</xdr:colOff>
          <xdr:row>23</xdr:row>
          <xdr:rowOff>114300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Disable Events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20</xdr:row>
          <xdr:rowOff>152400</xdr:rowOff>
        </xdr:from>
        <xdr:to>
          <xdr:col>1</xdr:col>
          <xdr:colOff>800100</xdr:colOff>
          <xdr:row>23</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Enable Events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24</xdr:row>
          <xdr:rowOff>114300</xdr:rowOff>
        </xdr:from>
        <xdr:to>
          <xdr:col>1</xdr:col>
          <xdr:colOff>800100</xdr:colOff>
          <xdr:row>27</xdr:row>
          <xdr:rowOff>76200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1700-000003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107950</xdr:colOff>
          <xdr:row>24</xdr:row>
          <xdr:rowOff>88900</xdr:rowOff>
        </xdr:from>
        <xdr:to>
          <xdr:col>3</xdr:col>
          <xdr:colOff>31750</xdr:colOff>
          <xdr:row>27</xdr:row>
          <xdr:rowOff>69850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700-000004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31</xdr:row>
          <xdr:rowOff>12700</xdr:rowOff>
        </xdr:from>
        <xdr:to>
          <xdr:col>1</xdr:col>
          <xdr:colOff>800100</xdr:colOff>
          <xdr:row>33</xdr:row>
          <xdr:rowOff>152400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1700-000006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Set Dev or Prod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336550</xdr:colOff>
          <xdr:row>42</xdr:row>
          <xdr:rowOff>146050</xdr:rowOff>
        </xdr:from>
        <xdr:to>
          <xdr:col>1</xdr:col>
          <xdr:colOff>800100</xdr:colOff>
          <xdr:row>44</xdr:row>
          <xdr:rowOff>266700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1700-000007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Hide Admin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39</xdr:row>
          <xdr:rowOff>50800</xdr:rowOff>
        </xdr:from>
        <xdr:to>
          <xdr:col>1</xdr:col>
          <xdr:colOff>800100</xdr:colOff>
          <xdr:row>42</xdr:row>
          <xdr:rowOff>12700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700-000008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39</xdr:row>
          <xdr:rowOff>57150</xdr:rowOff>
        </xdr:from>
        <xdr:to>
          <xdr:col>3</xdr:col>
          <xdr:colOff>127000</xdr:colOff>
          <xdr:row>42</xdr:row>
          <xdr:rowOff>12700</xdr:rowOff>
        </xdr:to>
        <xdr:sp macro="" textlink="">
          <xdr:nvSpPr>
            <xdr:cNvPr id="37897" name="Button 9" hidden="1">
              <a:extLst>
                <a:ext uri="{63B3BB69-23CF-44E3-9099-C40C66FF867C}">
                  <a14:compatExt spid="_x0000_s37897"/>
                </a:ext>
                <a:ext uri="{FF2B5EF4-FFF2-40B4-BE49-F238E27FC236}">
                  <a16:creationId xmlns:a16="http://schemas.microsoft.com/office/drawing/2014/main" id="{00000000-0008-0000-1700-000009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Only Asset and Mnt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46</xdr:row>
          <xdr:rowOff>127000</xdr:rowOff>
        </xdr:from>
        <xdr:to>
          <xdr:col>1</xdr:col>
          <xdr:colOff>800100</xdr:colOff>
          <xdr:row>49</xdr:row>
          <xdr:rowOff>88900</xdr:rowOff>
        </xdr:to>
        <xdr:sp macro="" textlink="">
          <xdr:nvSpPr>
            <xdr:cNvPr id="37899" name="Button 11" hidden="1">
              <a:extLst>
                <a:ext uri="{63B3BB69-23CF-44E3-9099-C40C66FF867C}">
                  <a14:compatExt spid="_x0000_s37899"/>
                </a:ext>
                <a:ext uri="{FF2B5EF4-FFF2-40B4-BE49-F238E27FC236}">
                  <a16:creationId xmlns:a16="http://schemas.microsoft.com/office/drawing/2014/main" id="{00000000-0008-0000-1700-00000B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Logged in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39</xdr:row>
          <xdr:rowOff>63500</xdr:rowOff>
        </xdr:from>
        <xdr:to>
          <xdr:col>4</xdr:col>
          <xdr:colOff>457200</xdr:colOff>
          <xdr:row>42</xdr:row>
          <xdr:rowOff>12700</xdr:rowOff>
        </xdr:to>
        <xdr:sp macro="" textlink="">
          <xdr:nvSpPr>
            <xdr:cNvPr id="37900" name="Button 12" hidden="1">
              <a:extLst>
                <a:ext uri="{63B3BB69-23CF-44E3-9099-C40C66FF867C}">
                  <a14:compatExt spid="_x0000_s37900"/>
                </a:ext>
                <a:ext uri="{FF2B5EF4-FFF2-40B4-BE49-F238E27FC236}">
                  <a16:creationId xmlns:a16="http://schemas.microsoft.com/office/drawing/2014/main" id="{00000000-0008-0000-1700-00000C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Inventory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50</xdr:row>
          <xdr:rowOff>127000</xdr:rowOff>
        </xdr:from>
        <xdr:to>
          <xdr:col>1</xdr:col>
          <xdr:colOff>800100</xdr:colOff>
          <xdr:row>53</xdr:row>
          <xdr:rowOff>88900</xdr:rowOff>
        </xdr:to>
        <xdr:sp macro="" textlink="">
          <xdr:nvSpPr>
            <xdr:cNvPr id="37901" name="Button 13" hidden="1">
              <a:extLst>
                <a:ext uri="{63B3BB69-23CF-44E3-9099-C40C66FF867C}">
                  <a14:compatExt spid="_x0000_s37901"/>
                </a:ext>
                <a:ext uri="{FF2B5EF4-FFF2-40B4-BE49-F238E27FC236}">
                  <a16:creationId xmlns:a16="http://schemas.microsoft.com/office/drawing/2014/main" id="{00000000-0008-0000-1700-00000D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Export Code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im Palmer" id="{01E25540-F522-9B4D-BAB4-76FFBF7F7813}" userId="S::Tim.Palmer@railopsgroup.co.uk::eff6bbc0-a2d6-4df6-8dfb-e7ecfa4304f6"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Palmer" refreshedDate="45958.875647222223" createdVersion="8" refreshedVersion="8" minRefreshableVersion="3" recordCount="89" xr:uid="{487E69C0-467A-4CF5-951A-1D3575F36653}">
  <cacheSource type="worksheet">
    <worksheetSource name="TblTimeAndMaterials"/>
  </cacheSource>
  <cacheFields count="10">
    <cacheField name="Maintenance ID" numFmtId="0">
      <sharedItems/>
    </cacheField>
    <cacheField name="Asset ID" numFmtId="0">
      <sharedItems containsSemiMixedTypes="0" containsString="0" containsNumber="1" containsInteger="1" minValue="93001" maxValue="93008" count="7">
        <n v="93002"/>
        <n v="93008"/>
        <n v="93004"/>
        <n v="93005"/>
        <n v="93006"/>
        <n v="93003"/>
        <n v="93001"/>
      </sharedItems>
    </cacheField>
    <cacheField name="Date Used" numFmtId="14">
      <sharedItems containsSemiMixedTypes="0" containsNonDate="0" containsDate="1" containsString="0" minDate="2025-06-20T00:00:00" maxDate="2025-10-01T00:00:00" count="8">
        <d v="2025-06-20T00:00:00"/>
        <d v="2025-09-03T00:00:00"/>
        <d v="2025-08-27T00:00:00"/>
        <d v="2025-09-17T00:00:00"/>
        <d v="2025-09-22T00:00:00"/>
        <d v="2025-09-01T00:00:00" u="1"/>
        <d v="2025-09-21T00:00:00" u="1"/>
        <d v="2025-09-30T00:00:00" u="1"/>
      </sharedItems>
    </cacheField>
    <cacheField name="BoM ID" numFmtId="14">
      <sharedItems/>
    </cacheField>
    <cacheField name="Inventory Item" numFmtId="0">
      <sharedItems containsBlank="1" count="14">
        <s v="3 - Nut"/>
        <s v="5 - Jon (Hours)"/>
        <s v="4 - Washers"/>
        <s v="6 - Josh (Hours)"/>
        <s v="1 - Wheel"/>
        <s v="93004-45896" u="1"/>
        <s v="93003-45922" u="1"/>
        <s v="6 - Jon (Hours)" u="1"/>
        <s v="2 - Bolt" u="1"/>
        <m u="1"/>
        <s v="Wheel" u="1"/>
        <s v="Bolt" u="1"/>
        <s v="Jon (Hours)" u="1"/>
        <s v="Nut" u="1"/>
      </sharedItems>
    </cacheField>
    <cacheField name="Inventory ID" numFmtId="0">
      <sharedItems containsBlank="1"/>
    </cacheField>
    <cacheField name="QTY" numFmtId="0">
      <sharedItems containsSemiMixedTypes="0" containsString="0" containsNumber="1" containsInteger="1" minValue="1" maxValue="70"/>
    </cacheField>
    <cacheField name="Cost" numFmtId="0">
      <sharedItems containsSemiMixedTypes="0" containsString="0" containsNumber="1" containsInteger="1" minValue="2" maxValue="140"/>
    </cacheField>
    <cacheField name="Modified Date" numFmtId="173">
      <sharedItems containsNonDate="0" containsDate="1" containsString="0" containsBlank="1" minDate="2025-10-28T17:32:06" maxDate="2025-10-28T20:51:02"/>
    </cacheField>
    <cacheField name="Modified User" numFmtId="0">
      <sharedItems containsBlank="1"/>
    </cacheField>
  </cacheFields>
  <extLst>
    <ext xmlns:x14="http://schemas.microsoft.com/office/spreadsheetml/2009/9/main" uri="{725AE2AE-9491-48be-B2B4-4EB974FC3084}">
      <x14:pivotCacheDefinition pivotCacheId="143720305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Palmer" refreshedDate="45958.875647685185" createdVersion="8" refreshedVersion="8" minRefreshableVersion="3" recordCount="99" xr:uid="{28FD0157-A00A-494B-94B5-DE3BE57A20E5}">
  <cacheSource type="worksheet">
    <worksheetSource name="TBLEventLog"/>
  </cacheSource>
  <cacheFields count="67">
    <cacheField name="AttendanceDelay" numFmtId="0">
      <sharedItems containsSemiMixedTypes="0" containsString="0" containsNumber="1" containsInteger="1" minValue="-43770" maxValue="275" count="26">
        <n v="0"/>
        <n v="2"/>
        <n v="1" u="1"/>
        <n v="3" u="1"/>
        <n v="5" u="1"/>
        <n v="-18" u="1"/>
        <n v="6" u="1"/>
        <n v="4" u="1"/>
        <n v="275" u="1"/>
        <n v="105" u="1"/>
        <n v="26" u="1"/>
        <n v="7" u="1"/>
        <n v="8" u="1"/>
        <n v="10" u="1"/>
        <n v="20" u="1"/>
        <n v="-43601" u="1"/>
        <n v="9" u="1"/>
        <n v="35" u="1"/>
        <n v="82" u="1"/>
        <n v="79" u="1"/>
        <n v="16" u="1"/>
        <n v="12" u="1"/>
        <n v="33" u="1"/>
        <n v="-43770" u="1"/>
        <n v="19" u="1"/>
        <n v="22" u="1"/>
      </sharedItems>
    </cacheField>
    <cacheField name="NotificationDelay" numFmtId="0">
      <sharedItems containsSemiMixedTypes="0" containsString="0" containsNumber="1" containsInteger="1" minValue="-46248" maxValue="3" count="47">
        <n v="-45807"/>
        <n v="-45813"/>
        <n v="-45783"/>
        <n v="-45814"/>
        <n v="-45809"/>
        <n v="-45818"/>
        <n v="-45826"/>
        <n v="-45833"/>
        <n v="-45839"/>
        <n v="-45847"/>
        <n v="-45846"/>
        <n v="-45890"/>
        <n v="-3"/>
        <n v="-45902"/>
        <n v="-45903"/>
        <n v="-45917"/>
        <n v="-45918"/>
        <n v="-45876"/>
        <n v="-45854"/>
        <n v="-45856"/>
        <n v="0"/>
        <n v="-45859"/>
        <n v="-45861"/>
        <n v="-45862"/>
        <n v="-45863"/>
        <n v="-45867"/>
        <n v="-45869"/>
        <n v="-45870"/>
        <n v="-45877"/>
        <n v="-45882"/>
        <n v="-46248"/>
        <n v="-45883"/>
        <n v="-45884"/>
        <n v="-45887"/>
        <n v="-45894"/>
        <n v="-45936"/>
        <n v="-45943"/>
        <n v="-45944"/>
        <n v="-45945"/>
        <n v="-45664" u="1"/>
        <n v="-45907" u="1"/>
        <n v="-45658" u="1"/>
        <n v="-45923" u="1"/>
        <n v="-45845" u="1"/>
        <n v="-273" u="1"/>
        <n v="1" u="1"/>
        <n v="3" u="1"/>
      </sharedItems>
    </cacheField>
    <cacheField name="CloseOutDays" numFmtId="0">
      <sharedItems containsSemiMixedTypes="0" containsString="0" containsNumber="1" containsInteger="1" minValue="-46248" maxValue="366" count="91">
        <n v="-45807"/>
        <n v="-45813"/>
        <n v="-45783"/>
        <n v="-45814"/>
        <n v="-45809"/>
        <n v="-45818"/>
        <n v="-45826"/>
        <n v="-45833"/>
        <n v="-45839"/>
        <n v="-45847"/>
        <n v="-45846"/>
        <n v="-45890"/>
        <n v="-45902"/>
        <n v="-45903"/>
        <n v="0"/>
        <n v="-45918"/>
        <n v="-45876"/>
        <n v="-45854"/>
        <n v="-45856"/>
        <n v="-45859"/>
        <n v="-45861"/>
        <n v="-45862"/>
        <n v="-45863"/>
        <n v="-45867"/>
        <n v="-45869"/>
        <n v="-45870"/>
        <n v="-45877"/>
        <n v="-45882"/>
        <n v="-46248"/>
        <n v="-45883"/>
        <n v="-45884"/>
        <n v="-45887"/>
        <n v="-45894"/>
        <n v="-45936"/>
        <n v="-45943"/>
        <n v="-45944"/>
        <n v="-45945"/>
        <n v="-45664" u="1"/>
        <n v="-45907" u="1"/>
        <n v="-45658" u="1"/>
        <n v="-45923" u="1"/>
        <n v="-45845" u="1"/>
        <n v="366" u="1"/>
        <n v="4" u="1"/>
        <n v="1" u="1"/>
        <n v="2" u="1"/>
        <n v="3" u="1"/>
        <n v="5" u="1"/>
        <n v="7" u="1"/>
        <n v="6" u="1"/>
        <n v="11" u="1"/>
        <n v="25" u="1"/>
        <n v="145" u="1"/>
        <n v="8" u="1"/>
        <n v="143" u="1"/>
        <n v="105" u="1"/>
        <n v="84" u="1"/>
        <n v="81" u="1"/>
        <n v="65" u="1"/>
        <n v="71" u="1"/>
        <n v="70" u="1"/>
        <n v="69" u="1"/>
        <n v="99" u="1"/>
        <n v="26" u="1"/>
        <n v="89" u="1"/>
        <n v="23" u="1"/>
        <n v="10" u="1"/>
        <n v="252" u="1"/>
        <n v="37" u="1"/>
        <n v="365" u="1"/>
        <n v="20" u="1"/>
        <n v="14" u="1"/>
        <n v="33" u="1"/>
        <n v="13" u="1"/>
        <n v="86" u="1"/>
        <n v="9" u="1"/>
        <n v="34" u="1"/>
        <n v="28" u="1"/>
        <n v="35" u="1"/>
        <n v="82" u="1"/>
        <n v="79" u="1"/>
        <n v="16" u="1"/>
        <n v="15" u="1"/>
        <n v="12" u="1"/>
        <n v="-43770" u="1"/>
        <n v="45" u="1"/>
        <n v="29" u="1"/>
        <n v="91" u="1"/>
        <n v="22" u="1"/>
        <n v="-43942" u="1"/>
        <n v="-44003" u="1"/>
      </sharedItems>
    </cacheField>
    <cacheField name="ExampleData" numFmtId="0">
      <sharedItems count="2">
        <s v="Example Data"/>
        <s v="Real Data"/>
      </sharedItems>
    </cacheField>
    <cacheField name="Event Year" numFmtId="0">
      <sharedItems containsSemiMixedTypes="0" containsString="0" containsNumber="1" containsInteger="1" minValue="1900" maxValue="2026"/>
    </cacheField>
    <cacheField name="Event Month" numFmtId="0">
      <sharedItems containsSemiMixedTypes="0" containsString="0" containsNumber="1" containsInteger="1" minValue="1" maxValue="10"/>
    </cacheField>
    <cacheField name="Event Year/Month" numFmtId="0">
      <sharedItems/>
    </cacheField>
    <cacheField name="Event Completed" numFmtId="0">
      <sharedItems count="2">
        <b v="1"/>
        <b v="0"/>
      </sharedItems>
    </cacheField>
    <cacheField name="Event ID" numFmtId="171">
      <sharedItems containsSemiMixedTypes="0" containsString="0" containsNumber="1" containsInteger="1" minValue="-38" maxValue="61" count="99">
        <n v="-1"/>
        <n v="-2"/>
        <n v="-3"/>
        <n v="-4"/>
        <n v="-5"/>
        <n v="-6"/>
        <n v="-7"/>
        <n v="-8"/>
        <n v="-9"/>
        <n v="-10"/>
        <n v="-11"/>
        <n v="-12"/>
        <n v="-13"/>
        <n v="-14"/>
        <n v="-15"/>
        <n v="-16"/>
        <n v="-17"/>
        <n v="-18"/>
        <n v="-19"/>
        <n v="-20"/>
        <n v="-21"/>
        <n v="-22"/>
        <n v="-23"/>
        <n v="-24"/>
        <n v="-25"/>
        <n v="-26"/>
        <n v="-27"/>
        <n v="-28"/>
        <n v="-29"/>
        <n v="-30"/>
        <n v="-31"/>
        <n v="-32"/>
        <n v="-33"/>
        <n v="-34"/>
        <n v="-35"/>
        <n v="-36"/>
        <n v="-37"/>
        <n v="-3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sharedItems>
    </cacheField>
    <cacheField name="Event Date" numFmtId="14">
      <sharedItems containsDate="1" containsBlank="1" containsMixedTypes="1" minDate="2016-11-15T00:00:00" maxDate="2025-10-16T00:00:00" count="301">
        <d v="2025-05-30T00:00:00"/>
        <d v="2025-06-05T00:00:00"/>
        <d v="2025-05-06T00:00:00"/>
        <d v="2025-06-06T00:00:00"/>
        <d v="2025-06-01T00:00:00"/>
        <d v="2025-06-10T00:00:00"/>
        <d v="2025-06-18T00:00:00"/>
        <d v="2025-06-25T00:00:00"/>
        <d v="2025-07-01T00:00:00"/>
        <d v="2025-07-09T00:00:00"/>
        <d v="2025-07-08T00:00:00"/>
        <d v="2025-08-21T00:00:00"/>
        <d v="2025-09-02T00:00:00"/>
        <d v="2025-09-03T00:00:00"/>
        <d v="2025-09-17T00:00:00"/>
        <d v="2025-09-18T00:00:00"/>
        <s v="30/05/2025"/>
        <s v="18/06/2025"/>
        <s v="25/06/25"/>
        <s v="25/06/2025"/>
        <d v="2025-08-07T00:00:00"/>
        <d v="2025-07-16T00:00:00"/>
        <d v="2025-07-18T00:00:00"/>
        <m/>
        <d v="2025-07-21T00:00:00"/>
        <d v="2025-07-23T00:00:00"/>
        <d v="2025-07-24T00:00:00"/>
        <d v="2025-07-25T00:00:00"/>
        <d v="2025-07-29T00:00:00"/>
        <d v="2025-07-31T00:00:00"/>
        <d v="2025-08-01T00:00:00"/>
        <d v="2025-08-08T00:00:00"/>
        <d v="2025-08-13T00:00:00"/>
        <s v="13/08/2025"/>
        <s v="14/08/2026"/>
        <s v="14/08/2025"/>
        <d v="2025-08-15T00:00:00"/>
        <s v="18/08/2025"/>
        <s v="25/08/2025"/>
        <d v="2025-10-06T00:00:00"/>
        <d v="2025-10-13T00:00:00"/>
        <d v="2025-10-14T00:00:00"/>
        <d v="2025-10-15T00:00:00"/>
        <d v="2025-01-07T00:00:00" u="1"/>
        <d v="2025-09-07T00:00:00" u="1"/>
        <d v="2025-01-01T00:00:00" u="1"/>
        <d v="2025-09-23T00:00:00" u="1"/>
        <d v="2016-11-15T00:00:00" u="1"/>
        <d v="2016-12-12T00:00:00" u="1"/>
        <d v="2016-12-28T00:00:00" u="1"/>
        <d v="2017-01-09T00:00:00" u="1"/>
        <d v="2017-02-01T00:00:00" u="1"/>
        <d v="2017-03-25T00:00:00" u="1"/>
        <d v="2017-04-11T00:00:00" u="1"/>
        <d v="2017-04-14T00:00:00" u="1"/>
        <d v="2017-04-19T00:00:00" u="1"/>
        <d v="2017-04-21T00:00:00" u="1"/>
        <d v="2017-04-22T00:00:00" u="1"/>
        <d v="2017-04-28T00:00:00" u="1"/>
        <d v="2017-05-03T00:00:00" u="1"/>
        <d v="2017-05-05T00:00:00" u="1"/>
        <d v="2017-05-09T00:00:00" u="1"/>
        <d v="2017-05-10T00:00:00" u="1"/>
        <d v="2017-05-16T00:00:00" u="1"/>
        <d v="2017-05-15T00:00:00" u="1"/>
        <d v="2017-05-18T00:00:00" u="1"/>
        <d v="2017-05-24T00:00:00" u="1"/>
        <d v="2017-05-26T00:00:00" u="1"/>
        <d v="2017-05-31T00:00:00" u="1"/>
        <d v="2017-06-02T00:00:00" u="1"/>
        <d v="2017-06-05T00:00:00" u="1"/>
        <d v="2017-06-07T00:00:00" u="1"/>
        <d v="2017-06-08T00:00:00" u="1"/>
        <d v="2017-06-14T00:00:00" u="1"/>
        <d v="2017-06-17T00:00:00" u="1"/>
        <d v="2017-06-20T00:00:00" u="1"/>
        <d v="2017-06-28T00:00:00" u="1"/>
        <d v="2017-07-05T00:00:00" u="1"/>
        <d v="2017-08-09T00:00:00" u="1"/>
        <d v="2017-08-11T00:00:00" u="1"/>
        <d v="2017-08-12T00:00:00" u="1"/>
        <d v="2017-08-23T00:00:00" u="1"/>
        <d v="2017-09-08T00:00:00" u="1"/>
        <d v="2017-09-13T00:00:00" u="1"/>
        <d v="2017-09-15T00:00:00" u="1"/>
        <d v="2017-09-16T00:00:00" u="1"/>
        <d v="2017-09-17T00:00:00" u="1"/>
        <d v="2017-09-19T00:00:00" u="1"/>
        <d v="2017-09-20T00:00:00" u="1"/>
        <d v="2017-09-23T00:00:00" u="1"/>
        <d v="2017-09-29T00:00:00" u="1"/>
        <d v="2017-10-03T00:00:00" u="1"/>
        <d v="2017-10-05T00:00:00" u="1"/>
        <d v="2017-10-06T00:00:00" u="1"/>
        <d v="2017-10-09T00:00:00" u="1"/>
        <d v="2017-10-16T00:00:00" u="1"/>
        <d v="2017-10-17T00:00:00" u="1"/>
        <d v="2017-10-20T00:00:00" u="1"/>
        <d v="2017-10-22T00:00:00" u="1"/>
        <d v="2017-10-26T00:00:00" u="1"/>
        <d v="2017-10-27T00:00:00" u="1"/>
        <d v="2017-10-28T00:00:00" u="1"/>
        <d v="2017-11-03T00:00:00" u="1"/>
        <d v="2017-11-07T00:00:00" u="1"/>
        <d v="2017-11-19T00:00:00" u="1"/>
        <d v="2017-11-20T00:00:00" u="1"/>
        <d v="2017-11-22T00:00:00" u="1"/>
        <d v="2017-11-28T00:00:00" u="1"/>
        <d v="2017-11-29T00:00:00" u="1"/>
        <d v="2017-12-01T00:00:00" u="1"/>
        <d v="2017-12-02T00:00:00" u="1"/>
        <d v="2017-12-03T00:00:00" u="1"/>
        <d v="2017-12-05T00:00:00" u="1"/>
        <d v="2017-12-17T00:00:00" u="1"/>
        <d v="2017-12-18T00:00:00" u="1"/>
        <d v="2018-01-03T00:00:00" u="1"/>
        <d v="2018-01-04T00:00:00" u="1"/>
        <d v="2018-01-09T00:00:00" u="1"/>
        <d v="2018-01-13T00:00:00" u="1"/>
        <d v="2018-01-16T00:00:00" u="1"/>
        <d v="2018-01-17T00:00:00" u="1"/>
        <d v="2018-01-20T00:00:00" u="1"/>
        <d v="2018-01-31T00:00:00" u="1"/>
        <d v="2018-02-01T00:00:00" u="1"/>
        <d v="2018-02-06T00:00:00" u="1"/>
        <d v="2018-02-12T00:00:00" u="1"/>
        <d v="2018-02-16T00:00:00" u="1"/>
        <d v="2018-02-26T00:00:00" u="1"/>
        <d v="2018-02-27T00:00:00" u="1"/>
        <d v="2018-03-04T00:00:00" u="1"/>
        <d v="2018-03-07T00:00:00" u="1"/>
        <d v="2018-03-10T00:00:00" u="1"/>
        <d v="2018-03-12T00:00:00" u="1"/>
        <d v="2018-03-14T00:00:00" u="1"/>
        <d v="2018-03-16T00:00:00" u="1"/>
        <d v="2018-03-17T00:00:00" u="1"/>
        <d v="2018-03-27T00:00:00" u="1"/>
        <d v="2018-03-28T00:00:00" u="1"/>
        <d v="2018-03-29T00:00:00" u="1"/>
        <d v="2018-04-03T00:00:00" u="1"/>
        <d v="2018-04-04T00:00:00" u="1"/>
        <d v="2018-04-09T00:00:00" u="1"/>
        <d v="2018-04-11T00:00:00" u="1"/>
        <d v="2018-04-13T00:00:00" u="1"/>
        <d v="2018-04-21T00:00:00" u="1"/>
        <d v="2018-04-28T00:00:00" u="1"/>
        <d v="2018-05-08T00:00:00" u="1"/>
        <d v="2018-05-27T00:00:00" u="1"/>
        <d v="2018-06-06T00:00:00" u="1"/>
        <d v="2018-06-08T00:00:00" u="1"/>
        <d v="2018-06-17T00:00:00" u="1"/>
        <d v="2018-06-18T00:00:00" u="1"/>
        <d v="2018-06-20T00:00:00" u="1"/>
        <d v="2018-06-21T00:00:00" u="1"/>
        <d v="2018-06-27T00:00:00" u="1"/>
        <d v="2018-06-30T00:00:00" u="1"/>
        <d v="2018-07-14T00:00:00" u="1"/>
        <d v="2018-07-20T00:00:00" u="1"/>
        <d v="2018-07-23T00:00:00" u="1"/>
        <d v="2018-07-27T00:00:00" u="1"/>
        <d v="2018-08-07T00:00:00" u="1"/>
        <d v="2018-08-20T00:00:00" u="1"/>
        <d v="2018-08-16T00:00:00" u="1"/>
        <d v="2018-08-29T00:00:00" u="1"/>
        <d v="2018-09-07T00:00:00" u="1"/>
        <d v="2018-09-12T00:00:00" u="1"/>
        <d v="2018-09-19T00:00:00" u="1"/>
        <d v="2018-09-20T00:00:00" u="1"/>
        <d v="2018-09-23T00:00:00" u="1"/>
        <d v="2018-09-24T00:00:00" u="1"/>
        <d v="2018-09-26T00:00:00" u="1"/>
        <d v="2018-09-30T00:00:00" u="1"/>
        <d v="2018-10-03T00:00:00" u="1"/>
        <d v="2018-10-12T00:00:00" u="1"/>
        <d v="2018-10-20T00:00:00" u="1"/>
        <d v="2018-10-22T00:00:00" u="1"/>
        <d v="2018-10-23T00:00:00" u="1"/>
        <d v="2018-10-24T00:00:00" u="1"/>
        <d v="2018-10-26T00:00:00" u="1"/>
        <d v="2018-11-04T00:00:00" u="1"/>
        <d v="2018-11-05T00:00:00" u="1"/>
        <d v="2018-11-10T00:00:00" u="1"/>
        <d v="2018-11-11T00:00:00" u="1"/>
        <d v="2018-11-12T00:00:00" u="1"/>
        <d v="2018-11-13T00:00:00" u="1"/>
        <d v="2018-11-16T00:00:00" u="1"/>
        <d v="2018-11-20T00:00:00" u="1"/>
        <d v="2018-11-22T00:00:00" u="1"/>
        <d v="2018-12-02T00:00:00" u="1"/>
        <d v="2018-12-05T00:00:00" u="1"/>
        <d v="2018-12-06T00:00:00" u="1"/>
        <d v="2018-12-07T00:00:00" u="1"/>
        <d v="2018-12-13T00:00:00" u="1"/>
        <d v="2018-12-18T00:00:00" u="1"/>
        <d v="2019-01-03T00:00:00" u="1"/>
        <d v="2019-01-05T00:00:00" u="1"/>
        <d v="2019-01-08T00:00:00" u="1"/>
        <d v="2019-01-09T00:00:00" u="1"/>
        <d v="2019-01-15T00:00:00" u="1"/>
        <d v="2019-01-16T00:00:00" u="1"/>
        <d v="2019-01-18T00:00:00" u="1"/>
        <d v="2019-01-21T00:00:00" u="1"/>
        <d v="2019-02-01T00:00:00" u="1"/>
        <d v="2019-02-04T00:00:00" u="1"/>
        <d v="2019-02-05T00:00:00" u="1"/>
        <d v="2019-02-08T00:00:00" u="1"/>
        <d v="2019-02-15T00:00:00" u="1"/>
        <d v="2019-02-18T00:00:00" u="1"/>
        <d v="2019-02-25T00:00:00" u="1"/>
        <d v="2019-03-01T00:00:00" u="1"/>
        <d v="2019-03-05T00:00:00" u="1"/>
        <d v="2019-03-08T00:00:00" u="1"/>
        <d v="2019-03-28T00:00:00" u="1"/>
        <d v="2019-04-08T00:00:00" u="1"/>
        <d v="2019-04-12T00:00:00" u="1"/>
        <d v="2019-04-24T00:00:00" u="1"/>
        <d v="2019-04-26T00:00:00" u="1"/>
        <d v="2019-04-29T00:00:00" u="1"/>
        <d v="2019-05-01T00:00:00" u="1"/>
        <d v="2019-05-08T00:00:00" u="1"/>
        <d v="2019-05-16T00:00:00" u="1"/>
        <d v="2019-05-22T00:00:00" u="1"/>
        <d v="2019-05-28T00:00:00" u="1"/>
        <d v="2019-05-30T00:00:00" u="1"/>
        <d v="2019-05-31T00:00:00" u="1"/>
        <d v="2019-06-07T00:00:00" u="1"/>
        <d v="2019-06-08T00:00:00" u="1"/>
        <d v="2019-06-15T00:00:00" u="1"/>
        <d v="2019-06-22T00:00:00" u="1"/>
        <d v="2019-06-25T00:00:00" u="1"/>
        <d v="2019-06-26T00:00:00" u="1"/>
        <d v="2019-06-28T00:00:00" u="1"/>
        <d v="2019-07-03T00:00:00" u="1"/>
        <d v="2019-07-04T00:00:00" u="1"/>
        <d v="2019-07-05T00:00:00" u="1"/>
        <d v="2019-07-10T00:00:00" u="1"/>
        <d v="2019-07-18T00:00:00" u="1"/>
        <d v="2019-07-23T00:00:00" u="1"/>
        <d v="2019-07-24T00:00:00" u="1"/>
        <d v="2019-07-26T00:00:00" u="1"/>
        <d v="2019-07-31T00:00:00" u="1"/>
        <d v="2019-08-01T00:00:00" u="1"/>
        <d v="2019-08-05T00:00:00" u="1"/>
        <d v="2019-08-08T00:00:00" u="1"/>
        <d v="2019-08-20T00:00:00" u="1"/>
        <d v="2019-08-22T00:00:00" u="1"/>
        <d v="2019-08-23T00:00:00" u="1"/>
        <d v="2019-08-26T00:00:00" u="1"/>
        <d v="2019-08-27T00:00:00" u="1"/>
        <d v="2019-08-28T00:00:00" u="1"/>
        <d v="2019-08-29T00:00:00" u="1"/>
        <d v="2019-09-01T00:00:00" u="1"/>
        <d v="2019-09-23T00:00:00" u="1"/>
        <d v="2019-09-24T00:00:00" u="1"/>
        <d v="2019-09-27T00:00:00" u="1"/>
        <d v="2019-10-01T00:00:00" u="1"/>
        <d v="2019-10-03T00:00:00" u="1"/>
        <d v="2019-10-08T00:00:00" u="1"/>
        <d v="2019-10-09T00:00:00" u="1"/>
        <d v="2019-10-11T00:00:00" u="1"/>
        <d v="2019-10-12T00:00:00" u="1"/>
        <d v="2019-10-19T00:00:00" u="1"/>
        <d v="2019-11-20T00:00:00" u="1"/>
        <d v="2019-10-24T00:00:00" u="1"/>
        <d v="2019-11-01T00:00:00" u="1"/>
        <d v="2019-11-02T00:00:00" u="1"/>
        <d v="2019-11-13T00:00:00" u="1"/>
        <d v="2019-11-15T00:00:00" u="1"/>
        <d v="2019-11-22T00:00:00" u="1"/>
        <d v="2019-11-25T00:00:00" u="1"/>
        <d v="2019-12-07T00:00:00" u="1"/>
        <d v="2019-12-10T00:00:00" u="1"/>
        <d v="2019-12-11T00:00:00" u="1"/>
        <d v="2019-12-13T00:00:00" u="1"/>
        <d v="2019-12-17T00:00:00" u="1"/>
        <d v="2019-12-19T00:00:00" u="1"/>
        <d v="2019-12-30T00:00:00" u="1"/>
        <d v="2020-01-02T00:00:00" u="1"/>
        <d v="2020-01-08T00:00:00" u="1"/>
        <d v="2020-02-03T00:00:00" u="1"/>
        <d v="2020-02-05T00:00:00" u="1"/>
        <d v="2020-02-06T00:00:00" u="1"/>
        <d v="2020-02-15T00:00:00" u="1"/>
        <d v="2020-02-18T00:00:00" u="1"/>
        <d v="2020-02-21T00:00:00" u="1"/>
        <d v="2020-02-25T00:00:00" u="1"/>
        <d v="2020-02-29T00:00:00" u="1"/>
        <d v="2020-03-04T00:00:00" u="1"/>
        <d v="2020-03-05T00:00:00" u="1"/>
        <d v="2020-03-19T00:00:00" u="1"/>
        <d v="2020-03-24T00:00:00" u="1"/>
        <d v="2020-04-02T00:00:00" u="1"/>
        <d v="2020-04-07T00:00:00" u="1"/>
        <d v="2020-04-16T00:00:00" u="1"/>
        <d v="2020-04-21T00:00:00" u="1"/>
        <d v="2020-05-07T00:00:00" u="1"/>
        <d v="2020-05-16T00:00:00" u="1"/>
        <d v="2020-05-29T00:00:00" u="1"/>
        <d v="2020-06-03T00:00:00" u="1"/>
        <d v="2020-06-21T00:00:00" u="1"/>
        <d v="2025-07-07T00:00:00" u="1"/>
      </sharedItems>
    </cacheField>
    <cacheField name="Vehicle" numFmtId="14">
      <sharedItems containsNonDate="0" containsDate="1" containsString="0" containsBlank="1" minDate="2154-08-17T00:00:00" maxDate="2154-08-26T00:00:00"/>
    </cacheField>
    <cacheField name="Event Type" numFmtId="14">
      <sharedItems containsBlank="1"/>
    </cacheField>
    <cacheField name="Parent Event ID" numFmtId="171">
      <sharedItems containsString="0" containsBlank="1" containsNumber="1" containsInteger="1" minValue="5" maxValue="23"/>
    </cacheField>
    <cacheField name="Asset ID" numFmtId="0">
      <sharedItems containsDate="1" containsBlank="1" containsMixedTypes="1" minDate="1899-12-31T18:03:04" maxDate="2154-08-25T00:00:00" count="21">
        <n v="93004"/>
        <n v="93003"/>
        <n v="93002"/>
        <s v="93001/93002"/>
        <n v="93010"/>
        <n v="93005"/>
        <s v="All Locos"/>
        <n v="93007"/>
        <n v="93009"/>
        <n v="93006"/>
        <m/>
        <n v="93008"/>
        <n v="93001"/>
        <n v="73961" u="1"/>
        <n v="73965" u="1"/>
        <n v="73962" u="1"/>
        <n v="73963" u="1"/>
        <n v="73964" u="1"/>
        <d v="2154-08-22T00:00:00" u="1"/>
        <d v="2154-08-24T00:00:00" u="1"/>
        <d v="2154-08-21T00:00:00" u="1"/>
      </sharedItems>
    </cacheField>
    <cacheField name="Cab End No." numFmtId="1">
      <sharedItems containsBlank="1" containsMixedTypes="1" containsNumber="1" containsInteger="1" minValue="2" maxValue="2"/>
    </cacheField>
    <cacheField name="Raised by Person" numFmtId="0">
      <sharedItems containsBlank="1"/>
    </cacheField>
    <cacheField name="Event Details" numFmtId="0">
      <sharedItems containsBlank="1" count="41">
        <s v="Brake showing always released"/>
        <s v="TCU2-LC2 Fault"/>
        <s v="45 ESS1 TRDP"/>
        <s v="46 ESS2 TRDP"/>
        <s v="Fuel level indicator"/>
        <s v="When Trailing NRV blows through the emergency"/>
        <s v="Westcode brake continuity"/>
        <s v="Damage to cooling pipework for invertors"/>
        <s v="Diode 51E-X12D Shows heat damage"/>
        <s v="GSMR Handset Microphone not picking up sund"/>
        <s v="AWS/TPWS signals like it passes its built in test. But keeps dropping out at number 1 end"/>
        <s v="APC polarity caused the loco to be unable to close the VCB"/>
        <s v="Cab 1 Speedo switches from MPH to KPH every second"/>
        <s v="OLE consumption is speradic and does not give an actual valuable reading"/>
        <s v="DDU Screen Issues"/>
        <s v="WSP Fault "/>
        <s v="Cab Radio"/>
        <s v="Speedos"/>
        <s v="External panel bolts"/>
        <m/>
        <s v="Starter Motor MCB Tripping"/>
        <s v="Test Start Batteries"/>
        <s v="Sand Added"/>
        <s v="Unable to take power from OHLE"/>
        <s v="Glands missing ETS"/>
        <s v="Fuel Guage"/>
        <s v="TPWS"/>
        <s v="Lighting"/>
        <s v="Oil Leak"/>
        <s v="Missing item"/>
        <s v="Pan Camera"/>
        <s v="Cab door"/>
        <s v="Mulit working"/>
        <s v="Brakes"/>
        <s v="ETS"/>
        <s v="ESS2"/>
        <s v="Starter Motor"/>
        <s v="HVAC"/>
        <s v="Radio test failed 23/09"/>
        <s v="Cab Wiper Not Working "/>
        <s v="Parking Brake"/>
      </sharedItems>
    </cacheField>
    <cacheField name="Reported Event" numFmtId="0">
      <sharedItems containsBlank="1" count="60">
        <s v="Bogie 1 parking brakes coming on unrequested over time"/>
        <s v="Auxillary Inverter 2 Fault"/>
        <s v="Connection issue with ESS"/>
        <s v="Fuel level indicator has fuel in the visor"/>
        <s v="Brakes charge fine when lead loco, when trail loco and pressure built up in system. Air escapes to atmosphere"/>
        <s v="When testing Westcode brake system. Unable to get brake continuity"/>
        <s v="DC link capacitor C250 right hand Coolant pipework has heat damage to it"/>
        <s v="Diode shows damage from over heating from the flat battery service supply"/>
        <s v="Swapped with 005, fault still remained. Not proved 005 before. so fault may still be at the handset."/>
        <s v="TPWS signal keeps dropping out. "/>
        <s v="APC needs isolating before resseting when in motion "/>
        <s v="Requires testing "/>
        <s v="DDU Screens are Flashing from dark to light when put in manual mode and then intemitently changes from manual to auto but when in auto , the screen is on max brightness which is casuing a distraction to the driver"/>
        <s v="ID 400 Wheel Slip protection system fault, intermittent fault"/>
        <s v="GSMR not working both ends"/>
        <s v="Both speedos need replacing. Fleet Check also required (When changing speeds from Metric to imperial the button remains pressed which causes the speed to alternate."/>
        <s v="Bolts holding most panels have flat washers on, and have moved from the torque mark."/>
        <m/>
        <s v="Catapiller to Investigate, Starter Motor removed and inspected"/>
        <s v="When going to take 25kv, pan can go up, but as soon as the MCB is closed, it reopens and has EMC filter no current detected."/>
        <s v="Back of ETS plugs missing glands, on number 1 end. glands on order from Stadler"/>
        <s v="Stuck, tried minipulating it from behind, guage moves, but not freely, and doesn’t represent the fuel level. To be replaced when fuel level is below guage and part arrives"/>
        <s v="TPWS temp isolation cover, loose. Cab 1"/>
        <s v="Cab 2, Light on desk, LHS wiring pulled out fo plug."/>
        <s v="Hydrostatic oil covering No 2 bogie and traction motor, due to possible leak"/>
        <s v="Underslung Air-res tank has no dust cap fitted"/>
        <s v="When Journeo where carrying out Mod on loco, found moisture in Pan camera image."/>
        <s v="Number 1 end, mechenism travelled to far in and is stuck"/>
        <s v="Unit fails in trail mode. Brakes vent to atmosphere similar to 93004 25_June_06 fault"/>
        <s v="Number 1 end, bogie brakes slow leak"/>
        <s v="TPWS not passing BIT on start up"/>
        <s v="ETS2 Undervoltage, starts at 900v and drops to 600V HEP trip on ABB, awaiting ABB support?"/>
        <s v="ESS2 TRDP Communication FLT"/>
        <s v="Tripped twice before starting up the third time correctly"/>
        <s v="Voltage drops to 500v during ETS"/>
        <s v="Cab 2 TPWS fault light on. Unable to get Brake pipe "/>
        <s v="TCU 2 Full system failure due to EFD "/>
        <s v="WSP fault light and warning on DDU. Requires investiagating"/>
        <s v="Anti Skid test failed. Fault codes on BCU"/>
        <s v="ESS1 Comms issue"/>
        <s v="ESS2 Comms issue"/>
        <s v="Axle cover clip on axle 1 and axle 2 has snapped off"/>
        <s v="Flange Damage"/>
        <s v="WSP fault reported by Stadler warrent tech+ Westcode emergency brake fault constantly on DDU so unable to get a brake up"/>
        <s v="Cab 1 loudspeaker not working"/>
        <s v="Cab 1 Wiper not working"/>
        <s v="Cab 1 Sunblind Fails to stay down"/>
        <s v="Cab 2 GSMR light disconnected"/>
        <s v="Axel 1,2,3 Missing straps off guard"/>
        <s v="Lat damper Bogie 1, Leaking"/>
        <s v="QX01 Hydrostatic sight glass misting"/>
        <s v="PT01 Transformer Level -10 DDU reads +20"/>
        <s v="UU01 Traction Motor 1,2,4 leaking Oil"/>
        <s v="QH02 Fuel Prime Switch - U/S"/>
        <s v="Cab 2, Second seat side, HVAC fan sounds like its catching"/>
        <s v="loudspeak in cabin 1 not functioning"/>
        <s v="Cab 1, Lower level Heaters blowing only cold air. "/>
        <s v="intermitent wiper not working"/>
        <s v="Bogie 1 Parking brake has leaked and self applied over time. Same as Fault 0000001"/>
        <s v="Cab 2, Seond seat side, HVAC fan sounds like its catching" u="1"/>
      </sharedItems>
    </cacheField>
    <cacheField name="System" numFmtId="0">
      <sharedItems containsBlank="1" count="21">
        <s v="Brake system"/>
        <s v="Power unit"/>
        <s v="Fuel System"/>
        <s v="Electrical systems"/>
        <s v="Interior "/>
        <s v="Safety Systems"/>
        <m/>
        <s v="Exterior"/>
        <s v="Air System (Excludes brakes)"/>
        <s v="Cooling System"/>
        <s v="Translating Equipment"/>
        <s v="Electronics" u="1"/>
        <s v="Brakes" u="1"/>
        <s v="Control Systems" u="1"/>
        <s v="Engine Alternator" u="1"/>
        <s v="Shoegear Etc." u="1"/>
        <s v="Bogies Wheelsets" u="1"/>
        <s v="Interconnections" u="1"/>
        <s v="Traction Motors" u="1"/>
        <s v="Structure" u="1"/>
        <s v="l'" u="1"/>
      </sharedItems>
    </cacheField>
    <cacheField name="Sub System" numFmtId="0">
      <sharedItems containsBlank="1" count="58">
        <s v="B*5 Unsolicited Brake Application"/>
        <s v="E*11 Auxillary Fault"/>
        <s v="FS*2 Fuel Gauge Incorrect reading"/>
        <s v="B*1 incorrect Pressures"/>
        <s v="B*2 No Release"/>
        <s v="Other"/>
        <s v="E*3 Batteries (Inc BIS)"/>
        <s v="I*7 General condition"/>
        <s v="TE*1 Defective electrical adaptor"/>
        <s v="P*2 No Start"/>
        <m/>
        <s v="E*4 Control circuit fault"/>
        <s v="E*1 Interier Lights"/>
        <s v="S*1 TPWS/AWS Fault"/>
        <s v="A*1 Wiper Fault"/>
        <s v="GSM-r" u="1"/>
        <s v="ECU Inputs" u="1"/>
        <s v="Auto Air System" u="1"/>
        <s v="Underside Control Systems" u="1"/>
        <s v="Fuel System" u="1"/>
        <s v="Cab DC Controls" u="1"/>
        <s v="Shoe pickup" u="1"/>
        <s v="Fire System" u="1"/>
        <s v="Overcharge System" u="1"/>
        <s v="Shoe Elec" u="1"/>
        <s v="Engine Mechanics" u="1"/>
        <s v="Oil System" u="1"/>
        <s v="Alternator Electrical Inputs" u="1"/>
        <s v="Auxiliaries" u="1"/>
        <s v="DSD Vigilance" u="1"/>
        <s v="Alternator Electrical Outputs" u="1"/>
        <s v="Wheel Damage Operator Fault" u="1"/>
        <s v="Lights" u="1"/>
        <s v="Bogies fixtures/ Fasteners" u="1"/>
        <s v="Interconnections Electrical Signals" u="1"/>
        <s v="TPWS System" u="1"/>
        <s v="Aux Cubicle" u="1"/>
        <s v="Bogie mounted control equipment" u="1"/>
        <s v="Straight Air System" u="1"/>
        <s v="OTMR System" u="1"/>
        <s v="Shoe Mech" u="1"/>
        <s v="Wash Wipe System" u="1"/>
        <s v="TM Electricals" u="1"/>
        <s v="MR Coupling" u="1"/>
        <s v="ECU Hardware" u="1"/>
        <s v="Parking Brake System" u="1"/>
        <s v="ECU Outputs" u="1"/>
        <s v="Driver controls Equip" u="1"/>
        <s v="Internal Damage" u="1"/>
        <s v="Interconnections Mechanical Jumpers" u="1"/>
        <s v="External Mounted Air Equip" u="1"/>
        <s v="External Damage" u="1"/>
        <s v="Chopper Cubicle" u="1"/>
        <s v="Cooling System" u="1"/>
        <s v="Brakeframe Equip" u="1"/>
        <s v="ECU Software" u="1"/>
        <s v="Warning Horns" u="1"/>
        <s v="sfcdsz\fg" u="1"/>
      </sharedItems>
    </cacheField>
    <cacheField name="Service Canelled? Y/N" numFmtId="169">
      <sharedItems containsBlank="1"/>
    </cacheField>
    <cacheField name="Repeat Fault Y/N (Within 28 days)" numFmtId="169">
      <sharedItems containsBlank="1"/>
    </cacheField>
    <cacheField name="Logged on DARTS/R2 Y/N" numFmtId="169">
      <sharedItems containsBlank="1"/>
    </cacheField>
    <cacheField name="Action Taken" numFmtId="0">
      <sharedItems containsBlank="1"/>
    </cacheField>
    <cacheField name="Date Event Completed" numFmtId="14">
      <sharedItems containsDate="1" containsBlank="1" containsMixedTypes="1" minDate="2025-06-04T00:00:00" maxDate="2025-11-08T00:00:00"/>
    </cacheField>
    <cacheField name="Event Location" numFmtId="0">
      <sharedItems containsBlank="1"/>
    </cacheField>
    <cacheField name="Call out? Y/N" numFmtId="0">
      <sharedItems containsBlank="1"/>
    </cacheField>
    <cacheField name="Days Out of Service " numFmtId="0">
      <sharedItems containsBlank="1" containsMixedTypes="1" containsNumber="1" containsInteger="1" minValue="2" maxValue="21"/>
    </cacheField>
    <cacheField name="Further action required? Y/N" numFmtId="0">
      <sharedItems containsBlank="1"/>
    </cacheField>
    <cacheField name="Action Holder" numFmtId="0">
      <sharedItems containsNonDate="0" containsString="0" containsBlank="1"/>
    </cacheField>
    <cacheField name="Additional Notes" numFmtId="0">
      <sharedItems containsBlank="1"/>
    </cacheField>
    <cacheField name="Root Cause" numFmtId="0">
      <sharedItems containsBlank="1" count="6">
        <m/>
        <s v="5 - Unidentified"/>
        <s v="2 - People" u="1"/>
        <s v="3 - Process" u="1"/>
        <s v="1 - Product" u="1"/>
        <s v="4 - Environment" u="1"/>
      </sharedItems>
    </cacheField>
    <cacheField name="Date Event Closed Out" numFmtId="168">
      <sharedItems containsNonDate="0" containsDate="1" containsString="0" containsBlank="1" minDate="2025-09-17T00:00:00" maxDate="2025-09-18T00:00:00"/>
    </cacheField>
    <cacheField name="Covered by Warranty" numFmtId="0">
      <sharedItems containsBlank="1"/>
    </cacheField>
    <cacheField name="Claim to Recover Costs Required" numFmtId="0">
      <sharedItems containsBlank="1"/>
    </cacheField>
    <cacheField name="Claim Submitted Date" numFmtId="0">
      <sharedItems containsNonDate="0" containsDate="1" containsString="0" containsBlank="1" minDate="2025-10-03T00:00:00" maxDate="2025-10-04T00:00:00"/>
    </cacheField>
    <cacheField name="Claim Status" numFmtId="0">
      <sharedItems containsBlank="1"/>
    </cacheField>
    <cacheField name="Modified Date" numFmtId="173">
      <sharedItems containsNonDate="0" containsDate="1" containsString="0" containsBlank="1" minDate="1900-01-01T00:00:00" maxDate="2025-10-15T14:46:56"/>
    </cacheField>
    <cacheField name="Modified User" numFmtId="0">
      <sharedItems containsBlank="1"/>
    </cacheField>
    <cacheField name="Related Maintenance Visits" numFmtId="14">
      <sharedItems/>
    </cacheField>
    <cacheField name="Trail Loco" numFmtId="0">
      <sharedItems containsNonDate="0" containsString="0" containsBlank="1"/>
    </cacheField>
    <cacheField name="Raised by Company" numFmtId="0">
      <sharedItems containsBlank="1"/>
    </cacheField>
    <cacheField name="Date Notif." numFmtId="168">
      <sharedItems containsNonDate="0" containsDate="1" containsString="0" containsBlank="1" minDate="2025-08-18T00:00:00" maxDate="2025-08-19T00:00:00"/>
    </cacheField>
    <cacheField name="Date Investigated" numFmtId="168">
      <sharedItems containsNonDate="0" containsDate="1" containsString="0" containsBlank="1" minDate="2025-08-20T00:00:00" maxDate="2025-08-21T00:00:00"/>
    </cacheField>
    <cacheField name="Further Actions Holder" numFmtId="0">
      <sharedItems containsBlank="1"/>
    </cacheField>
    <cacheField name="Target Date For Further Actions" numFmtId="14">
      <sharedItems containsNonDate="0" containsDate="1" containsString="0" containsBlank="1" minDate="2025-08-26T00:00:00" maxDate="2025-08-27T00:00:00"/>
    </cacheField>
    <cacheField name="Event Description" numFmtId="169">
      <sharedItems containsBlank="1"/>
    </cacheField>
    <cacheField name="Eng Report No." numFmtId="169">
      <sharedItems containsNonDate="0" containsString="0" containsBlank="1"/>
    </cacheField>
    <cacheField name="Event Source" numFmtId="0">
      <sharedItems containsBlank="1" count="3">
        <m/>
        <s v="Driver Observation"/>
        <s v="Telemetry " u="1"/>
      </sharedItems>
    </cacheField>
    <cacheField name="GB Ref" numFmtId="0">
      <sharedItems containsBlank="1"/>
    </cacheField>
    <cacheField name="NR REF" numFmtId="0">
      <sharedItems containsNonDate="0" containsString="0" containsBlank="1"/>
    </cacheField>
    <cacheField name="Raised_x000a_by" numFmtId="0">
      <sharedItems containsNonDate="0" containsString="0" containsBlank="1"/>
    </cacheField>
    <cacheField name="Traffic Cas." numFmtId="0">
      <sharedItems containsNonDate="0" containsString="0" containsBlank="1"/>
    </cacheField>
    <cacheField name="Event Classification" numFmtId="0">
      <sharedItems containsNonDate="0" containsString="0" containsBlank="1"/>
    </cacheField>
    <cacheField name="Site Report No." numFmtId="0">
      <sharedItems containsNonDate="0" containsString="0" containsBlank="1"/>
    </cacheField>
    <cacheField name="Event Description2" numFmtId="0">
      <sharedItems containsNonDate="0" containsString="0" containsBlank="1"/>
    </cacheField>
    <cacheField name="Date Closed" numFmtId="14">
      <sharedItems containsNonDate="0" containsString="0" containsBlank="1"/>
    </cacheField>
    <cacheField name="Total Days Ackn." numFmtId="170">
      <sharedItems containsNonDate="0" containsString="0" containsBlank="1"/>
    </cacheField>
    <cacheField name="Days Claimed by GBRf" numFmtId="170">
      <sharedItems containsNonDate="0" containsString="0" containsBlank="1"/>
    </cacheField>
    <cacheField name="Material Req'd" numFmtId="0">
      <sharedItems containsNonDate="0" containsString="0" containsBlank="1"/>
    </cacheField>
    <cacheField name="FRACAS Material Chart Ref." numFmtId="0">
      <sharedItems containsNonDate="0" containsString="0" containsBlank="1"/>
    </cacheField>
    <cacheField name="Status" numFmtId="0">
      <sharedItems containsNonDate="0" containsString="0" containsBlank="1"/>
    </cacheField>
    <cacheField name="Claim Accepted / Declined" numFmtId="0">
      <sharedItems containsNonDate="0" containsString="0" containsBlank="1"/>
    </cacheField>
    <cacheField name="Holder" numFmtId="0">
      <sharedItems containsNonDate="0" containsString="0" containsBlank="1"/>
    </cacheField>
    <cacheField name="Further preventative Actions" numFmtId="0">
      <sharedItems containsNonDate="0" containsString="0" containsBlank="1"/>
    </cacheField>
    <cacheField name="Due Date" numFmtId="165">
      <sharedItems containsNonDate="0" containsString="0" containsBlank="1"/>
    </cacheField>
    <cacheField name="Fleet Check Status" numFmtId="165">
      <sharedItems containsNonDate="0" containsString="0" containsBlank="1"/>
    </cacheField>
  </cacheFields>
  <extLst>
    <ext xmlns:x14="http://schemas.microsoft.com/office/spreadsheetml/2009/9/main" uri="{725AE2AE-9491-48be-B2B4-4EB974FC3084}">
      <x14:pivotCacheDefinition pivotCacheId="3319111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s v="93002-45828"/>
    <x v="0"/>
    <x v="0"/>
    <s v="Non-BoM"/>
    <x v="0"/>
    <m/>
    <n v="20"/>
    <n v="40"/>
    <d v="2025-10-28T17:57:15"/>
    <s v="Tim Palmer"/>
  </r>
  <r>
    <s v="93008-45903"/>
    <x v="1"/>
    <x v="1"/>
    <s v="Exam B"/>
    <x v="1"/>
    <s v="5"/>
    <n v="2"/>
    <n v="20"/>
    <d v="2025-10-28T17:32:06"/>
    <s v="Tim Palmer"/>
  </r>
  <r>
    <s v="93008-45903"/>
    <x v="1"/>
    <x v="1"/>
    <s v="Exam B"/>
    <x v="1"/>
    <s v="5"/>
    <n v="2"/>
    <n v="20"/>
    <d v="2025-10-28T17:49:04"/>
    <s v="Tim Palmer"/>
  </r>
  <r>
    <s v="93008-45903"/>
    <x v="1"/>
    <x v="1"/>
    <s v="Exam B"/>
    <x v="1"/>
    <s v="5"/>
    <n v="2"/>
    <n v="20"/>
    <d v="2025-10-28T17:51:04"/>
    <s v="Tim Palmer"/>
  </r>
  <r>
    <s v="93008-45903"/>
    <x v="1"/>
    <x v="1"/>
    <s v="Exam B"/>
    <x v="0"/>
    <s v="3"/>
    <n v="1"/>
    <n v="2"/>
    <d v="2025-10-28T17:51:07"/>
    <s v="Tim Palmer"/>
  </r>
  <r>
    <s v="93008-45903"/>
    <x v="1"/>
    <x v="1"/>
    <s v="Exam B"/>
    <x v="2"/>
    <s v="4"/>
    <n v="6"/>
    <n v="6"/>
    <d v="2025-10-28T17:51:10"/>
    <s v="Tim Palmer"/>
  </r>
  <r>
    <s v="93008-45903"/>
    <x v="1"/>
    <x v="1"/>
    <s v="Exam B"/>
    <x v="0"/>
    <s v="3"/>
    <n v="1"/>
    <n v="2"/>
    <d v="2025-10-28T17:51:13"/>
    <s v="Tim Palmer"/>
  </r>
  <r>
    <s v="93008-45903"/>
    <x v="1"/>
    <x v="1"/>
    <s v="Exam B"/>
    <x v="0"/>
    <s v="3"/>
    <n v="70"/>
    <n v="140"/>
    <d v="2025-10-28T17:51:15"/>
    <s v="Tim Palmer"/>
  </r>
  <r>
    <s v="93004-45896"/>
    <x v="2"/>
    <x v="2"/>
    <s v="Non-BoM"/>
    <x v="2"/>
    <s v="4"/>
    <n v="12"/>
    <n v="12"/>
    <d v="2025-10-28T17:57:32"/>
    <s v="Tim Palmer"/>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6-45917"/>
    <x v="4"/>
    <x v="3"/>
    <s v="Exam A"/>
    <x v="0"/>
    <s v="3"/>
    <n v="6"/>
    <n v="12"/>
    <d v="2025-10-28T19:52:54"/>
    <s v="Tim Palmer"/>
  </r>
  <r>
    <s v="93006-45917"/>
    <x v="4"/>
    <x v="3"/>
    <s v="Exam A"/>
    <x v="4"/>
    <s v="1"/>
    <n v="5"/>
    <n v="100"/>
    <d v="2025-10-28T19:53:00"/>
    <s v="Tim Palmer"/>
  </r>
  <r>
    <s v="93006-45917"/>
    <x v="4"/>
    <x v="3"/>
    <s v="Exam A"/>
    <x v="2"/>
    <s v="4"/>
    <n v="6"/>
    <n v="6"/>
    <d v="2025-10-28T19:53:05"/>
    <s v="Tim Palmer"/>
  </r>
  <r>
    <s v="93006-45917"/>
    <x v="4"/>
    <x v="3"/>
    <s v="Exam A"/>
    <x v="1"/>
    <s v="5"/>
    <n v="9"/>
    <n v="90"/>
    <d v="2025-10-28T19:53:10"/>
    <s v="Tim Palmer"/>
  </r>
  <r>
    <s v="93002-45828"/>
    <x v="0"/>
    <x v="0"/>
    <s v="Exam A"/>
    <x v="0"/>
    <s v="3"/>
    <n v="6"/>
    <n v="12"/>
    <d v="2025-10-28T19:55:32"/>
    <s v="Tim Palmer"/>
  </r>
  <r>
    <s v="93002-45828"/>
    <x v="0"/>
    <x v="0"/>
    <s v="Exam A"/>
    <x v="4"/>
    <s v="1"/>
    <n v="5"/>
    <n v="100"/>
    <d v="2025-10-28T19:55:38"/>
    <s v="Tim Palmer"/>
  </r>
  <r>
    <s v="93002-45828"/>
    <x v="0"/>
    <x v="0"/>
    <s v="Exam A"/>
    <x v="2"/>
    <s v="4"/>
    <n v="6"/>
    <n v="6"/>
    <d v="2025-10-28T19:55:43"/>
    <s v="Tim Palmer"/>
  </r>
  <r>
    <s v="93002-45828"/>
    <x v="0"/>
    <x v="0"/>
    <s v="Exam A"/>
    <x v="1"/>
    <s v="5"/>
    <n v="9"/>
    <n v="90"/>
    <d v="2025-10-28T19:55:49"/>
    <s v="Tim Palmer"/>
  </r>
  <r>
    <s v="93003-45922"/>
    <x v="5"/>
    <x v="4"/>
    <s v="Exam A"/>
    <x v="0"/>
    <s v="3"/>
    <n v="6"/>
    <n v="12"/>
    <d v="2025-10-28T20:02:50"/>
    <s v="Tim Palmer"/>
  </r>
  <r>
    <s v="93004-45896"/>
    <x v="2"/>
    <x v="2"/>
    <s v="Exam A"/>
    <x v="0"/>
    <s v="3"/>
    <n v="6"/>
    <n v="12"/>
    <d v="2025-10-28T20:04:40"/>
    <s v="Tim Palmer"/>
  </r>
  <r>
    <s v="93001-45828"/>
    <x v="6"/>
    <x v="0"/>
    <s v="Exam A"/>
    <x v="0"/>
    <s v="3"/>
    <n v="6"/>
    <n v="12"/>
    <d v="2025-10-28T20:05:19"/>
    <s v="Tim Palmer"/>
  </r>
  <r>
    <s v="93001-45828"/>
    <x v="6"/>
    <x v="0"/>
    <s v="Exam A"/>
    <x v="4"/>
    <s v="1"/>
    <n v="5"/>
    <n v="100"/>
    <d v="2025-10-28T20:05:24"/>
    <s v="Tim Palmer"/>
  </r>
  <r>
    <s v="93001-45828"/>
    <x v="6"/>
    <x v="0"/>
    <s v="Exam A"/>
    <x v="2"/>
    <s v="4"/>
    <n v="6"/>
    <n v="6"/>
    <d v="2025-10-28T20:05:29"/>
    <s v="Tim Palmer"/>
  </r>
  <r>
    <s v="93001-45828"/>
    <x v="6"/>
    <x v="0"/>
    <s v="Exam A"/>
    <x v="1"/>
    <s v="5"/>
    <n v="9"/>
    <n v="90"/>
    <d v="2025-10-28T20:05:35"/>
    <s v="Tim Palmer"/>
  </r>
  <r>
    <s v="93003-45922"/>
    <x v="5"/>
    <x v="4"/>
    <s v="Exam B"/>
    <x v="1"/>
    <s v="5"/>
    <n v="2"/>
    <n v="20"/>
    <d v="2025-10-28T20:07:25"/>
    <s v="Tim Palmer"/>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4-45896"/>
    <x v="2"/>
    <x v="2"/>
    <s v="Exam A"/>
    <x v="0"/>
    <s v="3"/>
    <n v="6"/>
    <n v="12"/>
    <m/>
    <m/>
  </r>
  <r>
    <s v="93006-45917"/>
    <x v="4"/>
    <x v="3"/>
    <s v="Exam B"/>
    <x v="1"/>
    <s v="5"/>
    <n v="2"/>
    <n v="20"/>
    <m/>
    <m/>
  </r>
  <r>
    <s v="93006-45917"/>
    <x v="4"/>
    <x v="3"/>
    <s v="Exam B"/>
    <x v="0"/>
    <s v="3"/>
    <n v="1"/>
    <n v="2"/>
    <m/>
    <m/>
  </r>
  <r>
    <s v="93006-45917"/>
    <x v="4"/>
    <x v="3"/>
    <s v="Exam B"/>
    <x v="2"/>
    <s v="4"/>
    <n v="6"/>
    <n v="6"/>
    <m/>
    <m/>
  </r>
  <r>
    <s v="93006-45917"/>
    <x v="4"/>
    <x v="3"/>
    <s v="Exam B"/>
    <x v="0"/>
    <s v="3"/>
    <n v="1"/>
    <n v="2"/>
    <m/>
    <m/>
  </r>
  <r>
    <s v="93006-45917"/>
    <x v="4"/>
    <x v="3"/>
    <s v="Exam B"/>
    <x v="0"/>
    <s v="3"/>
    <n v="70"/>
    <n v="140"/>
    <m/>
    <m/>
  </r>
  <r>
    <s v="93006-45917"/>
    <x v="4"/>
    <x v="3"/>
    <s v="Exam B"/>
    <x v="3"/>
    <s v="6"/>
    <n v="7"/>
    <n v="70"/>
    <m/>
    <m/>
  </r>
  <r>
    <s v="93005-45896"/>
    <x v="3"/>
    <x v="2"/>
    <s v="Exam A"/>
    <x v="0"/>
    <s v="3"/>
    <n v="6"/>
    <n v="12"/>
    <d v="2025-10-28T20:17:24"/>
    <s v="Tim Palmer"/>
  </r>
  <r>
    <s v="93003-45922"/>
    <x v="5"/>
    <x v="4"/>
    <s v="Exam A"/>
    <x v="0"/>
    <s v="3"/>
    <n v="6"/>
    <n v="12"/>
    <m/>
    <m/>
  </r>
  <r>
    <s v="93003-45922"/>
    <x v="5"/>
    <x v="4"/>
    <s v="Exam A"/>
    <x v="4"/>
    <s v="1"/>
    <n v="5"/>
    <n v="100"/>
    <m/>
    <m/>
  </r>
  <r>
    <s v="93003-45922"/>
    <x v="5"/>
    <x v="4"/>
    <s v="Exam A"/>
    <x v="2"/>
    <s v="4"/>
    <n v="6"/>
    <n v="6"/>
    <m/>
    <m/>
  </r>
  <r>
    <s v="93003-45922"/>
    <x v="5"/>
    <x v="4"/>
    <s v="Exam A"/>
    <x v="1"/>
    <s v="5"/>
    <n v="9"/>
    <n v="90"/>
    <m/>
    <m/>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4-45896"/>
    <x v="2"/>
    <x v="2"/>
    <s v="Exam B"/>
    <x v="1"/>
    <s v="5"/>
    <n v="2"/>
    <n v="20"/>
    <m/>
    <m/>
  </r>
  <r>
    <s v="93004-45896"/>
    <x v="2"/>
    <x v="2"/>
    <s v="Exam B"/>
    <x v="0"/>
    <s v="3"/>
    <n v="1"/>
    <n v="2"/>
    <m/>
    <m/>
  </r>
  <r>
    <s v="93004-45896"/>
    <x v="2"/>
    <x v="2"/>
    <s v="Exam A"/>
    <x v="0"/>
    <s v="3"/>
    <n v="6"/>
    <n v="12"/>
    <d v="2025-10-28T20:26:43"/>
    <s v="Tim Palmer"/>
  </r>
  <r>
    <s v="93004-45896"/>
    <x v="2"/>
    <x v="2"/>
    <s v="Exam A"/>
    <x v="0"/>
    <s v="3"/>
    <n v="6"/>
    <n v="12"/>
    <d v="2025-10-28T20:32:23"/>
    <s v="Tim Palmer"/>
  </r>
  <r>
    <s v="93004-45896"/>
    <x v="2"/>
    <x v="2"/>
    <s v="Exam A"/>
    <x v="4"/>
    <s v="1"/>
    <n v="5"/>
    <n v="100"/>
    <d v="2025-10-28T20:32:27"/>
    <s v="Tim Palmer"/>
  </r>
  <r>
    <s v="93004-45896"/>
    <x v="2"/>
    <x v="2"/>
    <s v="Exam A"/>
    <x v="2"/>
    <s v="4"/>
    <n v="6"/>
    <n v="6"/>
    <d v="2025-10-28T20:32:28"/>
    <s v="Tim Palmer"/>
  </r>
  <r>
    <s v="93004-45896"/>
    <x v="2"/>
    <x v="2"/>
    <s v="Exam A"/>
    <x v="1"/>
    <s v="5"/>
    <n v="9"/>
    <n v="90"/>
    <d v="2025-10-28T20:32:30"/>
    <s v="Tim Palmer"/>
  </r>
  <r>
    <s v="93004-45896"/>
    <x v="2"/>
    <x v="2"/>
    <s v="Exam A"/>
    <x v="0"/>
    <s v="3"/>
    <n v="6"/>
    <n v="12"/>
    <d v="2025-10-28T20:33:31"/>
    <s v="Tim Palmer"/>
  </r>
  <r>
    <s v="93004-45896"/>
    <x v="2"/>
    <x v="2"/>
    <s v="Exam A"/>
    <x v="4"/>
    <s v="1"/>
    <n v="5"/>
    <n v="100"/>
    <d v="2025-10-28T20:33:32"/>
    <s v="Tim Palmer"/>
  </r>
  <r>
    <s v="93004-45896"/>
    <x v="2"/>
    <x v="2"/>
    <s v="Exam A"/>
    <x v="2"/>
    <s v="4"/>
    <n v="6"/>
    <n v="6"/>
    <d v="2025-10-28T20:33:33"/>
    <s v="Tim Palmer"/>
  </r>
  <r>
    <s v="93004-45896"/>
    <x v="2"/>
    <x v="2"/>
    <s v="Exam A"/>
    <x v="1"/>
    <s v="5"/>
    <n v="9"/>
    <n v="90"/>
    <d v="2025-10-28T20:33:34"/>
    <s v="Tim Palmer"/>
  </r>
  <r>
    <s v="93004-45896"/>
    <x v="2"/>
    <x v="2"/>
    <s v="Exam A"/>
    <x v="0"/>
    <s v="3"/>
    <n v="6"/>
    <n v="12"/>
    <d v="2025-10-28T20:34:28"/>
    <s v="Tim Palmer"/>
  </r>
  <r>
    <s v="93004-45896"/>
    <x v="2"/>
    <x v="2"/>
    <s v="Exam A"/>
    <x v="4"/>
    <s v="1"/>
    <n v="5"/>
    <n v="100"/>
    <d v="2025-10-28T20:34:30"/>
    <s v="Tim Palmer"/>
  </r>
  <r>
    <s v="93004-45896"/>
    <x v="2"/>
    <x v="2"/>
    <s v="Exam A"/>
    <x v="2"/>
    <s v="4"/>
    <n v="6"/>
    <n v="6"/>
    <d v="2025-10-28T20:34:31"/>
    <s v="Tim Palmer"/>
  </r>
  <r>
    <s v="93004-45896"/>
    <x v="2"/>
    <x v="2"/>
    <s v="Exam A"/>
    <x v="1"/>
    <s v="5"/>
    <n v="9"/>
    <n v="90"/>
    <d v="2025-10-28T20:34:32"/>
    <s v="Tim Palmer"/>
  </r>
  <r>
    <s v="93005-45896"/>
    <x v="3"/>
    <x v="2"/>
    <s v="Exam B"/>
    <x v="1"/>
    <s v="5"/>
    <n v="2"/>
    <n v="20"/>
    <d v="2025-10-28T20:36:13"/>
    <s v="Tim Palmer"/>
  </r>
  <r>
    <s v="93005-45896"/>
    <x v="3"/>
    <x v="2"/>
    <s v="Exam B"/>
    <x v="0"/>
    <s v="3"/>
    <n v="1"/>
    <n v="2"/>
    <d v="2025-10-28T20:36:15"/>
    <s v="Tim Palmer"/>
  </r>
  <r>
    <s v="93005-45896"/>
    <x v="3"/>
    <x v="2"/>
    <s v="Exam B"/>
    <x v="2"/>
    <s v="4"/>
    <n v="6"/>
    <n v="6"/>
    <d v="2025-10-28T20:36:16"/>
    <s v="Tim Palmer"/>
  </r>
  <r>
    <s v="93005-45896"/>
    <x v="3"/>
    <x v="2"/>
    <s v="Exam B"/>
    <x v="0"/>
    <s v="3"/>
    <n v="1"/>
    <n v="2"/>
    <d v="2025-10-28T20:36:17"/>
    <s v="Tim Palmer"/>
  </r>
  <r>
    <s v="93005-45896"/>
    <x v="3"/>
    <x v="2"/>
    <s v="Exam B"/>
    <x v="0"/>
    <s v="3"/>
    <n v="70"/>
    <n v="140"/>
    <d v="2025-10-28T20:36:18"/>
    <s v="Tim Palmer"/>
  </r>
  <r>
    <s v="93005-45896"/>
    <x v="3"/>
    <x v="2"/>
    <s v="Exam B"/>
    <x v="3"/>
    <s v="6"/>
    <n v="7"/>
    <n v="70"/>
    <d v="2025-10-28T20:36:20"/>
    <s v="Tim Palmer"/>
  </r>
  <r>
    <s v="93003-45922"/>
    <x v="5"/>
    <x v="4"/>
    <s v="Exam A"/>
    <x v="0"/>
    <s v="3"/>
    <n v="6"/>
    <n v="12"/>
    <d v="2025-10-28T20:37:31"/>
    <s v="Tim Palmer"/>
  </r>
  <r>
    <s v="93003-45922"/>
    <x v="5"/>
    <x v="4"/>
    <s v="Exam A"/>
    <x v="4"/>
    <s v="1"/>
    <n v="5"/>
    <n v="100"/>
    <d v="2025-10-28T20:37:33"/>
    <s v="Tim Palmer"/>
  </r>
  <r>
    <s v="93003-45922"/>
    <x v="5"/>
    <x v="4"/>
    <s v="Exam A"/>
    <x v="2"/>
    <s v="4"/>
    <n v="6"/>
    <n v="6"/>
    <d v="2025-10-28T20:37:34"/>
    <s v="Tim Palmer"/>
  </r>
  <r>
    <s v="93003-45922"/>
    <x v="5"/>
    <x v="4"/>
    <s v="Exam A"/>
    <x v="1"/>
    <s v="5"/>
    <n v="9"/>
    <n v="90"/>
    <d v="2025-10-28T20:37:35"/>
    <s v="Tim Palmer"/>
  </r>
  <r>
    <s v="93004-45896"/>
    <x v="2"/>
    <x v="2"/>
    <s v="Exam A"/>
    <x v="0"/>
    <s v="3"/>
    <n v="6"/>
    <n v="12"/>
    <d v="2025-10-28T20:51:02"/>
    <s v="Tim Palmer"/>
  </r>
  <r>
    <s v="93004-45896"/>
    <x v="2"/>
    <x v="2"/>
    <s v="Exam A"/>
    <x v="4"/>
    <s v="1"/>
    <n v="5"/>
    <n v="100"/>
    <d v="2025-10-28T20:51:02"/>
    <s v="Tim Palmer"/>
  </r>
  <r>
    <s v="93004-45896"/>
    <x v="2"/>
    <x v="2"/>
    <s v="Exam A"/>
    <x v="2"/>
    <s v="4"/>
    <n v="6"/>
    <n v="6"/>
    <d v="2025-10-28T20:51:02"/>
    <s v="Tim Palmer"/>
  </r>
  <r>
    <s v="93004-45896"/>
    <x v="2"/>
    <x v="2"/>
    <s v="Exam A"/>
    <x v="1"/>
    <s v="5"/>
    <n v="9"/>
    <n v="90"/>
    <d v="2025-10-28T20:51:02"/>
    <s v="Tim Palm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x v="0"/>
    <n v="2025"/>
    <n v="5"/>
    <s v="2025-5"/>
    <x v="0"/>
    <x v="0"/>
    <x v="0"/>
    <m/>
    <m/>
    <m/>
    <x v="0"/>
    <m/>
    <m/>
    <x v="0"/>
    <x v="0"/>
    <x v="0"/>
    <x v="0"/>
    <s v="N"/>
    <s v="N"/>
    <m/>
    <s v="Tightened pipework on bogie"/>
    <d v="2025-06-04T00:00:00"/>
    <s v="w"/>
    <m/>
    <m/>
    <s v="N"/>
    <m/>
    <s v="same problem occured on 93006, now rectified"/>
    <x v="0"/>
    <m/>
    <s v="Yes"/>
    <m/>
    <m/>
    <s v="OPEN"/>
    <m/>
    <m/>
    <s v="No maintenance records found"/>
    <m/>
    <m/>
    <m/>
    <m/>
    <m/>
    <m/>
    <m/>
    <m/>
    <x v="0"/>
    <m/>
    <m/>
    <m/>
    <m/>
    <m/>
    <m/>
    <m/>
    <m/>
    <m/>
    <m/>
    <m/>
    <m/>
    <m/>
    <m/>
    <m/>
    <m/>
    <m/>
    <m/>
  </r>
  <r>
    <x v="0"/>
    <x v="1"/>
    <x v="1"/>
    <x v="0"/>
    <n v="2025"/>
    <n v="6"/>
    <s v="2025-6"/>
    <x v="0"/>
    <x v="1"/>
    <x v="1"/>
    <m/>
    <m/>
    <m/>
    <x v="1"/>
    <m/>
    <m/>
    <x v="1"/>
    <x v="1"/>
    <x v="1"/>
    <x v="1"/>
    <s v="Y"/>
    <m/>
    <m/>
    <s v="Report required"/>
    <d v="2025-06-26T00:00:00"/>
    <s v="worksop"/>
    <s v="Y"/>
    <n v="21"/>
    <s v="Y"/>
    <m/>
    <s v="Test run required"/>
    <x v="0"/>
    <m/>
    <s v="Yes"/>
    <m/>
    <m/>
    <m/>
    <m/>
    <m/>
    <s v="No maintenance records found"/>
    <m/>
    <m/>
    <m/>
    <m/>
    <m/>
    <m/>
    <s v="vcb"/>
    <m/>
    <x v="1"/>
    <s v="j"/>
    <m/>
    <m/>
    <m/>
    <m/>
    <m/>
    <m/>
    <m/>
    <m/>
    <m/>
    <m/>
    <m/>
    <m/>
    <m/>
    <m/>
    <m/>
    <m/>
    <m/>
  </r>
  <r>
    <x v="0"/>
    <x v="2"/>
    <x v="2"/>
    <x v="0"/>
    <n v="2025"/>
    <n v="5"/>
    <s v="2025-5"/>
    <x v="0"/>
    <x v="2"/>
    <x v="2"/>
    <m/>
    <m/>
    <m/>
    <x v="0"/>
    <m/>
    <m/>
    <x v="2"/>
    <x v="2"/>
    <x v="1"/>
    <x v="1"/>
    <s v="Y"/>
    <m/>
    <m/>
    <s v="Harting Connector loose. Removed and checked pins. all pins checked for secureness. manipulated and connected back."/>
    <d v="2025-06-06T00:00:00"/>
    <s v="worksop"/>
    <m/>
    <m/>
    <m/>
    <m/>
    <m/>
    <x v="0"/>
    <m/>
    <s v="Yes"/>
    <m/>
    <m/>
    <m/>
    <d v="1900-01-01T00:00:00"/>
    <m/>
    <s v="No maintenance records found"/>
    <m/>
    <m/>
    <m/>
    <m/>
    <m/>
    <m/>
    <s v="h"/>
    <m/>
    <x v="0"/>
    <m/>
    <m/>
    <m/>
    <m/>
    <m/>
    <m/>
    <m/>
    <m/>
    <m/>
    <m/>
    <m/>
    <m/>
    <m/>
    <m/>
    <m/>
    <m/>
    <m/>
    <m/>
  </r>
  <r>
    <x v="0"/>
    <x v="3"/>
    <x v="3"/>
    <x v="0"/>
    <n v="2025"/>
    <n v="6"/>
    <s v="2025-6"/>
    <x v="0"/>
    <x v="3"/>
    <x v="3"/>
    <m/>
    <m/>
    <m/>
    <x v="0"/>
    <m/>
    <m/>
    <x v="3"/>
    <x v="2"/>
    <x v="1"/>
    <x v="1"/>
    <s v="N"/>
    <m/>
    <m/>
    <m/>
    <d v="2025-06-06T00:00:00"/>
    <s v="worksop"/>
    <m/>
    <m/>
    <m/>
    <m/>
    <m/>
    <x v="0"/>
    <m/>
    <s v="Yes"/>
    <m/>
    <m/>
    <m/>
    <m/>
    <m/>
    <s v="No maintenance records found"/>
    <m/>
    <m/>
    <m/>
    <m/>
    <m/>
    <m/>
    <m/>
    <m/>
    <x v="0"/>
    <m/>
    <m/>
    <m/>
    <m/>
    <m/>
    <m/>
    <m/>
    <m/>
    <m/>
    <m/>
    <m/>
    <m/>
    <m/>
    <m/>
    <m/>
    <m/>
    <m/>
    <m/>
  </r>
  <r>
    <x v="0"/>
    <x v="3"/>
    <x v="3"/>
    <x v="0"/>
    <n v="2025"/>
    <n v="6"/>
    <s v="2025-6"/>
    <x v="1"/>
    <x v="4"/>
    <x v="3"/>
    <m/>
    <m/>
    <m/>
    <x v="2"/>
    <m/>
    <m/>
    <x v="4"/>
    <x v="3"/>
    <x v="2"/>
    <x v="2"/>
    <s v="N"/>
    <m/>
    <m/>
    <m/>
    <m/>
    <m/>
    <m/>
    <m/>
    <m/>
    <m/>
    <m/>
    <x v="0"/>
    <m/>
    <s v="Yes"/>
    <m/>
    <m/>
    <m/>
    <m/>
    <m/>
    <s v="No maintenance records found"/>
    <m/>
    <m/>
    <m/>
    <m/>
    <m/>
    <m/>
    <m/>
    <m/>
    <x v="0"/>
    <m/>
    <m/>
    <m/>
    <m/>
    <m/>
    <m/>
    <m/>
    <m/>
    <m/>
    <m/>
    <m/>
    <m/>
    <m/>
    <m/>
    <m/>
    <m/>
    <m/>
    <m/>
  </r>
  <r>
    <x v="0"/>
    <x v="3"/>
    <x v="3"/>
    <x v="0"/>
    <n v="2025"/>
    <n v="6"/>
    <s v="2025-6"/>
    <x v="1"/>
    <x v="5"/>
    <x v="3"/>
    <m/>
    <m/>
    <m/>
    <x v="0"/>
    <m/>
    <m/>
    <x v="5"/>
    <x v="4"/>
    <x v="0"/>
    <x v="3"/>
    <s v="Y"/>
    <s v="N"/>
    <m/>
    <s v="Awaiting report"/>
    <m/>
    <m/>
    <m/>
    <m/>
    <m/>
    <m/>
    <m/>
    <x v="0"/>
    <m/>
    <s v="Yes"/>
    <m/>
    <m/>
    <m/>
    <m/>
    <m/>
    <s v="No maintenance records found"/>
    <m/>
    <m/>
    <m/>
    <m/>
    <m/>
    <m/>
    <m/>
    <m/>
    <x v="0"/>
    <m/>
    <m/>
    <m/>
    <m/>
    <m/>
    <m/>
    <m/>
    <m/>
    <m/>
    <m/>
    <m/>
    <m/>
    <m/>
    <m/>
    <m/>
    <m/>
    <m/>
    <m/>
  </r>
  <r>
    <x v="0"/>
    <x v="4"/>
    <x v="4"/>
    <x v="0"/>
    <n v="2025"/>
    <n v="6"/>
    <s v="2025-6"/>
    <x v="1"/>
    <x v="6"/>
    <x v="4"/>
    <m/>
    <m/>
    <m/>
    <x v="3"/>
    <m/>
    <m/>
    <x v="6"/>
    <x v="5"/>
    <x v="0"/>
    <x v="4"/>
    <s v="N"/>
    <s v="Y"/>
    <m/>
    <m/>
    <m/>
    <m/>
    <m/>
    <m/>
    <m/>
    <m/>
    <s v="Tested 93003 and similar fault looks to presist"/>
    <x v="0"/>
    <m/>
    <s v="Yes"/>
    <m/>
    <m/>
    <m/>
    <m/>
    <m/>
    <s v="No maintenance records found"/>
    <m/>
    <m/>
    <m/>
    <m/>
    <m/>
    <m/>
    <m/>
    <m/>
    <x v="0"/>
    <m/>
    <m/>
    <m/>
    <m/>
    <m/>
    <m/>
    <m/>
    <m/>
    <m/>
    <m/>
    <m/>
    <m/>
    <m/>
    <m/>
    <m/>
    <m/>
    <m/>
    <m/>
  </r>
  <r>
    <x v="0"/>
    <x v="5"/>
    <x v="5"/>
    <x v="0"/>
    <n v="2025"/>
    <n v="6"/>
    <s v="2025-6"/>
    <x v="0"/>
    <x v="7"/>
    <x v="5"/>
    <m/>
    <m/>
    <m/>
    <x v="1"/>
    <m/>
    <m/>
    <x v="7"/>
    <x v="6"/>
    <x v="1"/>
    <x v="5"/>
    <s v="Y"/>
    <s v="N"/>
    <m/>
    <s v="Report required"/>
    <d v="2025-06-26T00:00:00"/>
    <s v="worksop"/>
    <s v="Y"/>
    <n v="21"/>
    <m/>
    <m/>
    <s v="2025-June-08"/>
    <x v="0"/>
    <m/>
    <s v="Yes"/>
    <m/>
    <m/>
    <m/>
    <m/>
    <m/>
    <s v="No maintenance records found"/>
    <m/>
    <m/>
    <m/>
    <m/>
    <m/>
    <m/>
    <m/>
    <m/>
    <x v="0"/>
    <m/>
    <m/>
    <m/>
    <m/>
    <m/>
    <m/>
    <m/>
    <m/>
    <m/>
    <m/>
    <m/>
    <m/>
    <m/>
    <m/>
    <m/>
    <m/>
    <m/>
    <m/>
  </r>
  <r>
    <x v="0"/>
    <x v="5"/>
    <x v="5"/>
    <x v="0"/>
    <n v="2025"/>
    <n v="6"/>
    <s v="2025-6"/>
    <x v="1"/>
    <x v="8"/>
    <x v="5"/>
    <m/>
    <m/>
    <m/>
    <x v="2"/>
    <m/>
    <m/>
    <x v="8"/>
    <x v="7"/>
    <x v="3"/>
    <x v="6"/>
    <s v="N"/>
    <m/>
    <m/>
    <m/>
    <m/>
    <m/>
    <m/>
    <m/>
    <m/>
    <m/>
    <m/>
    <x v="0"/>
    <m/>
    <s v="Yes"/>
    <m/>
    <m/>
    <m/>
    <m/>
    <m/>
    <s v="No maintenance records found"/>
    <m/>
    <m/>
    <m/>
    <m/>
    <m/>
    <m/>
    <m/>
    <m/>
    <x v="0"/>
    <m/>
    <m/>
    <m/>
    <m/>
    <m/>
    <m/>
    <m/>
    <m/>
    <m/>
    <m/>
    <m/>
    <m/>
    <m/>
    <m/>
    <m/>
    <m/>
    <m/>
    <m/>
  </r>
  <r>
    <x v="0"/>
    <x v="6"/>
    <x v="6"/>
    <x v="0"/>
    <n v="2025"/>
    <n v="6"/>
    <s v="2025-6"/>
    <x v="0"/>
    <x v="9"/>
    <x v="6"/>
    <m/>
    <m/>
    <m/>
    <x v="4"/>
    <m/>
    <m/>
    <x v="9"/>
    <x v="8"/>
    <x v="4"/>
    <x v="7"/>
    <s v="N"/>
    <s v="N"/>
    <s v="n"/>
    <s v="2025-June-10 Report.pdf"/>
    <d v="2025-08-07T00:00:00"/>
    <s v="worksop"/>
    <s v="n"/>
    <n v="2"/>
    <m/>
    <m/>
    <m/>
    <x v="0"/>
    <m/>
    <s v="Yes"/>
    <m/>
    <m/>
    <m/>
    <m/>
    <m/>
    <s v="No maintenance records found"/>
    <m/>
    <m/>
    <m/>
    <m/>
    <m/>
    <m/>
    <m/>
    <m/>
    <x v="0"/>
    <m/>
    <m/>
    <m/>
    <m/>
    <m/>
    <m/>
    <m/>
    <m/>
    <m/>
    <m/>
    <m/>
    <m/>
    <m/>
    <m/>
    <m/>
    <m/>
    <m/>
    <m/>
  </r>
  <r>
    <x v="0"/>
    <x v="6"/>
    <x v="6"/>
    <x v="0"/>
    <n v="2025"/>
    <n v="6"/>
    <s v="2025-6"/>
    <x v="0"/>
    <x v="10"/>
    <x v="6"/>
    <m/>
    <m/>
    <m/>
    <x v="5"/>
    <m/>
    <m/>
    <x v="10"/>
    <x v="9"/>
    <x v="5"/>
    <x v="8"/>
    <s v="N"/>
    <s v="N"/>
    <m/>
    <s v="swapped antenna with spare, fault still shows. Found the jointing box from loco to antenna wiring were not fully prepared correctly. Re prepared and reconnected and now works correctly."/>
    <d v="2025-06-19T00:00:00"/>
    <s v="worksop"/>
    <s v="n"/>
    <s v="n"/>
    <s v="N"/>
    <m/>
    <m/>
    <x v="0"/>
    <m/>
    <s v="Yes"/>
    <m/>
    <m/>
    <m/>
    <m/>
    <m/>
    <s v="No maintenance records found"/>
    <m/>
    <m/>
    <m/>
    <m/>
    <m/>
    <m/>
    <m/>
    <m/>
    <x v="0"/>
    <m/>
    <m/>
    <m/>
    <m/>
    <m/>
    <m/>
    <m/>
    <m/>
    <m/>
    <m/>
    <m/>
    <m/>
    <m/>
    <m/>
    <m/>
    <m/>
    <m/>
    <m/>
  </r>
  <r>
    <x v="0"/>
    <x v="7"/>
    <x v="7"/>
    <x v="0"/>
    <n v="2025"/>
    <n v="6"/>
    <s v="2025-6"/>
    <x v="1"/>
    <x v="11"/>
    <x v="7"/>
    <m/>
    <m/>
    <m/>
    <x v="4"/>
    <m/>
    <m/>
    <x v="11"/>
    <x v="10"/>
    <x v="5"/>
    <x v="9"/>
    <m/>
    <m/>
    <m/>
    <m/>
    <m/>
    <m/>
    <m/>
    <m/>
    <m/>
    <m/>
    <m/>
    <x v="0"/>
    <m/>
    <s v="Yes"/>
    <m/>
    <m/>
    <m/>
    <m/>
    <m/>
    <s v="No maintenance records found"/>
    <m/>
    <m/>
    <m/>
    <m/>
    <m/>
    <m/>
    <m/>
    <m/>
    <x v="0"/>
    <m/>
    <m/>
    <m/>
    <m/>
    <m/>
    <m/>
    <m/>
    <m/>
    <m/>
    <m/>
    <m/>
    <m/>
    <m/>
    <m/>
    <m/>
    <m/>
    <m/>
    <m/>
  </r>
  <r>
    <x v="0"/>
    <x v="7"/>
    <x v="7"/>
    <x v="0"/>
    <n v="2025"/>
    <n v="6"/>
    <s v="2025-6"/>
    <x v="1"/>
    <x v="12"/>
    <x v="7"/>
    <m/>
    <m/>
    <m/>
    <x v="4"/>
    <m/>
    <m/>
    <x v="12"/>
    <x v="11"/>
    <x v="6"/>
    <x v="10"/>
    <m/>
    <m/>
    <m/>
    <m/>
    <m/>
    <m/>
    <m/>
    <m/>
    <m/>
    <m/>
    <s v="same on 93001"/>
    <x v="0"/>
    <m/>
    <s v="Yes"/>
    <m/>
    <m/>
    <m/>
    <m/>
    <m/>
    <s v="No maintenance records found"/>
    <m/>
    <m/>
    <m/>
    <m/>
    <m/>
    <m/>
    <m/>
    <m/>
    <x v="0"/>
    <m/>
    <m/>
    <m/>
    <m/>
    <m/>
    <m/>
    <m/>
    <m/>
    <m/>
    <m/>
    <m/>
    <m/>
    <m/>
    <m/>
    <m/>
    <m/>
    <m/>
    <m/>
  </r>
  <r>
    <x v="0"/>
    <x v="7"/>
    <x v="7"/>
    <x v="0"/>
    <n v="2025"/>
    <n v="6"/>
    <s v="2025-6"/>
    <x v="1"/>
    <x v="13"/>
    <x v="7"/>
    <m/>
    <m/>
    <m/>
    <x v="4"/>
    <m/>
    <m/>
    <x v="13"/>
    <x v="11"/>
    <x v="6"/>
    <x v="10"/>
    <m/>
    <m/>
    <m/>
    <m/>
    <m/>
    <m/>
    <m/>
    <m/>
    <m/>
    <m/>
    <m/>
    <x v="0"/>
    <m/>
    <s v="Yes"/>
    <m/>
    <m/>
    <m/>
    <m/>
    <m/>
    <s v="No maintenance records found"/>
    <m/>
    <m/>
    <m/>
    <m/>
    <m/>
    <m/>
    <m/>
    <m/>
    <x v="0"/>
    <m/>
    <m/>
    <m/>
    <m/>
    <m/>
    <m/>
    <m/>
    <m/>
    <m/>
    <m/>
    <m/>
    <m/>
    <m/>
    <m/>
    <m/>
    <m/>
    <m/>
    <m/>
  </r>
  <r>
    <x v="0"/>
    <x v="7"/>
    <x v="7"/>
    <x v="0"/>
    <n v="2025"/>
    <n v="6"/>
    <s v="2025-6"/>
    <x v="1"/>
    <x v="14"/>
    <x v="7"/>
    <m/>
    <m/>
    <m/>
    <x v="6"/>
    <m/>
    <m/>
    <x v="14"/>
    <x v="12"/>
    <x v="3"/>
    <x v="10"/>
    <s v="N"/>
    <s v="Y"/>
    <m/>
    <m/>
    <m/>
    <m/>
    <m/>
    <m/>
    <m/>
    <m/>
    <m/>
    <x v="0"/>
    <m/>
    <s v="Yes"/>
    <m/>
    <m/>
    <m/>
    <m/>
    <m/>
    <s v="No maintenance records found"/>
    <m/>
    <m/>
    <m/>
    <m/>
    <m/>
    <m/>
    <m/>
    <m/>
    <x v="0"/>
    <m/>
    <m/>
    <m/>
    <m/>
    <m/>
    <m/>
    <m/>
    <m/>
    <m/>
    <m/>
    <m/>
    <m/>
    <m/>
    <m/>
    <m/>
    <m/>
    <m/>
    <m/>
  </r>
  <r>
    <x v="0"/>
    <x v="8"/>
    <x v="8"/>
    <x v="0"/>
    <n v="2025"/>
    <n v="7"/>
    <s v="2025-7"/>
    <x v="1"/>
    <x v="15"/>
    <x v="8"/>
    <m/>
    <m/>
    <m/>
    <x v="7"/>
    <m/>
    <m/>
    <x v="15"/>
    <x v="13"/>
    <x v="6"/>
    <x v="10"/>
    <m/>
    <m/>
    <m/>
    <m/>
    <m/>
    <m/>
    <m/>
    <m/>
    <m/>
    <m/>
    <m/>
    <x v="0"/>
    <m/>
    <s v="Yes"/>
    <m/>
    <m/>
    <m/>
    <m/>
    <m/>
    <s v="No maintenance records found"/>
    <m/>
    <m/>
    <m/>
    <m/>
    <m/>
    <m/>
    <m/>
    <m/>
    <x v="0"/>
    <m/>
    <m/>
    <m/>
    <m/>
    <m/>
    <m/>
    <m/>
    <m/>
    <m/>
    <m/>
    <m/>
    <m/>
    <m/>
    <m/>
    <m/>
    <m/>
    <m/>
    <m/>
  </r>
  <r>
    <x v="0"/>
    <x v="9"/>
    <x v="9"/>
    <x v="0"/>
    <n v="2025"/>
    <n v="7"/>
    <s v="2025-7"/>
    <x v="0"/>
    <x v="16"/>
    <x v="9"/>
    <m/>
    <m/>
    <m/>
    <x v="8"/>
    <m/>
    <m/>
    <x v="16"/>
    <x v="14"/>
    <x v="5"/>
    <x v="10"/>
    <m/>
    <m/>
    <m/>
    <s v="2025-July-02 Report.pdf"/>
    <d v="2025-11-07T00:00:00"/>
    <s v="Worlsop"/>
    <s v="n"/>
    <s v="2 days"/>
    <s v="N"/>
    <m/>
    <m/>
    <x v="0"/>
    <m/>
    <s v="Yes"/>
    <m/>
    <m/>
    <m/>
    <m/>
    <m/>
    <s v="No maintenance records found"/>
    <m/>
    <m/>
    <m/>
    <m/>
    <m/>
    <m/>
    <m/>
    <m/>
    <x v="0"/>
    <m/>
    <m/>
    <m/>
    <m/>
    <m/>
    <m/>
    <m/>
    <m/>
    <m/>
    <m/>
    <m/>
    <m/>
    <m/>
    <m/>
    <m/>
    <m/>
    <m/>
    <m/>
  </r>
  <r>
    <x v="0"/>
    <x v="10"/>
    <x v="10"/>
    <x v="0"/>
    <n v="2025"/>
    <n v="7"/>
    <s v="2025-7"/>
    <x v="1"/>
    <x v="17"/>
    <x v="10"/>
    <m/>
    <m/>
    <m/>
    <x v="9"/>
    <m/>
    <m/>
    <x v="17"/>
    <x v="15"/>
    <x v="5"/>
    <x v="10"/>
    <m/>
    <m/>
    <m/>
    <m/>
    <m/>
    <m/>
    <m/>
    <m/>
    <m/>
    <m/>
    <m/>
    <x v="0"/>
    <m/>
    <s v="Yes"/>
    <m/>
    <m/>
    <m/>
    <m/>
    <m/>
    <s v="No maintenance records found"/>
    <m/>
    <m/>
    <m/>
    <m/>
    <m/>
    <m/>
    <m/>
    <m/>
    <x v="0"/>
    <m/>
    <m/>
    <m/>
    <m/>
    <m/>
    <m/>
    <m/>
    <m/>
    <m/>
    <m/>
    <m/>
    <m/>
    <m/>
    <m/>
    <m/>
    <m/>
    <m/>
    <m/>
  </r>
  <r>
    <x v="0"/>
    <x v="9"/>
    <x v="9"/>
    <x v="0"/>
    <n v="2025"/>
    <n v="7"/>
    <s v="2025-7"/>
    <x v="1"/>
    <x v="18"/>
    <x v="9"/>
    <m/>
    <m/>
    <m/>
    <x v="9"/>
    <m/>
    <m/>
    <x v="18"/>
    <x v="16"/>
    <x v="7"/>
    <x v="10"/>
    <m/>
    <s v="Y"/>
    <m/>
    <m/>
    <m/>
    <m/>
    <m/>
    <m/>
    <m/>
    <m/>
    <s v="2025 July 04"/>
    <x v="0"/>
    <m/>
    <s v="Yes"/>
    <m/>
    <m/>
    <m/>
    <m/>
    <m/>
    <s v="No maintenance records found"/>
    <m/>
    <m/>
    <m/>
    <m/>
    <m/>
    <m/>
    <m/>
    <m/>
    <x v="0"/>
    <m/>
    <m/>
    <m/>
    <m/>
    <m/>
    <m/>
    <m/>
    <m/>
    <m/>
    <m/>
    <m/>
    <m/>
    <m/>
    <m/>
    <m/>
    <m/>
    <m/>
    <m/>
  </r>
  <r>
    <x v="0"/>
    <x v="11"/>
    <x v="11"/>
    <x v="0"/>
    <n v="2025"/>
    <n v="8"/>
    <s v="2025-8"/>
    <x v="1"/>
    <x v="19"/>
    <x v="11"/>
    <m/>
    <m/>
    <m/>
    <x v="10"/>
    <m/>
    <m/>
    <x v="19"/>
    <x v="17"/>
    <x v="6"/>
    <x v="10"/>
    <m/>
    <m/>
    <m/>
    <m/>
    <m/>
    <m/>
    <m/>
    <m/>
    <m/>
    <m/>
    <m/>
    <x v="0"/>
    <m/>
    <m/>
    <m/>
    <m/>
    <m/>
    <d v="2025-08-21T10:55:24"/>
    <s v="Tim Palmer"/>
    <s v="No maintenance records found"/>
    <m/>
    <m/>
    <m/>
    <m/>
    <m/>
    <m/>
    <m/>
    <m/>
    <x v="0"/>
    <m/>
    <m/>
    <m/>
    <m/>
    <m/>
    <m/>
    <m/>
    <m/>
    <m/>
    <m/>
    <m/>
    <m/>
    <m/>
    <m/>
    <m/>
    <m/>
    <m/>
    <m/>
  </r>
  <r>
    <x v="0"/>
    <x v="11"/>
    <x v="11"/>
    <x v="0"/>
    <n v="2025"/>
    <n v="8"/>
    <s v="2025-8"/>
    <x v="1"/>
    <x v="20"/>
    <x v="11"/>
    <m/>
    <m/>
    <m/>
    <x v="10"/>
    <m/>
    <m/>
    <x v="19"/>
    <x v="17"/>
    <x v="6"/>
    <x v="10"/>
    <m/>
    <m/>
    <m/>
    <m/>
    <m/>
    <m/>
    <m/>
    <m/>
    <m/>
    <m/>
    <m/>
    <x v="0"/>
    <m/>
    <m/>
    <m/>
    <m/>
    <m/>
    <d v="2025-08-21T10:56:46"/>
    <s v="Tim Palmer"/>
    <s v="No maintenance records found"/>
    <m/>
    <m/>
    <m/>
    <m/>
    <m/>
    <m/>
    <m/>
    <m/>
    <x v="0"/>
    <m/>
    <m/>
    <m/>
    <m/>
    <m/>
    <m/>
    <m/>
    <m/>
    <m/>
    <m/>
    <m/>
    <m/>
    <m/>
    <m/>
    <m/>
    <m/>
    <m/>
    <m/>
  </r>
  <r>
    <x v="0"/>
    <x v="11"/>
    <x v="11"/>
    <x v="0"/>
    <n v="2025"/>
    <n v="8"/>
    <s v="2025-8"/>
    <x v="1"/>
    <x v="21"/>
    <x v="11"/>
    <m/>
    <m/>
    <m/>
    <x v="10"/>
    <m/>
    <m/>
    <x v="19"/>
    <x v="17"/>
    <x v="6"/>
    <x v="10"/>
    <m/>
    <m/>
    <m/>
    <m/>
    <m/>
    <m/>
    <m/>
    <m/>
    <m/>
    <m/>
    <m/>
    <x v="0"/>
    <m/>
    <m/>
    <m/>
    <m/>
    <m/>
    <d v="2025-08-21T10:57:12"/>
    <s v="Tim Palmer"/>
    <s v="No maintenance records found"/>
    <m/>
    <m/>
    <m/>
    <m/>
    <m/>
    <m/>
    <m/>
    <m/>
    <x v="0"/>
    <m/>
    <m/>
    <m/>
    <m/>
    <m/>
    <m/>
    <m/>
    <m/>
    <m/>
    <m/>
    <m/>
    <m/>
    <m/>
    <m/>
    <m/>
    <m/>
    <m/>
    <m/>
  </r>
  <r>
    <x v="1"/>
    <x v="12"/>
    <x v="11"/>
    <x v="0"/>
    <n v="2025"/>
    <n v="8"/>
    <s v="2025-8"/>
    <x v="0"/>
    <x v="22"/>
    <x v="11"/>
    <m/>
    <s v="Fault"/>
    <m/>
    <x v="11"/>
    <s v="N/A"/>
    <s v="Andy"/>
    <x v="20"/>
    <x v="18"/>
    <x v="3"/>
    <x v="11"/>
    <s v="Yes"/>
    <s v="Yes"/>
    <s v="No"/>
    <s v="_x000a_JM 22/08 - Batteries to be tested_x000a_JM 21/8/ - Caterpiller Replaced Starter Motor under Warranty_x000a_JM 21/08 -Report on Starter motor condition states cause to be poor battery condition_x000a__x000a_"/>
    <d v="2025-08-20T00:00:00"/>
    <s v="worksop"/>
    <s v="Yes"/>
    <n v="3"/>
    <s v="Yes"/>
    <m/>
    <s v="Catapiller advise that all Start batteries are checked for condition"/>
    <x v="1"/>
    <m/>
    <s v="Yes"/>
    <s v="Yes"/>
    <m/>
    <s v="OPEN"/>
    <d v="2025-08-21T11:04:06"/>
    <s v="Jon Mack"/>
    <s v="No maintenance records found"/>
    <m/>
    <s v="ROG"/>
    <d v="2025-08-18T00:00:00"/>
    <d v="2025-08-20T00:00:00"/>
    <s v="Stadler"/>
    <d v="2025-08-26T00:00:00"/>
    <m/>
    <m/>
    <x v="0"/>
    <m/>
    <m/>
    <m/>
    <m/>
    <m/>
    <m/>
    <m/>
    <m/>
    <m/>
    <m/>
    <m/>
    <m/>
    <m/>
    <m/>
    <m/>
    <m/>
    <m/>
    <m/>
  </r>
  <r>
    <x v="0"/>
    <x v="11"/>
    <x v="11"/>
    <x v="0"/>
    <n v="2025"/>
    <n v="8"/>
    <s v="2025-8"/>
    <x v="1"/>
    <x v="23"/>
    <x v="11"/>
    <m/>
    <s v="Task"/>
    <n v="23"/>
    <x v="12"/>
    <s v="N/A"/>
    <m/>
    <x v="21"/>
    <x v="17"/>
    <x v="3"/>
    <x v="6"/>
    <m/>
    <m/>
    <m/>
    <m/>
    <m/>
    <m/>
    <m/>
    <m/>
    <m/>
    <m/>
    <m/>
    <x v="0"/>
    <m/>
    <m/>
    <m/>
    <m/>
    <m/>
    <d v="2025-08-21T11:31:51"/>
    <s v="Jon Mack"/>
    <s v="No maintenance records found"/>
    <m/>
    <m/>
    <m/>
    <m/>
    <s v="Stadler"/>
    <m/>
    <m/>
    <m/>
    <x v="0"/>
    <m/>
    <m/>
    <m/>
    <m/>
    <m/>
    <m/>
    <m/>
    <m/>
    <m/>
    <m/>
    <m/>
    <m/>
    <m/>
    <m/>
    <m/>
    <m/>
    <m/>
    <m/>
  </r>
  <r>
    <x v="0"/>
    <x v="11"/>
    <x v="11"/>
    <x v="0"/>
    <n v="2025"/>
    <n v="8"/>
    <s v="2025-8"/>
    <x v="1"/>
    <x v="24"/>
    <x v="11"/>
    <m/>
    <s v="Task"/>
    <n v="23"/>
    <x v="2"/>
    <s v="N/A"/>
    <m/>
    <x v="21"/>
    <x v="17"/>
    <x v="3"/>
    <x v="6"/>
    <m/>
    <m/>
    <m/>
    <m/>
    <m/>
    <m/>
    <m/>
    <m/>
    <m/>
    <m/>
    <m/>
    <x v="0"/>
    <m/>
    <m/>
    <m/>
    <m/>
    <m/>
    <d v="2025-08-21T11:41:09"/>
    <s v="Jon Mack"/>
    <s v="No maintenance records found"/>
    <m/>
    <m/>
    <m/>
    <m/>
    <s v="Stadler"/>
    <m/>
    <m/>
    <m/>
    <x v="0"/>
    <m/>
    <m/>
    <m/>
    <m/>
    <m/>
    <m/>
    <m/>
    <m/>
    <m/>
    <m/>
    <m/>
    <m/>
    <m/>
    <m/>
    <m/>
    <m/>
    <m/>
    <m/>
  </r>
  <r>
    <x v="0"/>
    <x v="11"/>
    <x v="11"/>
    <x v="0"/>
    <n v="2025"/>
    <n v="8"/>
    <s v="2025-8"/>
    <x v="1"/>
    <x v="25"/>
    <x v="11"/>
    <m/>
    <s v="Task"/>
    <n v="23"/>
    <x v="1"/>
    <s v="N/A"/>
    <m/>
    <x v="21"/>
    <x v="17"/>
    <x v="3"/>
    <x v="6"/>
    <m/>
    <m/>
    <m/>
    <m/>
    <m/>
    <m/>
    <m/>
    <m/>
    <m/>
    <m/>
    <m/>
    <x v="0"/>
    <m/>
    <m/>
    <m/>
    <m/>
    <m/>
    <d v="2025-08-21T11:41:21"/>
    <s v="Jon Mack"/>
    <s v="No maintenance records found"/>
    <m/>
    <m/>
    <m/>
    <m/>
    <s v="Stadler"/>
    <m/>
    <m/>
    <m/>
    <x v="0"/>
    <m/>
    <m/>
    <m/>
    <m/>
    <m/>
    <m/>
    <m/>
    <m/>
    <m/>
    <m/>
    <m/>
    <m/>
    <m/>
    <m/>
    <m/>
    <m/>
    <m/>
    <m/>
  </r>
  <r>
    <x v="0"/>
    <x v="11"/>
    <x v="11"/>
    <x v="0"/>
    <n v="2025"/>
    <n v="8"/>
    <s v="2025-8"/>
    <x v="1"/>
    <x v="26"/>
    <x v="11"/>
    <m/>
    <s v="Task"/>
    <n v="23"/>
    <x v="0"/>
    <s v="N/A"/>
    <m/>
    <x v="21"/>
    <x v="17"/>
    <x v="3"/>
    <x v="6"/>
    <m/>
    <m/>
    <m/>
    <m/>
    <m/>
    <m/>
    <m/>
    <m/>
    <m/>
    <m/>
    <m/>
    <x v="0"/>
    <m/>
    <m/>
    <m/>
    <m/>
    <m/>
    <d v="2025-08-21T11:41:22"/>
    <s v="Jon Mack"/>
    <s v="No maintenance records found"/>
    <m/>
    <m/>
    <m/>
    <m/>
    <m/>
    <m/>
    <m/>
    <m/>
    <x v="0"/>
    <m/>
    <m/>
    <m/>
    <m/>
    <m/>
    <m/>
    <m/>
    <m/>
    <m/>
    <m/>
    <m/>
    <m/>
    <m/>
    <m/>
    <m/>
    <m/>
    <m/>
    <m/>
  </r>
  <r>
    <x v="0"/>
    <x v="11"/>
    <x v="11"/>
    <x v="0"/>
    <n v="2025"/>
    <n v="8"/>
    <s v="2025-8"/>
    <x v="1"/>
    <x v="27"/>
    <x v="11"/>
    <m/>
    <s v="Task"/>
    <n v="23"/>
    <x v="5"/>
    <s v="N/A"/>
    <m/>
    <x v="21"/>
    <x v="17"/>
    <x v="3"/>
    <x v="6"/>
    <m/>
    <m/>
    <m/>
    <m/>
    <m/>
    <m/>
    <m/>
    <m/>
    <m/>
    <m/>
    <m/>
    <x v="0"/>
    <m/>
    <m/>
    <m/>
    <m/>
    <m/>
    <d v="2025-08-21T11:41:24"/>
    <s v="Jon Mack"/>
    <s v="No maintenance records found"/>
    <m/>
    <m/>
    <m/>
    <m/>
    <m/>
    <m/>
    <m/>
    <m/>
    <x v="0"/>
    <m/>
    <m/>
    <m/>
    <m/>
    <m/>
    <m/>
    <m/>
    <m/>
    <m/>
    <m/>
    <m/>
    <m/>
    <m/>
    <m/>
    <m/>
    <m/>
    <m/>
    <m/>
  </r>
  <r>
    <x v="0"/>
    <x v="11"/>
    <x v="11"/>
    <x v="0"/>
    <n v="2025"/>
    <n v="8"/>
    <s v="2025-8"/>
    <x v="1"/>
    <x v="28"/>
    <x v="11"/>
    <m/>
    <s v="Task"/>
    <n v="23"/>
    <x v="9"/>
    <s v="N/A"/>
    <m/>
    <x v="21"/>
    <x v="17"/>
    <x v="3"/>
    <x v="6"/>
    <m/>
    <m/>
    <m/>
    <m/>
    <m/>
    <m/>
    <m/>
    <m/>
    <m/>
    <m/>
    <m/>
    <x v="0"/>
    <m/>
    <m/>
    <m/>
    <m/>
    <m/>
    <d v="2025-08-21T11:41:24"/>
    <s v="Jon Mack"/>
    <s v="No maintenance records found"/>
    <m/>
    <m/>
    <m/>
    <m/>
    <m/>
    <m/>
    <m/>
    <m/>
    <x v="0"/>
    <m/>
    <m/>
    <m/>
    <m/>
    <m/>
    <m/>
    <m/>
    <m/>
    <m/>
    <m/>
    <m/>
    <m/>
    <m/>
    <m/>
    <m/>
    <m/>
    <m/>
    <m/>
  </r>
  <r>
    <x v="0"/>
    <x v="11"/>
    <x v="11"/>
    <x v="0"/>
    <n v="2025"/>
    <n v="8"/>
    <s v="2025-8"/>
    <x v="1"/>
    <x v="29"/>
    <x v="11"/>
    <m/>
    <s v="Task"/>
    <n v="23"/>
    <x v="7"/>
    <s v="N/A"/>
    <m/>
    <x v="21"/>
    <x v="17"/>
    <x v="3"/>
    <x v="6"/>
    <m/>
    <m/>
    <m/>
    <m/>
    <m/>
    <m/>
    <m/>
    <m/>
    <m/>
    <m/>
    <m/>
    <x v="0"/>
    <m/>
    <m/>
    <m/>
    <m/>
    <m/>
    <d v="2025-08-21T11:41:27"/>
    <s v="Jon Mack"/>
    <s v="No maintenance records found"/>
    <m/>
    <m/>
    <m/>
    <m/>
    <m/>
    <m/>
    <m/>
    <m/>
    <x v="0"/>
    <m/>
    <m/>
    <m/>
    <m/>
    <m/>
    <m/>
    <m/>
    <m/>
    <m/>
    <m/>
    <m/>
    <m/>
    <m/>
    <m/>
    <m/>
    <m/>
    <m/>
    <m/>
  </r>
  <r>
    <x v="0"/>
    <x v="11"/>
    <x v="11"/>
    <x v="0"/>
    <n v="2025"/>
    <n v="8"/>
    <s v="2025-8"/>
    <x v="1"/>
    <x v="30"/>
    <x v="11"/>
    <m/>
    <s v="Task"/>
    <n v="23"/>
    <x v="11"/>
    <s v="N/A"/>
    <m/>
    <x v="21"/>
    <x v="17"/>
    <x v="3"/>
    <x v="6"/>
    <m/>
    <m/>
    <m/>
    <m/>
    <m/>
    <m/>
    <m/>
    <m/>
    <m/>
    <m/>
    <m/>
    <x v="0"/>
    <m/>
    <m/>
    <m/>
    <m/>
    <m/>
    <d v="2025-08-21T11:41:27"/>
    <s v="Jon Mack"/>
    <s v="No maintenance records found"/>
    <m/>
    <m/>
    <m/>
    <m/>
    <m/>
    <m/>
    <m/>
    <m/>
    <x v="0"/>
    <m/>
    <m/>
    <m/>
    <m/>
    <m/>
    <m/>
    <m/>
    <m/>
    <m/>
    <m/>
    <m/>
    <m/>
    <m/>
    <m/>
    <m/>
    <m/>
    <m/>
    <m/>
  </r>
  <r>
    <x v="0"/>
    <x v="11"/>
    <x v="11"/>
    <x v="0"/>
    <n v="2025"/>
    <n v="8"/>
    <s v="2025-8"/>
    <x v="1"/>
    <x v="31"/>
    <x v="11"/>
    <m/>
    <s v="Task"/>
    <n v="23"/>
    <x v="8"/>
    <s v="N/A"/>
    <m/>
    <x v="21"/>
    <x v="17"/>
    <x v="3"/>
    <x v="6"/>
    <m/>
    <m/>
    <m/>
    <m/>
    <m/>
    <m/>
    <m/>
    <m/>
    <m/>
    <m/>
    <m/>
    <x v="0"/>
    <m/>
    <m/>
    <m/>
    <m/>
    <m/>
    <d v="2025-08-21T11:41:30"/>
    <s v="Jon Mack"/>
    <s v="No maintenance records found"/>
    <m/>
    <m/>
    <m/>
    <m/>
    <m/>
    <m/>
    <m/>
    <m/>
    <x v="0"/>
    <m/>
    <m/>
    <m/>
    <m/>
    <m/>
    <m/>
    <m/>
    <m/>
    <m/>
    <m/>
    <m/>
    <m/>
    <m/>
    <m/>
    <m/>
    <m/>
    <m/>
    <m/>
  </r>
  <r>
    <x v="0"/>
    <x v="11"/>
    <x v="11"/>
    <x v="0"/>
    <n v="2025"/>
    <n v="8"/>
    <s v="2025-8"/>
    <x v="1"/>
    <x v="32"/>
    <x v="11"/>
    <m/>
    <s v="Task"/>
    <n v="23"/>
    <x v="4"/>
    <s v="N/A"/>
    <m/>
    <x v="21"/>
    <x v="17"/>
    <x v="3"/>
    <x v="6"/>
    <m/>
    <m/>
    <m/>
    <m/>
    <m/>
    <m/>
    <m/>
    <m/>
    <m/>
    <m/>
    <m/>
    <x v="0"/>
    <m/>
    <m/>
    <m/>
    <m/>
    <m/>
    <d v="2025-08-21T11:41:40"/>
    <s v="Jon Mack"/>
    <s v="No maintenance records found"/>
    <m/>
    <m/>
    <m/>
    <m/>
    <m/>
    <m/>
    <m/>
    <m/>
    <x v="0"/>
    <m/>
    <m/>
    <m/>
    <m/>
    <m/>
    <m/>
    <m/>
    <m/>
    <m/>
    <m/>
    <m/>
    <m/>
    <m/>
    <m/>
    <m/>
    <m/>
    <m/>
    <m/>
  </r>
  <r>
    <x v="0"/>
    <x v="11"/>
    <x v="11"/>
    <x v="0"/>
    <n v="2025"/>
    <n v="8"/>
    <s v="2025-8"/>
    <x v="1"/>
    <x v="33"/>
    <x v="11"/>
    <m/>
    <s v="Task"/>
    <n v="5"/>
    <x v="10"/>
    <m/>
    <m/>
    <x v="19"/>
    <x v="17"/>
    <x v="6"/>
    <x v="10"/>
    <m/>
    <m/>
    <m/>
    <m/>
    <m/>
    <m/>
    <m/>
    <m/>
    <m/>
    <m/>
    <m/>
    <x v="0"/>
    <m/>
    <m/>
    <m/>
    <m/>
    <m/>
    <d v="2025-08-21T14:46:34"/>
    <s v="Tim Palmer"/>
    <s v="No maintenance records found"/>
    <m/>
    <m/>
    <m/>
    <m/>
    <m/>
    <m/>
    <m/>
    <m/>
    <x v="0"/>
    <m/>
    <m/>
    <m/>
    <m/>
    <m/>
    <m/>
    <m/>
    <m/>
    <m/>
    <m/>
    <m/>
    <m/>
    <m/>
    <m/>
    <m/>
    <m/>
    <m/>
    <m/>
  </r>
  <r>
    <x v="0"/>
    <x v="13"/>
    <x v="12"/>
    <x v="0"/>
    <n v="2025"/>
    <n v="9"/>
    <s v="2025-9"/>
    <x v="1"/>
    <x v="34"/>
    <x v="12"/>
    <m/>
    <m/>
    <m/>
    <x v="10"/>
    <m/>
    <s v="Josh"/>
    <x v="19"/>
    <x v="17"/>
    <x v="2"/>
    <x v="10"/>
    <m/>
    <m/>
    <m/>
    <m/>
    <m/>
    <m/>
    <m/>
    <m/>
    <m/>
    <m/>
    <m/>
    <x v="0"/>
    <m/>
    <m/>
    <m/>
    <m/>
    <m/>
    <d v="2025-09-02T10:02:54"/>
    <s v="Jon Mack"/>
    <s v="No maintenance records found"/>
    <m/>
    <m/>
    <m/>
    <m/>
    <m/>
    <m/>
    <m/>
    <m/>
    <x v="0"/>
    <m/>
    <m/>
    <m/>
    <m/>
    <m/>
    <m/>
    <m/>
    <m/>
    <m/>
    <m/>
    <m/>
    <m/>
    <m/>
    <m/>
    <m/>
    <m/>
    <m/>
    <m/>
  </r>
  <r>
    <x v="0"/>
    <x v="14"/>
    <x v="13"/>
    <x v="0"/>
    <n v="2025"/>
    <n v="9"/>
    <s v="2025-9"/>
    <x v="1"/>
    <x v="35"/>
    <x v="13"/>
    <m/>
    <m/>
    <n v="23"/>
    <x v="0"/>
    <m/>
    <m/>
    <x v="19"/>
    <x v="17"/>
    <x v="6"/>
    <x v="10"/>
    <m/>
    <m/>
    <m/>
    <m/>
    <m/>
    <m/>
    <m/>
    <m/>
    <m/>
    <m/>
    <m/>
    <x v="0"/>
    <m/>
    <m/>
    <m/>
    <d v="2025-10-03T00:00:00"/>
    <m/>
    <d v="2025-09-17T13:07:45"/>
    <s v="ROG-CLASS93"/>
    <s v="No maintenance records found"/>
    <m/>
    <m/>
    <m/>
    <m/>
    <m/>
    <m/>
    <m/>
    <m/>
    <x v="0"/>
    <m/>
    <m/>
    <m/>
    <m/>
    <m/>
    <m/>
    <m/>
    <m/>
    <m/>
    <m/>
    <m/>
    <m/>
    <m/>
    <m/>
    <m/>
    <m/>
    <m/>
    <m/>
  </r>
  <r>
    <x v="0"/>
    <x v="15"/>
    <x v="14"/>
    <x v="0"/>
    <n v="2025"/>
    <n v="9"/>
    <s v="2025-9"/>
    <x v="0"/>
    <x v="36"/>
    <x v="14"/>
    <m/>
    <s v="Observation"/>
    <m/>
    <x v="5"/>
    <n v="2"/>
    <s v="Josh"/>
    <x v="22"/>
    <x v="17"/>
    <x v="6"/>
    <x v="10"/>
    <m/>
    <m/>
    <m/>
    <s v="Sand Added"/>
    <d v="2025-09-17T00:00:00"/>
    <s v="worksop"/>
    <s v="Yes"/>
    <m/>
    <s v="No"/>
    <m/>
    <m/>
    <x v="0"/>
    <d v="2025-09-17T00:00:00"/>
    <m/>
    <m/>
    <m/>
    <m/>
    <d v="2025-09-17T13:12:09"/>
    <s v="ROG-CLASS93"/>
    <s v="No maintenance records found"/>
    <m/>
    <s v="ROG"/>
    <m/>
    <m/>
    <m/>
    <m/>
    <m/>
    <m/>
    <x v="0"/>
    <m/>
    <m/>
    <m/>
    <m/>
    <m/>
    <m/>
    <m/>
    <m/>
    <m/>
    <m/>
    <m/>
    <m/>
    <m/>
    <m/>
    <m/>
    <m/>
    <m/>
    <m/>
  </r>
  <r>
    <x v="0"/>
    <x v="16"/>
    <x v="15"/>
    <x v="0"/>
    <n v="2025"/>
    <n v="9"/>
    <s v="2025-9"/>
    <x v="1"/>
    <x v="37"/>
    <x v="15"/>
    <m/>
    <m/>
    <m/>
    <x v="10"/>
    <m/>
    <m/>
    <x v="19"/>
    <x v="17"/>
    <x v="6"/>
    <x v="10"/>
    <m/>
    <m/>
    <m/>
    <m/>
    <m/>
    <m/>
    <m/>
    <m/>
    <m/>
    <m/>
    <m/>
    <x v="0"/>
    <m/>
    <m/>
    <m/>
    <m/>
    <m/>
    <d v="2025-09-18T14:53:54"/>
    <s v="Tim Palmer"/>
    <s v="No maintenance records found"/>
    <m/>
    <m/>
    <m/>
    <m/>
    <m/>
    <m/>
    <m/>
    <m/>
    <x v="0"/>
    <m/>
    <m/>
    <m/>
    <m/>
    <m/>
    <m/>
    <m/>
    <m/>
    <m/>
    <m/>
    <m/>
    <m/>
    <m/>
    <m/>
    <m/>
    <m/>
    <m/>
    <m/>
  </r>
  <r>
    <x v="0"/>
    <x v="0"/>
    <x v="0"/>
    <x v="1"/>
    <n v="2025"/>
    <n v="5"/>
    <s v="2025-5"/>
    <x v="0"/>
    <x v="38"/>
    <x v="16"/>
    <d v="2154-08-19T00:00:00"/>
    <m/>
    <m/>
    <x v="0"/>
    <m/>
    <m/>
    <x v="0"/>
    <x v="0"/>
    <x v="0"/>
    <x v="0"/>
    <s v="No"/>
    <s v="No"/>
    <m/>
    <s v="Report required"/>
    <d v="2025-06-04T00:00:00"/>
    <s v="w"/>
    <m/>
    <s v="n"/>
    <s v="No"/>
    <m/>
    <s v="same problem occured on 93006, now rectified"/>
    <x v="0"/>
    <m/>
    <m/>
    <m/>
    <m/>
    <m/>
    <d v="2025-10-15T14:46:13"/>
    <s v="Jonny p"/>
    <s v="No maintenance records found"/>
    <m/>
    <m/>
    <m/>
    <m/>
    <m/>
    <m/>
    <m/>
    <m/>
    <x v="0"/>
    <m/>
    <m/>
    <m/>
    <m/>
    <m/>
    <m/>
    <m/>
    <m/>
    <m/>
    <m/>
    <m/>
    <m/>
    <m/>
    <m/>
    <m/>
    <m/>
    <m/>
    <m/>
  </r>
  <r>
    <x v="0"/>
    <x v="1"/>
    <x v="1"/>
    <x v="1"/>
    <n v="2025"/>
    <n v="6"/>
    <s v="2025-6"/>
    <x v="0"/>
    <x v="39"/>
    <x v="1"/>
    <d v="2154-08-18T00:00:00"/>
    <m/>
    <m/>
    <x v="1"/>
    <m/>
    <m/>
    <x v="1"/>
    <x v="1"/>
    <x v="1"/>
    <x v="1"/>
    <s v="Yes"/>
    <m/>
    <m/>
    <s v="See 0000039"/>
    <d v="2025-06-26T00:00:00"/>
    <s v="worksop"/>
    <s v="Yes"/>
    <n v="21"/>
    <s v="Yes"/>
    <m/>
    <s v="Test run required"/>
    <x v="0"/>
    <m/>
    <m/>
    <m/>
    <m/>
    <m/>
    <d v="2025-10-15T14:42:13"/>
    <s v="Jonny p"/>
    <s v="No maintenance records found"/>
    <m/>
    <m/>
    <m/>
    <m/>
    <m/>
    <m/>
    <m/>
    <m/>
    <x v="0"/>
    <m/>
    <m/>
    <m/>
    <m/>
    <m/>
    <m/>
    <m/>
    <m/>
    <m/>
    <m/>
    <m/>
    <m/>
    <m/>
    <m/>
    <m/>
    <m/>
    <m/>
    <m/>
  </r>
  <r>
    <x v="0"/>
    <x v="2"/>
    <x v="2"/>
    <x v="1"/>
    <n v="2025"/>
    <n v="5"/>
    <s v="2025-5"/>
    <x v="0"/>
    <x v="40"/>
    <x v="2"/>
    <d v="2154-08-19T00:00:00"/>
    <m/>
    <m/>
    <x v="0"/>
    <m/>
    <m/>
    <x v="2"/>
    <x v="2"/>
    <x v="1"/>
    <x v="1"/>
    <s v="Yes"/>
    <m/>
    <m/>
    <s v="Harting Connector loose. Removed and checked pins. all pins checked for secureness. manipulated and connected back."/>
    <d v="2025-06-06T00:00:00"/>
    <s v="worksop"/>
    <m/>
    <m/>
    <m/>
    <m/>
    <m/>
    <x v="0"/>
    <m/>
    <m/>
    <m/>
    <m/>
    <m/>
    <d v="2025-09-22T13:48:00"/>
    <s v="Tim Palmer"/>
    <s v="No maintenance records found"/>
    <m/>
    <m/>
    <m/>
    <m/>
    <m/>
    <m/>
    <m/>
    <m/>
    <x v="0"/>
    <m/>
    <m/>
    <m/>
    <m/>
    <m/>
    <m/>
    <m/>
    <m/>
    <m/>
    <m/>
    <m/>
    <m/>
    <m/>
    <m/>
    <m/>
    <m/>
    <m/>
    <m/>
  </r>
  <r>
    <x v="0"/>
    <x v="3"/>
    <x v="3"/>
    <x v="1"/>
    <n v="2025"/>
    <n v="6"/>
    <s v="2025-6"/>
    <x v="0"/>
    <x v="41"/>
    <x v="3"/>
    <d v="2154-08-19T00:00:00"/>
    <m/>
    <m/>
    <x v="0"/>
    <m/>
    <m/>
    <x v="3"/>
    <x v="2"/>
    <x v="1"/>
    <x v="1"/>
    <s v="No"/>
    <m/>
    <m/>
    <s v="Harting Connector loose. Removed and checked pins. all pins checked for secureness. manipulated and connected back."/>
    <d v="2025-06-06T00:00:00"/>
    <s v="worksop"/>
    <m/>
    <m/>
    <m/>
    <m/>
    <m/>
    <x v="0"/>
    <m/>
    <m/>
    <m/>
    <m/>
    <m/>
    <d v="2025-10-15T14:30:39"/>
    <s v="Jonny p"/>
    <s v="No maintenance records found"/>
    <m/>
    <m/>
    <m/>
    <m/>
    <m/>
    <m/>
    <m/>
    <m/>
    <x v="0"/>
    <m/>
    <m/>
    <m/>
    <m/>
    <m/>
    <m/>
    <m/>
    <m/>
    <m/>
    <m/>
    <m/>
    <m/>
    <m/>
    <m/>
    <m/>
    <m/>
    <m/>
    <m/>
  </r>
  <r>
    <x v="0"/>
    <x v="3"/>
    <x v="3"/>
    <x v="1"/>
    <n v="2025"/>
    <n v="6"/>
    <s v="2025-6"/>
    <x v="1"/>
    <x v="42"/>
    <x v="3"/>
    <d v="2154-08-17T00:00:00"/>
    <m/>
    <m/>
    <x v="2"/>
    <m/>
    <m/>
    <x v="4"/>
    <x v="3"/>
    <x v="2"/>
    <x v="2"/>
    <s v="No"/>
    <m/>
    <m/>
    <m/>
    <m/>
    <m/>
    <m/>
    <m/>
    <m/>
    <m/>
    <m/>
    <x v="0"/>
    <m/>
    <m/>
    <m/>
    <m/>
    <m/>
    <d v="2025-09-22T13:48:02"/>
    <s v="Tim Palmer"/>
    <s v="No maintenance records found"/>
    <m/>
    <m/>
    <m/>
    <m/>
    <m/>
    <m/>
    <m/>
    <m/>
    <x v="0"/>
    <m/>
    <m/>
    <m/>
    <m/>
    <m/>
    <m/>
    <m/>
    <m/>
    <m/>
    <m/>
    <m/>
    <m/>
    <m/>
    <m/>
    <m/>
    <m/>
    <m/>
    <m/>
  </r>
  <r>
    <x v="0"/>
    <x v="3"/>
    <x v="3"/>
    <x v="1"/>
    <n v="2025"/>
    <n v="6"/>
    <s v="2025-6"/>
    <x v="0"/>
    <x v="43"/>
    <x v="3"/>
    <d v="2154-08-19T00:00:00"/>
    <m/>
    <m/>
    <x v="0"/>
    <m/>
    <m/>
    <x v="5"/>
    <x v="4"/>
    <x v="0"/>
    <x v="3"/>
    <s v="Yes"/>
    <s v="Yes"/>
    <m/>
    <s v="0000006 93004 incident Report"/>
    <d v="2025-10-14T00:00:00"/>
    <m/>
    <m/>
    <m/>
    <m/>
    <m/>
    <m/>
    <x v="0"/>
    <m/>
    <m/>
    <m/>
    <m/>
    <m/>
    <d v="2025-10-15T14:21:13"/>
    <s v="Jonny p"/>
    <s v="No maintenance records found"/>
    <m/>
    <m/>
    <m/>
    <m/>
    <m/>
    <m/>
    <m/>
    <m/>
    <x v="0"/>
    <m/>
    <m/>
    <m/>
    <m/>
    <m/>
    <m/>
    <m/>
    <m/>
    <m/>
    <m/>
    <m/>
    <m/>
    <m/>
    <m/>
    <m/>
    <m/>
    <m/>
    <m/>
  </r>
  <r>
    <x v="0"/>
    <x v="4"/>
    <x v="4"/>
    <x v="1"/>
    <n v="2025"/>
    <n v="6"/>
    <s v="2025-6"/>
    <x v="1"/>
    <x v="44"/>
    <x v="4"/>
    <d v="2154-08-17T00:00:00"/>
    <m/>
    <m/>
    <x v="12"/>
    <m/>
    <m/>
    <x v="6"/>
    <x v="5"/>
    <x v="0"/>
    <x v="4"/>
    <s v="No"/>
    <s v="Yes"/>
    <m/>
    <m/>
    <m/>
    <m/>
    <m/>
    <m/>
    <m/>
    <m/>
    <s v="All Loco's, LPA plug pinned incorrectly. Awaiting Stadler Mod plan"/>
    <x v="0"/>
    <m/>
    <m/>
    <m/>
    <m/>
    <m/>
    <d v="2025-09-22T13:48:03"/>
    <s v="Tim Palmer"/>
    <s v="No maintenance records found"/>
    <m/>
    <m/>
    <m/>
    <m/>
    <m/>
    <m/>
    <m/>
    <m/>
    <x v="0"/>
    <m/>
    <m/>
    <m/>
    <m/>
    <m/>
    <m/>
    <m/>
    <m/>
    <m/>
    <m/>
    <m/>
    <m/>
    <m/>
    <m/>
    <m/>
    <m/>
    <m/>
    <m/>
  </r>
  <r>
    <x v="0"/>
    <x v="4"/>
    <x v="4"/>
    <x v="1"/>
    <n v="2025"/>
    <n v="6"/>
    <s v="2025-6"/>
    <x v="1"/>
    <x v="45"/>
    <x v="4"/>
    <d v="2154-08-17T00:00:00"/>
    <m/>
    <m/>
    <x v="2"/>
    <m/>
    <m/>
    <x v="6"/>
    <x v="5"/>
    <x v="0"/>
    <x v="4"/>
    <s v="No"/>
    <s v="Yes"/>
    <m/>
    <m/>
    <m/>
    <m/>
    <m/>
    <m/>
    <m/>
    <m/>
    <s v="All Loco's, LPA plug pinned incorrectly. Awaiting Stadler Mod plan"/>
    <x v="0"/>
    <m/>
    <m/>
    <m/>
    <m/>
    <m/>
    <d v="2025-09-22T13:48:03"/>
    <s v="Tim Palmer"/>
    <s v="No maintenance records found"/>
    <m/>
    <m/>
    <m/>
    <m/>
    <m/>
    <m/>
    <m/>
    <m/>
    <x v="0"/>
    <m/>
    <m/>
    <m/>
    <m/>
    <m/>
    <m/>
    <m/>
    <m/>
    <m/>
    <m/>
    <m/>
    <m/>
    <m/>
    <m/>
    <m/>
    <m/>
    <m/>
    <m/>
  </r>
  <r>
    <x v="0"/>
    <x v="5"/>
    <x v="5"/>
    <x v="1"/>
    <n v="2025"/>
    <n v="6"/>
    <s v="2025-6"/>
    <x v="0"/>
    <x v="46"/>
    <x v="5"/>
    <d v="2154-08-18T00:00:00"/>
    <m/>
    <m/>
    <x v="1"/>
    <m/>
    <m/>
    <x v="7"/>
    <x v="6"/>
    <x v="1"/>
    <x v="5"/>
    <s v="Yes"/>
    <s v="No"/>
    <m/>
    <s v="See 0000039"/>
    <d v="2025-06-26T00:00:00"/>
    <s v="worksop"/>
    <s v="Yes"/>
    <n v="21"/>
    <m/>
    <m/>
    <s v="2025-June-08"/>
    <x v="0"/>
    <m/>
    <m/>
    <m/>
    <m/>
    <m/>
    <d v="2025-10-15T14:42:07"/>
    <s v="Jonny p"/>
    <s v="No maintenance records found"/>
    <m/>
    <m/>
    <m/>
    <m/>
    <m/>
    <m/>
    <m/>
    <m/>
    <x v="0"/>
    <m/>
    <m/>
    <m/>
    <m/>
    <m/>
    <m/>
    <m/>
    <m/>
    <m/>
    <m/>
    <m/>
    <m/>
    <m/>
    <m/>
    <m/>
    <m/>
    <m/>
    <m/>
  </r>
  <r>
    <x v="0"/>
    <x v="5"/>
    <x v="5"/>
    <x v="1"/>
    <n v="2025"/>
    <n v="6"/>
    <s v="2025-6"/>
    <x v="0"/>
    <x v="47"/>
    <x v="5"/>
    <d v="2154-08-17T00:00:00"/>
    <m/>
    <m/>
    <x v="2"/>
    <m/>
    <m/>
    <x v="8"/>
    <x v="7"/>
    <x v="3"/>
    <x v="6"/>
    <s v="No"/>
    <m/>
    <m/>
    <s v="0000010 93002 Incident Report"/>
    <d v="2025-10-14T00:00:00"/>
    <m/>
    <m/>
    <m/>
    <m/>
    <m/>
    <m/>
    <x v="0"/>
    <m/>
    <m/>
    <m/>
    <m/>
    <m/>
    <d v="2025-10-15T14:20:27"/>
    <s v="Jonny p"/>
    <s v="No maintenance records found"/>
    <m/>
    <m/>
    <m/>
    <m/>
    <m/>
    <m/>
    <m/>
    <m/>
    <x v="0"/>
    <m/>
    <m/>
    <m/>
    <m/>
    <m/>
    <m/>
    <m/>
    <m/>
    <m/>
    <m/>
    <m/>
    <m/>
    <m/>
    <m/>
    <m/>
    <m/>
    <m/>
    <m/>
  </r>
  <r>
    <x v="0"/>
    <x v="6"/>
    <x v="6"/>
    <x v="1"/>
    <n v="2025"/>
    <n v="6"/>
    <s v="2025-6"/>
    <x v="0"/>
    <x v="48"/>
    <x v="17"/>
    <d v="2154-08-25T00:00:00"/>
    <m/>
    <m/>
    <x v="4"/>
    <m/>
    <m/>
    <x v="9"/>
    <x v="8"/>
    <x v="4"/>
    <x v="7"/>
    <s v="No"/>
    <s v="No"/>
    <s v="n"/>
    <s v="2025-June-10 Report.pdf"/>
    <d v="2025-08-07T00:00:00"/>
    <s v="worksop"/>
    <s v="No"/>
    <n v="2"/>
    <m/>
    <m/>
    <m/>
    <x v="0"/>
    <m/>
    <m/>
    <m/>
    <m/>
    <m/>
    <d v="2025-09-22T13:48:05"/>
    <s v="Tim Palmer"/>
    <s v="No maintenance records found"/>
    <m/>
    <m/>
    <m/>
    <m/>
    <m/>
    <m/>
    <m/>
    <m/>
    <x v="0"/>
    <m/>
    <m/>
    <m/>
    <m/>
    <m/>
    <m/>
    <m/>
    <m/>
    <m/>
    <m/>
    <m/>
    <m/>
    <m/>
    <m/>
    <m/>
    <m/>
    <m/>
    <m/>
  </r>
  <r>
    <x v="0"/>
    <x v="6"/>
    <x v="6"/>
    <x v="1"/>
    <n v="2025"/>
    <n v="6"/>
    <s v="2025-6"/>
    <x v="0"/>
    <x v="49"/>
    <x v="17"/>
    <d v="2154-08-20T00:00:00"/>
    <m/>
    <m/>
    <x v="5"/>
    <m/>
    <m/>
    <x v="10"/>
    <x v="9"/>
    <x v="5"/>
    <x v="8"/>
    <s v="No"/>
    <s v="No"/>
    <m/>
    <s v="Report required"/>
    <d v="2025-06-19T00:00:00"/>
    <s v="worksop"/>
    <s v="No"/>
    <s v="n"/>
    <s v="No"/>
    <m/>
    <s v="swapped antenna with spare, fault still shows. Found the jointing box from loco to antenna wiring were not fully prepared correctly. Re prepared and reconnected and now works correctly."/>
    <x v="0"/>
    <m/>
    <m/>
    <m/>
    <m/>
    <m/>
    <d v="2025-09-22T13:48:09"/>
    <s v="Tim Palmer"/>
    <s v="No maintenance records found"/>
    <m/>
    <m/>
    <m/>
    <m/>
    <m/>
    <m/>
    <m/>
    <m/>
    <x v="0"/>
    <m/>
    <m/>
    <m/>
    <m/>
    <m/>
    <m/>
    <m/>
    <m/>
    <m/>
    <m/>
    <m/>
    <m/>
    <m/>
    <m/>
    <m/>
    <m/>
    <m/>
    <m/>
  </r>
  <r>
    <x v="0"/>
    <x v="7"/>
    <x v="7"/>
    <x v="1"/>
    <n v="2025"/>
    <n v="6"/>
    <s v="2025-6"/>
    <x v="1"/>
    <x v="50"/>
    <x v="18"/>
    <d v="2154-08-25T00:00:00"/>
    <m/>
    <m/>
    <x v="4"/>
    <m/>
    <m/>
    <x v="11"/>
    <x v="10"/>
    <x v="5"/>
    <x v="9"/>
    <m/>
    <m/>
    <m/>
    <m/>
    <m/>
    <m/>
    <m/>
    <m/>
    <m/>
    <m/>
    <m/>
    <x v="0"/>
    <m/>
    <m/>
    <m/>
    <m/>
    <m/>
    <d v="2025-09-22T13:48:10"/>
    <s v="Tim Palmer"/>
    <s v="No maintenance records found"/>
    <m/>
    <m/>
    <m/>
    <m/>
    <m/>
    <m/>
    <m/>
    <m/>
    <x v="0"/>
    <m/>
    <m/>
    <m/>
    <m/>
    <m/>
    <m/>
    <m/>
    <m/>
    <m/>
    <m/>
    <m/>
    <m/>
    <m/>
    <m/>
    <m/>
    <m/>
    <m/>
    <m/>
  </r>
  <r>
    <x v="0"/>
    <x v="7"/>
    <x v="7"/>
    <x v="1"/>
    <n v="2025"/>
    <n v="6"/>
    <s v="2025-6"/>
    <x v="1"/>
    <x v="51"/>
    <x v="19"/>
    <d v="2154-08-25T00:00:00"/>
    <m/>
    <m/>
    <x v="4"/>
    <m/>
    <m/>
    <x v="12"/>
    <x v="11"/>
    <x v="6"/>
    <x v="10"/>
    <m/>
    <m/>
    <m/>
    <m/>
    <m/>
    <m/>
    <m/>
    <m/>
    <m/>
    <m/>
    <s v="same on 93001"/>
    <x v="0"/>
    <m/>
    <m/>
    <m/>
    <m/>
    <m/>
    <d v="2025-09-22T13:48:11"/>
    <s v="Tim Palmer"/>
    <s v="No maintenance records found"/>
    <m/>
    <m/>
    <m/>
    <m/>
    <m/>
    <m/>
    <m/>
    <m/>
    <x v="0"/>
    <m/>
    <m/>
    <m/>
    <m/>
    <m/>
    <m/>
    <m/>
    <m/>
    <m/>
    <m/>
    <m/>
    <m/>
    <m/>
    <m/>
    <m/>
    <m/>
    <m/>
    <m/>
  </r>
  <r>
    <x v="0"/>
    <x v="7"/>
    <x v="7"/>
    <x v="1"/>
    <n v="2025"/>
    <n v="6"/>
    <s v="2025-6"/>
    <x v="1"/>
    <x v="52"/>
    <x v="19"/>
    <d v="2154-08-25T00:00:00"/>
    <m/>
    <m/>
    <x v="4"/>
    <m/>
    <m/>
    <x v="13"/>
    <x v="11"/>
    <x v="6"/>
    <x v="10"/>
    <m/>
    <m/>
    <m/>
    <m/>
    <m/>
    <m/>
    <m/>
    <m/>
    <m/>
    <m/>
    <m/>
    <x v="0"/>
    <m/>
    <m/>
    <m/>
    <m/>
    <m/>
    <d v="2025-09-22T13:48:12"/>
    <s v="Tim Palmer"/>
    <s v="No maintenance records found"/>
    <m/>
    <m/>
    <m/>
    <m/>
    <m/>
    <m/>
    <m/>
    <m/>
    <x v="0"/>
    <m/>
    <m/>
    <m/>
    <m/>
    <m/>
    <m/>
    <m/>
    <m/>
    <m/>
    <m/>
    <m/>
    <m/>
    <m/>
    <m/>
    <m/>
    <m/>
    <m/>
    <m/>
  </r>
  <r>
    <x v="0"/>
    <x v="7"/>
    <x v="7"/>
    <x v="1"/>
    <n v="2025"/>
    <n v="6"/>
    <s v="2025-6"/>
    <x v="1"/>
    <x v="53"/>
    <x v="7"/>
    <d v="2154-08-22T00:00:00"/>
    <m/>
    <m/>
    <x v="6"/>
    <m/>
    <m/>
    <x v="14"/>
    <x v="12"/>
    <x v="3"/>
    <x v="10"/>
    <s v="No"/>
    <s v="Yes"/>
    <m/>
    <m/>
    <m/>
    <m/>
    <m/>
    <m/>
    <m/>
    <m/>
    <m/>
    <x v="0"/>
    <m/>
    <m/>
    <m/>
    <m/>
    <m/>
    <d v="2025-09-22T13:48:13"/>
    <s v="Tim Palmer"/>
    <s v="No maintenance records found"/>
    <m/>
    <m/>
    <m/>
    <m/>
    <m/>
    <m/>
    <m/>
    <m/>
    <x v="0"/>
    <m/>
    <m/>
    <m/>
    <m/>
    <m/>
    <m/>
    <m/>
    <m/>
    <m/>
    <m/>
    <m/>
    <m/>
    <m/>
    <m/>
    <m/>
    <m/>
    <m/>
    <m/>
  </r>
  <r>
    <x v="0"/>
    <x v="6"/>
    <x v="6"/>
    <x v="1"/>
    <n v="2025"/>
    <n v="6"/>
    <s v="2025-6"/>
    <x v="0"/>
    <x v="54"/>
    <x v="6"/>
    <d v="2154-08-17T00:00:00"/>
    <m/>
    <m/>
    <x v="2"/>
    <m/>
    <m/>
    <x v="23"/>
    <x v="19"/>
    <x v="3"/>
    <x v="5"/>
    <s v="Yes"/>
    <s v="No"/>
    <m/>
    <s v="2025-June-16 Report.pdf"/>
    <d v="2025-10-13T00:00:00"/>
    <m/>
    <m/>
    <m/>
    <m/>
    <m/>
    <m/>
    <x v="0"/>
    <m/>
    <m/>
    <m/>
    <m/>
    <m/>
    <d v="2025-10-15T12:26:03"/>
    <s v="Tim Palmer"/>
    <s v="No maintenance records found"/>
    <m/>
    <m/>
    <m/>
    <m/>
    <m/>
    <m/>
    <m/>
    <m/>
    <x v="0"/>
    <m/>
    <m/>
    <m/>
    <m/>
    <m/>
    <m/>
    <m/>
    <m/>
    <m/>
    <m/>
    <m/>
    <m/>
    <m/>
    <m/>
    <m/>
    <m/>
    <m/>
    <m/>
  </r>
  <r>
    <x v="0"/>
    <x v="8"/>
    <x v="8"/>
    <x v="1"/>
    <n v="2025"/>
    <n v="7"/>
    <s v="2025-7"/>
    <x v="0"/>
    <x v="55"/>
    <x v="8"/>
    <m/>
    <m/>
    <m/>
    <x v="7"/>
    <m/>
    <m/>
    <x v="15"/>
    <x v="13"/>
    <x v="6"/>
    <x v="10"/>
    <m/>
    <m/>
    <m/>
    <s v="Unable to replicate fault. Closed till further evidence "/>
    <d v="2025-10-13T00:00:00"/>
    <m/>
    <m/>
    <m/>
    <m/>
    <m/>
    <m/>
    <x v="0"/>
    <m/>
    <m/>
    <m/>
    <m/>
    <m/>
    <d v="2025-10-13T09:46:43"/>
    <s v="JONATHON PERROTT"/>
    <s v="No maintenance records found"/>
    <m/>
    <m/>
    <m/>
    <m/>
    <m/>
    <m/>
    <m/>
    <m/>
    <x v="0"/>
    <m/>
    <m/>
    <m/>
    <m/>
    <m/>
    <m/>
    <m/>
    <m/>
    <m/>
    <m/>
    <m/>
    <m/>
    <m/>
    <m/>
    <m/>
    <m/>
    <m/>
    <m/>
  </r>
  <r>
    <x v="0"/>
    <x v="9"/>
    <x v="9"/>
    <x v="1"/>
    <n v="2025"/>
    <n v="7"/>
    <s v="2025-7"/>
    <x v="0"/>
    <x v="56"/>
    <x v="9"/>
    <m/>
    <m/>
    <m/>
    <x v="8"/>
    <m/>
    <m/>
    <x v="16"/>
    <x v="14"/>
    <x v="5"/>
    <x v="10"/>
    <m/>
    <m/>
    <m/>
    <s v="2025-July-02 Report.pdf"/>
    <d v="2025-11-07T00:00:00"/>
    <s v="worksop"/>
    <s v="No"/>
    <n v="2"/>
    <s v="No"/>
    <m/>
    <m/>
    <x v="0"/>
    <m/>
    <m/>
    <m/>
    <m/>
    <m/>
    <d v="2025-09-22T13:54:53"/>
    <s v="Tim Palmer"/>
    <s v="No maintenance records found"/>
    <m/>
    <m/>
    <m/>
    <m/>
    <m/>
    <m/>
    <m/>
    <m/>
    <x v="0"/>
    <m/>
    <m/>
    <m/>
    <m/>
    <m/>
    <m/>
    <m/>
    <m/>
    <m/>
    <m/>
    <m/>
    <m/>
    <m/>
    <m/>
    <m/>
    <m/>
    <m/>
    <m/>
  </r>
  <r>
    <x v="0"/>
    <x v="17"/>
    <x v="16"/>
    <x v="1"/>
    <n v="2025"/>
    <n v="8"/>
    <s v="2025-8"/>
    <x v="1"/>
    <x v="57"/>
    <x v="20"/>
    <m/>
    <m/>
    <m/>
    <x v="9"/>
    <m/>
    <m/>
    <x v="17"/>
    <x v="15"/>
    <x v="5"/>
    <x v="10"/>
    <m/>
    <m/>
    <m/>
    <m/>
    <m/>
    <m/>
    <m/>
    <m/>
    <m/>
    <m/>
    <m/>
    <x v="0"/>
    <m/>
    <m/>
    <m/>
    <m/>
    <m/>
    <d v="2025-09-22T13:55:05"/>
    <s v="Tim Palmer"/>
    <s v="No maintenance records found"/>
    <m/>
    <m/>
    <m/>
    <m/>
    <m/>
    <m/>
    <m/>
    <m/>
    <x v="0"/>
    <m/>
    <m/>
    <m/>
    <m/>
    <m/>
    <m/>
    <m/>
    <m/>
    <m/>
    <m/>
    <m/>
    <m/>
    <m/>
    <m/>
    <m/>
    <m/>
    <m/>
    <m/>
  </r>
  <r>
    <x v="0"/>
    <x v="9"/>
    <x v="9"/>
    <x v="1"/>
    <n v="2025"/>
    <n v="7"/>
    <s v="2025-7"/>
    <x v="0"/>
    <x v="58"/>
    <x v="9"/>
    <m/>
    <m/>
    <m/>
    <x v="9"/>
    <m/>
    <m/>
    <x v="18"/>
    <x v="16"/>
    <x v="7"/>
    <x v="10"/>
    <m/>
    <s v="Yes"/>
    <m/>
    <s v="0000021 93006 Incident Report.pdf"/>
    <d v="2025-07-09T00:00:00"/>
    <s v="worksop"/>
    <m/>
    <m/>
    <m/>
    <m/>
    <s v="2025 July 04"/>
    <x v="0"/>
    <m/>
    <m/>
    <m/>
    <m/>
    <m/>
    <d v="2025-10-13T14:12:36"/>
    <s v="Tim Palmer"/>
    <s v="No maintenance records found"/>
    <m/>
    <m/>
    <m/>
    <m/>
    <m/>
    <m/>
    <m/>
    <m/>
    <x v="0"/>
    <m/>
    <m/>
    <m/>
    <m/>
    <m/>
    <m/>
    <m/>
    <m/>
    <m/>
    <m/>
    <m/>
    <m/>
    <m/>
    <m/>
    <m/>
    <m/>
    <m/>
    <m/>
  </r>
  <r>
    <x v="0"/>
    <x v="18"/>
    <x v="17"/>
    <x v="1"/>
    <n v="2025"/>
    <n v="7"/>
    <s v="2025-7"/>
    <x v="0"/>
    <x v="59"/>
    <x v="21"/>
    <m/>
    <m/>
    <m/>
    <x v="0"/>
    <m/>
    <m/>
    <x v="18"/>
    <x v="16"/>
    <x v="7"/>
    <x v="10"/>
    <m/>
    <m/>
    <m/>
    <s v="0000022 93004 Incident Report"/>
    <d v="2025-07-16T00:00:00"/>
    <s v="worksop"/>
    <m/>
    <m/>
    <m/>
    <m/>
    <m/>
    <x v="0"/>
    <m/>
    <m/>
    <m/>
    <m/>
    <m/>
    <d v="2025-10-15T14:21:58"/>
    <s v="Jonny p"/>
    <s v="No maintenance records found"/>
    <m/>
    <m/>
    <m/>
    <m/>
    <m/>
    <m/>
    <m/>
    <m/>
    <x v="0"/>
    <m/>
    <m/>
    <m/>
    <m/>
    <m/>
    <m/>
    <m/>
    <m/>
    <m/>
    <m/>
    <m/>
    <m/>
    <m/>
    <m/>
    <m/>
    <m/>
    <m/>
    <m/>
  </r>
  <r>
    <x v="0"/>
    <x v="19"/>
    <x v="18"/>
    <x v="1"/>
    <n v="2025"/>
    <n v="7"/>
    <s v="2025-7"/>
    <x v="0"/>
    <x v="60"/>
    <x v="22"/>
    <m/>
    <m/>
    <m/>
    <x v="8"/>
    <m/>
    <m/>
    <x v="24"/>
    <x v="20"/>
    <x v="3"/>
    <x v="10"/>
    <m/>
    <m/>
    <m/>
    <s v="Awaiting report"/>
    <d v="2025-10-14T00:00:00"/>
    <m/>
    <m/>
    <m/>
    <m/>
    <m/>
    <s v="2025_July_06.jpg"/>
    <x v="0"/>
    <m/>
    <m/>
    <m/>
    <m/>
    <m/>
    <d v="2025-10-15T14:30:20"/>
    <s v="Jonny p"/>
    <s v="No maintenance records found"/>
    <m/>
    <m/>
    <m/>
    <m/>
    <m/>
    <m/>
    <m/>
    <m/>
    <x v="0"/>
    <m/>
    <m/>
    <m/>
    <m/>
    <m/>
    <m/>
    <m/>
    <m/>
    <m/>
    <m/>
    <m/>
    <m/>
    <m/>
    <m/>
    <m/>
    <m/>
    <m/>
    <m/>
  </r>
  <r>
    <x v="0"/>
    <x v="19"/>
    <x v="18"/>
    <x v="1"/>
    <n v="2025"/>
    <n v="7"/>
    <s v="2025-7"/>
    <x v="1"/>
    <x v="61"/>
    <x v="22"/>
    <m/>
    <m/>
    <m/>
    <x v="8"/>
    <m/>
    <m/>
    <x v="25"/>
    <x v="21"/>
    <x v="2"/>
    <x v="10"/>
    <m/>
    <m/>
    <m/>
    <m/>
    <m/>
    <m/>
    <m/>
    <m/>
    <m/>
    <m/>
    <m/>
    <x v="0"/>
    <m/>
    <m/>
    <m/>
    <m/>
    <m/>
    <d v="2025-09-22T13:55:11"/>
    <s v="Tim Palmer"/>
    <s v="No maintenance records found"/>
    <m/>
    <m/>
    <m/>
    <m/>
    <m/>
    <m/>
    <m/>
    <m/>
    <x v="0"/>
    <m/>
    <m/>
    <m/>
    <m/>
    <m/>
    <m/>
    <m/>
    <m/>
    <m/>
    <m/>
    <m/>
    <m/>
    <m/>
    <m/>
    <m/>
    <m/>
    <m/>
    <m/>
  </r>
  <r>
    <x v="0"/>
    <x v="20"/>
    <x v="14"/>
    <x v="1"/>
    <n v="1900"/>
    <n v="1"/>
    <s v="1900-1"/>
    <x v="0"/>
    <x v="62"/>
    <x v="23"/>
    <m/>
    <m/>
    <m/>
    <x v="5"/>
    <m/>
    <m/>
    <x v="26"/>
    <x v="22"/>
    <x v="5"/>
    <x v="10"/>
    <m/>
    <m/>
    <m/>
    <s v="Awaiting report"/>
    <d v="2025-10-14T00:00:00"/>
    <m/>
    <m/>
    <m/>
    <m/>
    <m/>
    <s v="Fixed by Stader"/>
    <x v="0"/>
    <m/>
    <m/>
    <m/>
    <m/>
    <m/>
    <d v="2025-10-15T14:30:14"/>
    <s v="Jonny p"/>
    <s v="No maintenance records found"/>
    <m/>
    <m/>
    <m/>
    <m/>
    <m/>
    <m/>
    <m/>
    <m/>
    <x v="0"/>
    <m/>
    <m/>
    <m/>
    <m/>
    <m/>
    <m/>
    <m/>
    <m/>
    <m/>
    <m/>
    <m/>
    <m/>
    <m/>
    <m/>
    <m/>
    <m/>
    <m/>
    <m/>
  </r>
  <r>
    <x v="0"/>
    <x v="20"/>
    <x v="14"/>
    <x v="1"/>
    <n v="1900"/>
    <n v="1"/>
    <s v="1900-1"/>
    <x v="0"/>
    <x v="63"/>
    <x v="23"/>
    <m/>
    <m/>
    <m/>
    <x v="5"/>
    <m/>
    <m/>
    <x v="27"/>
    <x v="23"/>
    <x v="3"/>
    <x v="12"/>
    <m/>
    <m/>
    <m/>
    <s v="Awaiting report"/>
    <d v="2025-10-14T00:00:00"/>
    <m/>
    <m/>
    <m/>
    <m/>
    <m/>
    <s v="Fixed by Stader"/>
    <x v="0"/>
    <m/>
    <m/>
    <m/>
    <m/>
    <m/>
    <d v="2025-10-15T14:30:16"/>
    <s v="Jonny p"/>
    <s v="No maintenance records found"/>
    <m/>
    <m/>
    <m/>
    <m/>
    <m/>
    <m/>
    <m/>
    <m/>
    <x v="0"/>
    <m/>
    <m/>
    <m/>
    <m/>
    <m/>
    <m/>
    <m/>
    <m/>
    <m/>
    <m/>
    <m/>
    <m/>
    <m/>
    <m/>
    <m/>
    <m/>
    <m/>
    <m/>
  </r>
  <r>
    <x v="0"/>
    <x v="21"/>
    <x v="19"/>
    <x v="1"/>
    <n v="2025"/>
    <n v="7"/>
    <s v="2025-7"/>
    <x v="0"/>
    <x v="64"/>
    <x v="24"/>
    <m/>
    <m/>
    <m/>
    <x v="5"/>
    <m/>
    <m/>
    <x v="28"/>
    <x v="24"/>
    <x v="6"/>
    <x v="10"/>
    <m/>
    <m/>
    <m/>
    <s v="Cleaned up and sent for a shake down, no leak present on return"/>
    <d v="2025-10-14T00:00:00"/>
    <m/>
    <m/>
    <m/>
    <m/>
    <m/>
    <s v="Cleaned up, and to be checked after shakedown run"/>
    <x v="0"/>
    <m/>
    <m/>
    <m/>
    <m/>
    <m/>
    <d v="2025-10-15T14:30:10"/>
    <s v="Jonny p"/>
    <s v="No maintenance records found"/>
    <m/>
    <m/>
    <m/>
    <m/>
    <m/>
    <m/>
    <m/>
    <m/>
    <x v="0"/>
    <m/>
    <m/>
    <m/>
    <m/>
    <m/>
    <m/>
    <m/>
    <m/>
    <m/>
    <m/>
    <m/>
    <m/>
    <m/>
    <m/>
    <m/>
    <m/>
    <m/>
    <m/>
  </r>
  <r>
    <x v="0"/>
    <x v="21"/>
    <x v="19"/>
    <x v="1"/>
    <n v="2025"/>
    <n v="7"/>
    <s v="2025-7"/>
    <x v="1"/>
    <x v="65"/>
    <x v="24"/>
    <m/>
    <m/>
    <m/>
    <x v="5"/>
    <m/>
    <m/>
    <x v="29"/>
    <x v="25"/>
    <x v="8"/>
    <x v="5"/>
    <m/>
    <m/>
    <m/>
    <m/>
    <m/>
    <m/>
    <m/>
    <m/>
    <m/>
    <m/>
    <s v="25_July_11.jpg"/>
    <x v="0"/>
    <m/>
    <m/>
    <m/>
    <m/>
    <m/>
    <d v="2025-09-22T13:55:18"/>
    <s v="Tim Palmer"/>
    <s v="No maintenance records found"/>
    <m/>
    <m/>
    <m/>
    <m/>
    <m/>
    <m/>
    <m/>
    <m/>
    <x v="0"/>
    <m/>
    <m/>
    <m/>
    <m/>
    <m/>
    <m/>
    <m/>
    <m/>
    <m/>
    <m/>
    <m/>
    <m/>
    <m/>
    <m/>
    <m/>
    <m/>
    <m/>
    <m/>
  </r>
  <r>
    <x v="0"/>
    <x v="22"/>
    <x v="20"/>
    <x v="1"/>
    <n v="2025"/>
    <n v="7"/>
    <s v="2025-7"/>
    <x v="0"/>
    <x v="66"/>
    <x v="25"/>
    <m/>
    <m/>
    <m/>
    <x v="7"/>
    <m/>
    <m/>
    <x v="30"/>
    <x v="26"/>
    <x v="6"/>
    <x v="10"/>
    <m/>
    <m/>
    <m/>
    <s v="Cleaned up and re-sealed, to be checked on next A exam. Checked and requires replacement. Awaiting Report"/>
    <d v="2025-10-14T00:00:00"/>
    <m/>
    <m/>
    <m/>
    <m/>
    <m/>
    <m/>
    <x v="0"/>
    <m/>
    <m/>
    <m/>
    <m/>
    <m/>
    <d v="2025-10-15T14:30:05"/>
    <s v="Jonny p"/>
    <s v="No maintenance records found"/>
    <m/>
    <m/>
    <m/>
    <m/>
    <m/>
    <m/>
    <m/>
    <m/>
    <x v="0"/>
    <m/>
    <m/>
    <m/>
    <m/>
    <m/>
    <m/>
    <m/>
    <m/>
    <m/>
    <m/>
    <m/>
    <m/>
    <m/>
    <m/>
    <m/>
    <m/>
    <m/>
    <m/>
  </r>
  <r>
    <x v="0"/>
    <x v="23"/>
    <x v="21"/>
    <x v="1"/>
    <n v="2025"/>
    <n v="7"/>
    <s v="2025-7"/>
    <x v="0"/>
    <x v="67"/>
    <x v="26"/>
    <m/>
    <m/>
    <m/>
    <x v="11"/>
    <m/>
    <m/>
    <x v="31"/>
    <x v="27"/>
    <x v="6"/>
    <x v="10"/>
    <m/>
    <m/>
    <m/>
    <s v="0000030 93008 Incident Report"/>
    <d v="2025-10-14T00:00:00"/>
    <m/>
    <m/>
    <m/>
    <m/>
    <m/>
    <m/>
    <x v="0"/>
    <m/>
    <m/>
    <m/>
    <m/>
    <m/>
    <d v="2025-10-15T14:26:22"/>
    <s v="Jonny p"/>
    <s v="No maintenance records found"/>
    <m/>
    <m/>
    <m/>
    <m/>
    <m/>
    <m/>
    <m/>
    <m/>
    <x v="0"/>
    <m/>
    <m/>
    <m/>
    <m/>
    <m/>
    <m/>
    <m/>
    <m/>
    <m/>
    <m/>
    <m/>
    <m/>
    <m/>
    <m/>
    <m/>
    <m/>
    <m/>
    <m/>
  </r>
  <r>
    <x v="0"/>
    <x v="24"/>
    <x v="22"/>
    <x v="1"/>
    <n v="2025"/>
    <n v="7"/>
    <s v="2025-7"/>
    <x v="0"/>
    <x v="68"/>
    <x v="27"/>
    <m/>
    <m/>
    <m/>
    <x v="8"/>
    <m/>
    <m/>
    <x v="32"/>
    <x v="28"/>
    <x v="0"/>
    <x v="10"/>
    <m/>
    <m/>
    <m/>
    <s v="Found Push back pin, reseated, and tested. Awaiting report"/>
    <d v="2025-10-14T00:00:00"/>
    <m/>
    <m/>
    <m/>
    <m/>
    <m/>
    <m/>
    <x v="0"/>
    <m/>
    <m/>
    <m/>
    <m/>
    <m/>
    <d v="2025-10-15T14:26:39"/>
    <s v="Jonny p"/>
    <s v="No maintenance records found"/>
    <m/>
    <m/>
    <m/>
    <m/>
    <m/>
    <m/>
    <m/>
    <m/>
    <x v="0"/>
    <m/>
    <m/>
    <m/>
    <m/>
    <m/>
    <m/>
    <m/>
    <m/>
    <m/>
    <m/>
    <m/>
    <m/>
    <m/>
    <m/>
    <m/>
    <m/>
    <m/>
    <m/>
  </r>
  <r>
    <x v="0"/>
    <x v="25"/>
    <x v="23"/>
    <x v="1"/>
    <n v="2025"/>
    <n v="7"/>
    <s v="2025-7"/>
    <x v="0"/>
    <x v="69"/>
    <x v="28"/>
    <m/>
    <m/>
    <m/>
    <x v="0"/>
    <m/>
    <m/>
    <x v="33"/>
    <x v="29"/>
    <x v="0"/>
    <x v="10"/>
    <m/>
    <m/>
    <m/>
    <s v="Tried to re-create fault. Charged Loco up, And then waited a week. No leak detected."/>
    <d v="2025-10-14T00:00:00"/>
    <m/>
    <m/>
    <m/>
    <m/>
    <m/>
    <m/>
    <x v="0"/>
    <m/>
    <m/>
    <m/>
    <m/>
    <m/>
    <d v="2025-10-15T14:26:33"/>
    <s v="Jonny p"/>
    <s v="No maintenance records found"/>
    <m/>
    <m/>
    <m/>
    <m/>
    <m/>
    <m/>
    <m/>
    <m/>
    <x v="0"/>
    <m/>
    <m/>
    <m/>
    <m/>
    <m/>
    <m/>
    <m/>
    <m/>
    <m/>
    <m/>
    <m/>
    <m/>
    <m/>
    <m/>
    <m/>
    <m/>
    <m/>
    <m/>
  </r>
  <r>
    <x v="0"/>
    <x v="19"/>
    <x v="18"/>
    <x v="1"/>
    <n v="2025"/>
    <n v="7"/>
    <s v="2025-7"/>
    <x v="0"/>
    <x v="70"/>
    <x v="22"/>
    <m/>
    <m/>
    <m/>
    <x v="2"/>
    <m/>
    <m/>
    <x v="26"/>
    <x v="30"/>
    <x v="5"/>
    <x v="10"/>
    <m/>
    <m/>
    <m/>
    <s v="2025_July_16 Report.pdf"/>
    <d v="2025-10-14T00:00:00"/>
    <m/>
    <m/>
    <m/>
    <m/>
    <m/>
    <m/>
    <x v="0"/>
    <m/>
    <m/>
    <m/>
    <m/>
    <m/>
    <d v="2025-10-15T14:26:24"/>
    <s v="Jonny p"/>
    <s v="No maintenance records found"/>
    <m/>
    <m/>
    <m/>
    <m/>
    <m/>
    <m/>
    <m/>
    <m/>
    <x v="0"/>
    <m/>
    <m/>
    <m/>
    <m/>
    <m/>
    <m/>
    <m/>
    <m/>
    <m/>
    <m/>
    <m/>
    <m/>
    <m/>
    <m/>
    <m/>
    <m/>
    <m/>
    <m/>
  </r>
  <r>
    <x v="0"/>
    <x v="26"/>
    <x v="24"/>
    <x v="1"/>
    <n v="2025"/>
    <n v="7"/>
    <s v="2025-7"/>
    <x v="1"/>
    <x v="71"/>
    <x v="29"/>
    <m/>
    <m/>
    <m/>
    <x v="9"/>
    <m/>
    <m/>
    <x v="34"/>
    <x v="31"/>
    <x v="6"/>
    <x v="10"/>
    <m/>
    <m/>
    <m/>
    <m/>
    <m/>
    <m/>
    <m/>
    <m/>
    <m/>
    <m/>
    <m/>
    <x v="0"/>
    <m/>
    <m/>
    <m/>
    <m/>
    <m/>
    <d v="2025-09-22T13:55:55"/>
    <s v="Tim Palmer"/>
    <s v="No maintenance records found"/>
    <m/>
    <m/>
    <m/>
    <m/>
    <m/>
    <m/>
    <m/>
    <m/>
    <x v="0"/>
    <m/>
    <m/>
    <m/>
    <m/>
    <m/>
    <m/>
    <m/>
    <m/>
    <m/>
    <m/>
    <m/>
    <m/>
    <m/>
    <m/>
    <m/>
    <m/>
    <m/>
    <m/>
  </r>
  <r>
    <x v="0"/>
    <x v="26"/>
    <x v="24"/>
    <x v="1"/>
    <n v="2025"/>
    <n v="7"/>
    <s v="2025-7"/>
    <x v="1"/>
    <x v="72"/>
    <x v="29"/>
    <m/>
    <m/>
    <m/>
    <x v="11"/>
    <m/>
    <m/>
    <x v="35"/>
    <x v="32"/>
    <x v="6"/>
    <x v="10"/>
    <m/>
    <m/>
    <m/>
    <s v="Reset by Laptop Node address Awaiting Report"/>
    <s v="20/08/2025"/>
    <m/>
    <m/>
    <m/>
    <m/>
    <m/>
    <m/>
    <x v="0"/>
    <m/>
    <m/>
    <m/>
    <m/>
    <m/>
    <d v="2025-09-22T13:55:58"/>
    <s v="Tim Palmer"/>
    <s v="No maintenance records found"/>
    <m/>
    <m/>
    <m/>
    <m/>
    <m/>
    <m/>
    <m/>
    <m/>
    <x v="0"/>
    <m/>
    <m/>
    <m/>
    <m/>
    <m/>
    <m/>
    <m/>
    <m/>
    <m/>
    <m/>
    <m/>
    <m/>
    <m/>
    <m/>
    <m/>
    <m/>
    <m/>
    <m/>
  </r>
  <r>
    <x v="0"/>
    <x v="27"/>
    <x v="25"/>
    <x v="1"/>
    <n v="2025"/>
    <n v="8"/>
    <s v="2025-8"/>
    <x v="0"/>
    <x v="73"/>
    <x v="30"/>
    <m/>
    <m/>
    <m/>
    <x v="11"/>
    <m/>
    <m/>
    <x v="36"/>
    <x v="33"/>
    <x v="6"/>
    <x v="10"/>
    <m/>
    <m/>
    <m/>
    <s v="0000036 93008 Incident Report"/>
    <d v="2025-10-14T00:00:00"/>
    <m/>
    <m/>
    <m/>
    <m/>
    <m/>
    <m/>
    <x v="0"/>
    <m/>
    <m/>
    <m/>
    <m/>
    <m/>
    <d v="2025-10-15T14:27:36"/>
    <s v="Jonny p"/>
    <s v="No maintenance records found"/>
    <m/>
    <m/>
    <m/>
    <m/>
    <m/>
    <m/>
    <m/>
    <m/>
    <x v="0"/>
    <m/>
    <m/>
    <m/>
    <m/>
    <m/>
    <m/>
    <m/>
    <m/>
    <m/>
    <m/>
    <m/>
    <m/>
    <m/>
    <m/>
    <m/>
    <m/>
    <m/>
    <m/>
  </r>
  <r>
    <x v="0"/>
    <x v="28"/>
    <x v="26"/>
    <x v="1"/>
    <n v="2025"/>
    <n v="8"/>
    <s v="2025-8"/>
    <x v="0"/>
    <x v="74"/>
    <x v="31"/>
    <m/>
    <m/>
    <m/>
    <x v="11"/>
    <m/>
    <m/>
    <x v="34"/>
    <x v="34"/>
    <x v="6"/>
    <x v="10"/>
    <m/>
    <m/>
    <m/>
    <s v="0000037 93008 Incident Report"/>
    <d v="2025-10-14T00:00:00"/>
    <m/>
    <m/>
    <m/>
    <m/>
    <m/>
    <m/>
    <x v="0"/>
    <m/>
    <m/>
    <m/>
    <m/>
    <m/>
    <d v="2025-10-15T14:28:35"/>
    <s v="Jonny p"/>
    <s v="No maintenance records found"/>
    <m/>
    <m/>
    <m/>
    <m/>
    <m/>
    <m/>
    <m/>
    <m/>
    <x v="0"/>
    <m/>
    <m/>
    <m/>
    <m/>
    <m/>
    <m/>
    <m/>
    <m/>
    <m/>
    <m/>
    <m/>
    <m/>
    <m/>
    <m/>
    <m/>
    <m/>
    <m/>
    <m/>
  </r>
  <r>
    <x v="0"/>
    <x v="29"/>
    <x v="27"/>
    <x v="1"/>
    <n v="2025"/>
    <n v="8"/>
    <s v="2025-8"/>
    <x v="0"/>
    <x v="75"/>
    <x v="32"/>
    <m/>
    <m/>
    <m/>
    <x v="1"/>
    <m/>
    <m/>
    <x v="26"/>
    <x v="35"/>
    <x v="5"/>
    <x v="13"/>
    <s v="Yes"/>
    <m/>
    <m/>
    <s v="No fault found, Test run complete"/>
    <d v="2025-10-14T00:00:00"/>
    <m/>
    <m/>
    <m/>
    <m/>
    <m/>
    <m/>
    <x v="0"/>
    <m/>
    <m/>
    <m/>
    <m/>
    <m/>
    <d v="2025-10-15T14:28:37"/>
    <s v="Jonny p"/>
    <s v="No maintenance records found"/>
    <m/>
    <m/>
    <m/>
    <m/>
    <m/>
    <m/>
    <m/>
    <m/>
    <x v="0"/>
    <m/>
    <m/>
    <m/>
    <m/>
    <m/>
    <m/>
    <m/>
    <m/>
    <m/>
    <m/>
    <m/>
    <m/>
    <m/>
    <m/>
    <m/>
    <m/>
    <m/>
    <m/>
  </r>
  <r>
    <x v="0"/>
    <x v="29"/>
    <x v="27"/>
    <x v="1"/>
    <n v="2025"/>
    <n v="8"/>
    <s v="2025-8"/>
    <x v="0"/>
    <x v="76"/>
    <x v="33"/>
    <m/>
    <m/>
    <m/>
    <x v="1"/>
    <m/>
    <m/>
    <x v="19"/>
    <x v="36"/>
    <x v="6"/>
    <x v="10"/>
    <s v="No"/>
    <m/>
    <m/>
    <s v="0000039 93003 Incident Report"/>
    <d v="2025-10-14T00:00:00"/>
    <m/>
    <m/>
    <m/>
    <m/>
    <m/>
    <s v="0000039-1 93003 Incident Report"/>
    <x v="0"/>
    <m/>
    <m/>
    <m/>
    <m/>
    <m/>
    <d v="2025-10-15T14:23:49"/>
    <s v="Jonny p"/>
    <s v="No maintenance records found"/>
    <m/>
    <m/>
    <m/>
    <m/>
    <m/>
    <m/>
    <m/>
    <m/>
    <x v="0"/>
    <m/>
    <m/>
    <m/>
    <m/>
    <m/>
    <m/>
    <m/>
    <m/>
    <m/>
    <m/>
    <m/>
    <m/>
    <m/>
    <m/>
    <m/>
    <m/>
    <m/>
    <m/>
  </r>
  <r>
    <x v="0"/>
    <x v="29"/>
    <x v="27"/>
    <x v="1"/>
    <n v="2025"/>
    <n v="8"/>
    <s v="2025-8"/>
    <x v="0"/>
    <x v="77"/>
    <x v="33"/>
    <m/>
    <m/>
    <m/>
    <x v="8"/>
    <m/>
    <m/>
    <x v="19"/>
    <x v="37"/>
    <x v="6"/>
    <x v="10"/>
    <s v="No"/>
    <m/>
    <m/>
    <s v="Awaiting report"/>
    <d v="2025-10-14T00:00:00"/>
    <m/>
    <m/>
    <m/>
    <m/>
    <m/>
    <m/>
    <x v="0"/>
    <m/>
    <m/>
    <m/>
    <m/>
    <m/>
    <d v="2025-10-15T14:32:17"/>
    <s v="Jonny p"/>
    <s v="No maintenance records found"/>
    <m/>
    <m/>
    <m/>
    <m/>
    <m/>
    <m/>
    <m/>
    <m/>
    <x v="0"/>
    <m/>
    <m/>
    <m/>
    <m/>
    <m/>
    <m/>
    <m/>
    <m/>
    <m/>
    <m/>
    <m/>
    <m/>
    <m/>
    <m/>
    <m/>
    <m/>
    <m/>
    <m/>
  </r>
  <r>
    <x v="0"/>
    <x v="30"/>
    <x v="28"/>
    <x v="1"/>
    <n v="2026"/>
    <n v="8"/>
    <s v="2026-8"/>
    <x v="0"/>
    <x v="78"/>
    <x v="34"/>
    <m/>
    <m/>
    <m/>
    <x v="4"/>
    <m/>
    <m/>
    <x v="19"/>
    <x v="38"/>
    <x v="6"/>
    <x v="10"/>
    <m/>
    <m/>
    <m/>
    <s v="Retested with Stav, fault code cleared, Tested 3 times"/>
    <d v="2025-08-15T00:00:00"/>
    <m/>
    <m/>
    <m/>
    <m/>
    <m/>
    <m/>
    <x v="0"/>
    <m/>
    <m/>
    <m/>
    <m/>
    <m/>
    <d v="2025-09-22T14:02:22"/>
    <s v="Tim Palmer"/>
    <s v="No maintenance records found"/>
    <m/>
    <m/>
    <m/>
    <m/>
    <m/>
    <m/>
    <m/>
    <m/>
    <x v="0"/>
    <m/>
    <m/>
    <m/>
    <m/>
    <m/>
    <m/>
    <m/>
    <m/>
    <m/>
    <m/>
    <m/>
    <m/>
    <m/>
    <m/>
    <m/>
    <m/>
    <m/>
    <m/>
  </r>
  <r>
    <x v="0"/>
    <x v="31"/>
    <x v="29"/>
    <x v="1"/>
    <n v="2025"/>
    <n v="8"/>
    <s v="2025-8"/>
    <x v="1"/>
    <x v="79"/>
    <x v="35"/>
    <m/>
    <m/>
    <m/>
    <x v="5"/>
    <m/>
    <m/>
    <x v="19"/>
    <x v="39"/>
    <x v="6"/>
    <x v="10"/>
    <m/>
    <m/>
    <m/>
    <s v="Fault has been reset but cause has not been established as of yet"/>
    <s v="20/08/2025"/>
    <m/>
    <m/>
    <m/>
    <m/>
    <m/>
    <m/>
    <x v="0"/>
    <m/>
    <m/>
    <m/>
    <m/>
    <m/>
    <d v="2025-09-22T14:02:23"/>
    <s v="Tim Palmer"/>
    <s v="No maintenance records found"/>
    <m/>
    <m/>
    <m/>
    <m/>
    <m/>
    <m/>
    <m/>
    <m/>
    <x v="0"/>
    <m/>
    <m/>
    <m/>
    <m/>
    <m/>
    <m/>
    <m/>
    <m/>
    <m/>
    <m/>
    <m/>
    <m/>
    <m/>
    <m/>
    <m/>
    <m/>
    <m/>
    <m/>
  </r>
  <r>
    <x v="0"/>
    <x v="32"/>
    <x v="30"/>
    <x v="1"/>
    <n v="2025"/>
    <n v="8"/>
    <s v="2025-8"/>
    <x v="1"/>
    <x v="80"/>
    <x v="36"/>
    <m/>
    <m/>
    <m/>
    <x v="0"/>
    <m/>
    <m/>
    <x v="19"/>
    <x v="40"/>
    <x v="6"/>
    <x v="10"/>
    <m/>
    <m/>
    <m/>
    <s v="Fault has been reset but cause has not been established as of yet"/>
    <s v="20/08/2025"/>
    <m/>
    <m/>
    <m/>
    <m/>
    <m/>
    <m/>
    <x v="0"/>
    <m/>
    <m/>
    <m/>
    <m/>
    <m/>
    <d v="2025-09-22T14:02:23"/>
    <s v="Tim Palmer"/>
    <s v="No maintenance records found"/>
    <m/>
    <m/>
    <m/>
    <m/>
    <m/>
    <m/>
    <m/>
    <m/>
    <x v="0"/>
    <m/>
    <m/>
    <m/>
    <m/>
    <m/>
    <m/>
    <m/>
    <m/>
    <m/>
    <m/>
    <m/>
    <m/>
    <m/>
    <m/>
    <m/>
    <m/>
    <m/>
    <m/>
  </r>
  <r>
    <x v="0"/>
    <x v="33"/>
    <x v="31"/>
    <x v="1"/>
    <n v="2025"/>
    <n v="8"/>
    <s v="2025-8"/>
    <x v="1"/>
    <x v="81"/>
    <x v="37"/>
    <m/>
    <m/>
    <m/>
    <x v="7"/>
    <m/>
    <m/>
    <x v="19"/>
    <x v="41"/>
    <x v="6"/>
    <x v="10"/>
    <m/>
    <m/>
    <m/>
    <m/>
    <m/>
    <m/>
    <m/>
    <m/>
    <m/>
    <m/>
    <m/>
    <x v="0"/>
    <m/>
    <m/>
    <m/>
    <m/>
    <m/>
    <d v="2025-09-22T14:02:23"/>
    <s v="Tim Palmer"/>
    <s v="No maintenance records found"/>
    <m/>
    <m/>
    <m/>
    <m/>
    <m/>
    <m/>
    <m/>
    <m/>
    <x v="0"/>
    <m/>
    <m/>
    <m/>
    <m/>
    <m/>
    <m/>
    <m/>
    <m/>
    <m/>
    <m/>
    <m/>
    <m/>
    <m/>
    <m/>
    <m/>
    <m/>
    <m/>
    <m/>
  </r>
  <r>
    <x v="0"/>
    <x v="33"/>
    <x v="31"/>
    <x v="1"/>
    <n v="2025"/>
    <n v="8"/>
    <s v="2025-8"/>
    <x v="1"/>
    <x v="82"/>
    <x v="37"/>
    <m/>
    <m/>
    <m/>
    <x v="7"/>
    <m/>
    <m/>
    <x v="19"/>
    <x v="42"/>
    <x v="6"/>
    <x v="10"/>
    <m/>
    <m/>
    <m/>
    <m/>
    <m/>
    <m/>
    <m/>
    <m/>
    <m/>
    <m/>
    <m/>
    <x v="0"/>
    <m/>
    <m/>
    <m/>
    <m/>
    <m/>
    <d v="2025-09-22T14:02:23"/>
    <s v="Tim Palmer"/>
    <s v="No maintenance records found"/>
    <m/>
    <m/>
    <m/>
    <m/>
    <m/>
    <m/>
    <m/>
    <m/>
    <x v="0"/>
    <m/>
    <m/>
    <m/>
    <m/>
    <m/>
    <m/>
    <m/>
    <m/>
    <m/>
    <m/>
    <m/>
    <m/>
    <m/>
    <m/>
    <m/>
    <m/>
    <m/>
    <m/>
  </r>
  <r>
    <x v="0"/>
    <x v="34"/>
    <x v="32"/>
    <x v="1"/>
    <n v="2025"/>
    <n v="8"/>
    <s v="2025-8"/>
    <x v="0"/>
    <x v="83"/>
    <x v="38"/>
    <m/>
    <m/>
    <m/>
    <x v="5"/>
    <m/>
    <m/>
    <x v="19"/>
    <x v="43"/>
    <x v="6"/>
    <x v="10"/>
    <m/>
    <m/>
    <m/>
    <s v="Awaiting report"/>
    <d v="2025-10-14T00:00:00"/>
    <m/>
    <m/>
    <m/>
    <m/>
    <m/>
    <m/>
    <x v="0"/>
    <m/>
    <m/>
    <m/>
    <m/>
    <m/>
    <d v="2025-10-15T14:29:00"/>
    <s v="Jonny p"/>
    <s v="No maintenance records found"/>
    <m/>
    <m/>
    <m/>
    <m/>
    <m/>
    <m/>
    <m/>
    <m/>
    <x v="0"/>
    <m/>
    <m/>
    <m/>
    <m/>
    <m/>
    <m/>
    <m/>
    <m/>
    <m/>
    <m/>
    <m/>
    <m/>
    <m/>
    <m/>
    <m/>
    <m/>
    <m/>
    <m/>
  </r>
  <r>
    <x v="0"/>
    <x v="35"/>
    <x v="33"/>
    <x v="1"/>
    <n v="2025"/>
    <n v="10"/>
    <s v="2025-10"/>
    <x v="0"/>
    <x v="84"/>
    <x v="39"/>
    <m/>
    <s v="Work Arising"/>
    <m/>
    <x v="12"/>
    <m/>
    <m/>
    <x v="19"/>
    <x v="44"/>
    <x v="4"/>
    <x v="10"/>
    <s v="Yes"/>
    <m/>
    <m/>
    <s v="Awaiting report"/>
    <d v="2025-10-08T00:00:00"/>
    <m/>
    <m/>
    <m/>
    <m/>
    <m/>
    <m/>
    <x v="0"/>
    <m/>
    <m/>
    <m/>
    <m/>
    <m/>
    <d v="2025-10-13T10:25:40"/>
    <s v="JONATHON PERROTT"/>
    <s v="No maintenance records found"/>
    <m/>
    <m/>
    <m/>
    <m/>
    <m/>
    <m/>
    <m/>
    <m/>
    <x v="0"/>
    <m/>
    <m/>
    <m/>
    <m/>
    <m/>
    <m/>
    <m/>
    <m/>
    <m/>
    <m/>
    <m/>
    <m/>
    <m/>
    <m/>
    <m/>
    <m/>
    <m/>
    <m/>
  </r>
  <r>
    <x v="0"/>
    <x v="35"/>
    <x v="33"/>
    <x v="1"/>
    <n v="2025"/>
    <n v="10"/>
    <s v="2025-10"/>
    <x v="0"/>
    <x v="85"/>
    <x v="39"/>
    <m/>
    <s v="Work Arising"/>
    <m/>
    <x v="12"/>
    <m/>
    <m/>
    <x v="19"/>
    <x v="45"/>
    <x v="3"/>
    <x v="10"/>
    <s v="No"/>
    <m/>
    <m/>
    <s v="Awaiting report"/>
    <d v="2025-10-08T00:00:00"/>
    <m/>
    <m/>
    <m/>
    <m/>
    <m/>
    <m/>
    <x v="0"/>
    <m/>
    <m/>
    <m/>
    <m/>
    <m/>
    <d v="2025-10-13T10:25:53"/>
    <s v="JONATHON PERROTT"/>
    <s v="No maintenance records found"/>
    <m/>
    <m/>
    <m/>
    <m/>
    <m/>
    <m/>
    <m/>
    <m/>
    <x v="0"/>
    <m/>
    <m/>
    <m/>
    <m/>
    <m/>
    <m/>
    <m/>
    <m/>
    <m/>
    <m/>
    <m/>
    <m/>
    <m/>
    <m/>
    <m/>
    <m/>
    <m/>
    <m/>
  </r>
  <r>
    <x v="0"/>
    <x v="35"/>
    <x v="33"/>
    <x v="1"/>
    <n v="2025"/>
    <n v="10"/>
    <s v="2025-10"/>
    <x v="0"/>
    <x v="86"/>
    <x v="39"/>
    <m/>
    <s v="Work Arising"/>
    <m/>
    <x v="12"/>
    <m/>
    <m/>
    <x v="19"/>
    <x v="46"/>
    <x v="3"/>
    <x v="10"/>
    <s v="No"/>
    <m/>
    <m/>
    <s v="Awaiting report"/>
    <d v="2025-10-08T00:00:00"/>
    <m/>
    <m/>
    <m/>
    <m/>
    <m/>
    <m/>
    <x v="0"/>
    <m/>
    <m/>
    <m/>
    <m/>
    <m/>
    <d v="2025-10-13T10:25:56"/>
    <s v="JONATHON PERROTT"/>
    <s v="No maintenance records found"/>
    <m/>
    <m/>
    <m/>
    <m/>
    <m/>
    <m/>
    <m/>
    <m/>
    <x v="0"/>
    <m/>
    <m/>
    <m/>
    <m/>
    <m/>
    <m/>
    <m/>
    <m/>
    <m/>
    <m/>
    <m/>
    <m/>
    <m/>
    <m/>
    <m/>
    <m/>
    <m/>
    <m/>
  </r>
  <r>
    <x v="0"/>
    <x v="35"/>
    <x v="33"/>
    <x v="1"/>
    <n v="2025"/>
    <n v="10"/>
    <s v="2025-10"/>
    <x v="0"/>
    <x v="87"/>
    <x v="39"/>
    <m/>
    <s v="Work Arising"/>
    <m/>
    <x v="12"/>
    <m/>
    <m/>
    <x v="19"/>
    <x v="47"/>
    <x v="4"/>
    <x v="10"/>
    <s v="No"/>
    <m/>
    <m/>
    <s v="Awaiting report"/>
    <d v="2025-10-08T00:00:00"/>
    <m/>
    <m/>
    <m/>
    <m/>
    <m/>
    <m/>
    <x v="0"/>
    <m/>
    <m/>
    <m/>
    <m/>
    <m/>
    <d v="2025-10-13T10:26:00"/>
    <s v="JONATHON PERROTT"/>
    <s v="No maintenance records found"/>
    <m/>
    <m/>
    <m/>
    <m/>
    <m/>
    <m/>
    <m/>
    <m/>
    <x v="0"/>
    <m/>
    <m/>
    <m/>
    <m/>
    <m/>
    <m/>
    <m/>
    <m/>
    <m/>
    <m/>
    <m/>
    <m/>
    <m/>
    <m/>
    <m/>
    <m/>
    <m/>
    <m/>
  </r>
  <r>
    <x v="0"/>
    <x v="35"/>
    <x v="33"/>
    <x v="1"/>
    <n v="2025"/>
    <n v="10"/>
    <s v="2025-10"/>
    <x v="1"/>
    <x v="88"/>
    <x v="39"/>
    <m/>
    <s v="Work Arising"/>
    <m/>
    <x v="12"/>
    <m/>
    <m/>
    <x v="19"/>
    <x v="48"/>
    <x v="7"/>
    <x v="10"/>
    <s v="No"/>
    <m/>
    <m/>
    <m/>
    <m/>
    <m/>
    <m/>
    <m/>
    <m/>
    <m/>
    <m/>
    <x v="0"/>
    <m/>
    <m/>
    <m/>
    <m/>
    <m/>
    <d v="2025-10-13T10:26:16"/>
    <s v="JONATHON PERROTT"/>
    <s v="No maintenance records found"/>
    <m/>
    <m/>
    <m/>
    <m/>
    <m/>
    <m/>
    <m/>
    <m/>
    <x v="0"/>
    <m/>
    <m/>
    <m/>
    <m/>
    <m/>
    <m/>
    <m/>
    <m/>
    <m/>
    <m/>
    <m/>
    <m/>
    <m/>
    <m/>
    <m/>
    <m/>
    <m/>
    <m/>
  </r>
  <r>
    <x v="0"/>
    <x v="35"/>
    <x v="33"/>
    <x v="1"/>
    <n v="2025"/>
    <n v="10"/>
    <s v="2025-10"/>
    <x v="1"/>
    <x v="89"/>
    <x v="39"/>
    <m/>
    <s v="Work Arising"/>
    <m/>
    <x v="12"/>
    <m/>
    <m/>
    <x v="19"/>
    <x v="49"/>
    <x v="7"/>
    <x v="10"/>
    <s v="No"/>
    <m/>
    <m/>
    <m/>
    <m/>
    <m/>
    <m/>
    <m/>
    <m/>
    <m/>
    <m/>
    <x v="0"/>
    <m/>
    <m/>
    <m/>
    <m/>
    <m/>
    <d v="2025-10-13T10:26:40"/>
    <s v="JONATHON PERROTT"/>
    <s v="No maintenance records found"/>
    <m/>
    <m/>
    <m/>
    <m/>
    <m/>
    <m/>
    <m/>
    <m/>
    <x v="0"/>
    <m/>
    <m/>
    <m/>
    <m/>
    <m/>
    <m/>
    <m/>
    <m/>
    <m/>
    <m/>
    <m/>
    <m/>
    <m/>
    <m/>
    <m/>
    <m/>
    <m/>
    <m/>
  </r>
  <r>
    <x v="0"/>
    <x v="36"/>
    <x v="34"/>
    <x v="1"/>
    <n v="2025"/>
    <n v="10"/>
    <s v="2025-10"/>
    <x v="1"/>
    <x v="90"/>
    <x v="40"/>
    <m/>
    <s v="Work Arising"/>
    <m/>
    <x v="4"/>
    <m/>
    <m/>
    <x v="19"/>
    <x v="50"/>
    <x v="9"/>
    <x v="10"/>
    <s v="No"/>
    <m/>
    <m/>
    <m/>
    <m/>
    <m/>
    <m/>
    <m/>
    <m/>
    <m/>
    <m/>
    <x v="0"/>
    <m/>
    <m/>
    <m/>
    <m/>
    <m/>
    <d v="2025-10-13T10:26:49"/>
    <s v="JONATHON PERROTT"/>
    <s v="No maintenance records found"/>
    <m/>
    <m/>
    <m/>
    <m/>
    <m/>
    <m/>
    <m/>
    <m/>
    <x v="0"/>
    <m/>
    <m/>
    <m/>
    <m/>
    <m/>
    <m/>
    <m/>
    <m/>
    <m/>
    <m/>
    <m/>
    <m/>
    <m/>
    <m/>
    <m/>
    <m/>
    <m/>
    <m/>
  </r>
  <r>
    <x v="0"/>
    <x v="36"/>
    <x v="34"/>
    <x v="1"/>
    <n v="2025"/>
    <n v="10"/>
    <s v="2025-10"/>
    <x v="1"/>
    <x v="91"/>
    <x v="40"/>
    <m/>
    <s v="Work Arising"/>
    <m/>
    <x v="4"/>
    <m/>
    <m/>
    <x v="19"/>
    <x v="51"/>
    <x v="9"/>
    <x v="10"/>
    <s v="No"/>
    <m/>
    <m/>
    <m/>
    <m/>
    <m/>
    <m/>
    <m/>
    <m/>
    <m/>
    <m/>
    <x v="0"/>
    <m/>
    <m/>
    <m/>
    <m/>
    <m/>
    <d v="2025-10-13T10:26:52"/>
    <s v="JONATHON PERROTT"/>
    <s v="No maintenance records found"/>
    <m/>
    <m/>
    <m/>
    <m/>
    <m/>
    <m/>
    <m/>
    <m/>
    <x v="0"/>
    <m/>
    <m/>
    <m/>
    <m/>
    <m/>
    <m/>
    <m/>
    <m/>
    <m/>
    <m/>
    <m/>
    <m/>
    <m/>
    <m/>
    <m/>
    <m/>
    <m/>
    <m/>
  </r>
  <r>
    <x v="0"/>
    <x v="36"/>
    <x v="34"/>
    <x v="1"/>
    <n v="2025"/>
    <n v="10"/>
    <s v="2025-10"/>
    <x v="1"/>
    <x v="92"/>
    <x v="40"/>
    <m/>
    <s v="Work Arising"/>
    <m/>
    <x v="4"/>
    <m/>
    <m/>
    <x v="19"/>
    <x v="52"/>
    <x v="9"/>
    <x v="10"/>
    <s v="No"/>
    <m/>
    <m/>
    <m/>
    <m/>
    <m/>
    <m/>
    <m/>
    <m/>
    <m/>
    <m/>
    <x v="0"/>
    <m/>
    <m/>
    <m/>
    <m/>
    <m/>
    <d v="2025-10-13T10:26:58"/>
    <s v="JONATHON PERROTT"/>
    <s v="No maintenance records found"/>
    <m/>
    <m/>
    <m/>
    <m/>
    <m/>
    <m/>
    <m/>
    <m/>
    <x v="0"/>
    <m/>
    <m/>
    <m/>
    <m/>
    <m/>
    <m/>
    <m/>
    <m/>
    <m/>
    <m/>
    <m/>
    <m/>
    <m/>
    <m/>
    <m/>
    <m/>
    <m/>
    <m/>
  </r>
  <r>
    <x v="0"/>
    <x v="36"/>
    <x v="34"/>
    <x v="1"/>
    <n v="2025"/>
    <n v="10"/>
    <s v="2025-10"/>
    <x v="1"/>
    <x v="93"/>
    <x v="40"/>
    <m/>
    <s v="Work Arising"/>
    <m/>
    <x v="4"/>
    <m/>
    <m/>
    <x v="19"/>
    <x v="53"/>
    <x v="10"/>
    <x v="10"/>
    <s v="No"/>
    <m/>
    <m/>
    <m/>
    <m/>
    <m/>
    <m/>
    <m/>
    <m/>
    <m/>
    <m/>
    <x v="0"/>
    <m/>
    <m/>
    <m/>
    <m/>
    <m/>
    <d v="2025-10-13T10:27:04"/>
    <s v="JONATHON PERROTT"/>
    <s v="No maintenance records found"/>
    <m/>
    <m/>
    <m/>
    <m/>
    <m/>
    <m/>
    <m/>
    <m/>
    <x v="0"/>
    <m/>
    <m/>
    <m/>
    <m/>
    <m/>
    <m/>
    <m/>
    <m/>
    <m/>
    <m/>
    <m/>
    <m/>
    <m/>
    <m/>
    <m/>
    <m/>
    <m/>
    <m/>
  </r>
  <r>
    <x v="0"/>
    <x v="36"/>
    <x v="34"/>
    <x v="1"/>
    <n v="2025"/>
    <n v="10"/>
    <s v="2025-10"/>
    <x v="0"/>
    <x v="94"/>
    <x v="40"/>
    <m/>
    <s v="Observation"/>
    <m/>
    <x v="9"/>
    <m/>
    <m/>
    <x v="37"/>
    <x v="54"/>
    <x v="9"/>
    <x v="10"/>
    <s v="No"/>
    <m/>
    <m/>
    <s v="Awaiting report"/>
    <d v="2025-10-14T00:00:00"/>
    <m/>
    <m/>
    <m/>
    <m/>
    <m/>
    <m/>
    <x v="0"/>
    <m/>
    <m/>
    <m/>
    <m/>
    <m/>
    <d v="2025-10-15T14:29:36"/>
    <s v="Jonny p"/>
    <s v="No maintenance records found"/>
    <m/>
    <m/>
    <m/>
    <m/>
    <m/>
    <m/>
    <m/>
    <m/>
    <x v="0"/>
    <m/>
    <m/>
    <m/>
    <m/>
    <m/>
    <m/>
    <m/>
    <m/>
    <m/>
    <m/>
    <m/>
    <m/>
    <m/>
    <m/>
    <m/>
    <m/>
    <m/>
    <m/>
  </r>
  <r>
    <x v="0"/>
    <x v="36"/>
    <x v="34"/>
    <x v="1"/>
    <n v="2025"/>
    <n v="10"/>
    <s v="2025-10"/>
    <x v="0"/>
    <x v="95"/>
    <x v="40"/>
    <m/>
    <s v="Work Arising"/>
    <m/>
    <x v="1"/>
    <m/>
    <m/>
    <x v="38"/>
    <x v="55"/>
    <x v="3"/>
    <x v="5"/>
    <s v="No"/>
    <m/>
    <m/>
    <s v="0000058 93003 Incident Report"/>
    <d v="2025-10-14T00:00:00"/>
    <m/>
    <m/>
    <m/>
    <m/>
    <m/>
    <m/>
    <x v="0"/>
    <m/>
    <m/>
    <m/>
    <m/>
    <m/>
    <d v="2025-10-15T14:25:06"/>
    <s v="Jonny p"/>
    <s v="No maintenance records found"/>
    <m/>
    <m/>
    <m/>
    <m/>
    <m/>
    <m/>
    <m/>
    <m/>
    <x v="0"/>
    <m/>
    <m/>
    <m/>
    <m/>
    <m/>
    <m/>
    <m/>
    <m/>
    <m/>
    <m/>
    <m/>
    <m/>
    <m/>
    <m/>
    <m/>
    <m/>
    <m/>
    <m/>
  </r>
  <r>
    <x v="0"/>
    <x v="37"/>
    <x v="35"/>
    <x v="1"/>
    <n v="2025"/>
    <n v="10"/>
    <s v="2025-10"/>
    <x v="0"/>
    <x v="96"/>
    <x v="41"/>
    <m/>
    <s v="Observation"/>
    <m/>
    <x v="9"/>
    <m/>
    <m/>
    <x v="37"/>
    <x v="56"/>
    <x v="6"/>
    <x v="10"/>
    <s v="No"/>
    <m/>
    <m/>
    <s v="Awaiting report"/>
    <d v="2025-10-14T00:00:00"/>
    <m/>
    <m/>
    <m/>
    <m/>
    <m/>
    <m/>
    <x v="0"/>
    <m/>
    <m/>
    <m/>
    <m/>
    <m/>
    <d v="2025-10-15T14:29:20"/>
    <s v="Jonny p"/>
    <s v="No maintenance records found"/>
    <m/>
    <m/>
    <m/>
    <m/>
    <m/>
    <m/>
    <m/>
    <m/>
    <x v="0"/>
    <m/>
    <m/>
    <m/>
    <m/>
    <m/>
    <m/>
    <m/>
    <m/>
    <m/>
    <m/>
    <m/>
    <m/>
    <m/>
    <m/>
    <m/>
    <m/>
    <m/>
    <m/>
  </r>
  <r>
    <x v="0"/>
    <x v="37"/>
    <x v="35"/>
    <x v="1"/>
    <n v="2025"/>
    <n v="10"/>
    <s v="2025-10"/>
    <x v="1"/>
    <x v="97"/>
    <x v="41"/>
    <m/>
    <s v="Observation"/>
    <m/>
    <x v="2"/>
    <m/>
    <m/>
    <x v="39"/>
    <x v="57"/>
    <x v="7"/>
    <x v="14"/>
    <s v="No"/>
    <m/>
    <m/>
    <m/>
    <m/>
    <m/>
    <m/>
    <m/>
    <m/>
    <m/>
    <m/>
    <x v="0"/>
    <m/>
    <m/>
    <m/>
    <m/>
    <m/>
    <d v="2025-10-14T10:03:36"/>
    <s v="ROG-CLASS93"/>
    <s v="No maintenance records found"/>
    <m/>
    <m/>
    <m/>
    <m/>
    <m/>
    <m/>
    <m/>
    <m/>
    <x v="0"/>
    <m/>
    <m/>
    <m/>
    <m/>
    <m/>
    <m/>
    <m/>
    <m/>
    <m/>
    <m/>
    <m/>
    <m/>
    <m/>
    <m/>
    <m/>
    <m/>
    <m/>
    <m/>
  </r>
  <r>
    <x v="0"/>
    <x v="38"/>
    <x v="36"/>
    <x v="1"/>
    <n v="2025"/>
    <n v="10"/>
    <s v="2025-10"/>
    <x v="1"/>
    <x v="98"/>
    <x v="42"/>
    <m/>
    <s v="Fault"/>
    <m/>
    <x v="0"/>
    <m/>
    <m/>
    <x v="40"/>
    <x v="58"/>
    <x v="6"/>
    <x v="10"/>
    <s v="No"/>
    <m/>
    <m/>
    <m/>
    <m/>
    <m/>
    <m/>
    <m/>
    <m/>
    <m/>
    <m/>
    <x v="0"/>
    <m/>
    <m/>
    <m/>
    <m/>
    <m/>
    <d v="2025-10-15T14:46:56"/>
    <s v="Jonny p"/>
    <s v="No maintenance records found"/>
    <m/>
    <m/>
    <m/>
    <m/>
    <m/>
    <m/>
    <m/>
    <m/>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58A93F-E742-6841-AC81-599CA53A600E}" name="PVTEventLog"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D3:E49" firstHeaderRow="1" firstDataRow="1" firstDataCol="1"/>
  <pivotFields count="67">
    <pivotField showAll="0">
      <items count="27">
        <item m="1" x="23"/>
        <item m="1" x="15"/>
        <item m="1" x="5"/>
        <item x="0"/>
        <item m="1" x="2"/>
        <item x="1"/>
        <item m="1" x="3"/>
        <item m="1" x="7"/>
        <item m="1" x="4"/>
        <item m="1" x="6"/>
        <item m="1" x="11"/>
        <item m="1" x="12"/>
        <item m="1" x="16"/>
        <item m="1" x="13"/>
        <item m="1" x="21"/>
        <item m="1" x="20"/>
        <item m="1" x="24"/>
        <item m="1" x="14"/>
        <item m="1" x="25"/>
        <item m="1" x="10"/>
        <item m="1" x="22"/>
        <item m="1" x="17"/>
        <item m="1" x="19"/>
        <item m="1" x="18"/>
        <item m="1" x="9"/>
        <item m="1" x="8"/>
        <item t="default"/>
      </items>
    </pivotField>
    <pivotField showAll="0">
      <items count="48">
        <item x="30"/>
        <item x="38"/>
        <item x="37"/>
        <item x="36"/>
        <item x="35"/>
        <item m="1" x="42"/>
        <item x="16"/>
        <item x="15"/>
        <item m="1" x="40"/>
        <item x="14"/>
        <item x="13"/>
        <item x="34"/>
        <item x="11"/>
        <item x="33"/>
        <item x="32"/>
        <item x="31"/>
        <item x="29"/>
        <item x="28"/>
        <item x="17"/>
        <item x="27"/>
        <item x="26"/>
        <item x="25"/>
        <item x="24"/>
        <item x="23"/>
        <item x="22"/>
        <item x="21"/>
        <item x="19"/>
        <item x="18"/>
        <item x="9"/>
        <item x="10"/>
        <item m="1" x="43"/>
        <item x="8"/>
        <item x="7"/>
        <item x="6"/>
        <item x="5"/>
        <item x="3"/>
        <item x="1"/>
        <item x="4"/>
        <item x="0"/>
        <item x="2"/>
        <item m="1" x="39"/>
        <item m="1" x="41"/>
        <item m="1" x="44"/>
        <item x="12"/>
        <item x="20"/>
        <item m="1" x="45"/>
        <item m="1" x="46"/>
        <item t="default"/>
      </items>
    </pivotField>
    <pivotField showAll="0">
      <items count="92">
        <item x="28"/>
        <item x="36"/>
        <item x="35"/>
        <item x="34"/>
        <item x="33"/>
        <item m="1" x="40"/>
        <item x="15"/>
        <item m="1" x="38"/>
        <item x="13"/>
        <item x="12"/>
        <item x="32"/>
        <item x="11"/>
        <item x="31"/>
        <item x="30"/>
        <item x="29"/>
        <item x="27"/>
        <item x="26"/>
        <item x="16"/>
        <item x="25"/>
        <item x="24"/>
        <item x="23"/>
        <item x="22"/>
        <item x="21"/>
        <item x="20"/>
        <item x="19"/>
        <item x="18"/>
        <item x="17"/>
        <item x="9"/>
        <item x="10"/>
        <item m="1" x="41"/>
        <item x="8"/>
        <item x="7"/>
        <item x="6"/>
        <item x="5"/>
        <item x="3"/>
        <item x="1"/>
        <item x="4"/>
        <item x="0"/>
        <item x="2"/>
        <item m="1" x="37"/>
        <item m="1" x="39"/>
        <item m="1" x="90"/>
        <item m="1" x="89"/>
        <item m="1" x="84"/>
        <item x="14"/>
        <item m="1" x="44"/>
        <item m="1" x="45"/>
        <item m="1" x="46"/>
        <item m="1" x="43"/>
        <item m="1" x="47"/>
        <item m="1" x="49"/>
        <item m="1" x="48"/>
        <item m="1" x="53"/>
        <item m="1" x="75"/>
        <item m="1" x="66"/>
        <item m="1" x="50"/>
        <item m="1" x="83"/>
        <item m="1" x="73"/>
        <item m="1" x="71"/>
        <item m="1" x="82"/>
        <item m="1" x="81"/>
        <item m="1" x="70"/>
        <item m="1" x="88"/>
        <item m="1" x="65"/>
        <item m="1" x="51"/>
        <item m="1" x="63"/>
        <item m="1" x="77"/>
        <item m="1" x="86"/>
        <item m="1" x="72"/>
        <item m="1" x="76"/>
        <item m="1" x="78"/>
        <item m="1" x="68"/>
        <item m="1" x="85"/>
        <item m="1" x="58"/>
        <item m="1" x="61"/>
        <item m="1" x="60"/>
        <item m="1" x="59"/>
        <item m="1" x="80"/>
        <item m="1" x="57"/>
        <item m="1" x="79"/>
        <item m="1" x="56"/>
        <item m="1" x="74"/>
        <item m="1" x="64"/>
        <item m="1" x="87"/>
        <item m="1" x="62"/>
        <item m="1" x="55"/>
        <item m="1" x="54"/>
        <item m="1" x="52"/>
        <item m="1" x="67"/>
        <item m="1" x="69"/>
        <item m="1" x="42"/>
        <item t="default"/>
      </items>
    </pivotField>
    <pivotField showAll="0">
      <items count="3">
        <item x="0"/>
        <item x="1"/>
        <item t="default"/>
      </items>
    </pivotField>
    <pivotField showAll="0"/>
    <pivotField showAll="0"/>
    <pivotField showAll="0"/>
    <pivotField showAll="0"/>
    <pivotField dataField="1" showAll="0"/>
    <pivotField showAll="0"/>
    <pivotField showAll="0"/>
    <pivotField showAll="0"/>
    <pivotField showAll="0"/>
    <pivotField axis="axisRow" showAll="0">
      <items count="22">
        <item m="1" x="13"/>
        <item m="1" x="15"/>
        <item m="1" x="16"/>
        <item m="1" x="17"/>
        <item m="1" x="14"/>
        <item x="0"/>
        <item x="1"/>
        <item x="2"/>
        <item x="3"/>
        <item x="4"/>
        <item x="5"/>
        <item x="6"/>
        <item m="1" x="18"/>
        <item m="1" x="19"/>
        <item m="1" x="20"/>
        <item x="7"/>
        <item x="8"/>
        <item x="9"/>
        <item x="10"/>
        <item x="11"/>
        <item x="12"/>
        <item t="default"/>
      </items>
    </pivotField>
    <pivotField showAll="0"/>
    <pivotField showAll="0"/>
    <pivotField showAll="0"/>
    <pivotField showAll="0"/>
    <pivotField showAll="0">
      <items count="22">
        <item x="8"/>
        <item m="1" x="16"/>
        <item x="0"/>
        <item m="1" x="12"/>
        <item m="1" x="13"/>
        <item x="9"/>
        <item x="3"/>
        <item m="1" x="11"/>
        <item m="1" x="14"/>
        <item x="7"/>
        <item x="2"/>
        <item m="1" x="17"/>
        <item x="4"/>
        <item m="1" x="20"/>
        <item x="1"/>
        <item x="5"/>
        <item m="1" x="15"/>
        <item m="1" x="19"/>
        <item m="1" x="18"/>
        <item x="10"/>
        <item x="6"/>
        <item t="default"/>
      </items>
    </pivotField>
    <pivotField axis="axisRow" showAll="0">
      <items count="59">
        <item sd="0" m="1" x="27"/>
        <item sd="0" m="1" x="30"/>
        <item sd="0" m="1" x="17"/>
        <item sd="0" m="1" x="36"/>
        <item sd="0" m="1" x="28"/>
        <item sd="0" m="1" x="37"/>
        <item sd="0" m="1" x="33"/>
        <item sd="0" m="1" x="54"/>
        <item sd="0" m="1" x="20"/>
        <item sd="0" m="1" x="52"/>
        <item sd="0" m="1" x="53"/>
        <item sd="0" m="1" x="47"/>
        <item sd="0" m="1" x="29"/>
        <item sd="0" m="1" x="44"/>
        <item sd="0" m="1" x="16"/>
        <item sd="0" m="1" x="46"/>
        <item sd="0" m="1" x="55"/>
        <item sd="0" m="1" x="25"/>
        <item sd="0" m="1" x="51"/>
        <item sd="0" m="1" x="50"/>
        <item sd="0" m="1" x="22"/>
        <item sd="0" m="1" x="19"/>
        <item sd="0" m="1" x="15"/>
        <item sd="0" m="1" x="34"/>
        <item sd="0" m="1" x="49"/>
        <item sd="0" m="1" x="48"/>
        <item sd="0" m="1" x="40"/>
        <item sd="0" m="1" x="32"/>
        <item sd="0" m="1" x="43"/>
        <item sd="0" m="1" x="26"/>
        <item sd="0" m="1" x="39"/>
        <item sd="0" m="1" x="23"/>
        <item sd="0" m="1" x="45"/>
        <item sd="0" m="1" x="24"/>
        <item sd="0" m="1" x="21"/>
        <item sd="0" m="1" x="38"/>
        <item sd="0" m="1" x="42"/>
        <item sd="0" m="1" x="35"/>
        <item sd="0" m="1" x="18"/>
        <item sd="0" m="1" x="56"/>
        <item sd="0" m="1" x="41"/>
        <item sd="0" m="1" x="31"/>
        <item sd="0" x="10"/>
        <item m="1" x="57"/>
        <item x="0"/>
        <item x="1"/>
        <item x="2"/>
        <item x="3"/>
        <item x="4"/>
        <item x="5"/>
        <item x="6"/>
        <item x="7"/>
        <item x="8"/>
        <item x="9"/>
        <item x="11"/>
        <item x="12"/>
        <item x="13"/>
        <item x="14"/>
        <item t="default" sd="0"/>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7">
        <item m="1" x="4"/>
        <item m="1" x="2"/>
        <item m="1" x="3"/>
        <item m="1" x="5"/>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1"/>
    <field x="19"/>
    <field x="13"/>
  </rowFields>
  <rowItems count="46">
    <i>
      <x v="4"/>
    </i>
    <i r="1">
      <x v="54"/>
    </i>
    <i r="2">
      <x v="19"/>
    </i>
    <i>
      <x v="5"/>
    </i>
    <i r="1">
      <x v="42"/>
    </i>
    <i r="1">
      <x v="44"/>
    </i>
    <i r="2">
      <x v="5"/>
    </i>
    <i r="1">
      <x v="45"/>
    </i>
    <i r="2">
      <x v="5"/>
    </i>
    <i r="2">
      <x v="6"/>
    </i>
    <i r="1">
      <x v="46"/>
    </i>
    <i r="2">
      <x v="7"/>
    </i>
    <i r="1">
      <x v="47"/>
    </i>
    <i r="2">
      <x v="5"/>
    </i>
    <i r="1">
      <x v="48"/>
    </i>
    <i r="2">
      <x v="7"/>
    </i>
    <i r="2">
      <x v="8"/>
    </i>
    <i r="2">
      <x v="20"/>
    </i>
    <i r="1">
      <x v="49"/>
    </i>
    <i r="2">
      <x v="6"/>
    </i>
    <i r="2">
      <x v="7"/>
    </i>
    <i r="2">
      <x v="10"/>
    </i>
    <i r="1">
      <x v="50"/>
    </i>
    <i r="2">
      <x v="5"/>
    </i>
    <i r="2">
      <x v="6"/>
    </i>
    <i r="2">
      <x v="7"/>
    </i>
    <i r="2">
      <x v="9"/>
    </i>
    <i r="2">
      <x v="10"/>
    </i>
    <i r="2">
      <x v="15"/>
    </i>
    <i r="2">
      <x v="16"/>
    </i>
    <i r="2">
      <x v="17"/>
    </i>
    <i r="2">
      <x v="19"/>
    </i>
    <i r="2">
      <x v="20"/>
    </i>
    <i r="1">
      <x v="51"/>
    </i>
    <i r="2">
      <x v="9"/>
    </i>
    <i r="1">
      <x v="52"/>
    </i>
    <i r="2">
      <x v="10"/>
    </i>
    <i r="1">
      <x v="53"/>
    </i>
    <i r="2">
      <x v="9"/>
    </i>
    <i r="1">
      <x v="55"/>
    </i>
    <i r="2">
      <x v="10"/>
    </i>
    <i r="1">
      <x v="56"/>
    </i>
    <i r="2">
      <x v="6"/>
    </i>
    <i r="1">
      <x v="57"/>
    </i>
    <i r="2">
      <x v="7"/>
    </i>
    <i t="grand">
      <x/>
    </i>
  </rowItems>
  <colItems count="1">
    <i/>
  </colItems>
  <dataFields count="1">
    <dataField name="Count of Event ID" fld="8" subtotal="count"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E5FF7E-1B05-4804-9437-550DEB09A92A}" name="PivotTable1" cacheId="1"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location ref="C11:I17" firstHeaderRow="1" firstDataRow="1" firstDataCol="7" rowPageCount="1" colPageCount="1"/>
  <pivotFields count="67">
    <pivotField compact="0" outline="0" showAll="0" defaultSubtotal="0"/>
    <pivotField compact="0" outline="0" showAll="0" defaultSubtotal="0"/>
    <pivotField compact="0" outline="0" showAll="0" defaultSubtotal="0"/>
    <pivotField axis="axisPage" compact="0" outline="0" showAll="0" defaultSubtotal="0">
      <items count="2">
        <item x="0"/>
        <item x="1"/>
      </items>
    </pivotField>
    <pivotField compact="0" outline="0" showAll="0" defaultSubtotal="0"/>
    <pivotField compact="0" outline="0" showAll="0" defaultSubtotal="0"/>
    <pivotField compact="0" outline="0" showAll="0" defaultSubtotal="0"/>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numFmtId="171" outline="0" showAll="0" defaultSubtotal="0">
      <items count="99">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h="1" m="1" x="13"/>
        <item h="1" m="1" x="15"/>
        <item h="1" m="1" x="16"/>
        <item h="1" m="1" x="17"/>
        <item h="1" m="1" x="14"/>
        <item h="1" x="12"/>
        <item x="2"/>
        <item h="1" x="1"/>
        <item h="1" x="0"/>
        <item h="1" x="5"/>
        <item h="1" x="9"/>
        <item h="1" x="7"/>
        <item h="1" x="11"/>
        <item h="1" x="8"/>
        <item h="1" x="4"/>
        <item h="1" x="3"/>
        <item h="1" x="6"/>
        <item h="1" m="1" x="20"/>
        <item h="1" m="1" x="18"/>
        <item h="1" m="1" x="19"/>
        <item h="1" x="10"/>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axis="axisRow" compact="0" outline="0" showAll="0" defaultSubtotal="0">
      <items count="41">
        <item x="2"/>
        <item x="3"/>
        <item x="11"/>
        <item x="10"/>
        <item x="0"/>
        <item x="33"/>
        <item x="12"/>
        <item x="31"/>
        <item x="16"/>
        <item x="7"/>
        <item x="14"/>
        <item x="8"/>
        <item x="35"/>
        <item x="34"/>
        <item x="18"/>
        <item x="25"/>
        <item x="4"/>
        <item x="24"/>
        <item x="9"/>
        <item x="27"/>
        <item x="29"/>
        <item x="32"/>
        <item x="28"/>
        <item x="13"/>
        <item x="30"/>
        <item x="22"/>
        <item x="17"/>
        <item x="36"/>
        <item x="20"/>
        <item x="1"/>
        <item x="21"/>
        <item x="26"/>
        <item x="23"/>
        <item x="6"/>
        <item x="5"/>
        <item x="15"/>
        <item x="19"/>
        <item x="37"/>
        <item x="38"/>
        <item x="39"/>
        <item x="40"/>
      </items>
    </pivotField>
    <pivotField axis="axisRow" compact="0" outline="0" showAll="0" defaultSubtotal="0">
      <items count="60">
        <item x="38"/>
        <item x="10"/>
        <item x="1"/>
        <item x="41"/>
        <item x="20"/>
        <item x="0"/>
        <item x="16"/>
        <item x="15"/>
        <item x="4"/>
        <item x="35"/>
        <item x="23"/>
        <item x="18"/>
        <item x="2"/>
        <item x="6"/>
        <item x="12"/>
        <item x="7"/>
        <item x="39"/>
        <item x="40"/>
        <item x="32"/>
        <item x="31"/>
        <item x="42"/>
        <item x="3"/>
        <item x="14"/>
        <item x="24"/>
        <item x="13"/>
        <item x="29"/>
        <item x="27"/>
        <item x="11"/>
        <item x="21"/>
        <item x="8"/>
        <item x="36"/>
        <item x="30"/>
        <item x="9"/>
        <item x="22"/>
        <item x="33"/>
        <item x="25"/>
        <item x="28"/>
        <item x="34"/>
        <item x="19"/>
        <item x="26"/>
        <item x="5"/>
        <item x="37"/>
        <item x="43"/>
        <item x="17"/>
        <item x="44"/>
        <item x="45"/>
        <item x="46"/>
        <item x="47"/>
        <item x="48"/>
        <item x="49"/>
        <item x="50"/>
        <item x="51"/>
        <item x="52"/>
        <item x="53"/>
        <item m="1" x="59"/>
        <item x="55"/>
        <item x="56"/>
        <item x="57"/>
        <item x="54"/>
        <item x="58"/>
      </items>
    </pivotField>
    <pivotField axis="axisRow" compact="0" outline="0" showAll="0" defaultSubtotal="0">
      <items count="21">
        <item x="8"/>
        <item m="1" x="16"/>
        <item x="0"/>
        <item m="1" x="12"/>
        <item m="1" x="13"/>
        <item x="3"/>
        <item m="1" x="11"/>
        <item m="1" x="14"/>
        <item x="7"/>
        <item x="2"/>
        <item m="1" x="17"/>
        <item x="4"/>
        <item m="1" x="20"/>
        <item x="1"/>
        <item x="5"/>
        <item m="1" x="15"/>
        <item m="1" x="19"/>
        <item m="1" x="18"/>
        <item x="6"/>
        <item x="9"/>
        <item x="10"/>
      </items>
      <extLst>
        <ext xmlns:x14="http://schemas.microsoft.com/office/spreadsheetml/2009/9/main" uri="{2946ED86-A175-432a-8AC1-64E0C546D7DE}">
          <x14:pivotField fillDownLabels="1"/>
        </ext>
      </extLst>
    </pivotField>
    <pivotField axis="axisRow" compact="0" outline="0" showAll="0" defaultSubtotal="0">
      <items count="58">
        <item m="1" x="27"/>
        <item m="1" x="30"/>
        <item m="1" x="17"/>
        <item m="1" x="36"/>
        <item m="1" x="28"/>
        <item x="3"/>
        <item x="4"/>
        <item x="0"/>
        <item m="1" x="37"/>
        <item m="1" x="33"/>
        <item m="1" x="54"/>
        <item m="1" x="20"/>
        <item m="1" x="52"/>
        <item m="1" x="53"/>
        <item m="1" x="47"/>
        <item m="1" x="29"/>
        <item x="12"/>
        <item x="1"/>
        <item x="6"/>
        <item x="11"/>
        <item m="1" x="44"/>
        <item m="1" x="16"/>
        <item m="1" x="46"/>
        <item m="1" x="55"/>
        <item m="1" x="25"/>
        <item m="1" x="51"/>
        <item m="1" x="50"/>
        <item m="1" x="22"/>
        <item x="2"/>
        <item m="1" x="19"/>
        <item m="1" x="15"/>
        <item x="7"/>
        <item m="1" x="34"/>
        <item m="1" x="49"/>
        <item m="1" x="48"/>
        <item m="1" x="32"/>
        <item m="1" x="43"/>
        <item m="1" x="26"/>
        <item x="5"/>
        <item m="1" x="39"/>
        <item m="1" x="23"/>
        <item x="9"/>
        <item m="1" x="45"/>
        <item x="13"/>
        <item m="1" x="57"/>
        <item m="1" x="24"/>
        <item m="1" x="40"/>
        <item m="1" x="21"/>
        <item m="1" x="38"/>
        <item x="8"/>
        <item m="1" x="42"/>
        <item m="1" x="35"/>
        <item m="1" x="18"/>
        <item m="1" x="56"/>
        <item m="1" x="41"/>
        <item m="1" x="31"/>
        <item x="10"/>
        <item x="14"/>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7"/>
    <field x="13"/>
    <field x="8"/>
    <field x="18"/>
    <field x="19"/>
    <field x="16"/>
    <field x="17"/>
  </rowFields>
  <rowItems count="6">
    <i>
      <x/>
      <x v="6"/>
      <x v="42"/>
      <x v="9"/>
      <x v="28"/>
      <x v="16"/>
      <x v="21"/>
    </i>
    <i r="2">
      <x v="45"/>
      <x v="2"/>
      <x v="6"/>
      <x v="33"/>
      <x v="40"/>
    </i>
    <i r="2">
      <x v="97"/>
      <x v="8"/>
      <x v="57"/>
      <x v="39"/>
      <x v="57"/>
    </i>
    <i>
      <x v="1"/>
      <x v="6"/>
      <x v="47"/>
      <x v="5"/>
      <x v="18"/>
      <x v="11"/>
      <x v="15"/>
    </i>
    <i r="2">
      <x v="54"/>
      <x v="5"/>
      <x v="38"/>
      <x v="32"/>
      <x v="38"/>
    </i>
    <i r="2">
      <x v="70"/>
      <x v="14"/>
      <x v="56"/>
      <x v="31"/>
      <x v="31"/>
    </i>
  </rowItems>
  <colItems count="1">
    <i/>
  </colItems>
  <pageFields count="1">
    <pageField fld="3" item="1" hier="-1"/>
  </pageFields>
  <formats count="271">
    <format dxfId="431">
      <pivotArea dataOnly="0" labelOnly="1" outline="0" fieldPosition="0">
        <references count="1">
          <reference field="3" count="1">
            <x v="1"/>
          </reference>
        </references>
      </pivotArea>
    </format>
    <format dxfId="430">
      <pivotArea field="13" type="button" dataOnly="0" labelOnly="1" outline="0" axis="axisRow" fieldPosition="1"/>
    </format>
    <format dxfId="429">
      <pivotArea field="8" type="button" dataOnly="0" labelOnly="1" outline="0" axis="axisRow" fieldPosition="2"/>
    </format>
    <format dxfId="428">
      <pivotArea dataOnly="0" labelOnly="1" outline="0" fieldPosition="0">
        <references count="1">
          <reference field="7" count="0"/>
        </references>
      </pivotArea>
    </format>
    <format dxfId="427">
      <pivotArea dataOnly="0" labelOnly="1" outline="0" fieldPosition="0">
        <references count="2">
          <reference field="7" count="0" selected="0"/>
          <reference field="13" count="0"/>
        </references>
      </pivotArea>
    </format>
    <format dxfId="426">
      <pivotArea dataOnly="0" labelOnly="1" outline="0" fieldPosition="0">
        <references count="3">
          <reference field="7" count="0" selected="0"/>
          <reference field="8" count="3">
            <x v="43"/>
            <x v="69"/>
            <x v="80"/>
          </reference>
          <reference field="13" count="0" selected="0"/>
        </references>
      </pivotArea>
    </format>
    <format dxfId="425">
      <pivotArea dataOnly="0" labelOnly="1" outline="0" fieldPosition="0">
        <references count="4">
          <reference field="7" count="0" selected="0"/>
          <reference field="8" count="1" selected="0">
            <x v="43"/>
          </reference>
          <reference field="13" count="0" selected="0"/>
          <reference field="18" count="1">
            <x v="2"/>
          </reference>
        </references>
      </pivotArea>
    </format>
    <format dxfId="424">
      <pivotArea dataOnly="0" labelOnly="1" outline="0" fieldPosition="0">
        <references count="4">
          <reference field="7" count="0" selected="0"/>
          <reference field="8" count="1" selected="0">
            <x v="80"/>
          </reference>
          <reference field="13" count="0" selected="0"/>
          <reference field="18" count="1">
            <x v="18"/>
          </reference>
        </references>
      </pivotArea>
    </format>
    <format dxfId="423">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422">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421">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420">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419">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418">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417">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416">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415">
      <pivotArea type="all" dataOnly="0" outline="0" fieldPosition="0"/>
    </format>
    <format dxfId="414">
      <pivotArea field="7" type="button" dataOnly="0" labelOnly="1" outline="0" axis="axisRow" fieldPosition="0"/>
    </format>
    <format dxfId="413">
      <pivotArea field="13" type="button" dataOnly="0" labelOnly="1" outline="0" axis="axisRow" fieldPosition="1"/>
    </format>
    <format dxfId="412">
      <pivotArea field="8" type="button" dataOnly="0" labelOnly="1" outline="0" axis="axisRow" fieldPosition="2"/>
    </format>
    <format dxfId="411">
      <pivotArea field="18" type="button" dataOnly="0" labelOnly="1" outline="0" axis="axisRow" fieldPosition="3"/>
    </format>
    <format dxfId="410">
      <pivotArea field="19" type="button" dataOnly="0" labelOnly="1" outline="0" axis="axisRow" fieldPosition="4"/>
    </format>
    <format dxfId="409">
      <pivotArea field="16" type="button" dataOnly="0" labelOnly="1" outline="0" axis="axisRow" fieldPosition="5"/>
    </format>
    <format dxfId="408">
      <pivotArea field="17" type="button" dataOnly="0" labelOnly="1" outline="0" axis="axisRow" fieldPosition="6"/>
    </format>
    <format dxfId="407">
      <pivotArea dataOnly="0" labelOnly="1" outline="0" fieldPosition="0">
        <references count="1">
          <reference field="7" count="0"/>
        </references>
      </pivotArea>
    </format>
    <format dxfId="406">
      <pivotArea dataOnly="0" labelOnly="1" outline="0" fieldPosition="0">
        <references count="2">
          <reference field="7" count="0" selected="0"/>
          <reference field="13" count="0"/>
        </references>
      </pivotArea>
    </format>
    <format dxfId="405">
      <pivotArea dataOnly="0" labelOnly="1" outline="0" fieldPosition="0">
        <references count="3">
          <reference field="7" count="0" selected="0"/>
          <reference field="8" count="3">
            <x v="43"/>
            <x v="69"/>
            <x v="80"/>
          </reference>
          <reference field="13" count="0" selected="0"/>
        </references>
      </pivotArea>
    </format>
    <format dxfId="404">
      <pivotArea dataOnly="0" labelOnly="1" outline="0" fieldPosition="0">
        <references count="4">
          <reference field="7" count="0" selected="0"/>
          <reference field="8" count="1" selected="0">
            <x v="43"/>
          </reference>
          <reference field="13" count="0" selected="0"/>
          <reference field="18" count="1">
            <x v="2"/>
          </reference>
        </references>
      </pivotArea>
    </format>
    <format dxfId="403">
      <pivotArea dataOnly="0" labelOnly="1" outline="0" fieldPosition="0">
        <references count="4">
          <reference field="7" count="0" selected="0"/>
          <reference field="8" count="1" selected="0">
            <x v="80"/>
          </reference>
          <reference field="13" count="0" selected="0"/>
          <reference field="18" count="1">
            <x v="18"/>
          </reference>
        </references>
      </pivotArea>
    </format>
    <format dxfId="402">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401">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400">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99">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98">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97">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96">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95">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94">
      <pivotArea dataOnly="0" labelOnly="1" outline="0" fieldPosition="0">
        <references count="1">
          <reference field="7" count="0"/>
        </references>
      </pivotArea>
    </format>
    <format dxfId="393">
      <pivotArea dataOnly="0" labelOnly="1" outline="0" fieldPosition="0">
        <references count="2">
          <reference field="7" count="0" selected="0"/>
          <reference field="13" count="0"/>
        </references>
      </pivotArea>
    </format>
    <format dxfId="392">
      <pivotArea dataOnly="0" labelOnly="1" outline="0" fieldPosition="0">
        <references count="3">
          <reference field="7" count="0" selected="0"/>
          <reference field="8" count="3">
            <x v="43"/>
            <x v="69"/>
            <x v="80"/>
          </reference>
          <reference field="13" count="0" selected="0"/>
        </references>
      </pivotArea>
    </format>
    <format dxfId="391">
      <pivotArea dataOnly="0" labelOnly="1" outline="0" fieldPosition="0">
        <references count="4">
          <reference field="7" count="0" selected="0"/>
          <reference field="8" count="1" selected="0">
            <x v="43"/>
          </reference>
          <reference field="13" count="0" selected="0"/>
          <reference field="18" count="1">
            <x v="2"/>
          </reference>
        </references>
      </pivotArea>
    </format>
    <format dxfId="390">
      <pivotArea dataOnly="0" labelOnly="1" outline="0" fieldPosition="0">
        <references count="4">
          <reference field="7" count="0" selected="0"/>
          <reference field="8" count="1" selected="0">
            <x v="80"/>
          </reference>
          <reference field="13" count="0" selected="0"/>
          <reference field="18" count="1">
            <x v="18"/>
          </reference>
        </references>
      </pivotArea>
    </format>
    <format dxfId="389">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88">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87">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86">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85">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84">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83">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82">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81">
      <pivotArea dataOnly="0" labelOnly="1" outline="0" fieldPosition="0">
        <references count="1">
          <reference field="7" count="0"/>
        </references>
      </pivotArea>
    </format>
    <format dxfId="380">
      <pivotArea dataOnly="0" labelOnly="1" outline="0" fieldPosition="0">
        <references count="2">
          <reference field="7" count="0" selected="0"/>
          <reference field="13" count="0"/>
        </references>
      </pivotArea>
    </format>
    <format dxfId="379">
      <pivotArea dataOnly="0" labelOnly="1" outline="0" fieldPosition="0">
        <references count="3">
          <reference field="7" count="0" selected="0"/>
          <reference field="8" count="3">
            <x v="43"/>
            <x v="69"/>
            <x v="80"/>
          </reference>
          <reference field="13" count="0" selected="0"/>
        </references>
      </pivotArea>
    </format>
    <format dxfId="378">
      <pivotArea dataOnly="0" labelOnly="1" outline="0" fieldPosition="0">
        <references count="4">
          <reference field="7" count="0" selected="0"/>
          <reference field="8" count="1" selected="0">
            <x v="43"/>
          </reference>
          <reference field="13" count="0" selected="0"/>
          <reference field="18" count="1">
            <x v="2"/>
          </reference>
        </references>
      </pivotArea>
    </format>
    <format dxfId="377">
      <pivotArea dataOnly="0" labelOnly="1" outline="0" fieldPosition="0">
        <references count="4">
          <reference field="7" count="0" selected="0"/>
          <reference field="8" count="1" selected="0">
            <x v="80"/>
          </reference>
          <reference field="13" count="0" selected="0"/>
          <reference field="18" count="1">
            <x v="18"/>
          </reference>
        </references>
      </pivotArea>
    </format>
    <format dxfId="376">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75">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74">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73">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72">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71">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70">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69">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68">
      <pivotArea dataOnly="0" labelOnly="1" outline="0" fieldPosition="0">
        <references count="1">
          <reference field="7" count="0"/>
        </references>
      </pivotArea>
    </format>
    <format dxfId="367">
      <pivotArea dataOnly="0" labelOnly="1" outline="0" fieldPosition="0">
        <references count="2">
          <reference field="7" count="0" selected="0"/>
          <reference field="13" count="0"/>
        </references>
      </pivotArea>
    </format>
    <format dxfId="366">
      <pivotArea dataOnly="0" labelOnly="1" outline="0" fieldPosition="0">
        <references count="3">
          <reference field="7" count="0" selected="0"/>
          <reference field="8" count="3">
            <x v="43"/>
            <x v="69"/>
            <x v="80"/>
          </reference>
          <reference field="13" count="0" selected="0"/>
        </references>
      </pivotArea>
    </format>
    <format dxfId="365">
      <pivotArea dataOnly="0" labelOnly="1" outline="0" fieldPosition="0">
        <references count="4">
          <reference field="7" count="0" selected="0"/>
          <reference field="8" count="1" selected="0">
            <x v="43"/>
          </reference>
          <reference field="13" count="0" selected="0"/>
          <reference field="18" count="1">
            <x v="2"/>
          </reference>
        </references>
      </pivotArea>
    </format>
    <format dxfId="364">
      <pivotArea dataOnly="0" labelOnly="1" outline="0" fieldPosition="0">
        <references count="4">
          <reference field="7" count="0" selected="0"/>
          <reference field="8" count="1" selected="0">
            <x v="80"/>
          </reference>
          <reference field="13" count="0" selected="0"/>
          <reference field="18" count="1">
            <x v="18"/>
          </reference>
        </references>
      </pivotArea>
    </format>
    <format dxfId="363">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62">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61">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60">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59">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58">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57">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56">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55">
      <pivotArea type="all" dataOnly="0" outline="0" fieldPosition="0"/>
    </format>
    <format dxfId="354">
      <pivotArea field="7" type="button" dataOnly="0" labelOnly="1" outline="0" axis="axisRow" fieldPosition="0"/>
    </format>
    <format dxfId="353">
      <pivotArea field="13" type="button" dataOnly="0" labelOnly="1" outline="0" axis="axisRow" fieldPosition="1"/>
    </format>
    <format dxfId="352">
      <pivotArea field="8" type="button" dataOnly="0" labelOnly="1" outline="0" axis="axisRow" fieldPosition="2"/>
    </format>
    <format dxfId="351">
      <pivotArea field="18" type="button" dataOnly="0" labelOnly="1" outline="0" axis="axisRow" fieldPosition="3"/>
    </format>
    <format dxfId="350">
      <pivotArea field="19" type="button" dataOnly="0" labelOnly="1" outline="0" axis="axisRow" fieldPosition="4"/>
    </format>
    <format dxfId="349">
      <pivotArea field="16" type="button" dataOnly="0" labelOnly="1" outline="0" axis="axisRow" fieldPosition="5"/>
    </format>
    <format dxfId="348">
      <pivotArea field="17" type="button" dataOnly="0" labelOnly="1" outline="0" axis="axisRow" fieldPosition="6"/>
    </format>
    <format dxfId="347">
      <pivotArea dataOnly="0" labelOnly="1" outline="0" fieldPosition="0">
        <references count="1">
          <reference field="7" count="0"/>
        </references>
      </pivotArea>
    </format>
    <format dxfId="346">
      <pivotArea dataOnly="0" labelOnly="1" outline="0" fieldPosition="0">
        <references count="2">
          <reference field="7" count="0" selected="0"/>
          <reference field="13" count="0"/>
        </references>
      </pivotArea>
    </format>
    <format dxfId="345">
      <pivotArea dataOnly="0" labelOnly="1" outline="0" fieldPosition="0">
        <references count="3">
          <reference field="7" count="0" selected="0"/>
          <reference field="8" count="3">
            <x v="43"/>
            <x v="69"/>
            <x v="80"/>
          </reference>
          <reference field="13" count="0" selected="0"/>
        </references>
      </pivotArea>
    </format>
    <format dxfId="344">
      <pivotArea dataOnly="0" labelOnly="1" outline="0" fieldPosition="0">
        <references count="4">
          <reference field="7" count="0" selected="0"/>
          <reference field="8" count="1" selected="0">
            <x v="43"/>
          </reference>
          <reference field="13" count="0" selected="0"/>
          <reference field="18" count="1">
            <x v="2"/>
          </reference>
        </references>
      </pivotArea>
    </format>
    <format dxfId="343">
      <pivotArea dataOnly="0" labelOnly="1" outline="0" fieldPosition="0">
        <references count="4">
          <reference field="7" count="0" selected="0"/>
          <reference field="8" count="1" selected="0">
            <x v="80"/>
          </reference>
          <reference field="13" count="0" selected="0"/>
          <reference field="18" count="1">
            <x v="18"/>
          </reference>
        </references>
      </pivotArea>
    </format>
    <format dxfId="342">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41">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40">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39">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38">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37">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36">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35">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34">
      <pivotArea dataOnly="0" labelOnly="1" outline="0" fieldPosition="0">
        <references count="1">
          <reference field="7" count="0"/>
        </references>
      </pivotArea>
    </format>
    <format dxfId="333">
      <pivotArea dataOnly="0" labelOnly="1" outline="0" fieldPosition="0">
        <references count="2">
          <reference field="7" count="1" selected="0">
            <x v="0"/>
          </reference>
          <reference field="13" count="12">
            <x v="5"/>
            <x v="6"/>
            <x v="7"/>
            <x v="8"/>
            <x v="9"/>
            <x v="10"/>
            <x v="11"/>
            <x v="12"/>
            <x v="13"/>
            <x v="14"/>
            <x v="16"/>
            <x v="20"/>
          </reference>
        </references>
      </pivotArea>
    </format>
    <format dxfId="332">
      <pivotArea dataOnly="0" labelOnly="1" outline="0" fieldPosition="0">
        <references count="2">
          <reference field="7" count="1" selected="0">
            <x v="1"/>
          </reference>
          <reference field="13" count="7">
            <x v="7"/>
            <x v="8"/>
            <x v="9"/>
            <x v="10"/>
            <x v="12"/>
            <x v="13"/>
            <x v="14"/>
          </reference>
        </references>
      </pivotArea>
    </format>
    <format dxfId="331">
      <pivotArea dataOnly="0" labelOnly="1" outline="0" fieldPosition="0">
        <references count="3">
          <reference field="7" count="1" selected="0">
            <x v="0"/>
          </reference>
          <reference field="8" count="1">
            <x v="44"/>
          </reference>
          <reference field="13" count="1" selected="0">
            <x v="5"/>
          </reference>
        </references>
      </pivotArea>
    </format>
    <format dxfId="330">
      <pivotArea dataOnly="0" labelOnly="1" outline="0" fieldPosition="0">
        <references count="3">
          <reference field="7" count="1" selected="0">
            <x v="0"/>
          </reference>
          <reference field="8" count="5">
            <x v="42"/>
            <x v="45"/>
            <x v="47"/>
            <x v="54"/>
            <x v="70"/>
          </reference>
          <reference field="13" count="1" selected="0">
            <x v="6"/>
          </reference>
        </references>
      </pivotArea>
    </format>
    <format dxfId="329">
      <pivotArea dataOnly="0" labelOnly="1" outline="0" fieldPosition="0">
        <references count="3">
          <reference field="7" count="1" selected="0">
            <x v="0"/>
          </reference>
          <reference field="8" count="2">
            <x v="75"/>
            <x v="76"/>
          </reference>
          <reference field="13" count="1" selected="0">
            <x v="7"/>
          </reference>
        </references>
      </pivotArea>
    </format>
    <format dxfId="328">
      <pivotArea dataOnly="0" labelOnly="1" outline="0" fieldPosition="0">
        <references count="3">
          <reference field="7" count="1" selected="0">
            <x v="0"/>
          </reference>
          <reference field="8" count="3">
            <x v="43"/>
            <x v="69"/>
            <x v="80"/>
          </reference>
          <reference field="13" count="1" selected="0">
            <x v="8"/>
          </reference>
        </references>
      </pivotArea>
    </format>
    <format dxfId="327">
      <pivotArea dataOnly="0" labelOnly="1" outline="0" fieldPosition="0">
        <references count="3">
          <reference field="7" count="1" selected="0">
            <x v="0"/>
          </reference>
          <reference field="8" count="6">
            <x v="62"/>
            <x v="63"/>
            <x v="64"/>
            <x v="65"/>
            <x v="79"/>
            <x v="83"/>
          </reference>
          <reference field="13" count="1" selected="0">
            <x v="9"/>
          </reference>
        </references>
      </pivotArea>
    </format>
    <format dxfId="326">
      <pivotArea dataOnly="0" labelOnly="1" outline="0" fieldPosition="0">
        <references count="3">
          <reference field="7" count="1" selected="0">
            <x v="0"/>
          </reference>
          <reference field="8" count="2">
            <x v="57"/>
            <x v="71"/>
          </reference>
          <reference field="13" count="1" selected="0">
            <x v="10"/>
          </reference>
        </references>
      </pivotArea>
    </format>
    <format dxfId="325">
      <pivotArea dataOnly="0" labelOnly="1" outline="0" fieldPosition="0">
        <references count="3">
          <reference field="7" count="1" selected="0">
            <x v="0"/>
          </reference>
          <reference field="8" count="4">
            <x v="55"/>
            <x v="66"/>
            <x v="81"/>
            <x v="82"/>
          </reference>
          <reference field="13" count="1" selected="0">
            <x v="11"/>
          </reference>
        </references>
      </pivotArea>
    </format>
    <format dxfId="324">
      <pivotArea dataOnly="0" labelOnly="1" outline="0" fieldPosition="0">
        <references count="3">
          <reference field="7" count="1" selected="0">
            <x v="0"/>
          </reference>
          <reference field="8" count="3">
            <x v="67"/>
            <x v="72"/>
            <x v="74"/>
          </reference>
          <reference field="13" count="1" selected="0">
            <x v="12"/>
          </reference>
        </references>
      </pivotArea>
    </format>
    <format dxfId="323">
      <pivotArea dataOnly="0" labelOnly="1" outline="0" fieldPosition="0">
        <references count="3">
          <reference field="7" count="1" selected="0">
            <x v="0"/>
          </reference>
          <reference field="8" count="4">
            <x v="60"/>
            <x v="61"/>
            <x v="68"/>
            <x v="77"/>
          </reference>
          <reference field="13" count="1" selected="0">
            <x v="13"/>
          </reference>
        </references>
      </pivotArea>
    </format>
    <format dxfId="322">
      <pivotArea dataOnly="0" labelOnly="1" outline="0" fieldPosition="0">
        <references count="3">
          <reference field="7" count="1" selected="0">
            <x v="0"/>
          </reference>
          <reference field="8" count="3">
            <x v="50"/>
            <x v="51"/>
            <x v="52"/>
          </reference>
          <reference field="13" count="1" selected="0">
            <x v="14"/>
          </reference>
        </references>
      </pivotArea>
    </format>
    <format dxfId="321">
      <pivotArea dataOnly="0" labelOnly="1" outline="0" fieldPosition="0">
        <references count="3">
          <reference field="7" count="1" selected="0">
            <x v="0"/>
          </reference>
          <reference field="8" count="1">
            <x v="53"/>
          </reference>
          <reference field="13" count="1" selected="0">
            <x v="16"/>
          </reference>
        </references>
      </pivotArea>
    </format>
    <format dxfId="320">
      <pivotArea dataOnly="0" labelOnly="1" outline="0" fieldPosition="0">
        <references count="3">
          <reference field="7" count="1" selected="0">
            <x v="0"/>
          </reference>
          <reference field="8" count="4">
            <x v="84"/>
            <x v="85"/>
            <x v="86"/>
            <x v="87"/>
          </reference>
          <reference field="13" count="1" selected="0">
            <x v="20"/>
          </reference>
        </references>
      </pivotArea>
    </format>
    <format dxfId="319">
      <pivotArea dataOnly="0" labelOnly="1" outline="0" fieldPosition="0">
        <references count="3">
          <reference field="7" count="1" selected="0">
            <x v="1"/>
          </reference>
          <reference field="8" count="2">
            <x v="39"/>
            <x v="46"/>
          </reference>
          <reference field="13" count="1" selected="0">
            <x v="7"/>
          </reference>
        </references>
      </pivotArea>
    </format>
    <format dxfId="318">
      <pivotArea dataOnly="0" labelOnly="1" outline="0" fieldPosition="0">
        <references count="3">
          <reference field="7" count="1" selected="0">
            <x v="1"/>
          </reference>
          <reference field="8" count="4">
            <x v="38"/>
            <x v="40"/>
            <x v="41"/>
            <x v="59"/>
          </reference>
          <reference field="13" count="1" selected="0">
            <x v="8"/>
          </reference>
        </references>
      </pivotArea>
    </format>
    <format dxfId="317">
      <pivotArea dataOnly="0" labelOnly="1" outline="0" fieldPosition="0">
        <references count="3">
          <reference field="7" count="1" selected="0">
            <x v="1"/>
          </reference>
          <reference field="8" count="1">
            <x v="49"/>
          </reference>
          <reference field="13" count="1" selected="0">
            <x v="9"/>
          </reference>
        </references>
      </pivotArea>
    </format>
    <format dxfId="316">
      <pivotArea dataOnly="0" labelOnly="1" outline="0" fieldPosition="0">
        <references count="3">
          <reference field="7" count="1" selected="0">
            <x v="1"/>
          </reference>
          <reference field="8" count="1">
            <x v="58"/>
          </reference>
          <reference field="13" count="1" selected="0">
            <x v="10"/>
          </reference>
        </references>
      </pivotArea>
    </format>
    <format dxfId="315">
      <pivotArea dataOnly="0" labelOnly="1" outline="0" fieldPosition="0">
        <references count="3">
          <reference field="7" count="1" selected="0">
            <x v="1"/>
          </reference>
          <reference field="8" count="1">
            <x v="73"/>
          </reference>
          <reference field="13" count="1" selected="0">
            <x v="12"/>
          </reference>
        </references>
      </pivotArea>
    </format>
    <format dxfId="314">
      <pivotArea dataOnly="0" labelOnly="1" outline="0" fieldPosition="0">
        <references count="3">
          <reference field="7" count="1" selected="0">
            <x v="1"/>
          </reference>
          <reference field="8" count="1">
            <x v="56"/>
          </reference>
          <reference field="13" count="1" selected="0">
            <x v="13"/>
          </reference>
        </references>
      </pivotArea>
    </format>
    <format dxfId="313">
      <pivotArea dataOnly="0" labelOnly="1" outline="0" fieldPosition="0">
        <references count="3">
          <reference field="7" count="1" selected="0">
            <x v="1"/>
          </reference>
          <reference field="8" count="2">
            <x v="48"/>
            <x v="78"/>
          </reference>
          <reference field="13" count="1" selected="0">
            <x v="14"/>
          </reference>
        </references>
      </pivotArea>
    </format>
    <format dxfId="312">
      <pivotArea dataOnly="0" labelOnly="1" outline="0" fieldPosition="0">
        <references count="4">
          <reference field="7" count="1" selected="0">
            <x v="0"/>
          </reference>
          <reference field="8" count="1" selected="0">
            <x v="44"/>
          </reference>
          <reference field="13" count="1" selected="0">
            <x v="5"/>
          </reference>
          <reference field="18" count="1">
            <x v="2"/>
          </reference>
        </references>
      </pivotArea>
    </format>
    <format dxfId="311">
      <pivotArea dataOnly="0" labelOnly="1" outline="0" fieldPosition="0">
        <references count="4">
          <reference field="7" count="1" selected="0">
            <x v="0"/>
          </reference>
          <reference field="8" count="1" selected="0">
            <x v="42"/>
          </reference>
          <reference field="13" count="1" selected="0">
            <x v="6"/>
          </reference>
          <reference field="18" count="1">
            <x v="9"/>
          </reference>
        </references>
      </pivotArea>
    </format>
    <format dxfId="310">
      <pivotArea dataOnly="0" labelOnly="1" outline="0" fieldPosition="0">
        <references count="4">
          <reference field="7" count="1" selected="0">
            <x v="0"/>
          </reference>
          <reference field="8" count="1" selected="0">
            <x v="45"/>
          </reference>
          <reference field="13" count="1" selected="0">
            <x v="6"/>
          </reference>
          <reference field="18" count="1">
            <x v="2"/>
          </reference>
        </references>
      </pivotArea>
    </format>
    <format dxfId="309">
      <pivotArea dataOnly="0" labelOnly="1" outline="0" fieldPosition="0">
        <references count="4">
          <reference field="7" count="1" selected="0">
            <x v="0"/>
          </reference>
          <reference field="8" count="1" selected="0">
            <x v="47"/>
          </reference>
          <reference field="13" count="1" selected="0">
            <x v="6"/>
          </reference>
          <reference field="18" count="1">
            <x v="5"/>
          </reference>
        </references>
      </pivotArea>
    </format>
    <format dxfId="308">
      <pivotArea dataOnly="0" labelOnly="1" outline="0" fieldPosition="0">
        <references count="4">
          <reference field="7" count="1" selected="0">
            <x v="0"/>
          </reference>
          <reference field="8" count="1" selected="0">
            <x v="70"/>
          </reference>
          <reference field="13" count="1" selected="0">
            <x v="6"/>
          </reference>
          <reference field="18" count="1">
            <x v="14"/>
          </reference>
        </references>
      </pivotArea>
    </format>
    <format dxfId="307">
      <pivotArea dataOnly="0" labelOnly="1" outline="0" fieldPosition="0">
        <references count="4">
          <reference field="7" count="1" selected="0">
            <x v="0"/>
          </reference>
          <reference field="8" count="1" selected="0">
            <x v="76"/>
          </reference>
          <reference field="13" count="1" selected="0">
            <x v="7"/>
          </reference>
          <reference field="18" count="1">
            <x v="18"/>
          </reference>
        </references>
      </pivotArea>
    </format>
    <format dxfId="306">
      <pivotArea dataOnly="0" labelOnly="1" outline="0" fieldPosition="0">
        <references count="4">
          <reference field="7" count="1" selected="0">
            <x v="0"/>
          </reference>
          <reference field="8" count="1" selected="0">
            <x v="43"/>
          </reference>
          <reference field="13" count="1" selected="0">
            <x v="8"/>
          </reference>
          <reference field="18" count="1">
            <x v="2"/>
          </reference>
        </references>
      </pivotArea>
    </format>
    <format dxfId="305">
      <pivotArea dataOnly="0" labelOnly="1" outline="0" fieldPosition="0">
        <references count="4">
          <reference field="7" count="1" selected="0">
            <x v="0"/>
          </reference>
          <reference field="8" count="1" selected="0">
            <x v="80"/>
          </reference>
          <reference field="13" count="1" selected="0">
            <x v="8"/>
          </reference>
          <reference field="18" count="1">
            <x v="18"/>
          </reference>
        </references>
      </pivotArea>
    </format>
    <format dxfId="304">
      <pivotArea dataOnly="0" labelOnly="1" outline="0" fieldPosition="0">
        <references count="4">
          <reference field="7" count="1" selected="0">
            <x v="0"/>
          </reference>
          <reference field="8" count="1" selected="0">
            <x v="62"/>
          </reference>
          <reference field="13" count="1" selected="0">
            <x v="9"/>
          </reference>
          <reference field="18" count="1">
            <x v="14"/>
          </reference>
        </references>
      </pivotArea>
    </format>
    <format dxfId="303">
      <pivotArea dataOnly="0" labelOnly="1" outline="0" fieldPosition="0">
        <references count="4">
          <reference field="7" count="1" selected="0">
            <x v="0"/>
          </reference>
          <reference field="8" count="1" selected="0">
            <x v="63"/>
          </reference>
          <reference field="13" count="1" selected="0">
            <x v="9"/>
          </reference>
          <reference field="18" count="1">
            <x v="5"/>
          </reference>
        </references>
      </pivotArea>
    </format>
    <format dxfId="302">
      <pivotArea dataOnly="0" labelOnly="1" outline="0" fieldPosition="0">
        <references count="4">
          <reference field="7" count="1" selected="0">
            <x v="0"/>
          </reference>
          <reference field="8" count="1" selected="0">
            <x v="64"/>
          </reference>
          <reference field="13" count="1" selected="0">
            <x v="9"/>
          </reference>
          <reference field="18" count="1">
            <x v="18"/>
          </reference>
        </references>
      </pivotArea>
    </format>
    <format dxfId="301">
      <pivotArea dataOnly="0" labelOnly="1" outline="0" fieldPosition="0">
        <references count="4">
          <reference field="7" count="1" selected="0">
            <x v="0"/>
          </reference>
          <reference field="8" count="1" selected="0">
            <x v="65"/>
          </reference>
          <reference field="13" count="1" selected="0">
            <x v="9"/>
          </reference>
          <reference field="18" count="1">
            <x v="0"/>
          </reference>
        </references>
      </pivotArea>
    </format>
    <format dxfId="300">
      <pivotArea dataOnly="0" labelOnly="1" outline="0" fieldPosition="0">
        <references count="4">
          <reference field="7" count="1" selected="0">
            <x v="0"/>
          </reference>
          <reference field="8" count="1" selected="0">
            <x v="79"/>
          </reference>
          <reference field="13" count="1" selected="0">
            <x v="9"/>
          </reference>
          <reference field="18" count="1">
            <x v="18"/>
          </reference>
        </references>
      </pivotArea>
    </format>
    <format dxfId="299">
      <pivotArea dataOnly="0" labelOnly="1" outline="0" fieldPosition="0">
        <references count="4">
          <reference field="7" count="1" selected="0">
            <x v="0"/>
          </reference>
          <reference field="8" count="1" selected="0">
            <x v="57"/>
          </reference>
          <reference field="13" count="1" selected="0">
            <x v="10"/>
          </reference>
          <reference field="18" count="1">
            <x v="14"/>
          </reference>
        </references>
      </pivotArea>
    </format>
    <format dxfId="298">
      <pivotArea dataOnly="0" labelOnly="1" outline="0" fieldPosition="0">
        <references count="4">
          <reference field="7" count="1" selected="0">
            <x v="0"/>
          </reference>
          <reference field="8" count="1" selected="0">
            <x v="71"/>
          </reference>
          <reference field="13" count="1" selected="0">
            <x v="10"/>
          </reference>
          <reference field="18" count="1">
            <x v="18"/>
          </reference>
        </references>
      </pivotArea>
    </format>
    <format dxfId="297">
      <pivotArea dataOnly="0" labelOnly="1" outline="0" fieldPosition="0">
        <references count="4">
          <reference field="7" count="1" selected="0">
            <x v="0"/>
          </reference>
          <reference field="8" count="1" selected="0">
            <x v="60"/>
          </reference>
          <reference field="13" count="1" selected="0">
            <x v="13"/>
          </reference>
          <reference field="18" count="1">
            <x v="5"/>
          </reference>
        </references>
      </pivotArea>
    </format>
    <format dxfId="296">
      <pivotArea dataOnly="0" labelOnly="1" outline="0" fieldPosition="0">
        <references count="4">
          <reference field="7" count="1" selected="0">
            <x v="0"/>
          </reference>
          <reference field="8" count="1" selected="0">
            <x v="61"/>
          </reference>
          <reference field="13" count="1" selected="0">
            <x v="13"/>
          </reference>
          <reference field="18" count="1">
            <x v="9"/>
          </reference>
        </references>
      </pivotArea>
    </format>
    <format dxfId="295">
      <pivotArea dataOnly="0" labelOnly="1" outline="0" fieldPosition="0">
        <references count="4">
          <reference field="7" count="1" selected="0">
            <x v="0"/>
          </reference>
          <reference field="8" count="1" selected="0">
            <x v="68"/>
          </reference>
          <reference field="13" count="1" selected="0">
            <x v="13"/>
          </reference>
          <reference field="18" count="1">
            <x v="2"/>
          </reference>
        </references>
      </pivotArea>
    </format>
    <format dxfId="294">
      <pivotArea dataOnly="0" labelOnly="1" outline="0" fieldPosition="0">
        <references count="4">
          <reference field="7" count="1" selected="0">
            <x v="0"/>
          </reference>
          <reference field="8" count="1" selected="0">
            <x v="77"/>
          </reference>
          <reference field="13" count="1" selected="0">
            <x v="13"/>
          </reference>
          <reference field="18" count="1">
            <x v="18"/>
          </reference>
        </references>
      </pivotArea>
    </format>
    <format dxfId="293">
      <pivotArea dataOnly="0" labelOnly="1" outline="0" fieldPosition="0">
        <references count="4">
          <reference field="7" count="1" selected="0">
            <x v="0"/>
          </reference>
          <reference field="8" count="1" selected="0">
            <x v="50"/>
          </reference>
          <reference field="13" count="1" selected="0">
            <x v="14"/>
          </reference>
          <reference field="18" count="1">
            <x v="14"/>
          </reference>
        </references>
      </pivotArea>
    </format>
    <format dxfId="292">
      <pivotArea dataOnly="0" labelOnly="1" outline="0" fieldPosition="0">
        <references count="4">
          <reference field="7" count="1" selected="0">
            <x v="0"/>
          </reference>
          <reference field="8" count="1" selected="0">
            <x v="51"/>
          </reference>
          <reference field="13" count="1" selected="0">
            <x v="14"/>
          </reference>
          <reference field="18" count="1">
            <x v="18"/>
          </reference>
        </references>
      </pivotArea>
    </format>
    <format dxfId="291">
      <pivotArea dataOnly="0" labelOnly="1" outline="0" fieldPosition="0">
        <references count="4">
          <reference field="7" count="1" selected="0">
            <x v="0"/>
          </reference>
          <reference field="8" count="1" selected="0">
            <x v="53"/>
          </reference>
          <reference field="13" count="1" selected="0">
            <x v="16"/>
          </reference>
          <reference field="18" count="1">
            <x v="5"/>
          </reference>
        </references>
      </pivotArea>
    </format>
    <format dxfId="290">
      <pivotArea dataOnly="0" labelOnly="1" outline="0" fieldPosition="0">
        <references count="4">
          <reference field="7" count="1" selected="0">
            <x v="0"/>
          </reference>
          <reference field="8" count="1" selected="0">
            <x v="84"/>
          </reference>
          <reference field="13" count="1" selected="0">
            <x v="20"/>
          </reference>
          <reference field="18" count="1">
            <x v="18"/>
          </reference>
        </references>
      </pivotArea>
    </format>
    <format dxfId="289">
      <pivotArea dataOnly="0" labelOnly="1" outline="0" fieldPosition="0">
        <references count="4">
          <reference field="7" count="1" selected="0">
            <x v="1"/>
          </reference>
          <reference field="8" count="1" selected="0">
            <x v="39"/>
          </reference>
          <reference field="13" count="1" selected="0">
            <x v="7"/>
          </reference>
          <reference field="18" count="1">
            <x v="13"/>
          </reference>
        </references>
      </pivotArea>
    </format>
    <format dxfId="288">
      <pivotArea dataOnly="0" labelOnly="1" outline="0" fieldPosition="0">
        <references count="4">
          <reference field="7" count="1" selected="0">
            <x v="1"/>
          </reference>
          <reference field="8" count="1" selected="0">
            <x v="38"/>
          </reference>
          <reference field="13" count="1" selected="0">
            <x v="8"/>
          </reference>
          <reference field="18" count="1">
            <x v="2"/>
          </reference>
        </references>
      </pivotArea>
    </format>
    <format dxfId="287">
      <pivotArea dataOnly="0" labelOnly="1" outline="0" fieldPosition="0">
        <references count="4">
          <reference field="7" count="1" selected="0">
            <x v="1"/>
          </reference>
          <reference field="8" count="1" selected="0">
            <x v="40"/>
          </reference>
          <reference field="13" count="1" selected="0">
            <x v="8"/>
          </reference>
          <reference field="18" count="1">
            <x v="13"/>
          </reference>
        </references>
      </pivotArea>
    </format>
    <format dxfId="286">
      <pivotArea dataOnly="0" labelOnly="1" outline="0" fieldPosition="0">
        <references count="4">
          <reference field="7" count="1" selected="0">
            <x v="1"/>
          </reference>
          <reference field="8" count="1" selected="0">
            <x v="59"/>
          </reference>
          <reference field="13" count="1" selected="0">
            <x v="8"/>
          </reference>
          <reference field="18" count="1">
            <x v="8"/>
          </reference>
        </references>
      </pivotArea>
    </format>
    <format dxfId="285">
      <pivotArea dataOnly="0" labelOnly="1" outline="0" fieldPosition="0">
        <references count="4">
          <reference field="7" count="1" selected="0">
            <x v="1"/>
          </reference>
          <reference field="8" count="1" selected="0">
            <x v="49"/>
          </reference>
          <reference field="13" count="1" selected="0">
            <x v="9"/>
          </reference>
          <reference field="18" count="1">
            <x v="14"/>
          </reference>
        </references>
      </pivotArea>
    </format>
    <format dxfId="284">
      <pivotArea dataOnly="0" labelOnly="1" outline="0" fieldPosition="0">
        <references count="4">
          <reference field="7" count="1" selected="0">
            <x v="1"/>
          </reference>
          <reference field="8" count="1" selected="0">
            <x v="58"/>
          </reference>
          <reference field="13" count="1" selected="0">
            <x v="10"/>
          </reference>
          <reference field="18" count="1">
            <x v="8"/>
          </reference>
        </references>
      </pivotArea>
    </format>
    <format dxfId="283">
      <pivotArea dataOnly="0" labelOnly="1" outline="0" fieldPosition="0">
        <references count="4">
          <reference field="7" count="1" selected="0">
            <x v="1"/>
          </reference>
          <reference field="8" count="1" selected="0">
            <x v="73"/>
          </reference>
          <reference field="13" count="1" selected="0">
            <x v="12"/>
          </reference>
          <reference field="18" count="1">
            <x v="18"/>
          </reference>
        </references>
      </pivotArea>
    </format>
    <format dxfId="282">
      <pivotArea dataOnly="0" labelOnly="1" outline="0" fieldPosition="0">
        <references count="4">
          <reference field="7" count="1" selected="0">
            <x v="1"/>
          </reference>
          <reference field="8" count="1" selected="0">
            <x v="56"/>
          </reference>
          <reference field="13" count="1" selected="0">
            <x v="13"/>
          </reference>
          <reference field="18" count="1">
            <x v="14"/>
          </reference>
        </references>
      </pivotArea>
    </format>
    <format dxfId="281">
      <pivotArea dataOnly="0" labelOnly="1" outline="0" fieldPosition="0">
        <references count="4">
          <reference field="7" count="1" selected="0">
            <x v="1"/>
          </reference>
          <reference field="8" count="1" selected="0">
            <x v="48"/>
          </reference>
          <reference field="13" count="1" selected="0">
            <x v="14"/>
          </reference>
          <reference field="18" count="1">
            <x v="11"/>
          </reference>
        </references>
      </pivotArea>
    </format>
    <format dxfId="280">
      <pivotArea dataOnly="0" labelOnly="1" outline="0" fieldPosition="0">
        <references count="4">
          <reference field="7" count="1" selected="0">
            <x v="1"/>
          </reference>
          <reference field="8" count="1" selected="0">
            <x v="78"/>
          </reference>
          <reference field="13" count="1" selected="0">
            <x v="14"/>
          </reference>
          <reference field="18" count="1">
            <x v="18"/>
          </reference>
        </references>
      </pivotArea>
    </format>
    <format dxfId="279">
      <pivotArea dataOnly="0" labelOnly="1" outline="0" fieldPosition="0">
        <references count="5">
          <reference field="7" count="1" selected="0">
            <x v="0"/>
          </reference>
          <reference field="8" count="1" selected="0">
            <x v="44"/>
          </reference>
          <reference field="13" count="1" selected="0">
            <x v="5"/>
          </reference>
          <reference field="18" count="1" selected="0">
            <x v="2"/>
          </reference>
          <reference field="19" count="1">
            <x v="6"/>
          </reference>
        </references>
      </pivotArea>
    </format>
    <format dxfId="278">
      <pivotArea dataOnly="0" labelOnly="1" outline="0" fieldPosition="0">
        <references count="5">
          <reference field="7" count="1" selected="0">
            <x v="0"/>
          </reference>
          <reference field="8" count="1" selected="0">
            <x v="42"/>
          </reference>
          <reference field="13" count="1" selected="0">
            <x v="6"/>
          </reference>
          <reference field="18" count="1" selected="0">
            <x v="9"/>
          </reference>
          <reference field="19" count="1">
            <x v="28"/>
          </reference>
        </references>
      </pivotArea>
    </format>
    <format dxfId="277">
      <pivotArea dataOnly="0" labelOnly="1" outline="0" fieldPosition="0">
        <references count="5">
          <reference field="7" count="1" selected="0">
            <x v="0"/>
          </reference>
          <reference field="8" count="1" selected="0">
            <x v="45"/>
          </reference>
          <reference field="13" count="1" selected="0">
            <x v="6"/>
          </reference>
          <reference field="18" count="1" selected="0">
            <x v="2"/>
          </reference>
          <reference field="19" count="1">
            <x v="6"/>
          </reference>
        </references>
      </pivotArea>
    </format>
    <format dxfId="276">
      <pivotArea dataOnly="0" labelOnly="1" outline="0" fieldPosition="0">
        <references count="5">
          <reference field="7" count="1" selected="0">
            <x v="0"/>
          </reference>
          <reference field="8" count="1" selected="0">
            <x v="47"/>
          </reference>
          <reference field="13" count="1" selected="0">
            <x v="6"/>
          </reference>
          <reference field="18" count="1" selected="0">
            <x v="5"/>
          </reference>
          <reference field="19" count="1">
            <x v="18"/>
          </reference>
        </references>
      </pivotArea>
    </format>
    <format dxfId="275">
      <pivotArea dataOnly="0" labelOnly="1" outline="0" fieldPosition="0">
        <references count="5">
          <reference field="7" count="1" selected="0">
            <x v="0"/>
          </reference>
          <reference field="8" count="1" selected="0">
            <x v="54"/>
          </reference>
          <reference field="13" count="1" selected="0">
            <x v="6"/>
          </reference>
          <reference field="18" count="1" selected="0">
            <x v="5"/>
          </reference>
          <reference field="19" count="1">
            <x v="38"/>
          </reference>
        </references>
      </pivotArea>
    </format>
    <format dxfId="274">
      <pivotArea dataOnly="0" labelOnly="1" outline="0" fieldPosition="0">
        <references count="5">
          <reference field="7" count="1" selected="0">
            <x v="0"/>
          </reference>
          <reference field="8" count="1" selected="0">
            <x v="70"/>
          </reference>
          <reference field="13" count="1" selected="0">
            <x v="6"/>
          </reference>
          <reference field="18" count="1" selected="0">
            <x v="14"/>
          </reference>
          <reference field="19" count="1">
            <x v="56"/>
          </reference>
        </references>
      </pivotArea>
    </format>
    <format dxfId="273">
      <pivotArea dataOnly="0" labelOnly="1" outline="0" fieldPosition="0">
        <references count="5">
          <reference field="7" count="1" selected="0">
            <x v="0"/>
          </reference>
          <reference field="8" count="1" selected="0">
            <x v="75"/>
          </reference>
          <reference field="13" count="1" selected="0">
            <x v="7"/>
          </reference>
          <reference field="18" count="1" selected="0">
            <x v="14"/>
          </reference>
          <reference field="19" count="1">
            <x v="43"/>
          </reference>
        </references>
      </pivotArea>
    </format>
    <format dxfId="272">
      <pivotArea dataOnly="0" labelOnly="1" outline="0" fieldPosition="0">
        <references count="5">
          <reference field="7" count="1" selected="0">
            <x v="0"/>
          </reference>
          <reference field="8" count="1" selected="0">
            <x v="76"/>
          </reference>
          <reference field="13" count="1" selected="0">
            <x v="7"/>
          </reference>
          <reference field="18" count="1" selected="0">
            <x v="18"/>
          </reference>
          <reference field="19" count="1">
            <x v="56"/>
          </reference>
        </references>
      </pivotArea>
    </format>
    <format dxfId="271">
      <pivotArea dataOnly="0" labelOnly="1" outline="0" fieldPosition="0">
        <references count="5">
          <reference field="7" count="1" selected="0">
            <x v="0"/>
          </reference>
          <reference field="8" count="1" selected="0">
            <x v="43"/>
          </reference>
          <reference field="13" count="1" selected="0">
            <x v="8"/>
          </reference>
          <reference field="18" count="1" selected="0">
            <x v="2"/>
          </reference>
          <reference field="19" count="1">
            <x v="5"/>
          </reference>
        </references>
      </pivotArea>
    </format>
    <format dxfId="270">
      <pivotArea dataOnly="0" labelOnly="1" outline="0" fieldPosition="0">
        <references count="5">
          <reference field="7" count="1" selected="0">
            <x v="0"/>
          </reference>
          <reference field="8" count="1" selected="0">
            <x v="69"/>
          </reference>
          <reference field="13" count="1" selected="0">
            <x v="8"/>
          </reference>
          <reference field="18" count="1" selected="0">
            <x v="2"/>
          </reference>
          <reference field="19" count="1">
            <x v="56"/>
          </reference>
        </references>
      </pivotArea>
    </format>
    <format dxfId="269">
      <pivotArea dataOnly="0" labelOnly="1" outline="0" fieldPosition="0">
        <references count="5">
          <reference field="7" count="1" selected="0">
            <x v="0"/>
          </reference>
          <reference field="8" count="1" selected="0">
            <x v="63"/>
          </reference>
          <reference field="13" count="1" selected="0">
            <x v="9"/>
          </reference>
          <reference field="18" count="1" selected="0">
            <x v="5"/>
          </reference>
          <reference field="19" count="1">
            <x v="16"/>
          </reference>
        </references>
      </pivotArea>
    </format>
    <format dxfId="268">
      <pivotArea dataOnly="0" labelOnly="1" outline="0" fieldPosition="0">
        <references count="5">
          <reference field="7" count="1" selected="0">
            <x v="0"/>
          </reference>
          <reference field="8" count="1" selected="0">
            <x v="64"/>
          </reference>
          <reference field="13" count="1" selected="0">
            <x v="9"/>
          </reference>
          <reference field="18" count="1" selected="0">
            <x v="18"/>
          </reference>
          <reference field="19" count="1">
            <x v="56"/>
          </reference>
        </references>
      </pivotArea>
    </format>
    <format dxfId="267">
      <pivotArea dataOnly="0" labelOnly="1" outline="0" fieldPosition="0">
        <references count="5">
          <reference field="7" count="1" selected="0">
            <x v="0"/>
          </reference>
          <reference field="8" count="1" selected="0">
            <x v="65"/>
          </reference>
          <reference field="13" count="1" selected="0">
            <x v="9"/>
          </reference>
          <reference field="18" count="1" selected="0">
            <x v="0"/>
          </reference>
          <reference field="19" count="1">
            <x v="38"/>
          </reference>
        </references>
      </pivotArea>
    </format>
    <format dxfId="266">
      <pivotArea dataOnly="0" labelOnly="1" outline="0" fieldPosition="0">
        <references count="5">
          <reference field="7" count="1" selected="0">
            <x v="0"/>
          </reference>
          <reference field="8" count="1" selected="0">
            <x v="79"/>
          </reference>
          <reference field="13" count="1" selected="0">
            <x v="9"/>
          </reference>
          <reference field="18" count="1" selected="0">
            <x v="18"/>
          </reference>
          <reference field="19" count="1">
            <x v="56"/>
          </reference>
        </references>
      </pivotArea>
    </format>
    <format dxfId="265">
      <pivotArea dataOnly="0" labelOnly="1" outline="0" fieldPosition="0">
        <references count="5">
          <reference field="7" count="1" selected="0">
            <x v="0"/>
          </reference>
          <reference field="8" count="1" selected="0">
            <x v="50"/>
          </reference>
          <reference field="13" count="1" selected="0">
            <x v="14"/>
          </reference>
          <reference field="18" count="1" selected="0">
            <x v="14"/>
          </reference>
          <reference field="19" count="1">
            <x v="41"/>
          </reference>
        </references>
      </pivotArea>
    </format>
    <format dxfId="264">
      <pivotArea dataOnly="0" labelOnly="1" outline="0" fieldPosition="0">
        <references count="5">
          <reference field="7" count="1" selected="0">
            <x v="0"/>
          </reference>
          <reference field="8" count="1" selected="0">
            <x v="51"/>
          </reference>
          <reference field="13" count="1" selected="0">
            <x v="14"/>
          </reference>
          <reference field="18" count="1" selected="0">
            <x v="18"/>
          </reference>
          <reference field="19" count="1">
            <x v="56"/>
          </reference>
        </references>
      </pivotArea>
    </format>
    <format dxfId="263">
      <pivotArea dataOnly="0" labelOnly="1" outline="0" fieldPosition="0">
        <references count="5">
          <reference field="7" count="1" selected="0">
            <x v="1"/>
          </reference>
          <reference field="8" count="1" selected="0">
            <x v="39"/>
          </reference>
          <reference field="13" count="1" selected="0">
            <x v="7"/>
          </reference>
          <reference field="18" count="1" selected="0">
            <x v="13"/>
          </reference>
          <reference field="19" count="1">
            <x v="17"/>
          </reference>
        </references>
      </pivotArea>
    </format>
    <format dxfId="262">
      <pivotArea dataOnly="0" labelOnly="1" outline="0" fieldPosition="0">
        <references count="5">
          <reference field="7" count="1" selected="0">
            <x v="1"/>
          </reference>
          <reference field="8" count="1" selected="0">
            <x v="46"/>
          </reference>
          <reference field="13" count="1" selected="0">
            <x v="7"/>
          </reference>
          <reference field="18" count="1" selected="0">
            <x v="13"/>
          </reference>
          <reference field="19" count="1">
            <x v="38"/>
          </reference>
        </references>
      </pivotArea>
    </format>
    <format dxfId="261">
      <pivotArea dataOnly="0" labelOnly="1" outline="0" fieldPosition="0">
        <references count="5">
          <reference field="7" count="1" selected="0">
            <x v="1"/>
          </reference>
          <reference field="8" count="1" selected="0">
            <x v="38"/>
          </reference>
          <reference field="13" count="1" selected="0">
            <x v="8"/>
          </reference>
          <reference field="18" count="1" selected="0">
            <x v="2"/>
          </reference>
          <reference field="19" count="1">
            <x v="7"/>
          </reference>
        </references>
      </pivotArea>
    </format>
    <format dxfId="260">
      <pivotArea dataOnly="0" labelOnly="1" outline="0" fieldPosition="0">
        <references count="5">
          <reference field="7" count="1" selected="0">
            <x v="1"/>
          </reference>
          <reference field="8" count="1" selected="0">
            <x v="40"/>
          </reference>
          <reference field="13" count="1" selected="0">
            <x v="8"/>
          </reference>
          <reference field="18" count="1" selected="0">
            <x v="13"/>
          </reference>
          <reference field="19" count="1">
            <x v="17"/>
          </reference>
        </references>
      </pivotArea>
    </format>
    <format dxfId="259">
      <pivotArea dataOnly="0" labelOnly="1" outline="0" fieldPosition="0">
        <references count="5">
          <reference field="7" count="1" selected="0">
            <x v="1"/>
          </reference>
          <reference field="8" count="1" selected="0">
            <x v="59"/>
          </reference>
          <reference field="13" count="1" selected="0">
            <x v="8"/>
          </reference>
          <reference field="18" count="1" selected="0">
            <x v="8"/>
          </reference>
          <reference field="19" count="1">
            <x v="56"/>
          </reference>
        </references>
      </pivotArea>
    </format>
    <format dxfId="258">
      <pivotArea dataOnly="0" labelOnly="1" outline="0" fieldPosition="0">
        <references count="5">
          <reference field="7" count="1" selected="0">
            <x v="1"/>
          </reference>
          <reference field="8" count="1" selected="0">
            <x v="49"/>
          </reference>
          <reference field="13" count="1" selected="0">
            <x v="9"/>
          </reference>
          <reference field="18" count="1" selected="0">
            <x v="14"/>
          </reference>
          <reference field="19" count="1">
            <x v="49"/>
          </reference>
        </references>
      </pivotArea>
    </format>
    <format dxfId="257">
      <pivotArea dataOnly="0" labelOnly="1" outline="0" fieldPosition="0">
        <references count="5">
          <reference field="7" count="1" selected="0">
            <x v="1"/>
          </reference>
          <reference field="8" count="1" selected="0">
            <x v="58"/>
          </reference>
          <reference field="13" count="1" selected="0">
            <x v="10"/>
          </reference>
          <reference field="18" count="1" selected="0">
            <x v="8"/>
          </reference>
          <reference field="19" count="1">
            <x v="56"/>
          </reference>
        </references>
      </pivotArea>
    </format>
    <format dxfId="256">
      <pivotArea dataOnly="0" labelOnly="1" outline="0" fieldPosition="0">
        <references count="5">
          <reference field="7" count="1" selected="0">
            <x v="1"/>
          </reference>
          <reference field="8" count="1" selected="0">
            <x v="48"/>
          </reference>
          <reference field="13" count="1" selected="0">
            <x v="14"/>
          </reference>
          <reference field="18" count="1" selected="0">
            <x v="11"/>
          </reference>
          <reference field="19" count="1">
            <x v="31"/>
          </reference>
        </references>
      </pivotArea>
    </format>
    <format dxfId="255">
      <pivotArea dataOnly="0" labelOnly="1" outline="0" fieldPosition="0">
        <references count="5">
          <reference field="7" count="1" selected="0">
            <x v="1"/>
          </reference>
          <reference field="8" count="1" selected="0">
            <x v="78"/>
          </reference>
          <reference field="13" count="1" selected="0">
            <x v="14"/>
          </reference>
          <reference field="18" count="1" selected="0">
            <x v="18"/>
          </reference>
          <reference field="19" count="1">
            <x v="56"/>
          </reference>
        </references>
      </pivotArea>
    </format>
    <format dxfId="254">
      <pivotArea dataOnly="0" labelOnly="1" outline="0" fieldPosition="0">
        <references count="6">
          <reference field="7" count="1" selected="0">
            <x v="0"/>
          </reference>
          <reference field="8" count="1" selected="0">
            <x v="44"/>
          </reference>
          <reference field="13" count="1" selected="0">
            <x v="5"/>
          </reference>
          <reference field="16" count="1">
            <x v="33"/>
          </reference>
          <reference field="18" count="1" selected="0">
            <x v="2"/>
          </reference>
          <reference field="19" count="1" selected="0">
            <x v="6"/>
          </reference>
        </references>
      </pivotArea>
    </format>
    <format dxfId="253">
      <pivotArea dataOnly="0" labelOnly="1" outline="0" fieldPosition="0">
        <references count="6">
          <reference field="7" count="1" selected="0">
            <x v="0"/>
          </reference>
          <reference field="8" count="1" selected="0">
            <x v="42"/>
          </reference>
          <reference field="13" count="1" selected="0">
            <x v="6"/>
          </reference>
          <reference field="16" count="1">
            <x v="16"/>
          </reference>
          <reference field="18" count="1" selected="0">
            <x v="9"/>
          </reference>
          <reference field="19" count="1" selected="0">
            <x v="28"/>
          </reference>
        </references>
      </pivotArea>
    </format>
    <format dxfId="252">
      <pivotArea dataOnly="0" labelOnly="1" outline="0" fieldPosition="0">
        <references count="6">
          <reference field="7" count="1" selected="0">
            <x v="0"/>
          </reference>
          <reference field="8" count="1" selected="0">
            <x v="45"/>
          </reference>
          <reference field="13" count="1" selected="0">
            <x v="6"/>
          </reference>
          <reference field="16" count="1">
            <x v="33"/>
          </reference>
          <reference field="18" count="1" selected="0">
            <x v="2"/>
          </reference>
          <reference field="19" count="1" selected="0">
            <x v="6"/>
          </reference>
        </references>
      </pivotArea>
    </format>
    <format dxfId="251">
      <pivotArea dataOnly="0" labelOnly="1" outline="0" fieldPosition="0">
        <references count="6">
          <reference field="7" count="1" selected="0">
            <x v="0"/>
          </reference>
          <reference field="8" count="1" selected="0">
            <x v="47"/>
          </reference>
          <reference field="13" count="1" selected="0">
            <x v="6"/>
          </reference>
          <reference field="16" count="1">
            <x v="11"/>
          </reference>
          <reference field="18" count="1" selected="0">
            <x v="5"/>
          </reference>
          <reference field="19" count="1" selected="0">
            <x v="18"/>
          </reference>
        </references>
      </pivotArea>
    </format>
    <format dxfId="250">
      <pivotArea dataOnly="0" labelOnly="1" outline="0" fieldPosition="0">
        <references count="6">
          <reference field="7" count="1" selected="0">
            <x v="0"/>
          </reference>
          <reference field="8" count="1" selected="0">
            <x v="54"/>
          </reference>
          <reference field="13" count="1" selected="0">
            <x v="6"/>
          </reference>
          <reference field="16" count="1">
            <x v="32"/>
          </reference>
          <reference field="18" count="1" selected="0">
            <x v="5"/>
          </reference>
          <reference field="19" count="1" selected="0">
            <x v="38"/>
          </reference>
        </references>
      </pivotArea>
    </format>
    <format dxfId="249">
      <pivotArea dataOnly="0" labelOnly="1" outline="0" fieldPosition="0">
        <references count="6">
          <reference field="7" count="1" selected="0">
            <x v="0"/>
          </reference>
          <reference field="8" count="1" selected="0">
            <x v="70"/>
          </reference>
          <reference field="13" count="1" selected="0">
            <x v="6"/>
          </reference>
          <reference field="16" count="1">
            <x v="31"/>
          </reference>
          <reference field="18" count="1" selected="0">
            <x v="14"/>
          </reference>
          <reference field="19" count="1" selected="0">
            <x v="56"/>
          </reference>
        </references>
      </pivotArea>
    </format>
    <format dxfId="248">
      <pivotArea dataOnly="0" labelOnly="1" outline="0" fieldPosition="0">
        <references count="6">
          <reference field="7" count="1" selected="0">
            <x v="0"/>
          </reference>
          <reference field="8" count="1" selected="0">
            <x v="76"/>
          </reference>
          <reference field="13" count="1" selected="0">
            <x v="7"/>
          </reference>
          <reference field="16" count="1">
            <x v="36"/>
          </reference>
          <reference field="18" count="1" selected="0">
            <x v="18"/>
          </reference>
          <reference field="19" count="1" selected="0">
            <x v="56"/>
          </reference>
        </references>
      </pivotArea>
    </format>
    <format dxfId="247">
      <pivotArea dataOnly="0" labelOnly="1" outline="0" fieldPosition="0">
        <references count="6">
          <reference field="7" count="1" selected="0">
            <x v="0"/>
          </reference>
          <reference field="8" count="1" selected="0">
            <x v="43"/>
          </reference>
          <reference field="13" count="1" selected="0">
            <x v="8"/>
          </reference>
          <reference field="16" count="1">
            <x v="34"/>
          </reference>
          <reference field="18" count="1" selected="0">
            <x v="2"/>
          </reference>
          <reference field="19" count="1" selected="0">
            <x v="5"/>
          </reference>
        </references>
      </pivotArea>
    </format>
    <format dxfId="246">
      <pivotArea dataOnly="0" labelOnly="1" outline="0" fieldPosition="0">
        <references count="6">
          <reference field="7" count="1" selected="0">
            <x v="0"/>
          </reference>
          <reference field="8" count="1" selected="0">
            <x v="69"/>
          </reference>
          <reference field="13" count="1" selected="0">
            <x v="8"/>
          </reference>
          <reference field="16" count="1">
            <x v="5"/>
          </reference>
          <reference field="18" count="1" selected="0">
            <x v="2"/>
          </reference>
          <reference field="19" count="1" selected="0">
            <x v="56"/>
          </reference>
        </references>
      </pivotArea>
    </format>
    <format dxfId="245">
      <pivotArea dataOnly="0" labelOnly="1" outline="0" fieldPosition="0">
        <references count="6">
          <reference field="7" count="1" selected="0">
            <x v="0"/>
          </reference>
          <reference field="8" count="1" selected="0">
            <x v="80"/>
          </reference>
          <reference field="13" count="1" selected="0">
            <x v="8"/>
          </reference>
          <reference field="16" count="1">
            <x v="36"/>
          </reference>
          <reference field="18" count="1" selected="0">
            <x v="18"/>
          </reference>
          <reference field="19" count="1" selected="0">
            <x v="56"/>
          </reference>
        </references>
      </pivotArea>
    </format>
    <format dxfId="244">
      <pivotArea dataOnly="0" labelOnly="1" outline="0" fieldPosition="0">
        <references count="6">
          <reference field="7" count="1" selected="0">
            <x v="0"/>
          </reference>
          <reference field="8" count="1" selected="0">
            <x v="62"/>
          </reference>
          <reference field="13" count="1" selected="0">
            <x v="9"/>
          </reference>
          <reference field="16" count="1">
            <x v="31"/>
          </reference>
          <reference field="18" count="1" selected="0">
            <x v="14"/>
          </reference>
          <reference field="19" count="1" selected="0">
            <x v="56"/>
          </reference>
        </references>
      </pivotArea>
    </format>
    <format dxfId="243">
      <pivotArea dataOnly="0" labelOnly="1" outline="0" fieldPosition="0">
        <references count="6">
          <reference field="7" count="1" selected="0">
            <x v="0"/>
          </reference>
          <reference field="8" count="1" selected="0">
            <x v="63"/>
          </reference>
          <reference field="13" count="1" selected="0">
            <x v="9"/>
          </reference>
          <reference field="16" count="1">
            <x v="19"/>
          </reference>
          <reference field="18" count="1" selected="0">
            <x v="5"/>
          </reference>
          <reference field="19" count="1" selected="0">
            <x v="16"/>
          </reference>
        </references>
      </pivotArea>
    </format>
    <format dxfId="242">
      <pivotArea dataOnly="0" labelOnly="1" outline="0" fieldPosition="0">
        <references count="6">
          <reference field="7" count="1" selected="0">
            <x v="0"/>
          </reference>
          <reference field="8" count="1" selected="0">
            <x v="64"/>
          </reference>
          <reference field="13" count="1" selected="0">
            <x v="9"/>
          </reference>
          <reference field="16" count="1">
            <x v="22"/>
          </reference>
          <reference field="18" count="1" selected="0">
            <x v="18"/>
          </reference>
          <reference field="19" count="1" selected="0">
            <x v="56"/>
          </reference>
        </references>
      </pivotArea>
    </format>
    <format dxfId="241">
      <pivotArea dataOnly="0" labelOnly="1" outline="0" fieldPosition="0">
        <references count="6">
          <reference field="7" count="1" selected="0">
            <x v="0"/>
          </reference>
          <reference field="8" count="1" selected="0">
            <x v="65"/>
          </reference>
          <reference field="13" count="1" selected="0">
            <x v="9"/>
          </reference>
          <reference field="16" count="1">
            <x v="20"/>
          </reference>
          <reference field="18" count="1" selected="0">
            <x v="0"/>
          </reference>
          <reference field="19" count="1" selected="0">
            <x v="38"/>
          </reference>
        </references>
      </pivotArea>
    </format>
    <format dxfId="240">
      <pivotArea dataOnly="0" labelOnly="1" outline="0" fieldPosition="0">
        <references count="6">
          <reference field="7" count="1" selected="0">
            <x v="0"/>
          </reference>
          <reference field="8" count="1" selected="0">
            <x v="79"/>
          </reference>
          <reference field="13" count="1" selected="0">
            <x v="9"/>
          </reference>
          <reference field="16" count="1">
            <x v="36"/>
          </reference>
          <reference field="18" count="1" selected="0">
            <x v="18"/>
          </reference>
          <reference field="19" count="1" selected="0">
            <x v="56"/>
          </reference>
        </references>
      </pivotArea>
    </format>
    <format dxfId="239">
      <pivotArea dataOnly="0" labelOnly="1" outline="0" fieldPosition="0">
        <references count="6">
          <reference field="7" count="1" selected="0">
            <x v="0"/>
          </reference>
          <reference field="8" count="1" selected="0">
            <x v="57"/>
          </reference>
          <reference field="13" count="1" selected="0">
            <x v="10"/>
          </reference>
          <reference field="16" count="1">
            <x v="26"/>
          </reference>
          <reference field="18" count="1" selected="0">
            <x v="14"/>
          </reference>
          <reference field="19" count="1" selected="0">
            <x v="56"/>
          </reference>
        </references>
      </pivotArea>
    </format>
    <format dxfId="238">
      <pivotArea dataOnly="0" labelOnly="1" outline="0" fieldPosition="0">
        <references count="6">
          <reference field="7" count="1" selected="0">
            <x v="0"/>
          </reference>
          <reference field="8" count="1" selected="0">
            <x v="71"/>
          </reference>
          <reference field="13" count="1" selected="0">
            <x v="10"/>
          </reference>
          <reference field="16" count="1">
            <x v="13"/>
          </reference>
          <reference field="18" count="1" selected="0">
            <x v="18"/>
          </reference>
          <reference field="19" count="1" selected="0">
            <x v="56"/>
          </reference>
        </references>
      </pivotArea>
    </format>
    <format dxfId="237">
      <pivotArea dataOnly="0" labelOnly="1" outline="0" fieldPosition="0">
        <references count="6">
          <reference field="7" count="1" selected="0">
            <x v="0"/>
          </reference>
          <reference field="8" count="1" selected="0">
            <x v="55"/>
          </reference>
          <reference field="13" count="1" selected="0">
            <x v="11"/>
          </reference>
          <reference field="16" count="1">
            <x v="35"/>
          </reference>
          <reference field="18" count="1" selected="0">
            <x v="18"/>
          </reference>
          <reference field="19" count="1" selected="0">
            <x v="56"/>
          </reference>
        </references>
      </pivotArea>
    </format>
    <format dxfId="236">
      <pivotArea dataOnly="0" labelOnly="1" outline="0" fieldPosition="0">
        <references count="6">
          <reference field="7" count="1" selected="0">
            <x v="0"/>
          </reference>
          <reference field="8" count="1" selected="0">
            <x v="66"/>
          </reference>
          <reference field="13" count="1" selected="0">
            <x v="11"/>
          </reference>
          <reference field="16" count="1">
            <x v="24"/>
          </reference>
          <reference field="18" count="1" selected="0">
            <x v="18"/>
          </reference>
          <reference field="19" count="1" selected="0">
            <x v="56"/>
          </reference>
        </references>
      </pivotArea>
    </format>
    <format dxfId="235">
      <pivotArea dataOnly="0" labelOnly="1" outline="0" fieldPosition="0">
        <references count="6">
          <reference field="7" count="1" selected="0">
            <x v="0"/>
          </reference>
          <reference field="8" count="1" selected="0">
            <x v="81"/>
          </reference>
          <reference field="13" count="1" selected="0">
            <x v="11"/>
          </reference>
          <reference field="16" count="1">
            <x v="36"/>
          </reference>
          <reference field="18" count="1" selected="0">
            <x v="18"/>
          </reference>
          <reference field="19" count="1" selected="0">
            <x v="56"/>
          </reference>
        </references>
      </pivotArea>
    </format>
    <format dxfId="234">
      <pivotArea dataOnly="0" labelOnly="1" outline="0" fieldPosition="0">
        <references count="6">
          <reference field="7" count="1" selected="0">
            <x v="0"/>
          </reference>
          <reference field="8" count="1" selected="0">
            <x v="67"/>
          </reference>
          <reference field="13" count="1" selected="0">
            <x v="12"/>
          </reference>
          <reference field="16" count="1">
            <x v="7"/>
          </reference>
          <reference field="18" count="1" selected="0">
            <x v="18"/>
          </reference>
          <reference field="19" count="1" selected="0">
            <x v="56"/>
          </reference>
        </references>
      </pivotArea>
    </format>
    <format dxfId="233">
      <pivotArea dataOnly="0" labelOnly="1" outline="0" fieldPosition="0">
        <references count="6">
          <reference field="7" count="1" selected="0">
            <x v="0"/>
          </reference>
          <reference field="8" count="1" selected="0">
            <x v="72"/>
          </reference>
          <reference field="13" count="1" selected="0">
            <x v="12"/>
          </reference>
          <reference field="16" count="1">
            <x v="12"/>
          </reference>
          <reference field="18" count="1" selected="0">
            <x v="18"/>
          </reference>
          <reference field="19" count="1" selected="0">
            <x v="56"/>
          </reference>
        </references>
      </pivotArea>
    </format>
    <format dxfId="232">
      <pivotArea dataOnly="0" labelOnly="1" outline="0" fieldPosition="0">
        <references count="6">
          <reference field="7" count="1" selected="0">
            <x v="0"/>
          </reference>
          <reference field="8" count="1" selected="0">
            <x v="74"/>
          </reference>
          <reference field="13" count="1" selected="0">
            <x v="12"/>
          </reference>
          <reference field="16" count="1">
            <x v="13"/>
          </reference>
          <reference field="18" count="1" selected="0">
            <x v="18"/>
          </reference>
          <reference field="19" count="1" selected="0">
            <x v="56"/>
          </reference>
        </references>
      </pivotArea>
    </format>
    <format dxfId="231">
      <pivotArea dataOnly="0" labelOnly="1" outline="0" fieldPosition="0">
        <references count="6">
          <reference field="7" count="1" selected="0">
            <x v="0"/>
          </reference>
          <reference field="8" count="1" selected="0">
            <x v="60"/>
          </reference>
          <reference field="13" count="1" selected="0">
            <x v="13"/>
          </reference>
          <reference field="16" count="1">
            <x v="17"/>
          </reference>
          <reference field="18" count="1" selected="0">
            <x v="5"/>
          </reference>
          <reference field="19" count="1" selected="0">
            <x v="56"/>
          </reference>
        </references>
      </pivotArea>
    </format>
    <format dxfId="230">
      <pivotArea dataOnly="0" labelOnly="1" outline="0" fieldPosition="0">
        <references count="6">
          <reference field="7" count="1" selected="0">
            <x v="0"/>
          </reference>
          <reference field="8" count="1" selected="0">
            <x v="61"/>
          </reference>
          <reference field="13" count="1" selected="0">
            <x v="13"/>
          </reference>
          <reference field="16" count="1">
            <x v="15"/>
          </reference>
          <reference field="18" count="1" selected="0">
            <x v="9"/>
          </reference>
          <reference field="19" count="1" selected="0">
            <x v="56"/>
          </reference>
        </references>
      </pivotArea>
    </format>
    <format dxfId="229">
      <pivotArea dataOnly="0" labelOnly="1" outline="0" fieldPosition="0">
        <references count="6">
          <reference field="7" count="1" selected="0">
            <x v="0"/>
          </reference>
          <reference field="8" count="1" selected="0">
            <x v="68"/>
          </reference>
          <reference field="13" count="1" selected="0">
            <x v="13"/>
          </reference>
          <reference field="16" count="1">
            <x v="21"/>
          </reference>
          <reference field="18" count="1" selected="0">
            <x v="2"/>
          </reference>
          <reference field="19" count="1" selected="0">
            <x v="56"/>
          </reference>
        </references>
      </pivotArea>
    </format>
    <format dxfId="228">
      <pivotArea dataOnly="0" labelOnly="1" outline="0" fieldPosition="0">
        <references count="6">
          <reference field="7" count="1" selected="0">
            <x v="0"/>
          </reference>
          <reference field="8" count="1" selected="0">
            <x v="77"/>
          </reference>
          <reference field="13" count="1" selected="0">
            <x v="13"/>
          </reference>
          <reference field="16" count="1">
            <x v="36"/>
          </reference>
          <reference field="18" count="1" selected="0">
            <x v="18"/>
          </reference>
          <reference field="19" count="1" selected="0">
            <x v="56"/>
          </reference>
        </references>
      </pivotArea>
    </format>
    <format dxfId="227">
      <pivotArea dataOnly="0" labelOnly="1" outline="0" fieldPosition="0">
        <references count="6">
          <reference field="7" count="1" selected="0">
            <x v="0"/>
          </reference>
          <reference field="8" count="1" selected="0">
            <x v="50"/>
          </reference>
          <reference field="13" count="1" selected="0">
            <x v="14"/>
          </reference>
          <reference field="16" count="1">
            <x v="2"/>
          </reference>
          <reference field="18" count="1" selected="0">
            <x v="14"/>
          </reference>
          <reference field="19" count="1" selected="0">
            <x v="41"/>
          </reference>
        </references>
      </pivotArea>
    </format>
    <format dxfId="226">
      <pivotArea dataOnly="0" labelOnly="1" outline="0" fieldPosition="0">
        <references count="6">
          <reference field="7" count="1" selected="0">
            <x v="0"/>
          </reference>
          <reference field="8" count="1" selected="0">
            <x v="51"/>
          </reference>
          <reference field="13" count="1" selected="0">
            <x v="14"/>
          </reference>
          <reference field="16" count="1">
            <x v="6"/>
          </reference>
          <reference field="18" count="1" selected="0">
            <x v="18"/>
          </reference>
          <reference field="19" count="1" selected="0">
            <x v="56"/>
          </reference>
        </references>
      </pivotArea>
    </format>
    <format dxfId="225">
      <pivotArea dataOnly="0" labelOnly="1" outline="0" fieldPosition="0">
        <references count="6">
          <reference field="7" count="1" selected="0">
            <x v="0"/>
          </reference>
          <reference field="8" count="1" selected="0">
            <x v="52"/>
          </reference>
          <reference field="13" count="1" selected="0">
            <x v="14"/>
          </reference>
          <reference field="16" count="1">
            <x v="23"/>
          </reference>
          <reference field="18" count="1" selected="0">
            <x v="18"/>
          </reference>
          <reference field="19" count="1" selected="0">
            <x v="56"/>
          </reference>
        </references>
      </pivotArea>
    </format>
    <format dxfId="224">
      <pivotArea dataOnly="0" labelOnly="1" outline="0" fieldPosition="0">
        <references count="6">
          <reference field="7" count="1" selected="0">
            <x v="0"/>
          </reference>
          <reference field="8" count="1" selected="0">
            <x v="53"/>
          </reference>
          <reference field="13" count="1" selected="0">
            <x v="16"/>
          </reference>
          <reference field="16" count="1">
            <x v="10"/>
          </reference>
          <reference field="18" count="1" selected="0">
            <x v="5"/>
          </reference>
          <reference field="19" count="1" selected="0">
            <x v="56"/>
          </reference>
        </references>
      </pivotArea>
    </format>
    <format dxfId="223">
      <pivotArea dataOnly="0" labelOnly="1" outline="0" fieldPosition="0">
        <references count="6">
          <reference field="7" count="1" selected="0">
            <x v="0"/>
          </reference>
          <reference field="8" count="1" selected="0">
            <x v="84"/>
          </reference>
          <reference field="13" count="1" selected="0">
            <x v="20"/>
          </reference>
          <reference field="16" count="1">
            <x v="36"/>
          </reference>
          <reference field="18" count="1" selected="0">
            <x v="18"/>
          </reference>
          <reference field="19" count="1" selected="0">
            <x v="56"/>
          </reference>
        </references>
      </pivotArea>
    </format>
    <format dxfId="222">
      <pivotArea dataOnly="0" labelOnly="1" outline="0" fieldPosition="0">
        <references count="6">
          <reference field="7" count="1" selected="0">
            <x v="1"/>
          </reference>
          <reference field="8" count="1" selected="0">
            <x v="39"/>
          </reference>
          <reference field="13" count="1" selected="0">
            <x v="7"/>
          </reference>
          <reference field="16" count="1">
            <x v="29"/>
          </reference>
          <reference field="18" count="1" selected="0">
            <x v="13"/>
          </reference>
          <reference field="19" count="1" selected="0">
            <x v="17"/>
          </reference>
        </references>
      </pivotArea>
    </format>
    <format dxfId="221">
      <pivotArea dataOnly="0" labelOnly="1" outline="0" fieldPosition="0">
        <references count="6">
          <reference field="7" count="1" selected="0">
            <x v="1"/>
          </reference>
          <reference field="8" count="1" selected="0">
            <x v="46"/>
          </reference>
          <reference field="13" count="1" selected="0">
            <x v="7"/>
          </reference>
          <reference field="16" count="1">
            <x v="9"/>
          </reference>
          <reference field="18" count="1" selected="0">
            <x v="13"/>
          </reference>
          <reference field="19" count="1" selected="0">
            <x v="38"/>
          </reference>
        </references>
      </pivotArea>
    </format>
    <format dxfId="220">
      <pivotArea dataOnly="0" labelOnly="1" outline="0" fieldPosition="0">
        <references count="6">
          <reference field="7" count="1" selected="0">
            <x v="1"/>
          </reference>
          <reference field="8" count="1" selected="0">
            <x v="38"/>
          </reference>
          <reference field="13" count="1" selected="0">
            <x v="8"/>
          </reference>
          <reference field="16" count="1">
            <x v="4"/>
          </reference>
          <reference field="18" count="1" selected="0">
            <x v="2"/>
          </reference>
          <reference field="19" count="1" selected="0">
            <x v="7"/>
          </reference>
        </references>
      </pivotArea>
    </format>
    <format dxfId="219">
      <pivotArea dataOnly="0" labelOnly="1" outline="0" fieldPosition="0">
        <references count="6">
          <reference field="7" count="1" selected="0">
            <x v="1"/>
          </reference>
          <reference field="8" count="1" selected="0">
            <x v="40"/>
          </reference>
          <reference field="13" count="1" selected="0">
            <x v="8"/>
          </reference>
          <reference field="16" count="1">
            <x v="0"/>
          </reference>
          <reference field="18" count="1" selected="0">
            <x v="13"/>
          </reference>
          <reference field="19" count="1" selected="0">
            <x v="17"/>
          </reference>
        </references>
      </pivotArea>
    </format>
    <format dxfId="218">
      <pivotArea dataOnly="0" labelOnly="1" outline="0" fieldPosition="0">
        <references count="6">
          <reference field="7" count="1" selected="0">
            <x v="1"/>
          </reference>
          <reference field="8" count="1" selected="0">
            <x v="41"/>
          </reference>
          <reference field="13" count="1" selected="0">
            <x v="8"/>
          </reference>
          <reference field="16" count="1">
            <x v="1"/>
          </reference>
          <reference field="18" count="1" selected="0">
            <x v="13"/>
          </reference>
          <reference field="19" count="1" selected="0">
            <x v="17"/>
          </reference>
        </references>
      </pivotArea>
    </format>
    <format dxfId="217">
      <pivotArea dataOnly="0" labelOnly="1" outline="0" fieldPosition="0">
        <references count="6">
          <reference field="7" count="1" selected="0">
            <x v="1"/>
          </reference>
          <reference field="8" count="1" selected="0">
            <x v="59"/>
          </reference>
          <reference field="13" count="1" selected="0">
            <x v="8"/>
          </reference>
          <reference field="16" count="1">
            <x v="14"/>
          </reference>
          <reference field="18" count="1" selected="0">
            <x v="8"/>
          </reference>
          <reference field="19" count="1" selected="0">
            <x v="56"/>
          </reference>
        </references>
      </pivotArea>
    </format>
    <format dxfId="216">
      <pivotArea dataOnly="0" labelOnly="1" outline="0" fieldPosition="0">
        <references count="6">
          <reference field="7" count="1" selected="0">
            <x v="1"/>
          </reference>
          <reference field="8" count="1" selected="0">
            <x v="49"/>
          </reference>
          <reference field="13" count="1" selected="0">
            <x v="9"/>
          </reference>
          <reference field="16" count="1">
            <x v="3"/>
          </reference>
          <reference field="18" count="1" selected="0">
            <x v="14"/>
          </reference>
          <reference field="19" count="1" selected="0">
            <x v="49"/>
          </reference>
        </references>
      </pivotArea>
    </format>
    <format dxfId="215">
      <pivotArea dataOnly="0" labelOnly="1" outline="0" fieldPosition="0">
        <references count="6">
          <reference field="7" count="1" selected="0">
            <x v="1"/>
          </reference>
          <reference field="8" count="1" selected="0">
            <x v="58"/>
          </reference>
          <reference field="13" count="1" selected="0">
            <x v="10"/>
          </reference>
          <reference field="16" count="1">
            <x v="14"/>
          </reference>
          <reference field="18" count="1" selected="0">
            <x v="8"/>
          </reference>
          <reference field="19" count="1" selected="0">
            <x v="56"/>
          </reference>
        </references>
      </pivotArea>
    </format>
    <format dxfId="214">
      <pivotArea dataOnly="0" labelOnly="1" outline="0" fieldPosition="0">
        <references count="6">
          <reference field="7" count="1" selected="0">
            <x v="1"/>
          </reference>
          <reference field="8" count="1" selected="0">
            <x v="73"/>
          </reference>
          <reference field="13" count="1" selected="0">
            <x v="12"/>
          </reference>
          <reference field="16" count="1">
            <x v="27"/>
          </reference>
          <reference field="18" count="1" selected="0">
            <x v="18"/>
          </reference>
          <reference field="19" count="1" selected="0">
            <x v="56"/>
          </reference>
        </references>
      </pivotArea>
    </format>
    <format dxfId="213">
      <pivotArea dataOnly="0" labelOnly="1" outline="0" fieldPosition="0">
        <references count="6">
          <reference field="7" count="1" selected="0">
            <x v="1"/>
          </reference>
          <reference field="8" count="1" selected="0">
            <x v="56"/>
          </reference>
          <reference field="13" count="1" selected="0">
            <x v="13"/>
          </reference>
          <reference field="16" count="1">
            <x v="8"/>
          </reference>
          <reference field="18" count="1" selected="0">
            <x v="14"/>
          </reference>
          <reference field="19" count="1" selected="0">
            <x v="56"/>
          </reference>
        </references>
      </pivotArea>
    </format>
    <format dxfId="212">
      <pivotArea dataOnly="0" labelOnly="1" outline="0" fieldPosition="0">
        <references count="6">
          <reference field="7" count="1" selected="0">
            <x v="1"/>
          </reference>
          <reference field="8" count="1" selected="0">
            <x v="48"/>
          </reference>
          <reference field="13" count="1" selected="0">
            <x v="14"/>
          </reference>
          <reference field="16" count="1">
            <x v="18"/>
          </reference>
          <reference field="18" count="1" selected="0">
            <x v="11"/>
          </reference>
          <reference field="19" count="1" selected="0">
            <x v="31"/>
          </reference>
        </references>
      </pivotArea>
    </format>
    <format dxfId="211">
      <pivotArea dataOnly="0" labelOnly="1" outline="0" fieldPosition="0">
        <references count="6">
          <reference field="7" count="1" selected="0">
            <x v="1"/>
          </reference>
          <reference field="8" count="1" selected="0">
            <x v="78"/>
          </reference>
          <reference field="13" count="1" selected="0">
            <x v="14"/>
          </reference>
          <reference field="16" count="1">
            <x v="36"/>
          </reference>
          <reference field="18" count="1" selected="0">
            <x v="18"/>
          </reference>
          <reference field="19" count="1" selected="0">
            <x v="56"/>
          </reference>
        </references>
      </pivotArea>
    </format>
    <format dxfId="210">
      <pivotArea dataOnly="0" labelOnly="1" outline="0" fieldPosition="0">
        <references count="7">
          <reference field="7" count="1" selected="0">
            <x v="0"/>
          </reference>
          <reference field="8" count="1" selected="0">
            <x v="44"/>
          </reference>
          <reference field="13" count="1" selected="0">
            <x v="5"/>
          </reference>
          <reference field="16" count="1" selected="0">
            <x v="33"/>
          </reference>
          <reference field="17" count="1">
            <x v="40"/>
          </reference>
          <reference field="18" count="1" selected="0">
            <x v="2"/>
          </reference>
          <reference field="19" count="1" selected="0">
            <x v="6"/>
          </reference>
        </references>
      </pivotArea>
    </format>
    <format dxfId="209">
      <pivotArea dataOnly="0" labelOnly="1" outline="0" fieldPosition="0">
        <references count="7">
          <reference field="7" count="1" selected="0">
            <x v="0"/>
          </reference>
          <reference field="8" count="1" selected="0">
            <x v="42"/>
          </reference>
          <reference field="13" count="1" selected="0">
            <x v="6"/>
          </reference>
          <reference field="16" count="1" selected="0">
            <x v="16"/>
          </reference>
          <reference field="17" count="1">
            <x v="21"/>
          </reference>
          <reference field="18" count="1" selected="0">
            <x v="9"/>
          </reference>
          <reference field="19" count="1" selected="0">
            <x v="28"/>
          </reference>
        </references>
      </pivotArea>
    </format>
    <format dxfId="208">
      <pivotArea dataOnly="0" labelOnly="1" outline="0" fieldPosition="0">
        <references count="7">
          <reference field="7" count="1" selected="0">
            <x v="0"/>
          </reference>
          <reference field="8" count="1" selected="0">
            <x v="45"/>
          </reference>
          <reference field="13" count="1" selected="0">
            <x v="6"/>
          </reference>
          <reference field="16" count="1" selected="0">
            <x v="33"/>
          </reference>
          <reference field="17" count="1">
            <x v="40"/>
          </reference>
          <reference field="18" count="1" selected="0">
            <x v="2"/>
          </reference>
          <reference field="19" count="1" selected="0">
            <x v="6"/>
          </reference>
        </references>
      </pivotArea>
    </format>
    <format dxfId="207">
      <pivotArea dataOnly="0" labelOnly="1" outline="0" fieldPosition="0">
        <references count="7">
          <reference field="7" count="1" selected="0">
            <x v="0"/>
          </reference>
          <reference field="8" count="1" selected="0">
            <x v="47"/>
          </reference>
          <reference field="13" count="1" selected="0">
            <x v="6"/>
          </reference>
          <reference field="16" count="1" selected="0">
            <x v="11"/>
          </reference>
          <reference field="17" count="1">
            <x v="15"/>
          </reference>
          <reference field="18" count="1" selected="0">
            <x v="5"/>
          </reference>
          <reference field="19" count="1" selected="0">
            <x v="18"/>
          </reference>
        </references>
      </pivotArea>
    </format>
    <format dxfId="206">
      <pivotArea dataOnly="0" labelOnly="1" outline="0" fieldPosition="0">
        <references count="7">
          <reference field="7" count="1" selected="0">
            <x v="0"/>
          </reference>
          <reference field="8" count="1" selected="0">
            <x v="54"/>
          </reference>
          <reference field="13" count="1" selected="0">
            <x v="6"/>
          </reference>
          <reference field="16" count="1" selected="0">
            <x v="32"/>
          </reference>
          <reference field="17" count="1">
            <x v="38"/>
          </reference>
          <reference field="18" count="1" selected="0">
            <x v="5"/>
          </reference>
          <reference field="19" count="1" selected="0">
            <x v="38"/>
          </reference>
        </references>
      </pivotArea>
    </format>
    <format dxfId="205">
      <pivotArea dataOnly="0" labelOnly="1" outline="0" fieldPosition="0">
        <references count="7">
          <reference field="7" count="1" selected="0">
            <x v="0"/>
          </reference>
          <reference field="8" count="1" selected="0">
            <x v="70"/>
          </reference>
          <reference field="13" count="1" selected="0">
            <x v="6"/>
          </reference>
          <reference field="16" count="1" selected="0">
            <x v="31"/>
          </reference>
          <reference field="17" count="1">
            <x v="31"/>
          </reference>
          <reference field="18" count="1" selected="0">
            <x v="14"/>
          </reference>
          <reference field="19" count="1" selected="0">
            <x v="56"/>
          </reference>
        </references>
      </pivotArea>
    </format>
    <format dxfId="204">
      <pivotArea dataOnly="0" labelOnly="1" outline="0" fieldPosition="0">
        <references count="7">
          <reference field="7" count="1" selected="0">
            <x v="0"/>
          </reference>
          <reference field="8" count="1" selected="0">
            <x v="75"/>
          </reference>
          <reference field="13" count="1" selected="0">
            <x v="7"/>
          </reference>
          <reference field="16" count="1" selected="0">
            <x v="31"/>
          </reference>
          <reference field="17" count="1">
            <x v="9"/>
          </reference>
          <reference field="18" count="1" selected="0">
            <x v="14"/>
          </reference>
          <reference field="19" count="1" selected="0">
            <x v="43"/>
          </reference>
        </references>
      </pivotArea>
    </format>
    <format dxfId="203">
      <pivotArea dataOnly="0" labelOnly="1" outline="0" fieldPosition="0">
        <references count="7">
          <reference field="7" count="1" selected="0">
            <x v="0"/>
          </reference>
          <reference field="8" count="1" selected="0">
            <x v="76"/>
          </reference>
          <reference field="13" count="1" selected="0">
            <x v="7"/>
          </reference>
          <reference field="16" count="1" selected="0">
            <x v="36"/>
          </reference>
          <reference field="17" count="1">
            <x v="30"/>
          </reference>
          <reference field="18" count="1" selected="0">
            <x v="18"/>
          </reference>
          <reference field="19" count="1" selected="0">
            <x v="56"/>
          </reference>
        </references>
      </pivotArea>
    </format>
    <format dxfId="202">
      <pivotArea dataOnly="0" labelOnly="1" outline="0" fieldPosition="0">
        <references count="7">
          <reference field="7" count="1" selected="0">
            <x v="0"/>
          </reference>
          <reference field="8" count="1" selected="0">
            <x v="43"/>
          </reference>
          <reference field="13" count="1" selected="0">
            <x v="8"/>
          </reference>
          <reference field="16" count="1" selected="0">
            <x v="34"/>
          </reference>
          <reference field="17" count="1">
            <x v="8"/>
          </reference>
          <reference field="18" count="1" selected="0">
            <x v="2"/>
          </reference>
          <reference field="19" count="1" selected="0">
            <x v="5"/>
          </reference>
        </references>
      </pivotArea>
    </format>
    <format dxfId="201">
      <pivotArea dataOnly="0" labelOnly="1" outline="0" fieldPosition="0">
        <references count="7">
          <reference field="7" count="1" selected="0">
            <x v="0"/>
          </reference>
          <reference field="8" count="1" selected="0">
            <x v="69"/>
          </reference>
          <reference field="13" count="1" selected="0">
            <x v="8"/>
          </reference>
          <reference field="16" count="1" selected="0">
            <x v="5"/>
          </reference>
          <reference field="17" count="1">
            <x v="25"/>
          </reference>
          <reference field="18" count="1" selected="0">
            <x v="2"/>
          </reference>
          <reference field="19" count="1" selected="0">
            <x v="56"/>
          </reference>
        </references>
      </pivotArea>
    </format>
    <format dxfId="200">
      <pivotArea dataOnly="0" labelOnly="1" outline="0" fieldPosition="0">
        <references count="7">
          <reference field="7" count="1" selected="0">
            <x v="0"/>
          </reference>
          <reference field="8" count="1" selected="0">
            <x v="80"/>
          </reference>
          <reference field="13" count="1" selected="0">
            <x v="8"/>
          </reference>
          <reference field="16" count="1" selected="0">
            <x v="36"/>
          </reference>
          <reference field="17" count="1">
            <x v="17"/>
          </reference>
          <reference field="18" count="1" selected="0">
            <x v="18"/>
          </reference>
          <reference field="19" count="1" selected="0">
            <x v="56"/>
          </reference>
        </references>
      </pivotArea>
    </format>
    <format dxfId="199">
      <pivotArea dataOnly="0" labelOnly="1" outline="0" fieldPosition="0">
        <references count="7">
          <reference field="7" count="1" selected="0">
            <x v="0"/>
          </reference>
          <reference field="8" count="1" selected="0">
            <x v="62"/>
          </reference>
          <reference field="13" count="1" selected="0">
            <x v="9"/>
          </reference>
          <reference field="16" count="1" selected="0">
            <x v="31"/>
          </reference>
          <reference field="17" count="1">
            <x v="33"/>
          </reference>
          <reference field="18" count="1" selected="0">
            <x v="14"/>
          </reference>
          <reference field="19" count="1" selected="0">
            <x v="56"/>
          </reference>
        </references>
      </pivotArea>
    </format>
    <format dxfId="198">
      <pivotArea dataOnly="0" labelOnly="1" outline="0" fieldPosition="0">
        <references count="7">
          <reference field="7" count="1" selected="0">
            <x v="0"/>
          </reference>
          <reference field="8" count="1" selected="0">
            <x v="63"/>
          </reference>
          <reference field="13" count="1" selected="0">
            <x v="9"/>
          </reference>
          <reference field="16" count="1" selected="0">
            <x v="19"/>
          </reference>
          <reference field="17" count="1">
            <x v="10"/>
          </reference>
          <reference field="18" count="1" selected="0">
            <x v="5"/>
          </reference>
          <reference field="19" count="1" selected="0">
            <x v="16"/>
          </reference>
        </references>
      </pivotArea>
    </format>
    <format dxfId="197">
      <pivotArea dataOnly="0" labelOnly="1" outline="0" fieldPosition="0">
        <references count="7">
          <reference field="7" count="1" selected="0">
            <x v="0"/>
          </reference>
          <reference field="8" count="1" selected="0">
            <x v="64"/>
          </reference>
          <reference field="13" count="1" selected="0">
            <x v="9"/>
          </reference>
          <reference field="16" count="1" selected="0">
            <x v="22"/>
          </reference>
          <reference field="17" count="1">
            <x v="23"/>
          </reference>
          <reference field="18" count="1" selected="0">
            <x v="18"/>
          </reference>
          <reference field="19" count="1" selected="0">
            <x v="56"/>
          </reference>
        </references>
      </pivotArea>
    </format>
    <format dxfId="196">
      <pivotArea dataOnly="0" labelOnly="1" outline="0" fieldPosition="0">
        <references count="7">
          <reference field="7" count="1" selected="0">
            <x v="0"/>
          </reference>
          <reference field="8" count="1" selected="0">
            <x v="65"/>
          </reference>
          <reference field="13" count="1" selected="0">
            <x v="9"/>
          </reference>
          <reference field="16" count="1" selected="0">
            <x v="20"/>
          </reference>
          <reference field="17" count="1">
            <x v="35"/>
          </reference>
          <reference field="18" count="1" selected="0">
            <x v="0"/>
          </reference>
          <reference field="19" count="1" selected="0">
            <x v="38"/>
          </reference>
        </references>
      </pivotArea>
    </format>
    <format dxfId="195">
      <pivotArea dataOnly="0" labelOnly="1" outline="0" fieldPosition="0">
        <references count="7">
          <reference field="7" count="1" selected="0">
            <x v="0"/>
          </reference>
          <reference field="8" count="1" selected="0">
            <x v="79"/>
          </reference>
          <reference field="13" count="1" selected="0">
            <x v="9"/>
          </reference>
          <reference field="16" count="1" selected="0">
            <x v="36"/>
          </reference>
          <reference field="17" count="1">
            <x v="16"/>
          </reference>
          <reference field="18" count="1" selected="0">
            <x v="18"/>
          </reference>
          <reference field="19" count="1" selected="0">
            <x v="56"/>
          </reference>
        </references>
      </pivotArea>
    </format>
    <format dxfId="194">
      <pivotArea dataOnly="0" labelOnly="1" outline="0" fieldPosition="0">
        <references count="7">
          <reference field="7" count="1" selected="0">
            <x v="0"/>
          </reference>
          <reference field="8" count="1" selected="0">
            <x v="83"/>
          </reference>
          <reference field="13" count="1" selected="0">
            <x v="9"/>
          </reference>
          <reference field="16" count="1" selected="0">
            <x v="36"/>
          </reference>
          <reference field="17" count="1">
            <x v="42"/>
          </reference>
          <reference field="18" count="1" selected="0">
            <x v="18"/>
          </reference>
          <reference field="19" count="1" selected="0">
            <x v="56"/>
          </reference>
        </references>
      </pivotArea>
    </format>
    <format dxfId="193">
      <pivotArea dataOnly="0" labelOnly="1" outline="0" fieldPosition="0">
        <references count="7">
          <reference field="7" count="1" selected="0">
            <x v="0"/>
          </reference>
          <reference field="8" count="1" selected="0">
            <x v="57"/>
          </reference>
          <reference field="13" count="1" selected="0">
            <x v="10"/>
          </reference>
          <reference field="16" count="1" selected="0">
            <x v="26"/>
          </reference>
          <reference field="17" count="1">
            <x v="7"/>
          </reference>
          <reference field="18" count="1" selected="0">
            <x v="14"/>
          </reference>
          <reference field="19" count="1" selected="0">
            <x v="56"/>
          </reference>
        </references>
      </pivotArea>
    </format>
    <format dxfId="192">
      <pivotArea dataOnly="0" labelOnly="1" outline="0" fieldPosition="0">
        <references count="7">
          <reference field="7" count="1" selected="0">
            <x v="0"/>
          </reference>
          <reference field="8" count="1" selected="0">
            <x v="71"/>
          </reference>
          <reference field="13" count="1" selected="0">
            <x v="10"/>
          </reference>
          <reference field="16" count="1" selected="0">
            <x v="13"/>
          </reference>
          <reference field="17" count="1">
            <x v="19"/>
          </reference>
          <reference field="18" count="1" selected="0">
            <x v="18"/>
          </reference>
          <reference field="19" count="1" selected="0">
            <x v="56"/>
          </reference>
        </references>
      </pivotArea>
    </format>
    <format dxfId="191">
      <pivotArea dataOnly="0" labelOnly="1" outline="0" fieldPosition="0">
        <references count="7">
          <reference field="7" count="1" selected="0">
            <x v="0"/>
          </reference>
          <reference field="8" count="1" selected="0">
            <x v="55"/>
          </reference>
          <reference field="13" count="1" selected="0">
            <x v="11"/>
          </reference>
          <reference field="16" count="1" selected="0">
            <x v="35"/>
          </reference>
          <reference field="17" count="1">
            <x v="24"/>
          </reference>
          <reference field="18" count="1" selected="0">
            <x v="18"/>
          </reference>
          <reference field="19" count="1" selected="0">
            <x v="56"/>
          </reference>
        </references>
      </pivotArea>
    </format>
    <format dxfId="190">
      <pivotArea dataOnly="0" labelOnly="1" outline="0" fieldPosition="0">
        <references count="7">
          <reference field="7" count="1" selected="0">
            <x v="0"/>
          </reference>
          <reference field="8" count="1" selected="0">
            <x v="66"/>
          </reference>
          <reference field="13" count="1" selected="0">
            <x v="11"/>
          </reference>
          <reference field="16" count="1" selected="0">
            <x v="24"/>
          </reference>
          <reference field="17" count="1">
            <x v="39"/>
          </reference>
          <reference field="18" count="1" selected="0">
            <x v="18"/>
          </reference>
          <reference field="19" count="1" selected="0">
            <x v="56"/>
          </reference>
        </references>
      </pivotArea>
    </format>
    <format dxfId="189">
      <pivotArea dataOnly="0" labelOnly="1" outline="0" fieldPosition="0">
        <references count="7">
          <reference field="7" count="1" selected="0">
            <x v="0"/>
          </reference>
          <reference field="8" count="1" selected="0">
            <x v="81"/>
          </reference>
          <reference field="13" count="1" selected="0">
            <x v="11"/>
          </reference>
          <reference field="16" count="1" selected="0">
            <x v="36"/>
          </reference>
          <reference field="17" count="1">
            <x v="3"/>
          </reference>
          <reference field="18" count="1" selected="0">
            <x v="18"/>
          </reference>
          <reference field="19" count="1" selected="0">
            <x v="56"/>
          </reference>
        </references>
      </pivotArea>
    </format>
    <format dxfId="188">
      <pivotArea dataOnly="0" labelOnly="1" outline="0" fieldPosition="0">
        <references count="7">
          <reference field="7" count="1" selected="0">
            <x v="0"/>
          </reference>
          <reference field="8" count="1" selected="0">
            <x v="82"/>
          </reference>
          <reference field="13" count="1" selected="0">
            <x v="11"/>
          </reference>
          <reference field="16" count="1" selected="0">
            <x v="36"/>
          </reference>
          <reference field="17" count="1">
            <x v="20"/>
          </reference>
          <reference field="18" count="1" selected="0">
            <x v="18"/>
          </reference>
          <reference field="19" count="1" selected="0">
            <x v="56"/>
          </reference>
        </references>
      </pivotArea>
    </format>
    <format dxfId="187">
      <pivotArea dataOnly="0" labelOnly="1" outline="0" fieldPosition="0">
        <references count="7">
          <reference field="7" count="1" selected="0">
            <x v="0"/>
          </reference>
          <reference field="8" count="1" selected="0">
            <x v="67"/>
          </reference>
          <reference field="13" count="1" selected="0">
            <x v="12"/>
          </reference>
          <reference field="16" count="1" selected="0">
            <x v="7"/>
          </reference>
          <reference field="17" count="1">
            <x v="26"/>
          </reference>
          <reference field="18" count="1" selected="0">
            <x v="18"/>
          </reference>
          <reference field="19" count="1" selected="0">
            <x v="56"/>
          </reference>
        </references>
      </pivotArea>
    </format>
    <format dxfId="186">
      <pivotArea dataOnly="0" labelOnly="1" outline="0" fieldPosition="0">
        <references count="7">
          <reference field="7" count="1" selected="0">
            <x v="0"/>
          </reference>
          <reference field="8" count="1" selected="0">
            <x v="72"/>
          </reference>
          <reference field="13" count="1" selected="0">
            <x v="12"/>
          </reference>
          <reference field="16" count="1" selected="0">
            <x v="12"/>
          </reference>
          <reference field="17" count="1">
            <x v="18"/>
          </reference>
          <reference field="18" count="1" selected="0">
            <x v="18"/>
          </reference>
          <reference field="19" count="1" selected="0">
            <x v="56"/>
          </reference>
        </references>
      </pivotArea>
    </format>
    <format dxfId="185">
      <pivotArea dataOnly="0" labelOnly="1" outline="0" fieldPosition="0">
        <references count="7">
          <reference field="7" count="1" selected="0">
            <x v="0"/>
          </reference>
          <reference field="8" count="1" selected="0">
            <x v="74"/>
          </reference>
          <reference field="13" count="1" selected="0">
            <x v="12"/>
          </reference>
          <reference field="16" count="1" selected="0">
            <x v="13"/>
          </reference>
          <reference field="17" count="1">
            <x v="37"/>
          </reference>
          <reference field="18" count="1" selected="0">
            <x v="18"/>
          </reference>
          <reference field="19" count="1" selected="0">
            <x v="56"/>
          </reference>
        </references>
      </pivotArea>
    </format>
    <format dxfId="184">
      <pivotArea dataOnly="0" labelOnly="1" outline="0" fieldPosition="0">
        <references count="7">
          <reference field="7" count="1" selected="0">
            <x v="0"/>
          </reference>
          <reference field="8" count="1" selected="0">
            <x v="60"/>
          </reference>
          <reference field="13" count="1" selected="0">
            <x v="13"/>
          </reference>
          <reference field="16" count="1" selected="0">
            <x v="17"/>
          </reference>
          <reference field="17" count="1">
            <x v="4"/>
          </reference>
          <reference field="18" count="1" selected="0">
            <x v="5"/>
          </reference>
          <reference field="19" count="1" selected="0">
            <x v="56"/>
          </reference>
        </references>
      </pivotArea>
    </format>
    <format dxfId="183">
      <pivotArea dataOnly="0" labelOnly="1" outline="0" fieldPosition="0">
        <references count="7">
          <reference field="7" count="1" selected="0">
            <x v="0"/>
          </reference>
          <reference field="8" count="1" selected="0">
            <x v="61"/>
          </reference>
          <reference field="13" count="1" selected="0">
            <x v="13"/>
          </reference>
          <reference field="16" count="1" selected="0">
            <x v="15"/>
          </reference>
          <reference field="17" count="1">
            <x v="28"/>
          </reference>
          <reference field="18" count="1" selected="0">
            <x v="9"/>
          </reference>
          <reference field="19" count="1" selected="0">
            <x v="56"/>
          </reference>
        </references>
      </pivotArea>
    </format>
    <format dxfId="182">
      <pivotArea dataOnly="0" labelOnly="1" outline="0" fieldPosition="0">
        <references count="7">
          <reference field="7" count="1" selected="0">
            <x v="0"/>
          </reference>
          <reference field="8" count="1" selected="0">
            <x v="68"/>
          </reference>
          <reference field="13" count="1" selected="0">
            <x v="13"/>
          </reference>
          <reference field="16" count="1" selected="0">
            <x v="21"/>
          </reference>
          <reference field="17" count="1">
            <x v="36"/>
          </reference>
          <reference field="18" count="1" selected="0">
            <x v="2"/>
          </reference>
          <reference field="19" count="1" selected="0">
            <x v="56"/>
          </reference>
        </references>
      </pivotArea>
    </format>
    <format dxfId="181">
      <pivotArea dataOnly="0" labelOnly="1" outline="0" fieldPosition="0">
        <references count="7">
          <reference field="7" count="1" selected="0">
            <x v="0"/>
          </reference>
          <reference field="8" count="1" selected="0">
            <x v="77"/>
          </reference>
          <reference field="13" count="1" selected="0">
            <x v="13"/>
          </reference>
          <reference field="16" count="1" selected="0">
            <x v="36"/>
          </reference>
          <reference field="17" count="1">
            <x v="41"/>
          </reference>
          <reference field="18" count="1" selected="0">
            <x v="18"/>
          </reference>
          <reference field="19" count="1" selected="0">
            <x v="56"/>
          </reference>
        </references>
      </pivotArea>
    </format>
    <format dxfId="180">
      <pivotArea dataOnly="0" labelOnly="1" outline="0" fieldPosition="0">
        <references count="7">
          <reference field="7" count="1" selected="0">
            <x v="0"/>
          </reference>
          <reference field="8" count="1" selected="0">
            <x v="50"/>
          </reference>
          <reference field="13" count="1" selected="0">
            <x v="14"/>
          </reference>
          <reference field="16" count="1" selected="0">
            <x v="2"/>
          </reference>
          <reference field="17" count="1">
            <x v="1"/>
          </reference>
          <reference field="18" count="1" selected="0">
            <x v="14"/>
          </reference>
          <reference field="19" count="1" selected="0">
            <x v="41"/>
          </reference>
        </references>
      </pivotArea>
    </format>
    <format dxfId="179">
      <pivotArea dataOnly="0" labelOnly="1" outline="0" fieldPosition="0">
        <references count="7">
          <reference field="7" count="1" selected="0">
            <x v="0"/>
          </reference>
          <reference field="8" count="1" selected="0">
            <x v="51"/>
          </reference>
          <reference field="13" count="1" selected="0">
            <x v="14"/>
          </reference>
          <reference field="16" count="1" selected="0">
            <x v="6"/>
          </reference>
          <reference field="17" count="1">
            <x v="27"/>
          </reference>
          <reference field="18" count="1" selected="0">
            <x v="18"/>
          </reference>
          <reference field="19" count="1" selected="0">
            <x v="56"/>
          </reference>
        </references>
      </pivotArea>
    </format>
    <format dxfId="178">
      <pivotArea dataOnly="0" labelOnly="1" outline="0" fieldPosition="0">
        <references count="7">
          <reference field="7" count="1" selected="0">
            <x v="0"/>
          </reference>
          <reference field="8" count="1" selected="0">
            <x v="52"/>
          </reference>
          <reference field="13" count="1" selected="0">
            <x v="14"/>
          </reference>
          <reference field="16" count="1" selected="0">
            <x v="23"/>
          </reference>
          <reference field="17" count="1">
            <x v="27"/>
          </reference>
          <reference field="18" count="1" selected="0">
            <x v="18"/>
          </reference>
          <reference field="19" count="1" selected="0">
            <x v="56"/>
          </reference>
        </references>
      </pivotArea>
    </format>
    <format dxfId="177">
      <pivotArea dataOnly="0" labelOnly="1" outline="0" fieldPosition="0">
        <references count="7">
          <reference field="7" count="1" selected="0">
            <x v="0"/>
          </reference>
          <reference field="8" count="1" selected="0">
            <x v="53"/>
          </reference>
          <reference field="13" count="1" selected="0">
            <x v="16"/>
          </reference>
          <reference field="16" count="1" selected="0">
            <x v="10"/>
          </reference>
          <reference field="17" count="1">
            <x v="14"/>
          </reference>
          <reference field="18" count="1" selected="0">
            <x v="5"/>
          </reference>
          <reference field="19" count="1" selected="0">
            <x v="56"/>
          </reference>
        </references>
      </pivotArea>
    </format>
    <format dxfId="176">
      <pivotArea dataOnly="0" labelOnly="1" outline="0" fieldPosition="0">
        <references count="7">
          <reference field="7" count="1" selected="0">
            <x v="0"/>
          </reference>
          <reference field="8" count="1" selected="0">
            <x v="84"/>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5">
      <pivotArea dataOnly="0" labelOnly="1" outline="0" fieldPosition="0">
        <references count="7">
          <reference field="7" count="1" selected="0">
            <x v="0"/>
          </reference>
          <reference field="8" count="1" selected="0">
            <x v="85"/>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4">
      <pivotArea dataOnly="0" labelOnly="1" outline="0" fieldPosition="0">
        <references count="7">
          <reference field="7" count="1" selected="0">
            <x v="0"/>
          </reference>
          <reference field="8" count="1" selected="0">
            <x v="86"/>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3">
      <pivotArea dataOnly="0" labelOnly="1" outline="0" fieldPosition="0">
        <references count="7">
          <reference field="7" count="1" selected="0">
            <x v="0"/>
          </reference>
          <reference field="8" count="1" selected="0">
            <x v="87"/>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2">
      <pivotArea dataOnly="0" labelOnly="1" outline="0" fieldPosition="0">
        <references count="7">
          <reference field="7" count="1" selected="0">
            <x v="1"/>
          </reference>
          <reference field="8" count="1" selected="0">
            <x v="39"/>
          </reference>
          <reference field="13" count="1" selected="0">
            <x v="7"/>
          </reference>
          <reference field="16" count="1" selected="0">
            <x v="29"/>
          </reference>
          <reference field="17" count="1">
            <x v="2"/>
          </reference>
          <reference field="18" count="1" selected="0">
            <x v="13"/>
          </reference>
          <reference field="19" count="1" selected="0">
            <x v="17"/>
          </reference>
        </references>
      </pivotArea>
    </format>
    <format dxfId="171">
      <pivotArea dataOnly="0" labelOnly="1" outline="0" fieldPosition="0">
        <references count="7">
          <reference field="7" count="1" selected="0">
            <x v="1"/>
          </reference>
          <reference field="8" count="1" selected="0">
            <x v="46"/>
          </reference>
          <reference field="13" count="1" selected="0">
            <x v="7"/>
          </reference>
          <reference field="16" count="1" selected="0">
            <x v="9"/>
          </reference>
          <reference field="17" count="1">
            <x v="13"/>
          </reference>
          <reference field="18" count="1" selected="0">
            <x v="13"/>
          </reference>
          <reference field="19" count="1" selected="0">
            <x v="38"/>
          </reference>
        </references>
      </pivotArea>
    </format>
    <format dxfId="170">
      <pivotArea dataOnly="0" labelOnly="1" outline="0" fieldPosition="0">
        <references count="7">
          <reference field="7" count="1" selected="0">
            <x v="1"/>
          </reference>
          <reference field="8" count="1" selected="0">
            <x v="38"/>
          </reference>
          <reference field="13" count="1" selected="0">
            <x v="8"/>
          </reference>
          <reference field="16" count="1" selected="0">
            <x v="4"/>
          </reference>
          <reference field="17" count="1">
            <x v="5"/>
          </reference>
          <reference field="18" count="1" selected="0">
            <x v="2"/>
          </reference>
          <reference field="19" count="1" selected="0">
            <x v="7"/>
          </reference>
        </references>
      </pivotArea>
    </format>
    <format dxfId="169">
      <pivotArea dataOnly="0" labelOnly="1" outline="0" fieldPosition="0">
        <references count="7">
          <reference field="7" count="1" selected="0">
            <x v="1"/>
          </reference>
          <reference field="8" count="1" selected="0">
            <x v="40"/>
          </reference>
          <reference field="13" count="1" selected="0">
            <x v="8"/>
          </reference>
          <reference field="16" count="1" selected="0">
            <x v="0"/>
          </reference>
          <reference field="17" count="1">
            <x v="12"/>
          </reference>
          <reference field="18" count="1" selected="0">
            <x v="13"/>
          </reference>
          <reference field="19" count="1" selected="0">
            <x v="17"/>
          </reference>
        </references>
      </pivotArea>
    </format>
    <format dxfId="168">
      <pivotArea dataOnly="0" labelOnly="1" outline="0" fieldPosition="0">
        <references count="7">
          <reference field="7" count="1" selected="0">
            <x v="1"/>
          </reference>
          <reference field="8" count="1" selected="0">
            <x v="41"/>
          </reference>
          <reference field="13" count="1" selected="0">
            <x v="8"/>
          </reference>
          <reference field="16" count="1" selected="0">
            <x v="1"/>
          </reference>
          <reference field="17" count="1">
            <x v="12"/>
          </reference>
          <reference field="18" count="1" selected="0">
            <x v="13"/>
          </reference>
          <reference field="19" count="1" selected="0">
            <x v="17"/>
          </reference>
        </references>
      </pivotArea>
    </format>
    <format dxfId="167">
      <pivotArea dataOnly="0" labelOnly="1" outline="0" fieldPosition="0">
        <references count="7">
          <reference field="7" count="1" selected="0">
            <x v="1"/>
          </reference>
          <reference field="8" count="1" selected="0">
            <x v="59"/>
          </reference>
          <reference field="13" count="1" selected="0">
            <x v="8"/>
          </reference>
          <reference field="16" count="1" selected="0">
            <x v="14"/>
          </reference>
          <reference field="17" count="1">
            <x v="6"/>
          </reference>
          <reference field="18" count="1" selected="0">
            <x v="8"/>
          </reference>
          <reference field="19" count="1" selected="0">
            <x v="56"/>
          </reference>
        </references>
      </pivotArea>
    </format>
    <format dxfId="166">
      <pivotArea dataOnly="0" labelOnly="1" outline="0" fieldPosition="0">
        <references count="7">
          <reference field="7" count="1" selected="0">
            <x v="1"/>
          </reference>
          <reference field="8" count="1" selected="0">
            <x v="49"/>
          </reference>
          <reference field="13" count="1" selected="0">
            <x v="9"/>
          </reference>
          <reference field="16" count="1" selected="0">
            <x v="3"/>
          </reference>
          <reference field="17" count="1">
            <x v="32"/>
          </reference>
          <reference field="18" count="1" selected="0">
            <x v="14"/>
          </reference>
          <reference field="19" count="1" selected="0">
            <x v="49"/>
          </reference>
        </references>
      </pivotArea>
    </format>
    <format dxfId="165">
      <pivotArea dataOnly="0" labelOnly="1" outline="0" fieldPosition="0">
        <references count="7">
          <reference field="7" count="1" selected="0">
            <x v="1"/>
          </reference>
          <reference field="8" count="1" selected="0">
            <x v="58"/>
          </reference>
          <reference field="13" count="1" selected="0">
            <x v="10"/>
          </reference>
          <reference field="16" count="1" selected="0">
            <x v="14"/>
          </reference>
          <reference field="17" count="1">
            <x v="6"/>
          </reference>
          <reference field="18" count="1" selected="0">
            <x v="8"/>
          </reference>
          <reference field="19" count="1" selected="0">
            <x v="56"/>
          </reference>
        </references>
      </pivotArea>
    </format>
    <format dxfId="164">
      <pivotArea dataOnly="0" labelOnly="1" outline="0" fieldPosition="0">
        <references count="7">
          <reference field="7" count="1" selected="0">
            <x v="1"/>
          </reference>
          <reference field="8" count="1" selected="0">
            <x v="73"/>
          </reference>
          <reference field="13" count="1" selected="0">
            <x v="12"/>
          </reference>
          <reference field="16" count="1" selected="0">
            <x v="27"/>
          </reference>
          <reference field="17" count="1">
            <x v="34"/>
          </reference>
          <reference field="18" count="1" selected="0">
            <x v="18"/>
          </reference>
          <reference field="19" count="1" selected="0">
            <x v="56"/>
          </reference>
        </references>
      </pivotArea>
    </format>
    <format dxfId="163">
      <pivotArea dataOnly="0" labelOnly="1" outline="0" fieldPosition="0">
        <references count="7">
          <reference field="7" count="1" selected="0">
            <x v="1"/>
          </reference>
          <reference field="8" count="1" selected="0">
            <x v="56"/>
          </reference>
          <reference field="13" count="1" selected="0">
            <x v="13"/>
          </reference>
          <reference field="16" count="1" selected="0">
            <x v="8"/>
          </reference>
          <reference field="17" count="1">
            <x v="22"/>
          </reference>
          <reference field="18" count="1" selected="0">
            <x v="14"/>
          </reference>
          <reference field="19" count="1" selected="0">
            <x v="56"/>
          </reference>
        </references>
      </pivotArea>
    </format>
    <format dxfId="162">
      <pivotArea dataOnly="0" labelOnly="1" outline="0" fieldPosition="0">
        <references count="7">
          <reference field="7" count="1" selected="0">
            <x v="1"/>
          </reference>
          <reference field="8" count="1" selected="0">
            <x v="48"/>
          </reference>
          <reference field="13" count="1" selected="0">
            <x v="14"/>
          </reference>
          <reference field="16" count="1" selected="0">
            <x v="18"/>
          </reference>
          <reference field="17" count="1">
            <x v="29"/>
          </reference>
          <reference field="18" count="1" selected="0">
            <x v="11"/>
          </reference>
          <reference field="19" count="1" selected="0">
            <x v="31"/>
          </reference>
        </references>
      </pivotArea>
    </format>
    <format dxfId="161">
      <pivotArea dataOnly="0" labelOnly="1" outline="0" fieldPosition="0">
        <references count="7">
          <reference field="7" count="1" selected="0">
            <x v="1"/>
          </reference>
          <reference field="8" count="1" selected="0">
            <x v="78"/>
          </reference>
          <reference field="13" count="1" selected="0">
            <x v="14"/>
          </reference>
          <reference field="16" count="1" selected="0">
            <x v="36"/>
          </reference>
          <reference field="17" count="1">
            <x v="0"/>
          </reference>
          <reference field="18" count="1" selected="0">
            <x v="18"/>
          </reference>
          <reference field="19" count="1" selected="0">
            <x v="56"/>
          </reference>
        </references>
      </pivotArea>
    </format>
  </formats>
  <pivotTableStyleInfo name="PivotTable Style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B82A26-4647-466E-A4C8-06E20AD40242}" name="PVTTimeAndMaterial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B4:AD27" firstHeaderRow="0" firstDataRow="1" firstDataCol="1"/>
  <pivotFields count="10">
    <pivotField showAll="0"/>
    <pivotField showAll="0">
      <items count="8">
        <item x="6"/>
        <item x="0"/>
        <item x="5"/>
        <item x="2"/>
        <item x="3"/>
        <item x="4"/>
        <item x="1"/>
        <item t="default"/>
      </items>
    </pivotField>
    <pivotField axis="axisRow" numFmtId="14" showAll="0">
      <items count="9">
        <item m="1" x="5"/>
        <item m="1" x="6"/>
        <item m="1" x="7"/>
        <item x="0"/>
        <item x="1"/>
        <item x="2"/>
        <item x="3"/>
        <item x="4"/>
        <item t="default"/>
      </items>
    </pivotField>
    <pivotField showAll="0"/>
    <pivotField axis="axisRow" showAll="0">
      <items count="15">
        <item m="1" x="11"/>
        <item m="1" x="12"/>
        <item m="1" x="10"/>
        <item m="1" x="13"/>
        <item m="1" x="8"/>
        <item m="1" x="9"/>
        <item x="0"/>
        <item x="2"/>
        <item x="4"/>
        <item x="1"/>
        <item m="1" x="7"/>
        <item x="3"/>
        <item m="1" x="5"/>
        <item m="1" x="6"/>
        <item t="default"/>
      </items>
    </pivotField>
    <pivotField showAll="0"/>
    <pivotField dataField="1" showAll="0"/>
    <pivotField dataField="1" showAll="0"/>
    <pivotField numFmtId="173" showAll="0"/>
    <pivotField showAll="0"/>
  </pivotFields>
  <rowFields count="2">
    <field x="4"/>
    <field x="2"/>
  </rowFields>
  <rowItems count="23">
    <i>
      <x v="6"/>
    </i>
    <i r="1">
      <x v="4"/>
    </i>
    <i r="1">
      <x v="5"/>
    </i>
    <i r="1">
      <x v="6"/>
    </i>
    <i r="1">
      <x v="7"/>
    </i>
    <i>
      <x v="7"/>
    </i>
    <i r="1">
      <x v="4"/>
    </i>
    <i r="1">
      <x v="5"/>
    </i>
    <i r="1">
      <x v="6"/>
    </i>
    <i r="1">
      <x v="7"/>
    </i>
    <i>
      <x v="8"/>
    </i>
    <i r="1">
      <x v="5"/>
    </i>
    <i r="1">
      <x v="6"/>
    </i>
    <i r="1">
      <x v="7"/>
    </i>
    <i>
      <x v="9"/>
    </i>
    <i r="1">
      <x v="4"/>
    </i>
    <i r="1">
      <x v="5"/>
    </i>
    <i r="1">
      <x v="6"/>
    </i>
    <i r="1">
      <x v="7"/>
    </i>
    <i>
      <x v="11"/>
    </i>
    <i r="1">
      <x v="5"/>
    </i>
    <i r="1">
      <x v="6"/>
    </i>
    <i t="grand">
      <x/>
    </i>
  </rowItems>
  <colFields count="1">
    <field x="-2"/>
  </colFields>
  <colItems count="2">
    <i>
      <x/>
    </i>
    <i i="1">
      <x v="1"/>
    </i>
  </colItems>
  <dataFields count="2">
    <dataField name="Sum of Qty" fld="6" baseField="0" baseItem="0"/>
    <dataField name="Sum of Cost" fld="7" baseField="0" baseItem="0"/>
  </dataFields>
  <pivotTableStyleInfo name="PivotStyleLight16" showRowHeaders="1" showColHeaders="1" showRowStripes="0" showColStripes="0" showLastColumn="1"/>
  <filters count="1">
    <filter fld="2" type="dateBetween" evalOrder="-1" id="6" name="Date Used">
      <autoFilter ref="A1">
        <filterColumn colId="0">
          <customFilters and="1">
            <customFilter operator="greaterThanOrEqual" val="45870"/>
            <customFilter operator="lessThanOrEqual" val="459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79D068-1E21-442A-80DE-2A4E4C5D8F5C}" name="PVTSystemOverview"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colHeaderCaption=".">
  <location ref="B3:AT120" firstHeaderRow="1" firstDataRow="2" firstDataCol="1"/>
  <pivotFields count="67">
    <pivotField showAll="0" defaultSubtotal="0"/>
    <pivotField showAll="0" defaultSubtotal="0"/>
    <pivotField showAll="0" defaultSubtotal="0"/>
    <pivotField showAll="0" defaultSubtotal="0">
      <items count="2">
        <item x="0"/>
        <item x="1"/>
      </items>
    </pivotField>
    <pivotField subtotalTop="0" showAll="0" defaultSubtotal="0"/>
    <pivotField subtotalTop="0" showAll="0" defaultSubtotal="0"/>
    <pivotField subtotalTop="0" showAll="0" defaultSubtotal="0"/>
    <pivotField subtotalTop="0" showAll="0" defaultSubtotal="0"/>
    <pivotField dataField="1" numFmtId="171" showAll="0" defaultSubtotal="0"/>
    <pivotField axis="axisCol" showAll="0" defaultSubtotal="0">
      <items count="301">
        <item m="1" x="47"/>
        <item m="1" x="48"/>
        <item m="1" x="49"/>
        <item m="1" x="50"/>
        <item m="1" x="51"/>
        <item m="1" x="52"/>
        <item m="1" x="53"/>
        <item m="1" x="54"/>
        <item m="1" x="55"/>
        <item m="1" x="56"/>
        <item m="1" x="57"/>
        <item m="1" x="58"/>
        <item m="1" x="59"/>
        <item m="1" x="60"/>
        <item m="1" x="61"/>
        <item m="1" x="62"/>
        <item m="1" x="64"/>
        <item m="1" x="63"/>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2"/>
        <item m="1" x="161"/>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3"/>
        <item m="1" x="264"/>
        <item m="1" x="265"/>
        <item m="1" x="266"/>
        <item m="1" x="267"/>
        <item m="1" x="262"/>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45"/>
        <item m="1" x="43"/>
        <item x="2"/>
        <item x="0"/>
        <item x="4"/>
        <item x="1"/>
        <item x="3"/>
        <item x="5"/>
        <item x="6"/>
        <item x="7"/>
        <item m="1" x="300"/>
        <item x="9"/>
        <item x="20"/>
        <item m="1" x="44"/>
        <item x="8"/>
        <item x="10"/>
        <item x="11"/>
        <item x="12"/>
        <item x="13"/>
        <item x="14"/>
        <item x="15"/>
        <item x="16"/>
        <item x="17"/>
        <item x="18"/>
        <item x="19"/>
        <item x="21"/>
        <item x="22"/>
        <item x="23"/>
        <item x="24"/>
        <item x="25"/>
        <item x="26"/>
        <item x="27"/>
        <item x="28"/>
        <item x="29"/>
        <item x="30"/>
        <item x="31"/>
        <item x="32"/>
        <item x="33"/>
        <item x="34"/>
        <item x="35"/>
        <item x="36"/>
        <item x="37"/>
        <item x="38"/>
        <item m="1" x="46"/>
        <item x="39"/>
        <item x="40"/>
        <item x="41"/>
        <item x="42"/>
      </items>
    </pivotField>
    <pivotField subtotalTop="0" showAll="0" defaultSubtotal="0"/>
    <pivotField subtotalTop="0" showAll="0" defaultSubtotal="0"/>
    <pivotField subtotalTop="0" showAll="0" defaultSubtotal="0"/>
    <pivotField axis="axisRow" showAll="0" defaultSubtotal="0">
      <items count="21">
        <item m="1" x="13"/>
        <item m="1" x="15"/>
        <item m="1" x="16"/>
        <item m="1" x="17"/>
        <item m="1" x="14"/>
        <item x="2"/>
        <item x="1"/>
        <item x="0"/>
        <item x="5"/>
        <item x="4"/>
        <item x="3"/>
        <item x="6"/>
        <item m="1" x="20"/>
        <item m="1" x="18"/>
        <item m="1" x="19"/>
        <item x="7"/>
        <item x="8"/>
        <item x="9"/>
        <item x="10"/>
        <item x="11"/>
        <item x="12"/>
      </items>
    </pivotField>
    <pivotField subtotalTop="0" showAll="0" defaultSubtotal="0"/>
    <pivotField subtotalTop="0" showAll="0" defaultSubtotal="0"/>
    <pivotField subtotalTop="0" showAll="0" defaultSubtotal="0"/>
    <pivotField subtotalTop="0" showAll="0" defaultSubtotal="0"/>
    <pivotField axis="axisRow" showAll="0" defaultSubtotal="0">
      <items count="21">
        <item m="1" x="16"/>
        <item x="0"/>
        <item m="1" x="12"/>
        <item m="1" x="13"/>
        <item m="1" x="11"/>
        <item m="1" x="14"/>
        <item m="1" x="17"/>
        <item m="1" x="20"/>
        <item x="5"/>
        <item m="1" x="15"/>
        <item m="1" x="19"/>
        <item m="1" x="18"/>
        <item x="6"/>
        <item x="1"/>
        <item x="2"/>
        <item x="3"/>
        <item x="4"/>
        <item x="7"/>
        <item x="8"/>
        <item x="9"/>
        <item x="10"/>
      </items>
    </pivotField>
    <pivotField axis="axisRow" showAll="0" sortType="ascending" defaultSubtotal="0">
      <items count="58">
        <item m="1" x="27"/>
        <item m="1" x="30"/>
        <item m="1" x="17"/>
        <item m="1" x="36"/>
        <item m="1" x="28"/>
        <item x="0"/>
        <item m="1" x="37"/>
        <item m="1" x="33"/>
        <item m="1" x="54"/>
        <item m="1" x="20"/>
        <item m="1" x="52"/>
        <item m="1" x="53"/>
        <item m="1" x="47"/>
        <item m="1" x="29"/>
        <item m="1" x="44"/>
        <item m="1" x="16"/>
        <item m="1" x="46"/>
        <item m="1" x="55"/>
        <item m="1" x="25"/>
        <item m="1" x="51"/>
        <item m="1" x="50"/>
        <item m="1" x="22"/>
        <item m="1" x="19"/>
        <item m="1" x="15"/>
        <item m="1" x="34"/>
        <item m="1" x="49"/>
        <item m="1" x="48"/>
        <item m="1" x="32"/>
        <item m="1" x="43"/>
        <item m="1" x="26"/>
        <item m="1" x="39"/>
        <item m="1" x="23"/>
        <item m="1" x="45"/>
        <item m="1" x="57"/>
        <item m="1" x="24"/>
        <item m="1" x="40"/>
        <item m="1" x="21"/>
        <item m="1" x="38"/>
        <item m="1" x="42"/>
        <item m="1" x="35"/>
        <item m="1" x="18"/>
        <item m="1" x="56"/>
        <item m="1" x="41"/>
        <item m="1" x="31"/>
        <item x="10"/>
        <item x="1"/>
        <item x="2"/>
        <item x="3"/>
        <item x="4"/>
        <item x="5"/>
        <item x="6"/>
        <item x="7"/>
        <item x="8"/>
        <item x="9"/>
        <item x="11"/>
        <item x="12"/>
        <item x="13"/>
        <item x="14"/>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ubtotalTop="0" showAll="0" defaultSubtotal="0"/>
    <pivotField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13"/>
    <field x="18"/>
    <field x="19"/>
  </rowFields>
  <rowItems count="116">
    <i>
      <x v="5"/>
    </i>
    <i r="1">
      <x v="1"/>
    </i>
    <i r="2">
      <x v="48"/>
    </i>
    <i r="1">
      <x v="8"/>
    </i>
    <i r="2">
      <x v="44"/>
    </i>
    <i r="1">
      <x v="14"/>
    </i>
    <i r="2">
      <x v="46"/>
    </i>
    <i r="1">
      <x v="15"/>
    </i>
    <i r="2">
      <x v="49"/>
    </i>
    <i r="2">
      <x v="50"/>
    </i>
    <i r="1">
      <x v="17"/>
    </i>
    <i r="2">
      <x v="57"/>
    </i>
    <i>
      <x v="6"/>
    </i>
    <i r="1">
      <x v="8"/>
    </i>
    <i r="2">
      <x v="56"/>
    </i>
    <i r="1">
      <x v="12"/>
    </i>
    <i r="2">
      <x v="44"/>
    </i>
    <i r="1">
      <x v="13"/>
    </i>
    <i r="2">
      <x v="45"/>
    </i>
    <i r="2">
      <x v="49"/>
    </i>
    <i r="1">
      <x v="15"/>
    </i>
    <i r="2">
      <x v="49"/>
    </i>
    <i r="2">
      <x v="50"/>
    </i>
    <i>
      <x v="7"/>
    </i>
    <i r="1">
      <x v="1"/>
    </i>
    <i r="2">
      <x v="44"/>
    </i>
    <i r="2">
      <x v="5"/>
    </i>
    <i r="2">
      <x v="47"/>
    </i>
    <i r="1">
      <x v="12"/>
    </i>
    <i r="2">
      <x v="44"/>
    </i>
    <i r="1">
      <x v="13"/>
    </i>
    <i r="2">
      <x v="45"/>
    </i>
    <i r="1">
      <x v="15"/>
    </i>
    <i r="2">
      <x v="50"/>
    </i>
    <i r="1">
      <x v="17"/>
    </i>
    <i r="2">
      <x v="44"/>
    </i>
    <i>
      <x v="8"/>
    </i>
    <i r="1">
      <x v="8"/>
    </i>
    <i r="2">
      <x v="44"/>
    </i>
    <i r="2">
      <x v="52"/>
    </i>
    <i r="1">
      <x v="12"/>
    </i>
    <i r="2">
      <x v="44"/>
    </i>
    <i r="1">
      <x v="15"/>
    </i>
    <i r="2">
      <x v="50"/>
    </i>
    <i r="2">
      <x v="55"/>
    </i>
    <i r="1">
      <x v="18"/>
    </i>
    <i r="2">
      <x v="49"/>
    </i>
    <i>
      <x v="9"/>
    </i>
    <i r="1">
      <x v="8"/>
    </i>
    <i r="2">
      <x v="53"/>
    </i>
    <i r="1">
      <x v="12"/>
    </i>
    <i r="2">
      <x v="44"/>
    </i>
    <i r="1">
      <x v="15"/>
    </i>
    <i r="2">
      <x v="50"/>
    </i>
    <i r="1">
      <x v="16"/>
    </i>
    <i r="2">
      <x v="51"/>
    </i>
    <i r="1">
      <x v="19"/>
    </i>
    <i r="2">
      <x v="44"/>
    </i>
    <i r="1">
      <x v="20"/>
    </i>
    <i r="2">
      <x v="44"/>
    </i>
    <i>
      <x v="10"/>
    </i>
    <i r="1">
      <x v="1"/>
    </i>
    <i r="2">
      <x v="48"/>
    </i>
    <i>
      <x v="11"/>
    </i>
    <i r="1">
      <x v="15"/>
    </i>
    <i r="2">
      <x v="44"/>
    </i>
    <i>
      <x v="15"/>
    </i>
    <i r="1">
      <x v="12"/>
    </i>
    <i r="2">
      <x v="44"/>
    </i>
    <i r="1">
      <x v="15"/>
    </i>
    <i r="2">
      <x v="50"/>
    </i>
    <i>
      <x v="16"/>
    </i>
    <i r="1">
      <x v="1"/>
    </i>
    <i r="2">
      <x v="44"/>
    </i>
    <i r="1">
      <x v="8"/>
    </i>
    <i r="2">
      <x v="44"/>
    </i>
    <i r="1">
      <x v="12"/>
    </i>
    <i r="2">
      <x v="44"/>
    </i>
    <i r="1">
      <x v="14"/>
    </i>
    <i r="2">
      <x v="44"/>
    </i>
    <i r="1">
      <x v="15"/>
    </i>
    <i r="2">
      <x v="44"/>
    </i>
    <i r="2">
      <x v="50"/>
    </i>
    <i>
      <x v="17"/>
    </i>
    <i r="1">
      <x v="8"/>
    </i>
    <i r="2">
      <x v="44"/>
    </i>
    <i r="1">
      <x v="12"/>
    </i>
    <i r="2">
      <x v="44"/>
    </i>
    <i r="1">
      <x v="15"/>
    </i>
    <i r="2">
      <x v="50"/>
    </i>
    <i r="1">
      <x v="17"/>
    </i>
    <i r="2">
      <x v="44"/>
    </i>
    <i r="1">
      <x v="19"/>
    </i>
    <i r="2">
      <x v="44"/>
    </i>
    <i>
      <x v="18"/>
    </i>
    <i r="1">
      <x v="12"/>
    </i>
    <i r="2">
      <x v="44"/>
    </i>
    <i r="1">
      <x v="14"/>
    </i>
    <i r="2">
      <x v="44"/>
    </i>
    <i>
      <x v="19"/>
    </i>
    <i r="1">
      <x v="12"/>
    </i>
    <i r="2">
      <x v="44"/>
    </i>
    <i r="1">
      <x v="15"/>
    </i>
    <i r="2">
      <x v="50"/>
    </i>
    <i r="2">
      <x v="54"/>
    </i>
    <i>
      <x v="20"/>
    </i>
    <i r="1">
      <x v="1"/>
    </i>
    <i r="2">
      <x v="48"/>
    </i>
    <i r="1">
      <x v="15"/>
    </i>
    <i r="2">
      <x v="50"/>
    </i>
    <i r="2">
      <x v="44"/>
    </i>
    <i r="1">
      <x v="16"/>
    </i>
    <i r="2">
      <x v="44"/>
    </i>
    <i r="1">
      <x v="17"/>
    </i>
    <i r="2">
      <x v="44"/>
    </i>
    <i t="grand">
      <x/>
    </i>
  </rowItems>
  <colFields count="1">
    <field x="9"/>
  </colFields>
  <colItems count="44">
    <i>
      <x v="255"/>
    </i>
    <i>
      <x v="256"/>
    </i>
    <i>
      <x v="257"/>
    </i>
    <i>
      <x v="258"/>
    </i>
    <i>
      <x v="259"/>
    </i>
    <i>
      <x v="260"/>
    </i>
    <i>
      <x v="261"/>
    </i>
    <i>
      <x v="262"/>
    </i>
    <i>
      <x v="264"/>
    </i>
    <i>
      <x v="265"/>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7"/>
    </i>
    <i>
      <x v="298"/>
    </i>
    <i>
      <x v="299"/>
    </i>
    <i>
      <x v="300"/>
    </i>
    <i t="grand">
      <x/>
    </i>
  </colItems>
  <dataFields count="1">
    <dataField name="Count of Event ID" fld="8" subtotal="count" baseField="0" baseItem="0"/>
  </dataFields>
  <chartFormats count="44">
    <chartFormat chart="0" format="3" series="1">
      <pivotArea type="data" outline="0" fieldPosition="0">
        <references count="1">
          <reference field="4294967294" count="1" selected="0">
            <x v="0"/>
          </reference>
        </references>
      </pivotArea>
    </chartFormat>
    <chartFormat chart="0" format="13" series="1">
      <pivotArea type="data" outline="0" fieldPosition="0">
        <references count="2">
          <reference field="4294967294" count="1" selected="0">
            <x v="0"/>
          </reference>
          <reference field="9" count="1" selected="0">
            <x v="289"/>
          </reference>
        </references>
      </pivotArea>
    </chartFormat>
    <chartFormat chart="0" format="14" series="1">
      <pivotArea type="data" outline="0" fieldPosition="0">
        <references count="2">
          <reference field="4294967294" count="1" selected="0">
            <x v="0"/>
          </reference>
          <reference field="9" count="1" selected="0">
            <x v="290"/>
          </reference>
        </references>
      </pivotArea>
    </chartFormat>
    <chartFormat chart="0" format="15" series="1">
      <pivotArea type="data" outline="0" fieldPosition="0">
        <references count="2">
          <reference field="4294967294" count="1" selected="0">
            <x v="0"/>
          </reference>
          <reference field="9" count="1" selected="0">
            <x v="258"/>
          </reference>
        </references>
      </pivotArea>
    </chartFormat>
    <chartFormat chart="0" format="16" series="1">
      <pivotArea type="data" outline="0" fieldPosition="0">
        <references count="2">
          <reference field="4294967294" count="1" selected="0">
            <x v="0"/>
          </reference>
          <reference field="9" count="1" selected="0">
            <x v="260"/>
          </reference>
        </references>
      </pivotArea>
    </chartFormat>
    <chartFormat chart="0" format="17" series="1">
      <pivotArea type="data" outline="0" fieldPosition="0">
        <references count="2">
          <reference field="4294967294" count="1" selected="0">
            <x v="0"/>
          </reference>
          <reference field="9" count="1" selected="0">
            <x v="269"/>
          </reference>
        </references>
      </pivotArea>
    </chartFormat>
    <chartFormat chart="0" format="18" series="1">
      <pivotArea type="data" outline="0" fieldPosition="0">
        <references count="2">
          <reference field="4294967294" count="1" selected="0">
            <x v="0"/>
          </reference>
          <reference field="9" count="1" selected="0">
            <x v="298"/>
          </reference>
        </references>
      </pivotArea>
    </chartFormat>
    <chartFormat chart="0" format="19" series="1">
      <pivotArea type="data" outline="0" fieldPosition="0">
        <references count="2">
          <reference field="4294967294" count="1" selected="0">
            <x v="0"/>
          </reference>
          <reference field="9" count="1" selected="0">
            <x v="261"/>
          </reference>
        </references>
      </pivotArea>
    </chartFormat>
    <chartFormat chart="0" format="20" series="1">
      <pivotArea type="data" outline="0" fieldPosition="0">
        <references count="2">
          <reference field="4294967294" count="1" selected="0">
            <x v="0"/>
          </reference>
          <reference field="9" count="1" selected="0">
            <x v="262"/>
          </reference>
        </references>
      </pivotArea>
    </chartFormat>
    <chartFormat chart="0" format="21" series="1">
      <pivotArea type="data" outline="0" fieldPosition="0">
        <references count="2">
          <reference field="4294967294" count="1" selected="0">
            <x v="0"/>
          </reference>
          <reference field="9" count="1" selected="0">
            <x v="264"/>
          </reference>
        </references>
      </pivotArea>
    </chartFormat>
    <chartFormat chart="0" format="22" series="1">
      <pivotArea type="data" outline="0" fieldPosition="0">
        <references count="2">
          <reference field="4294967294" count="1" selected="0">
            <x v="0"/>
          </reference>
          <reference field="9" count="1" selected="0">
            <x v="265"/>
          </reference>
        </references>
      </pivotArea>
    </chartFormat>
    <chartFormat chart="0" format="23" series="1">
      <pivotArea type="data" outline="0" fieldPosition="0">
        <references count="2">
          <reference field="4294967294" count="1" selected="0">
            <x v="0"/>
          </reference>
          <reference field="9" count="1" selected="0">
            <x v="267"/>
          </reference>
        </references>
      </pivotArea>
    </chartFormat>
    <chartFormat chart="0" format="24" series="1">
      <pivotArea type="data" outline="0" fieldPosition="0">
        <references count="2">
          <reference field="4294967294" count="1" selected="0">
            <x v="0"/>
          </reference>
          <reference field="9" count="1" selected="0">
            <x v="268"/>
          </reference>
        </references>
      </pivotArea>
    </chartFormat>
    <chartFormat chart="0" format="25" series="1">
      <pivotArea type="data" outline="0" fieldPosition="0">
        <references count="2">
          <reference field="4294967294" count="1" selected="0">
            <x v="0"/>
          </reference>
          <reference field="9" count="1" selected="0">
            <x v="270"/>
          </reference>
        </references>
      </pivotArea>
    </chartFormat>
    <chartFormat chart="0" format="26" series="1">
      <pivotArea type="data" outline="0" fieldPosition="0">
        <references count="2">
          <reference field="4294967294" count="1" selected="0">
            <x v="0"/>
          </reference>
          <reference field="9" count="1" selected="0">
            <x v="271"/>
          </reference>
        </references>
      </pivotArea>
    </chartFormat>
    <chartFormat chart="0" format="27" series="1">
      <pivotArea type="data" outline="0" fieldPosition="0">
        <references count="2">
          <reference field="4294967294" count="1" selected="0">
            <x v="0"/>
          </reference>
          <reference field="9" count="1" selected="0">
            <x v="272"/>
          </reference>
        </references>
      </pivotArea>
    </chartFormat>
    <chartFormat chart="0" format="28" series="1">
      <pivotArea type="data" outline="0" fieldPosition="0">
        <references count="2">
          <reference field="4294967294" count="1" selected="0">
            <x v="0"/>
          </reference>
          <reference field="9" count="1" selected="0">
            <x v="273"/>
          </reference>
        </references>
      </pivotArea>
    </chartFormat>
    <chartFormat chart="0" format="29" series="1">
      <pivotArea type="data" outline="0" fieldPosition="0">
        <references count="2">
          <reference field="4294967294" count="1" selected="0">
            <x v="0"/>
          </reference>
          <reference field="9" count="1" selected="0">
            <x v="274"/>
          </reference>
        </references>
      </pivotArea>
    </chartFormat>
    <chartFormat chart="0" format="30" series="1">
      <pivotArea type="data" outline="0" fieldPosition="0">
        <references count="2">
          <reference field="4294967294" count="1" selected="0">
            <x v="0"/>
          </reference>
          <reference field="9" count="1" selected="0">
            <x v="275"/>
          </reference>
        </references>
      </pivotArea>
    </chartFormat>
    <chartFormat chart="0" format="31" series="1">
      <pivotArea type="data" outline="0" fieldPosition="0">
        <references count="2">
          <reference field="4294967294" count="1" selected="0">
            <x v="0"/>
          </reference>
          <reference field="9" count="1" selected="0">
            <x v="276"/>
          </reference>
        </references>
      </pivotArea>
    </chartFormat>
    <chartFormat chart="0" format="32" series="1">
      <pivotArea type="data" outline="0" fieldPosition="0">
        <references count="2">
          <reference field="4294967294" count="1" selected="0">
            <x v="0"/>
          </reference>
          <reference field="9" count="1" selected="0">
            <x v="277"/>
          </reference>
        </references>
      </pivotArea>
    </chartFormat>
    <chartFormat chart="0" format="33" series="1">
      <pivotArea type="data" outline="0" fieldPosition="0">
        <references count="2">
          <reference field="4294967294" count="1" selected="0">
            <x v="0"/>
          </reference>
          <reference field="9" count="1" selected="0">
            <x v="278"/>
          </reference>
        </references>
      </pivotArea>
    </chartFormat>
    <chartFormat chart="0" format="34" series="1">
      <pivotArea type="data" outline="0" fieldPosition="0">
        <references count="2">
          <reference field="4294967294" count="1" selected="0">
            <x v="0"/>
          </reference>
          <reference field="9" count="1" selected="0">
            <x v="279"/>
          </reference>
        </references>
      </pivotArea>
    </chartFormat>
    <chartFormat chart="0" format="35" series="1">
      <pivotArea type="data" outline="0" fieldPosition="0">
        <references count="2">
          <reference field="4294967294" count="1" selected="0">
            <x v="0"/>
          </reference>
          <reference field="9" count="1" selected="0">
            <x v="280"/>
          </reference>
        </references>
      </pivotArea>
    </chartFormat>
    <chartFormat chart="0" format="36" series="1">
      <pivotArea type="data" outline="0" fieldPosition="0">
        <references count="2">
          <reference field="4294967294" count="1" selected="0">
            <x v="0"/>
          </reference>
          <reference field="9" count="1" selected="0">
            <x v="281"/>
          </reference>
        </references>
      </pivotArea>
    </chartFormat>
    <chartFormat chart="0" format="37" series="1">
      <pivotArea type="data" outline="0" fieldPosition="0">
        <references count="2">
          <reference field="4294967294" count="1" selected="0">
            <x v="0"/>
          </reference>
          <reference field="9" count="1" selected="0">
            <x v="282"/>
          </reference>
        </references>
      </pivotArea>
    </chartFormat>
    <chartFormat chart="0" format="38" series="1">
      <pivotArea type="data" outline="0" fieldPosition="0">
        <references count="2">
          <reference field="4294967294" count="1" selected="0">
            <x v="0"/>
          </reference>
          <reference field="9" count="1" selected="0">
            <x v="283"/>
          </reference>
        </references>
      </pivotArea>
    </chartFormat>
    <chartFormat chart="0" format="39" series="1">
      <pivotArea type="data" outline="0" fieldPosition="0">
        <references count="2">
          <reference field="4294967294" count="1" selected="0">
            <x v="0"/>
          </reference>
          <reference field="9" count="1" selected="0">
            <x v="284"/>
          </reference>
        </references>
      </pivotArea>
    </chartFormat>
    <chartFormat chart="0" format="40" series="1">
      <pivotArea type="data" outline="0" fieldPosition="0">
        <references count="2">
          <reference field="4294967294" count="1" selected="0">
            <x v="0"/>
          </reference>
          <reference field="9" count="1" selected="0">
            <x v="285"/>
          </reference>
        </references>
      </pivotArea>
    </chartFormat>
    <chartFormat chart="0" format="41" series="1">
      <pivotArea type="data" outline="0" fieldPosition="0">
        <references count="2">
          <reference field="4294967294" count="1" selected="0">
            <x v="0"/>
          </reference>
          <reference field="9" count="1" selected="0">
            <x v="286"/>
          </reference>
        </references>
      </pivotArea>
    </chartFormat>
    <chartFormat chart="0" format="42" series="1">
      <pivotArea type="data" outline="0" fieldPosition="0">
        <references count="2">
          <reference field="4294967294" count="1" selected="0">
            <x v="0"/>
          </reference>
          <reference field="9" count="1" selected="0">
            <x v="287"/>
          </reference>
        </references>
      </pivotArea>
    </chartFormat>
    <chartFormat chart="0" format="43" series="1">
      <pivotArea type="data" outline="0" fieldPosition="0">
        <references count="2">
          <reference field="4294967294" count="1" selected="0">
            <x v="0"/>
          </reference>
          <reference field="9" count="1" selected="0">
            <x v="288"/>
          </reference>
        </references>
      </pivotArea>
    </chartFormat>
    <chartFormat chart="0" format="44" series="1">
      <pivotArea type="data" outline="0" fieldPosition="0">
        <references count="2">
          <reference field="4294967294" count="1" selected="0">
            <x v="0"/>
          </reference>
          <reference field="9" count="1" selected="0">
            <x v="291"/>
          </reference>
        </references>
      </pivotArea>
    </chartFormat>
    <chartFormat chart="0" format="45" series="1">
      <pivotArea type="data" outline="0" fieldPosition="0">
        <references count="2">
          <reference field="4294967294" count="1" selected="0">
            <x v="0"/>
          </reference>
          <reference field="9" count="1" selected="0">
            <x v="292"/>
          </reference>
        </references>
      </pivotArea>
    </chartFormat>
    <chartFormat chart="0" format="46" series="1">
      <pivotArea type="data" outline="0" fieldPosition="0">
        <references count="2">
          <reference field="4294967294" count="1" selected="0">
            <x v="0"/>
          </reference>
          <reference field="9" count="1" selected="0">
            <x v="293"/>
          </reference>
        </references>
      </pivotArea>
    </chartFormat>
    <chartFormat chart="0" format="47" series="1">
      <pivotArea type="data" outline="0" fieldPosition="0">
        <references count="2">
          <reference field="4294967294" count="1" selected="0">
            <x v="0"/>
          </reference>
          <reference field="9" count="1" selected="0">
            <x v="294"/>
          </reference>
        </references>
      </pivotArea>
    </chartFormat>
    <chartFormat chart="0" format="48" series="1">
      <pivotArea type="data" outline="0" fieldPosition="0">
        <references count="2">
          <reference field="4294967294" count="1" selected="0">
            <x v="0"/>
          </reference>
          <reference field="9" count="1" selected="0">
            <x v="295"/>
          </reference>
        </references>
      </pivotArea>
    </chartFormat>
    <chartFormat chart="0" format="49" series="1">
      <pivotArea type="data" outline="0" fieldPosition="0">
        <references count="2">
          <reference field="4294967294" count="1" selected="0">
            <x v="0"/>
          </reference>
          <reference field="9" count="1" selected="0">
            <x v="297"/>
          </reference>
        </references>
      </pivotArea>
    </chartFormat>
    <chartFormat chart="0" format="50" series="1">
      <pivotArea type="data" outline="0" fieldPosition="0">
        <references count="2">
          <reference field="4294967294" count="1" selected="0">
            <x v="0"/>
          </reference>
          <reference field="9" count="1" selected="0">
            <x v="299"/>
          </reference>
        </references>
      </pivotArea>
    </chartFormat>
    <chartFormat chart="0" format="51" series="1">
      <pivotArea type="data" outline="0" fieldPosition="0">
        <references count="2">
          <reference field="4294967294" count="1" selected="0">
            <x v="0"/>
          </reference>
          <reference field="9" count="1" selected="0">
            <x v="300"/>
          </reference>
        </references>
      </pivotArea>
    </chartFormat>
    <chartFormat chart="0" format="52" series="1">
      <pivotArea type="data" outline="0" fieldPosition="0">
        <references count="2">
          <reference field="4294967294" count="1" selected="0">
            <x v="0"/>
          </reference>
          <reference field="9" count="1" selected="0">
            <x v="255"/>
          </reference>
        </references>
      </pivotArea>
    </chartFormat>
    <chartFormat chart="0" format="53" series="1">
      <pivotArea type="data" outline="0" fieldPosition="0">
        <references count="2">
          <reference field="4294967294" count="1" selected="0">
            <x v="0"/>
          </reference>
          <reference field="9" count="1" selected="0">
            <x v="256"/>
          </reference>
        </references>
      </pivotArea>
    </chartFormat>
    <chartFormat chart="0" format="54" series="1">
      <pivotArea type="data" outline="0" fieldPosition="0">
        <references count="2">
          <reference field="4294967294" count="1" selected="0">
            <x v="0"/>
          </reference>
          <reference field="9" count="1" selected="0">
            <x v="257"/>
          </reference>
        </references>
      </pivotArea>
    </chartFormat>
    <chartFormat chart="0" format="55" series="1">
      <pivotArea type="data" outline="0" fieldPosition="0">
        <references count="2">
          <reference field="4294967294" count="1" selected="0">
            <x v="0"/>
          </reference>
          <reference field="9" count="1" selected="0">
            <x v="25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CE6BAE2-D51E-47F6-9740-D72E78CB13D3}" autoFormatId="16" applyNumberFormats="0" applyBorderFormats="0" applyFontFormats="0" applyPatternFormats="0" applyAlignmentFormats="0" applyWidthHeightFormats="0">
  <queryTableRefresh nextId="24">
    <queryTableFields count="23">
      <queryTableField id="1" name="Status" tableColumnId="1"/>
      <queryTableField id="2" name="Category" tableColumnId="2"/>
      <queryTableField id="3" name="RO UK, RO Assets, ROG, Traxion or Orion?" tableColumnId="3"/>
      <queryTableField id="4" name="Customer/Supplier" tableColumnId="4"/>
      <queryTableField id="5" name="Contact" tableColumnId="5"/>
      <queryTableField id="6" name="Product / Service Area" tableColumnId="6"/>
      <queryTableField id="7" name="Primary Qualification Method / Risk Controls" tableColumnId="7"/>
      <queryTableField id="8" name="Additional Risk Controls" tableColumnId="8"/>
      <queryTableField id="9" name="Date Qualification Method Last Checked" tableColumnId="9"/>
      <queryTableField id="10" name="Comments" tableColumnId="10"/>
      <queryTableField id="11" name="Contract Manager" tableColumnId="11"/>
      <queryTableField id="12" name="Responsible Function" tableColumnId="12"/>
      <queryTableField id="13" name="Periodicity of Contract Review Meetings (Contract in place - Y/N)" tableColumnId="13"/>
      <queryTableField id="14" name="Risk (High, Medium or Low)" tableColumnId="14"/>
      <queryTableField id="15" name="Date Questionnaire Issued" tableColumnId="15"/>
      <queryTableField id="16" name="Date Completed Questionnaire received" tableColumnId="16"/>
      <queryTableField id="17" name="Review date complete" tableColumnId="17"/>
      <queryTableField id="18" name="Questionnaire frequency (H-2YR,M-3YR,L-4YR)" tableColumnId="18"/>
      <queryTableField id="19" name="Next Questionnaire issue date" tableColumnId="19"/>
      <queryTableField id="20" name="Reviewed by starting 07/01/25" tableColumnId="20"/>
      <queryTableField id="21" name="Audit Req'd - No Audit if Duty Holder unless issue identified in Questionnaire or issues raised during course of contract/operation" tableColumnId="21"/>
      <queryTableField id="22" name="Audit Date" tableColumnId="22"/>
      <queryTableField id="23" name="Auditor"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stem" xr10:uid="{09F2B9A1-5B1A-0741-9DE9-B1813D46B39C}" sourceName="System">
  <pivotTables>
    <pivotTable tabId="25" name="PVTEventLog"/>
  </pivotTables>
  <data>
    <tabular pivotCacheId="331911105">
      <items count="21">
        <i x="8" s="1"/>
        <i x="0" s="1"/>
        <i x="9" s="1"/>
        <i x="3" s="1"/>
        <i x="7" s="1"/>
        <i x="2" s="1"/>
        <i x="4" s="1"/>
        <i x="1" s="1"/>
        <i x="5" s="1"/>
        <i x="10" s="1"/>
        <i x="6" s="1"/>
        <i x="16" s="1" nd="1"/>
        <i x="12" s="1" nd="1"/>
        <i x="13" s="1" nd="1"/>
        <i x="11" s="1" nd="1"/>
        <i x="14" s="1" nd="1"/>
        <i x="17" s="1" nd="1"/>
        <i x="20" s="1" nd="1"/>
        <i x="15" s="1" nd="1"/>
        <i x="19" s="1" nd="1"/>
        <i x="1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ystem" xr10:uid="{AD767407-398A-1F44-9374-FEF5281ADD00}" sourceName="Sub System">
  <pivotTables>
    <pivotTable tabId="25" name="PVTEventLog"/>
  </pivotTables>
  <data>
    <tabular pivotCacheId="331911105">
      <items count="58">
        <i x="14" s="1"/>
        <i x="3" s="1"/>
        <i x="4" s="1"/>
        <i x="0" s="1"/>
        <i x="12" s="1"/>
        <i x="1" s="1"/>
        <i x="6" s="1"/>
        <i x="11" s="1"/>
        <i x="2" s="1"/>
        <i x="7" s="1"/>
        <i x="5" s="1"/>
        <i x="9" s="1"/>
        <i x="13" s="1"/>
        <i x="8" s="1"/>
        <i x="10" s="1"/>
        <i x="27" s="1" nd="1"/>
        <i x="30" s="1" nd="1"/>
        <i x="17" s="1" nd="1"/>
        <i x="36" s="1" nd="1"/>
        <i x="28" s="1" nd="1"/>
        <i x="37" s="1" nd="1"/>
        <i x="33" s="1" nd="1"/>
        <i x="54" s="1" nd="1"/>
        <i x="20" s="1" nd="1"/>
        <i x="52" s="1" nd="1"/>
        <i x="53" s="1" nd="1"/>
        <i x="47" s="1" nd="1"/>
        <i x="29" s="1" nd="1"/>
        <i x="44" s="1" nd="1"/>
        <i x="16" s="1" nd="1"/>
        <i x="46" s="1" nd="1"/>
        <i x="55" s="1" nd="1"/>
        <i x="25" s="1" nd="1"/>
        <i x="51" s="1" nd="1"/>
        <i x="50" s="1" nd="1"/>
        <i x="22" s="1" nd="1"/>
        <i x="19" s="1" nd="1"/>
        <i x="15" s="1" nd="1"/>
        <i x="34" s="1" nd="1"/>
        <i x="49" s="1" nd="1"/>
        <i x="48" s="1" nd="1"/>
        <i x="32" s="1" nd="1"/>
        <i x="43" s="1" nd="1"/>
        <i x="26" s="1" nd="1"/>
        <i x="39" s="1" nd="1"/>
        <i x="23" s="1" nd="1"/>
        <i x="45" s="1" nd="1"/>
        <i x="57" s="1" nd="1"/>
        <i x="24" s="1" nd="1"/>
        <i x="40" s="1" nd="1"/>
        <i x="21" s="1" nd="1"/>
        <i x="38" s="1" nd="1"/>
        <i x="42" s="1" nd="1"/>
        <i x="35" s="1" nd="1"/>
        <i x="18" s="1" nd="1"/>
        <i x="56" s="1" nd="1"/>
        <i x="41" s="1" nd="1"/>
        <i x="3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Delay" xr10:uid="{5E8FA4EF-F884-9E4C-9614-2E4CBC024A9F}" sourceName="AttendanceDelay">
  <pivotTables>
    <pivotTable tabId="25" name="PVTEventLog"/>
  </pivotTables>
  <data>
    <tabular pivotCacheId="331911105">
      <items count="26">
        <i x="0" s="1"/>
        <i x="1" s="1"/>
        <i x="23" s="1" nd="1"/>
        <i x="15" s="1" nd="1"/>
        <i x="5" s="1" nd="1"/>
        <i x="2" s="1" nd="1"/>
        <i x="3" s="1" nd="1"/>
        <i x="7" s="1" nd="1"/>
        <i x="4" s="1" nd="1"/>
        <i x="6" s="1" nd="1"/>
        <i x="11" s="1" nd="1"/>
        <i x="12" s="1" nd="1"/>
        <i x="16" s="1" nd="1"/>
        <i x="13" s="1" nd="1"/>
        <i x="21" s="1" nd="1"/>
        <i x="20" s="1" nd="1"/>
        <i x="24" s="1" nd="1"/>
        <i x="14" s="1" nd="1"/>
        <i x="25" s="1" nd="1"/>
        <i x="10" s="1" nd="1"/>
        <i x="22" s="1" nd="1"/>
        <i x="17" s="1" nd="1"/>
        <i x="19" s="1" nd="1"/>
        <i x="18" s="1" nd="1"/>
        <i x="9" s="1" nd="1"/>
        <i x="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tificationDelay" xr10:uid="{9E470309-22F8-5C4C-8EFB-491D8D1D18D3}" sourceName="NotificationDelay">
  <pivotTables>
    <pivotTable tabId="25" name="PVTEventLog"/>
  </pivotTables>
  <data>
    <tabular pivotCacheId="331911105">
      <items count="47">
        <i x="30" s="1"/>
        <i x="38" s="1"/>
        <i x="37" s="1"/>
        <i x="36" s="1"/>
        <i x="35" s="1"/>
        <i x="16" s="1"/>
        <i x="15" s="1"/>
        <i x="14" s="1"/>
        <i x="13" s="1"/>
        <i x="34" s="1"/>
        <i x="11" s="1"/>
        <i x="33" s="1"/>
        <i x="32" s="1"/>
        <i x="31" s="1"/>
        <i x="29" s="1"/>
        <i x="28" s="1"/>
        <i x="17" s="1"/>
        <i x="27" s="1"/>
        <i x="26" s="1"/>
        <i x="25" s="1"/>
        <i x="24" s="1"/>
        <i x="23" s="1"/>
        <i x="22" s="1"/>
        <i x="21" s="1"/>
        <i x="19" s="1"/>
        <i x="18" s="1"/>
        <i x="9" s="1"/>
        <i x="10" s="1"/>
        <i x="8" s="1"/>
        <i x="7" s="1"/>
        <i x="6" s="1"/>
        <i x="5" s="1"/>
        <i x="3" s="1"/>
        <i x="1" s="1"/>
        <i x="4" s="1"/>
        <i x="0" s="1"/>
        <i x="2" s="1"/>
        <i x="12" s="1"/>
        <i x="20" s="1"/>
        <i x="42" s="1" nd="1"/>
        <i x="40" s="1" nd="1"/>
        <i x="43" s="1" nd="1"/>
        <i x="39" s="1" nd="1"/>
        <i x="41" s="1" nd="1"/>
        <i x="44" s="1" nd="1"/>
        <i x="45" s="1" nd="1"/>
        <i x="4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oseOutDays" xr10:uid="{AA4D1C76-E1DB-9249-9C0B-A239CF3C1865}" sourceName="CloseOutDays">
  <pivotTables>
    <pivotTable tabId="25" name="PVTEventLog"/>
  </pivotTables>
  <data>
    <tabular pivotCacheId="331911105">
      <items count="91">
        <i x="28" s="1"/>
        <i x="36" s="1"/>
        <i x="35" s="1"/>
        <i x="34" s="1"/>
        <i x="33" s="1"/>
        <i x="15" s="1"/>
        <i x="13" s="1"/>
        <i x="12" s="1"/>
        <i x="32" s="1"/>
        <i x="11" s="1"/>
        <i x="31" s="1"/>
        <i x="30" s="1"/>
        <i x="29" s="1"/>
        <i x="27" s="1"/>
        <i x="26" s="1"/>
        <i x="16" s="1"/>
        <i x="25" s="1"/>
        <i x="24" s="1"/>
        <i x="23" s="1"/>
        <i x="22" s="1"/>
        <i x="21" s="1"/>
        <i x="20" s="1"/>
        <i x="19" s="1"/>
        <i x="18" s="1"/>
        <i x="17" s="1"/>
        <i x="9" s="1"/>
        <i x="10" s="1"/>
        <i x="8" s="1"/>
        <i x="7" s="1"/>
        <i x="6" s="1"/>
        <i x="5" s="1"/>
        <i x="3" s="1"/>
        <i x="1" s="1"/>
        <i x="4" s="1"/>
        <i x="0" s="1"/>
        <i x="2" s="1"/>
        <i x="14" s="1"/>
        <i x="40" s="1" nd="1"/>
        <i x="38" s="1" nd="1"/>
        <i x="41" s="1" nd="1"/>
        <i x="37" s="1" nd="1"/>
        <i x="39" s="1" nd="1"/>
        <i x="90" s="1" nd="1"/>
        <i x="89" s="1" nd="1"/>
        <i x="84" s="1" nd="1"/>
        <i x="44" s="1" nd="1"/>
        <i x="45" s="1" nd="1"/>
        <i x="46" s="1" nd="1"/>
        <i x="43" s="1" nd="1"/>
        <i x="47" s="1" nd="1"/>
        <i x="49" s="1" nd="1"/>
        <i x="48" s="1" nd="1"/>
        <i x="53" s="1" nd="1"/>
        <i x="75" s="1" nd="1"/>
        <i x="66" s="1" nd="1"/>
        <i x="50" s="1" nd="1"/>
        <i x="83" s="1" nd="1"/>
        <i x="73" s="1" nd="1"/>
        <i x="71" s="1" nd="1"/>
        <i x="82" s="1" nd="1"/>
        <i x="81" s="1" nd="1"/>
        <i x="70" s="1" nd="1"/>
        <i x="88" s="1" nd="1"/>
        <i x="65" s="1" nd="1"/>
        <i x="51" s="1" nd="1"/>
        <i x="63" s="1" nd="1"/>
        <i x="77" s="1" nd="1"/>
        <i x="86" s="1" nd="1"/>
        <i x="72" s="1" nd="1"/>
        <i x="76" s="1" nd="1"/>
        <i x="78" s="1" nd="1"/>
        <i x="68" s="1" nd="1"/>
        <i x="85" s="1" nd="1"/>
        <i x="58" s="1" nd="1"/>
        <i x="61" s="1" nd="1"/>
        <i x="60" s="1" nd="1"/>
        <i x="59" s="1" nd="1"/>
        <i x="80" s="1" nd="1"/>
        <i x="57" s="1" nd="1"/>
        <i x="79" s="1" nd="1"/>
        <i x="56" s="1" nd="1"/>
        <i x="74" s="1" nd="1"/>
        <i x="64" s="1" nd="1"/>
        <i x="87" s="1" nd="1"/>
        <i x="62" s="1" nd="1"/>
        <i x="55" s="1" nd="1"/>
        <i x="54" s="1" nd="1"/>
        <i x="52" s="1" nd="1"/>
        <i x="67" s="1" nd="1"/>
        <i x="69" s="1" nd="1"/>
        <i x="4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ampleData1" xr10:uid="{DF4BF425-9AA8-BF45-A6DF-C7ECCE0A34C0}" sourceName="ExampleData">
  <pivotTables>
    <pivotTable tabId="25" name="PVTEventLog"/>
  </pivotTables>
  <data>
    <tabular pivotCacheId="331911105">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Source" xr10:uid="{1283099C-CB1D-0745-A72C-1219769CDD19}" sourceName="Event Source">
  <pivotTables>
    <pivotTable tabId="25" name="PVTEventLog"/>
  </pivotTables>
  <data>
    <tabular pivotCacheId="331911105">
      <items count="3">
        <i x="1" s="1"/>
        <i x="0" s="1"/>
        <i x="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ampleData2" xr10:uid="{850D17BF-50F3-4916-AD01-A0BEB65BB098}" sourceName="ExampleData">
  <pivotTables>
    <pivotTable tabId="40" name="PVTSystemOverview"/>
  </pivotTables>
  <data>
    <tabular pivotCacheId="331911105">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2" xr10:uid="{A61664C0-D608-4B54-A69D-208422CE56FA}" sourceName="Asset ID">
  <pivotTables>
    <pivotTable tabId="40" name="PVTSystemOverview"/>
  </pivotTables>
  <data>
    <tabular pivotCacheId="331911105">
      <items count="21">
        <i x="12" s="1"/>
        <i x="2" s="1"/>
        <i x="1" s="1"/>
        <i x="0" s="1"/>
        <i x="5" s="1"/>
        <i x="9" s="1"/>
        <i x="7" s="1"/>
        <i x="11" s="1"/>
        <i x="8" s="1"/>
        <i x="4" s="1"/>
        <i x="3" s="1"/>
        <i x="6" s="1"/>
        <i x="10" s="1"/>
        <i x="13" s="1" nd="1"/>
        <i x="15" s="1" nd="1"/>
        <i x="16" s="1" nd="1"/>
        <i x="17" s="1" nd="1"/>
        <i x="14" s="1" nd="1"/>
        <i x="20" s="1" nd="1"/>
        <i x="18" s="1" nd="1"/>
        <i x="19"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1" xr10:uid="{324A589E-5E92-4966-ADD0-F24793502544}" sourceName="Asset ID">
  <pivotTables>
    <pivotTable tabId="44" name="PivotTable1"/>
  </pivotTables>
  <data>
    <tabular pivotCacheId="331911105">
      <items count="21">
        <i x="12"/>
        <i x="2" s="1"/>
        <i x="1"/>
        <i x="0"/>
        <i x="5"/>
        <i x="9"/>
        <i x="7"/>
        <i x="11"/>
        <i x="8"/>
        <i x="4"/>
        <i x="6"/>
        <i x="13" nd="1"/>
        <i x="15" nd="1"/>
        <i x="16" nd="1"/>
        <i x="17" nd="1"/>
        <i x="14" nd="1"/>
        <i x="3" nd="1"/>
        <i x="20" nd="1"/>
        <i x="18" nd="1"/>
        <i x="19" nd="1"/>
        <i x="10"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Completed" xr10:uid="{EE524AEA-F62D-4739-B0C7-FFCEA67585A8}" sourceName="Event Completed">
  <pivotTables>
    <pivotTable tabId="44" name="PivotTable1"/>
  </pivotTables>
  <data>
    <tabular pivotCacheId="331911105">
      <items count="2">
        <i x="1"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4" xr10:uid="{397B4E16-71FD-47F9-B71C-854773F550DA}" sourceName="Asset ID">
  <pivotTables>
    <pivotTable tabId="38" name="PVTTimeAndMaterials"/>
  </pivotTables>
  <data>
    <tabular pivotCacheId="1437203051">
      <items count="7">
        <i x="6" s="1"/>
        <i x="0" s="1"/>
        <i x="5" s="1"/>
        <i x="2" s="1"/>
        <i x="3" s="1"/>
        <i x="4" s="1"/>
        <i x="1"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ID" xr10:uid="{9C68193F-0C1E-5641-A9F2-60112CD1AEDF}" sourceName="Asset ID">
  <extLst>
    <x:ext xmlns:x15="http://schemas.microsoft.com/office/spreadsheetml/2010/11/main" uri="{2F2917AC-EB37-4324-AD4E-5DD8C200BD13}">
      <x15:tableSlicerCache tableId="8" column="1"/>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erty_Type" xr10:uid="{A647F983-2CA6-384F-8DFB-CA264AFA702C}" sourceName="Config Type">
  <extLst>
    <x:ext xmlns:x15="http://schemas.microsoft.com/office/spreadsheetml/2010/11/main" uri="{2F2917AC-EB37-4324-AD4E-5DD8C200BD13}">
      <x15:tableSlicerCache tableId="8" column="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 xr10:uid="{8A3D4486-222C-443D-BEE3-6AA1137C22CF}" sourceName="Asset ID">
  <extLst>
    <x:ext xmlns:x15="http://schemas.microsoft.com/office/spreadsheetml/2010/11/main" uri="{2F2917AC-EB37-4324-AD4E-5DD8C200BD13}">
      <x15:tableSlicerCache tableId="4" column="1"/>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Type" xr10:uid="{1FF92955-C944-48C1-A61F-A500A2C0C370}" sourceName="Asset Type">
  <extLst>
    <x:ext xmlns:x15="http://schemas.microsoft.com/office/spreadsheetml/2010/11/main" uri="{2F2917AC-EB37-4324-AD4E-5DD8C200BD13}">
      <x15:tableSlicerCache tableId="4" column="2"/>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B9FD33F4-97AF-48B0-A8FC-EE592E953124}" sourceName="Model">
  <extLst>
    <x:ext xmlns:x15="http://schemas.microsoft.com/office/spreadsheetml/2010/11/main" uri="{2F2917AC-EB37-4324-AD4E-5DD8C200BD13}">
      <x15:tableSlicerCache tableId="4" column="3"/>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tenance_ID" xr10:uid="{25DF911A-79D6-4868-9A94-266AA1625846}" sourceName="Maintenance ID">
  <extLst>
    <x:ext xmlns:x15="http://schemas.microsoft.com/office/spreadsheetml/2010/11/main" uri="{2F2917AC-EB37-4324-AD4E-5DD8C200BD13}">
      <x15:tableSlicerCache tableId="27" column="1"/>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ID" xr10:uid="{5B78BC99-B405-4234-B547-F18962AADE2A}" sourceName="Event ID">
  <extLst>
    <x:ext xmlns:x15="http://schemas.microsoft.com/office/spreadsheetml/2010/11/main" uri="{2F2917AC-EB37-4324-AD4E-5DD8C200BD13}">
      <x15:tableSlicerCache tableId="27" column="2"/>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3" xr10:uid="{B12C0590-C817-4A85-A4F5-4E72868A42F3}" sourceName="Asset ID">
  <extLst>
    <x:ext xmlns:x15="http://schemas.microsoft.com/office/spreadsheetml/2010/11/main" uri="{2F2917AC-EB37-4324-AD4E-5DD8C200BD13}">
      <x15:tableSlicerCache tableId="7" column="14"/>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Year_Month" xr10:uid="{DFD9D0E5-FEB0-4A2C-876A-3D797D5AC387}" sourceName="Event Year/Month">
  <extLst>
    <x:ext xmlns:x15="http://schemas.microsoft.com/office/spreadsheetml/2010/11/main" uri="{2F2917AC-EB37-4324-AD4E-5DD8C200BD13}">
      <x15:tableSlicerCache tableId="7" column="66"/>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M_ID" xr10:uid="{FF76B932-D27A-4438-BE02-26550FEFB828}" sourceName="BoM ID">
  <extLst>
    <x:ext xmlns:x15="http://schemas.microsoft.com/office/spreadsheetml/2010/11/main" uri="{2F2917AC-EB37-4324-AD4E-5DD8C200BD13}">
      <x15:tableSlicerCache tableId="4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xr10:uid="{97C9C08B-68D5-4196-8516-7666A0268087}" cache="Slicer_Asset_ID" caption="Asset ID" rowHeight="225425"/>
  <slicer name="Asset Type" xr10:uid="{15400B13-C4C3-4317-8047-06BDF54D817C}" cache="Slicer_Asset_Type" caption="Asset Type" rowHeight="225425"/>
  <slicer name="Model" xr10:uid="{9EB6D2E7-E913-40DB-934C-526883A2D947}" cache="Slicer_Model" caption="Model"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ID" xr10:uid="{B26E3064-0D7E-A84F-96BE-ADD181B3A279}" cache="Slicer_AssetID" caption="Asset ID" rowHeight="209550"/>
  <slicer name="Property Type" xr10:uid="{CED84006-6669-9E47-8F05-AE039BB58F0F}" cache="Slicer_Property_Type" caption="Config Type"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AssetID" xr10:uid="{562F801A-13D1-4570-9628-BAEFF7FDA128}" cache="Slicer_Asset_ID3" caption="Asset ID" columnCount="11" rowHeight="220133"/>
  <slicer name="Event Year/Month" xr10:uid="{B101737C-BE9D-4969-9A45-B859ACACE8E2}" cache="Slicer_Event_Year_Month" caption="Event Year/Month" columnCount="4" rowHeight="22013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stem" xr10:uid="{6EC374EC-FFB8-9D4C-A9D2-61E2371B4014}" cache="Slicer_System" caption="System" rowHeight="209550"/>
  <slicer name="Sub System" xr10:uid="{EFA6FC5C-3DD2-EF4B-BD0C-9BE928F8B449}" cache="Slicer_Sub_System" caption="Sub System" startItem="9" rowHeight="209550"/>
  <slicer name="AttendanceDelay" xr10:uid="{F4F16550-190D-AB47-96D0-27688C81845D}" cache="Slicer_AttendanceDelay" caption="AttendanceDelay" startItem="12" rowHeight="209550"/>
  <slicer name="NotificationDelay" xr10:uid="{49EFB081-292D-DB4A-B344-80623B19BB66}" cache="Slicer_NotificationDelay" caption="NotificationDelay" rowHeight="209550"/>
  <slicer name="CloseOutDays" xr10:uid="{7CDF441D-E83C-6044-8A0F-C1A5AEC59F0F}" cache="Slicer_CloseOutDays" caption="CloseOutDays" rowHeight="209550"/>
  <slicer name="ExampleData 1" xr10:uid="{2249CFA1-7EA0-F445-B054-9DB6DDB0E296}" cache="Slicer_ExampleData1" caption="ExampleData" columnCount="2" rowHeight="209550"/>
  <slicer name="Event Source" xr10:uid="{C70CF4F1-8362-8E4E-8030-12DF3A900630}" cache="Slicer_Event_Source" caption="Event Source" rowHeight="2095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1" xr10:uid="{36BCDD00-04A4-4A16-8F25-4E69D80CC431}" cache="Slicer_Asset_ID1" caption="Asset ID" rowHeight="220133"/>
  <slicer name="Event Completed" xr10:uid="{561A4CE8-826D-4EA3-8A78-E42E8AB06618}" cache="Slicer_Event_Completed" caption="Event Completed" rowHeight="22013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tenance ID" xr10:uid="{FF13025F-5DC4-4AEB-948E-0B85D446CA20}" cache="Slicer_Maintenance_ID" caption="Maintenance ID" rowHeight="225425"/>
  <slicer name="Event ID" xr10:uid="{BF9BB16A-315B-4A31-8A17-255B5A6A013E}" cache="Slicer_Event_ID" caption="Event ID" rowHeight="225425"/>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3" xr10:uid="{1A6B4AC8-DEAF-412D-9919-B2DAC389F37E}" cache="Slicer_Asset_ID4" caption="Asset ID" rowHeight="220133"/>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ampleData 2" xr10:uid="{EB043FE0-45DE-4E0C-BF56-A876C42BB0AD}" cache="Slicer_ExampleData2" caption="ExampleData" rowHeight="220133"/>
  <slicer name="Asset ID 2" xr10:uid="{4A74FB90-9243-4C70-A31D-83E4A6E1334D}" cache="Slicer_Asset_ID2" caption="Asset ID" rowHeight="225425"/>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M ID" xr10:uid="{ECFF70EB-2E64-46DE-BEB2-BDB69E7E410E}" cache="Slicer_BoM_ID" caption="BoM ID" rowHeight="220133"/>
</slicers>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99B846E-B5FD-0442-9EC8-D0FE4030E078}" name="TblOpportunities" displayName="TblOpportunities" ref="B3:K25" totalsRowShown="0" headerRowDxfId="575">
  <autoFilter ref="B3:K25" xr:uid="{299B846E-B5FD-0442-9EC8-D0FE4030E078}"/>
  <tableColumns count="10">
    <tableColumn id="1" xr3:uid="{F32C1104-9F3B-B148-B48E-F66487DBAF7C}" name="Opportunity ID" dataDxfId="574"/>
    <tableColumn id="2" xr3:uid="{1CE18B33-983E-704C-915C-2D2F44648848}" name="Customer ID" dataDxfId="573"/>
    <tableColumn id="3" xr3:uid="{CDD41B92-EB85-674C-BCED-206DF36C5A60}" name="Credibility Check Date " dataDxfId="572"/>
    <tableColumn id="4" xr3:uid="{DBEEC792-172E-0242-BE78-D4831558C119}" name="Credibility Document" dataDxfId="571" dataCellStyle="Hyperlink"/>
    <tableColumn id="6" xr3:uid="{3F84232E-A7CD-6740-930D-5CA1CCC5A881}" name="Credibility Outcome"/>
    <tableColumn id="5" xr3:uid="{9ED565A1-809C-5D45-BF9C-CF28759C5C8F}" name="Pipeline Phase"/>
    <tableColumn id="8" xr3:uid="{A8FAFD17-4622-E945-A64D-B688DB32F14A}" name="Lease Length (Months)"/>
    <tableColumn id="10" xr3:uid="{4307311B-BB9F-A141-9A23-89BB81EE70C0}" name="Monthly Lease Value"/>
    <tableColumn id="7" xr3:uid="{C481FFAC-2FC1-D148-A1DA-44827D119CB9}" name="Annual Lease Value" dataDxfId="570" dataCellStyle="Comma">
      <calculatedColumnFormula>IFERROR(IF(TblOpportunities[[#This Row],[Lease Length (Months)]]&lt;12,(TblOpportunities[[#This Row],[Monthly Lease Value]]*12)/(12/TblOpportunities[[#This Row],[Lease Length (Months)]]),TblOpportunities[[#This Row],[Monthly Lease Value]]*12),0)</calculatedColumnFormula>
    </tableColumn>
    <tableColumn id="9" xr3:uid="{D0CAFFF3-1C0C-CB4F-8A94-D8F1A1C0CD05}" name="Total Lease Value" dataDxfId="569" dataCellStyle="Comma">
      <calculatedColumnFormula>TblOpportunities[[#This Row],[Monthly Lease Value]]*TblOpportunities[[#This Row],[Lease Length (Months)]]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E00EA3-29ED-204D-A352-97ED28BB6E9D}" name="TblLease" displayName="TblLease" ref="B3:K44" totalsRowShown="0" headerRowDxfId="568" dataDxfId="567">
  <autoFilter ref="B3:K44" xr:uid="{B9E00EA3-29ED-204D-A352-97ED28BB6E9D}"/>
  <tableColumns count="10">
    <tableColumn id="1" xr3:uid="{55D98A1A-D10F-5A48-983C-DECA7CDE9D7C}" name="LeaseID" dataDxfId="566"/>
    <tableColumn id="2" xr3:uid="{97DC75A4-4635-5B4D-BA5C-8F2E5AB66026}" name="Customer ID" dataDxfId="565"/>
    <tableColumn id="10" xr3:uid="{E8030FF5-2CB9-E64F-913A-3B6178E6976E}" name="Asset ID" dataDxfId="564"/>
    <tableColumn id="3" xr3:uid="{CE1084DC-1895-BE44-A411-AF63AE4C4366}" name="Lease Type" dataDxfId="563"/>
    <tableColumn id="4" xr3:uid="{1E17FBEF-CAE9-6844-A060-03174CB03F3E}" name="Lease Status" dataDxfId="562"/>
    <tableColumn id="5" xr3:uid="{1B6F37BB-3E9A-844E-8D6A-6ADDF2A484A2}" name="Lease Start Date" dataDxfId="561"/>
    <tableColumn id="6" xr3:uid="{B5907EFF-0A94-BE45-A0D1-C963EC50DF16}" name="Lease Duration Months" dataDxfId="560"/>
    <tableColumn id="7" xr3:uid="{19C34CEF-F3B5-404B-ACFF-55521A4B03CC}" name="Lease End Date" dataDxfId="559">
      <calculatedColumnFormula>IF(TblLease[[#This Row],[Lease Start Date]]&gt;0,EDATE(TblLease[[#This Row],[Lease Start Date]],TblLease[[#This Row],[Lease Duration Months]]),"")</calculatedColumnFormula>
    </tableColumn>
    <tableColumn id="8" xr3:uid="{EADB4938-69C7-FC4C-97A2-3204E845E3F6}" name="Total  Lease Value" dataDxfId="558" dataCellStyle="Comma"/>
    <tableColumn id="9" xr3:uid="{D0D83991-CEFB-B647-B53A-A3C455307DA4}" name="Ts &amp; Cs" dataDxfId="557" dataCellStyle="Hyperlink"/>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D824100-2AC3-8F40-AF51-1627E815D51A}" name="TblAssetHeader" displayName="TblAssetHeader" ref="B4:Z14" totalsRowShown="0" headerRowDxfId="555" dataDxfId="554">
  <autoFilter ref="B4:Z14" xr:uid="{1D824100-2AC3-8F40-AF51-1627E815D51A}"/>
  <tableColumns count="25">
    <tableColumn id="1" xr3:uid="{6C3B91DE-AC76-0F4F-B253-D382CB182919}" name="Asset ID" dataDxfId="553"/>
    <tableColumn id="2" xr3:uid="{F7487EB0-5F7B-BB4D-BF64-5C4EE00CDA8D}" name="Asset Type" dataDxfId="552"/>
    <tableColumn id="3" xr3:uid="{9F8CFB4C-09DB-064E-8FAC-CA209220311C}" name="Model" dataDxfId="551"/>
    <tableColumn id="4" xr3:uid="{70A5C0E3-8CD7-A940-B567-3AFD118E7341}" name="Manufacturer" dataDxfId="550"/>
    <tableColumn id="5" xr3:uid="{B860C1FB-4B76-1743-B828-9D9355A8456C}" name="Build Date" dataDxfId="549"/>
    <tableColumn id="6" xr3:uid="{6428E14E-7D6C-C54A-B1C4-ADD05205B58A}" name="Purchase Date" dataDxfId="548"/>
    <tableColumn id="7" xr3:uid="{13996F48-CA8B-C544-91A7-FE316F46923B}" name="Warranty Start Date" dataDxfId="547"/>
    <tableColumn id="11" xr3:uid="{E749887D-C67D-1E43-BF25-868AEC2AA4EB}" name="Warranty Period (Months)" dataDxfId="546"/>
    <tableColumn id="8" xr3:uid="{AAE9F17B-2017-7542-ADFD-FFB8F460C282}" name="Warranty End Date" dataDxfId="545">
      <calculatedColumnFormula>EDATE(TblAssetHeader[[#This Row],[Warranty Start Date]],TblAssetHeader[[#This Row],[Warranty Period (Months)]])</calculatedColumnFormula>
    </tableColumn>
    <tableColumn id="20" xr3:uid="{12F6D7E2-CCC8-D647-AC01-8401F636D1ED}" name="Entered Service Date" dataDxfId="544"/>
    <tableColumn id="23" xr3:uid="{09BE3B9B-35B1-4418-91AA-090F503E5531}" name="Acceptance Date" dataDxfId="543"/>
    <tableColumn id="19" xr3:uid="{AAE6CF95-5A68-1945-B6CA-F10E10D480BB}" name="Projected End of Service Life Date" dataDxfId="542">
      <calculatedColumnFormula>EDATE(TblAssetHeader[[#This Row],[Acceptance Date]],360)</calculatedColumnFormula>
    </tableColumn>
    <tableColumn id="18" xr3:uid="{3891C728-53F6-D948-AAB9-17DF156F4861}" name="Major Overhauls Completed" dataDxfId="541"/>
    <tableColumn id="9" xr3:uid="{2C746CB0-0876-4E45-8FEB-6CB679B56773}" name="Current Status" dataDxfId="540"/>
    <tableColumn id="10" xr3:uid="{A7CE1989-53FD-D046-921D-D576D10E64C7}" name="Latest Recorded Location" dataDxfId="539">
      <calculatedColumnFormula array="1">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calculatedColumnFormula>
    </tableColumn>
    <tableColumn id="12" xr3:uid="{0CD96930-50BA-0A4A-B0BF-8276E7817678}" name="Latest Recorded Mileage" dataDxfId="538">
      <calculatedColumnFormula array="1">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calculatedColumnFormula>
    </tableColumn>
    <tableColumn id="21" xr3:uid="{7B2407A5-9A7C-7441-AFE0-99A178884202}" name="Latest Recorded Operating Hours" dataDxfId="537">
      <calculatedColumnFormula array="1">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calculatedColumnFormula>
    </tableColumn>
    <tableColumn id="13" xr3:uid="{8168468C-0D58-6C44-B85F-E9586F3A582B}" name="Telematics Capability" dataDxfId="536"/>
    <tableColumn id="14" xr3:uid="{387AF368-3CF3-5B4F-ADB1-4CCB29EEF2F9}" name="Asset Condition Score" dataDxfId="535"/>
    <tableColumn id="15" xr3:uid="{CAB396B2-760B-C140-8A05-9B4428AB82EB}" name="VIN/UIC Number" dataDxfId="534"/>
    <tableColumn id="22" xr3:uid="{727396F4-723C-427F-8994-60B86B6934DE}" name="Insurance Policy Ref." dataDxfId="533"/>
    <tableColumn id="16" xr3:uid="{45362267-FBD6-D544-89AC-F6020E88042E}" name="Insurance Start Date" dataDxfId="532">
      <calculatedColumnFormula>IF(TblAssetHeader[[#This Row],[Insurance Policy Ref.]]="","",VLOOKUP(TblAssetHeader[[#This Row],[Insurance Policy Ref.]],TblInsuranceRecords[[Insurance Policy Ref.]:[End Date]],2,FALSE))</calculatedColumnFormula>
    </tableColumn>
    <tableColumn id="17" xr3:uid="{AE9E3DF4-DF41-D349-ACD3-B0B69DF4D931}" name="Insurance End Date" dataDxfId="531">
      <calculatedColumnFormula>IF(TblAssetHeader[[#This Row],[Insurance Policy Ref.]]="","",VLOOKUP(TblAssetHeader[[#This Row],[Insurance Policy Ref.]],TblInsuranceRecords[[Insurance Policy Ref.]:[End Date]],3,FALSE))</calculatedColumnFormula>
    </tableColumn>
    <tableColumn id="24" xr3:uid="{54257D2D-E351-41C5-BAC1-7F34ADDCACDF}" name="Modified Date" dataDxfId="530"/>
    <tableColumn id="25" xr3:uid="{E902621A-F510-4EED-B078-2716050F537F}" name="Modified User" dataDxfId="52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4C9FC9-BE52-9648-8E57-9C765BF7D4A3}" name="TblAssetConfig" displayName="TblAssetConfig" ref="B3:I27" totalsRowShown="0" headerRowDxfId="528" dataDxfId="527">
  <autoFilter ref="B3:I27" xr:uid="{724C9FC9-BE52-9648-8E57-9C765BF7D4A3}"/>
  <tableColumns count="8">
    <tableColumn id="1" xr3:uid="{61834DFD-FA65-5045-98CC-65A734F8C464}" name="Asset ID" dataDxfId="526"/>
    <tableColumn id="2" xr3:uid="{AD84AE8D-36C7-8541-A328-8E1B2B20A40A}" name="Config Type" dataDxfId="525"/>
    <tableColumn id="3" xr3:uid="{C23C5736-20FC-B342-B9E4-B5B24EACC4C0}" name="Date Recorded" dataDxfId="524"/>
    <tableColumn id="5" xr3:uid="{4718C822-D89C-475B-9775-070F23C422BC}" name="Serial Number" dataDxfId="523"/>
    <tableColumn id="4" xr3:uid="{937375A2-BB33-9249-B973-27BC2A1F3FCF}" name="Property Value" dataDxfId="522"/>
    <tableColumn id="6" xr3:uid="{16FB16FE-69B0-4C42-9BB3-34FD77756E7F}" name="Last Audited Date" dataDxfId="521"/>
    <tableColumn id="7" xr3:uid="{84F50FC9-2C96-4D4E-ABAE-EE2D644A771C}" name="Modified Date" dataDxfId="520"/>
    <tableColumn id="8" xr3:uid="{24058A2A-BA05-4DDB-B06C-C3DCED5093BF}" name="Modified User" dataDxfId="5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DF0AF9-21CC-1241-82CB-B7BE3F4E0060}" name="TblAssetDocuments" displayName="TblAssetDocuments" ref="C6:I9" totalsRowShown="0" headerRowDxfId="518">
  <autoFilter ref="C6:I9" xr:uid="{7BDF0AF9-21CC-1241-82CB-B7BE3F4E0060}"/>
  <tableColumns count="7">
    <tableColumn id="1" xr3:uid="{6B24A564-84FD-D443-9C9A-05A64A2F968B}" name="AssetID" dataDxfId="517"/>
    <tableColumn id="2" xr3:uid="{199B4806-118A-3D4B-896C-18D48304D16C}" name="Document Type" dataDxfId="516"/>
    <tableColumn id="4" xr3:uid="{6BF493A6-488D-DF42-846C-36F9ADED2F1E}" name="Notes" dataDxfId="515"/>
    <tableColumn id="3" xr3:uid="{D65BE442-840F-0F40-9A71-65F080D6CD5E}" name="Document Path" dataDxfId="514"/>
    <tableColumn id="5" xr3:uid="{0DE60151-1F81-D844-8D9C-D8C934EAEF6B}" name="Created Date" dataDxfId="513"/>
    <tableColumn id="6" xr3:uid="{2DCC5E83-47AC-406A-AC62-D2C2BECB9DC0}" name="Modified Date" dataDxfId="512"/>
    <tableColumn id="7" xr3:uid="{E313627E-ADFF-414A-870A-F5E7EC9FB728}" name="Modified User" dataDxfId="5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6563DB4-1C8C-4183-BBB7-F24C636BD919}" name="TblInsuranceRecords" displayName="TblInsuranceRecords" ref="B3:I33" totalsRowShown="0" headerRowDxfId="510" dataDxfId="509">
  <autoFilter ref="B3:I33" xr:uid="{16563DB4-1C8C-4183-BBB7-F24C636BD919}"/>
  <tableColumns count="8">
    <tableColumn id="1" xr3:uid="{7CE52DA2-1454-417B-B06F-1DB787CCEB29}" name="Insurance Policy Ref." dataDxfId="508"/>
    <tableColumn id="2" xr3:uid="{89DF787A-D8EC-44F8-A78A-96E846B9BFD7}" name="Start Date" dataDxfId="507"/>
    <tableColumn id="3" xr3:uid="{6FE0AC6D-3BBA-4CB9-899A-CB225AEA0F3B}" name="End Date" dataDxfId="506"/>
    <tableColumn id="5" xr3:uid="{E4A4DA1C-8AFE-4F42-8FAB-9C8E86C2B152}" name="Renewal Date " dataDxfId="505"/>
    <tableColumn id="8" xr3:uid="{FE4B20DA-C3E2-4F81-89DA-2A27C33270D3}" name="Days to Renew" dataDxfId="504">
      <calculatedColumnFormula>IF(TblInsuranceRecords[[#This Row],[Renewal Date ]]="","",TblInsuranceRecords[[#This Row],[Renewal Date ]]-TODAY())</calculatedColumnFormula>
    </tableColumn>
    <tableColumn id="4" xr3:uid="{646DFE34-8DB9-47C9-8316-EBF8E6EDDA21}" name="Insurance Document" dataDxfId="503"/>
    <tableColumn id="6" xr3:uid="{80911B4A-9692-425C-AE28-1CBFE8D44659}" name="Modified Date" dataDxfId="502"/>
    <tableColumn id="7" xr3:uid="{2DAD517F-9F63-4258-82A4-2E232A91CBC6}" name="Modified User" dataDxfId="50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DACEB7-A6BA-9847-9AFB-12B7821F51A2}" name="TBLEventLog" displayName="TBLEventLog" ref="B8:BP107" totalsRowShown="0" headerRowDxfId="500" dataDxfId="499">
  <autoFilter ref="B8:BP107" xr:uid="{71DACEB7-A6BA-9847-9AFB-12B7821F51A2}"/>
  <tableColumns count="67">
    <tableColumn id="1" xr3:uid="{9251F9E4-EADE-5D47-ADE9-A1E096927783}" name="AttendanceDelay" dataDxfId="498">
      <calculatedColumnFormula>TBLEventLog[[#This Row],[Date Investigated]]-TBLEventLog[[#This Row],[Date Notif.]]</calculatedColumnFormula>
    </tableColumn>
    <tableColumn id="2" xr3:uid="{FFBA58FF-E59F-9741-A92F-39F16F838E40}" name="NotificationDelay" dataDxfId="497">
      <calculatedColumnFormula>TBLEventLog[[#This Row],[Date Notif.]]-TBLEventLog[[#This Row],[Event Date]]</calculatedColumnFormula>
    </tableColumn>
    <tableColumn id="3" xr3:uid="{AD17E3ED-EC37-BC4F-95E1-EE45B2E93969}" name="CloseOutDays" dataDxfId="496">
      <calculatedColumnFormula>TBLEventLog[[#This Row],[Date Event Closed Out]]-TBLEventLog[[#This Row],[Event Date]]</calculatedColumnFormula>
    </tableColumn>
    <tableColumn id="4" xr3:uid="{CE6CA354-F6FA-6B4F-BE27-85D312BB63A0}" name="ExampleData" dataDxfId="495">
      <calculatedColumnFormula>IF(TBLEventLog[[#This Row],[Event ID]]&lt;1,"Example Data","Real Data")</calculatedColumnFormula>
    </tableColumn>
    <tableColumn id="65" xr3:uid="{5747C7A1-D711-4869-B6CE-0D479D469C4C}" name="Event Year" dataDxfId="494">
      <calculatedColumnFormula>YEAR(TBLEventLog[[#This Row],[Event Date]])</calculatedColumnFormula>
    </tableColumn>
    <tableColumn id="64" xr3:uid="{22D7202D-C39D-4044-A99E-B2E2076F7AAD}" name="Event Month" dataDxfId="493">
      <calculatedColumnFormula>MONTH(TBLEventLog[[#This Row],[Event Date]])</calculatedColumnFormula>
    </tableColumn>
    <tableColumn id="66" xr3:uid="{059898B4-85FC-4F2E-B64C-B13688A43167}" name="Event Year/Month" dataDxfId="492">
      <calculatedColumnFormula>TBLEventLog[[#This Row],[Event Year]]&amp;"-"&amp;TBLEventLog[[#This Row],[Event Month]]</calculatedColumnFormula>
    </tableColumn>
    <tableColumn id="67" xr3:uid="{65F64AFA-3964-42FE-AFCE-B0A460BCAF85}" name="Event Completed" dataDxfId="491">
      <calculatedColumnFormula>ISNUMBER(TBLEventLog[[#This Row],[Date Event Completed]])</calculatedColumnFormula>
    </tableColumn>
    <tableColumn id="5" xr3:uid="{954CBF73-4B2E-654F-B6CC-4874D7DDBA3C}" name="Event ID" dataDxfId="490"/>
    <tableColumn id="10" xr3:uid="{EBDCC39F-A4C8-ED42-98AF-7CE056D2AB66}" name="Event Date" dataDxfId="489"/>
    <tableColumn id="63" xr3:uid="{E98880A5-1210-4067-BB33-888C9A2A02B4}" name="Vehicle" dataDxfId="488"/>
    <tableColumn id="61" xr3:uid="{F0094D27-A696-4555-BD74-3FEFEA93DBFE}" name="Event Type" dataDxfId="487"/>
    <tableColumn id="60" xr3:uid="{95F904E1-5E23-4308-BA5D-8DED1B0E1292}" name="Parent Event ID" dataDxfId="486"/>
    <tableColumn id="14" xr3:uid="{F5DB1A5E-75C6-7C4D-9D8C-E04F71BE68C7}" name="Asset ID" dataDxfId="485"/>
    <tableColumn id="50" xr3:uid="{CD16A2BB-C669-4360-93A4-360C905C9E35}" name="Cab End No." dataDxfId="484"/>
    <tableColumn id="55" xr3:uid="{1CEE0307-E276-4CFA-9AE6-C1B4CFDD5A7A}" name="Raised by Person" dataDxfId="483"/>
    <tableColumn id="51" xr3:uid="{F7EAB270-D0EE-4C09-B9F1-B8DB301C6340}" name="Event Details" dataDxfId="482"/>
    <tableColumn id="22" xr3:uid="{29F36D30-0D40-7D47-BB80-53621CA8DCC4}" name="Reported Event" dataDxfId="481"/>
    <tableColumn id="8" xr3:uid="{B650ACEB-00E3-124C-B6A1-B52805FEDA27}" name="System" dataDxfId="480"/>
    <tableColumn id="9" xr3:uid="{9F4EE449-0175-7046-A361-53B7FBA4DD1B}" name="Sub System" dataDxfId="479"/>
    <tableColumn id="40" xr3:uid="{16F009DE-A4A4-42CD-B1F4-0A76F699C55C}" name="Service Canelled? Y/N" dataDxfId="478"/>
    <tableColumn id="42" xr3:uid="{B397D7F6-78CB-4FF1-BB67-5AC2D025D6FA}" name="Repeat Fault Y/N (Within 28 days)" dataDxfId="477"/>
    <tableColumn id="41" xr3:uid="{CB907287-9839-48D4-A24A-D7096FC39FDF}" name="Logged on DARTS/R2 Y/N" dataDxfId="476"/>
    <tableColumn id="52" xr3:uid="{893E6248-7C76-420F-B4A5-8A6F8AC32A25}" name="Action Taken" dataDxfId="475"/>
    <tableColumn id="43" xr3:uid="{732C2D9A-52F7-43DA-B2A7-9D541B89F2FA}" name="Date Event Completed" dataDxfId="474"/>
    <tableColumn id="46" xr3:uid="{41E7DDCC-034C-4FBF-9267-3514A0F9FC6D}" name="Event Location" dataDxfId="473"/>
    <tableColumn id="45" xr3:uid="{78666BC7-25C4-44D4-8A9E-05D50BBFFC5E}" name="Call out? Y/N" dataDxfId="472"/>
    <tableColumn id="44" xr3:uid="{C0DC373C-D305-4A59-A9F9-B00A9EF1A024}" name="Days Out of Service " dataDxfId="471"/>
    <tableColumn id="48" xr3:uid="{BC43D181-E2C2-4968-B9CD-658EAD5C38A5}" name="Further action required? Y/N" dataDxfId="470"/>
    <tableColumn id="62" xr3:uid="{0602933A-822E-404E-B9AD-CB6AADD1679B}" name="Action Holder" dataDxfId="469"/>
    <tableColumn id="47" xr3:uid="{DCE893A9-BA14-4B54-9D32-635162F31BDB}" name="Additional Notes" dataDxfId="468"/>
    <tableColumn id="31" xr3:uid="{114D82B9-946C-1743-8063-36FD748AEAFE}" name="Root Cause" dataDxfId="467"/>
    <tableColumn id="13" xr3:uid="{D38E02CC-E0E0-3046-9014-58ACEAD9143D}" name="Date Event Closed Out" dataDxfId="466"/>
    <tableColumn id="49" xr3:uid="{4C2C9CCB-5BCF-49E9-AF4A-BE07F9FC8E94}" name="Covered by Warranty" dataDxfId="465"/>
    <tableColumn id="56" xr3:uid="{D2AA2682-68E3-4AEB-A2EB-38D726BB7307}" name="Claim to Recover Costs Required" dataDxfId="464"/>
    <tableColumn id="57" xr3:uid="{4CEE34AD-88BD-408B-B610-714FE396E9F7}" name="Claim Submitted Date" dataDxfId="463"/>
    <tableColumn id="58" xr3:uid="{C14D9DA8-15F9-4647-B534-234BC1189505}" name="Claim Status" dataDxfId="462"/>
    <tableColumn id="54" xr3:uid="{C7B4D694-1258-4CEC-B691-4B5CA4D96D92}" name="Modified Date" dataDxfId="461"/>
    <tableColumn id="59" xr3:uid="{1A4C5AB5-646A-4690-9464-54A94B01304F}" name="Modified User" dataDxfId="460"/>
    <tableColumn id="38" xr3:uid="{158C3B86-2747-4A39-B557-47C770D84779}" name="Related Maintenance Visits" dataDxfId="459">
      <calculatedColumnFormula array="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calculatedColumnFormula>
    </tableColumn>
    <tableColumn id="53" xr3:uid="{35B15EEA-0BF8-454D-840B-9213502CBB7E}" name="Trail Loco" dataDxfId="458"/>
    <tableColumn id="23" xr3:uid="{4862A3A7-F0E6-5940-86F4-B6E45A1D0441}" name="Raised by Company" dataDxfId="457"/>
    <tableColumn id="11" xr3:uid="{8312EE40-4ACA-BB45-BAA1-60B7E0AAAF36}" name="Date Notif." dataDxfId="456"/>
    <tableColumn id="12" xr3:uid="{F394C7E3-5086-CE42-9069-B50102201C63}" name="Date Investigated" dataDxfId="455"/>
    <tableColumn id="24" xr3:uid="{FCABC5E8-7A04-BF4A-BED8-F9E64EA52F01}" name="Further Actions Holder" dataDxfId="454"/>
    <tableColumn id="25" xr3:uid="{E8FD7207-0C0B-A347-8023-FFABE93A9EDD}" name="Target Date For Further Actions" dataDxfId="453"/>
    <tableColumn id="15" xr3:uid="{5F6233C4-CE2D-C041-85C8-C458BB51DFAC}" name="Event Description" dataDxfId="452"/>
    <tableColumn id="20" xr3:uid="{38246101-14E2-3D4A-A0E6-E7B464EC233A}" name="Eng Report No." dataDxfId="451"/>
    <tableColumn id="39" xr3:uid="{701C63E4-B077-DB40-A823-EC9A0190126D}" name="Event Source" dataDxfId="450"/>
    <tableColumn id="6" xr3:uid="{EC781BBA-32D3-F047-A9CB-6917D8FF75CF}" name="GB Ref" dataDxfId="449"/>
    <tableColumn id="7" xr3:uid="{7B776934-CCB0-2744-95FF-1DEC8B5C2DE3}" name="NR REF" dataDxfId="448"/>
    <tableColumn id="16" xr3:uid="{A98D4E36-4008-7643-9B42-480B261BB40C}" name="Raised_x000a_by" dataDxfId="447"/>
    <tableColumn id="17" xr3:uid="{353A2559-6049-0B4D-98E7-8935345C72D9}" name="Traffic Cas." dataDxfId="446"/>
    <tableColumn id="18" xr3:uid="{A27258A1-B1F9-0A48-9BF5-0050F2E8D0D8}" name="Event Classification" dataDxfId="445"/>
    <tableColumn id="19" xr3:uid="{2CE02C5D-2CE5-3C42-A3DE-25AF3EA76795}" name="Site Report No." dataDxfId="444"/>
    <tableColumn id="21" xr3:uid="{7BCB4C7A-3EB6-A240-AC5F-9059006CEC89}" name="Event Description2" dataDxfId="443"/>
    <tableColumn id="26" xr3:uid="{D179CFDD-1BE4-864B-BEBF-520978E3DB8F}" name="Date Closed" dataDxfId="442"/>
    <tableColumn id="27" xr3:uid="{F1BA8AFD-06A2-3B48-A4B4-A1DF7153B7D8}" name="Total Days Ackn." dataDxfId="441"/>
    <tableColumn id="28" xr3:uid="{313C147B-62DF-A84B-9EAF-AAE5BFE20D91}" name="Days Claimed by GBRf" dataDxfId="440"/>
    <tableColumn id="29" xr3:uid="{817D3B19-236C-BC43-8981-CB2BA19AE4FA}" name="Material Req'd" dataDxfId="439"/>
    <tableColumn id="30" xr3:uid="{2A621838-1B4C-9D4F-9670-2C4DD6275B21}" name="FRACAS Material Chart Ref." dataDxfId="438"/>
    <tableColumn id="32" xr3:uid="{EC0148F0-96E3-5948-8DA6-C4DE383CA34D}" name="Status" dataDxfId="437"/>
    <tableColumn id="33" xr3:uid="{AC588C90-BD66-534E-AFE9-89190F0D67AD}" name="Claim Accepted / Declined" dataDxfId="436"/>
    <tableColumn id="34" xr3:uid="{65F39A70-812B-244F-A759-EFC8DABDAA73}" name="Holder" dataDxfId="435"/>
    <tableColumn id="35" xr3:uid="{A7975E74-FA64-284C-8308-45726EA04AF9}" name="Further preventative Actions" dataDxfId="434"/>
    <tableColumn id="36" xr3:uid="{E52F1926-E6DD-9343-A6D4-E7BBE1B2C875}" name="Due Date" dataDxfId="433"/>
    <tableColumn id="37" xr3:uid="{9842D801-3196-F546-89FD-B8E333F65D5C}" name="Fleet Check Status" dataDxfId="43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8191B9-043D-0647-A3DE-3C0135D7263F}" name="TblMaintenanceRecord" displayName="TblMaintenanceRecord" ref="C4:R16" totalsRowShown="0" headerRowDxfId="160" dataDxfId="159">
  <autoFilter ref="C4:R16" xr:uid="{048191B9-043D-0647-A3DE-3C0135D7263F}"/>
  <tableColumns count="16">
    <tableColumn id="1" xr3:uid="{8B99C2E4-B446-2A4D-BE31-59FB2B6DCCCC}" name="Maintenance ID" dataDxfId="158">
      <calculatedColumnFormula>(TblMaintenanceRecord[[#This Row],[Asset ID]]&amp;"-"&amp;TblMaintenanceRecord[[#This Row],[Maintenance Start Date]])</calculatedColumnFormula>
    </tableColumn>
    <tableColumn id="3" xr3:uid="{28A76C16-9B74-B549-AB13-1DEA1B9645D3}" name="Asset ID" dataDxfId="157"/>
    <tableColumn id="2" xr3:uid="{6E2D579B-166B-9745-A14D-1766053E741F}" name="Maintenance Start Date" dataDxfId="156"/>
    <tableColumn id="5" xr3:uid="{64792386-C18A-7748-8767-25A7806776F6}" name="Maintenance Type" dataDxfId="155"/>
    <tableColumn id="7" xr3:uid="{DAEB7053-325F-45DA-A7CA-468F95D15532}" name="Exam Type" dataDxfId="154"/>
    <tableColumn id="8" xr3:uid="{ED14A963-5D22-4850-A985-F51C3D32C861}" name="Tools" dataDxfId="153"/>
    <tableColumn id="11" xr3:uid="{C8A629F1-1F3F-450A-A1F2-6F80DDD95585}" name="Recorded Location" dataDxfId="152" dataCellStyle="Hyperlink"/>
    <tableColumn id="10" xr3:uid="{A2A9949B-9F77-47AA-A566-D44C410956AA}" name="Recorded Loco Mileage" dataDxfId="151"/>
    <tableColumn id="12" xr3:uid="{25BEAE84-5B1C-4C4C-8018-5F6622CFD4D7}" name="Recorded Engine Hours" dataDxfId="150"/>
    <tableColumn id="4" xr3:uid="{4C33CAE4-9F74-B740-B74B-7F71F787A46E}" name="Signed Maintenance Visit Document (Link to scanned doc)" dataDxfId="149" dataCellStyle="Hyperlink"/>
    <tableColumn id="13" xr3:uid="{B8D5842C-F210-469A-9D13-9A39AEAD2D80}" name="Labour (Hrs)" dataDxfId="148"/>
    <tableColumn id="14" xr3:uid="{14054B10-452F-4A20-80D0-22D9A2953284}" name="Materials Cost (£)" dataDxfId="147"/>
    <tableColumn id="6" xr3:uid="{3F5742A2-6331-594C-8559-2601A42E4CAB}" name="Maintenence End Date" dataDxfId="146"/>
    <tableColumn id="9" xr3:uid="{E485B8F3-F206-4CCA-9316-9CA6EFC9E023}" name="Sign-off Engineer" dataDxfId="145"/>
    <tableColumn id="15" xr3:uid="{5DF1EEA3-805A-4755-A6BD-2DDF76B7E77D}" name="Modified Date" dataDxfId="144"/>
    <tableColumn id="16" xr3:uid="{64032D51-1157-4538-A03B-1DFEFB130759}" name="Modified User" dataDxfId="14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0D71B26-F284-42C8-81A0-2D47CB42B2F2}" name="TblMaintenanceEventLinks" displayName="TblMaintenanceEventLinks" ref="B3:F4" totalsRowShown="0">
  <autoFilter ref="B3:F4" xr:uid="{80D71B26-F284-42C8-81A0-2D47CB42B2F2}"/>
  <tableColumns count="5">
    <tableColumn id="1" xr3:uid="{CC3916C3-A4F7-46DE-9A33-FB2013B6BDAB}" name="Maintenance ID" dataDxfId="142"/>
    <tableColumn id="2" xr3:uid="{320EC3F9-0C9A-4C03-9E90-361E2C4C16AA}" name="Event ID" dataDxfId="141"/>
    <tableColumn id="3" xr3:uid="{C3CEAC0B-B1FA-43FA-9F88-0BB7544B79BC}" name="Event Details" dataDxfId="140">
      <calculatedColumnFormula array="1">_xlfn.XLOOKUP(TblMaintenanceEventLinks[[#This Row],[Event ID]],TBLEventLog[[#All],[Event ID]],TBLEventLog[[#All],[Event Details]],"Event Not Found",0)</calculatedColumnFormula>
    </tableColumn>
    <tableColumn id="4" xr3:uid="{FF6073F8-2B9B-464B-B81A-96BDBD9BF86C}" name="Modified Date" dataDxfId="139"/>
    <tableColumn id="5" xr3:uid="{42EC13D9-1E3F-4952-853E-648FA843F21B}" name="Modified User" dataDxfId="1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01A6464-E49C-4540-8646-504C332E51C4}" name="TblTimeAndMaterials" displayName="TblTimeAndMaterials" ref="C3:L103" totalsRowShown="0" headerRowDxfId="137" dataDxfId="136">
  <autoFilter ref="C3:L103" xr:uid="{801A6464-E49C-4540-8646-504C332E51C4}">
    <filterColumn colId="0">
      <filters>
        <filter val="93008-45903"/>
      </filters>
    </filterColumn>
  </autoFilter>
  <tableColumns count="10">
    <tableColumn id="1" xr3:uid="{47327CDF-91E6-4D24-A21A-4140A7FE32FB}" name="Maintenance ID" dataDxfId="135"/>
    <tableColumn id="8" xr3:uid="{8D56EF9C-65F3-42E9-B2DC-53F23FD4897E}" name="Asset ID" dataDxfId="134">
      <calculatedColumnFormula array="1">_xlfn.XLOOKUP(TblTimeAndMaterials[[#This Row],[Maintenance ID]],TblMaintenanceRecord[[#All],[Maintenance ID]],TblMaintenanceRecord[[#All],[Asset ID]],"Visit Not Found",0)</calculatedColumnFormula>
    </tableColumn>
    <tableColumn id="6" xr3:uid="{F4B805C2-6F0B-4D23-A9A5-96CA727B8664}" name="Date Used" dataDxfId="133">
      <calculatedColumnFormula array="1">_xlfn.XLOOKUP(TblTimeAndMaterials[[#This Row],[Maintenance ID]],TblMaintenanceRecord[[#All],[Maintenance ID]],TblMaintenanceRecord[[#All],[Maintenance Start Date]],"Visit Not Found",0)</calculatedColumnFormula>
    </tableColumn>
    <tableColumn id="4" xr3:uid="{B11EC201-2C81-4DA4-A1A9-1C7BC3016D58}" name="BoM ID" dataDxfId="132"/>
    <tableColumn id="7" xr3:uid="{F11E9F2C-B7F5-4634-B882-48574317EA7E}" name="Inventory Item" dataDxfId="131"/>
    <tableColumn id="9" xr3:uid="{B7EA78A7-5806-4D74-BCE8-F532D6566971}" name="Inventory ID" dataDxfId="130">
      <calculatedColumnFormula>IFERROR(LEFT(TblTimeAndMaterials[[#This Row],[Inventory Item]], FIND(" -",TblTimeAndMaterials[[#This Row],[Inventory Item]])-1), "")</calculatedColumnFormula>
    </tableColumn>
    <tableColumn id="3" xr3:uid="{5D51BDBF-DB38-4CCD-83B3-1F24EB20B719}" name="QTY" dataDxfId="129"/>
    <tableColumn id="5" xr3:uid="{768DD49E-6396-4BC9-A80C-9ACA7F520D5C}" name="Cost" dataDxfId="128">
      <calculatedColumnFormula>TblTimeAndMaterials[[#This Row],[QTY]]*_xlfn.XLOOKUP(TblTimeAndMaterials[[#This Row],[Inventory Item]],TblInventory[DDL Inventory],TblInventory[Price Per Unit],0,0,1)</calculatedColumnFormula>
    </tableColumn>
    <tableColumn id="10" xr3:uid="{64A39327-C3DE-4CBD-993E-BB91D978D040}" name="Modified Date" dataDxfId="127"/>
    <tableColumn id="11" xr3:uid="{77E1D4DF-217F-4941-B42A-0321AA97CE27}" name="Modified User" dataDxfId="1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80E76B9-CFED-4E50-848E-F364F952D110}" name="TblMaintenanceSchedule" displayName="TblMaintenanceSchedule" ref="B2:E3" insertRow="1" totalsRowShown="0" headerRowDxfId="125">
  <autoFilter ref="B2:E3" xr:uid="{780E76B9-CFED-4E50-848E-F364F952D110}"/>
  <tableColumns count="4">
    <tableColumn id="1" xr3:uid="{E814CC72-F72A-40DC-81D5-F5D19D8AE2FC}" name="Maintenance ID"/>
    <tableColumn id="2" xr3:uid="{0C0B1F16-9C80-4DCE-A43F-B9D6C5B9D10D}" name="Asset ID"/>
    <tableColumn id="3" xr3:uid="{54F1D2CD-5F83-4887-9C00-2FB2F0B992C3}" name="Scheduled Date"/>
    <tableColumn id="4" xr3:uid="{6C6F1DFE-663F-403E-9166-5C6CF36702DE}" name="Maintenance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C989A7E-CC2D-4F10-8D74-E1D8F9CCFD9B}" name="TblVendorProduct" displayName="TblVendorProduct" ref="B3:I16" totalsRowShown="0" headerRowDxfId="124" dataDxfId="123">
  <autoFilter ref="B3:I16" xr:uid="{AC989A7E-CC2D-4F10-8D74-E1D8F9CCFD9B}"/>
  <tableColumns count="8">
    <tableColumn id="1" xr3:uid="{6D8D2B57-972C-4714-B62D-E3E8112E91E0}" name="Inventory ID" dataDxfId="122"/>
    <tableColumn id="2" xr3:uid="{1C4A8FC9-1C91-413F-B7A3-F7D3DB75F034}" name="Inventory Description" dataDxfId="121"/>
    <tableColumn id="3" xr3:uid="{57DA2581-5469-4F7A-B199-EAEDB34791F1}" name="Supplier" dataDxfId="120"/>
    <tableColumn id="4" xr3:uid="{E861FB38-5F06-48E1-9BBA-C85B1CC71ABB}" name="Typical Lead Time (Days)" dataDxfId="119"/>
    <tableColumn id="5" xr3:uid="{8A974A12-49BF-403A-9FB3-A17AE2F9A675}" name="Re-Order  Qty" dataDxfId="118"/>
    <tableColumn id="6" xr3:uid="{88D4B18A-9E89-48F2-B7E8-7258C23F89E2}" name="Contact Name" dataDxfId="117"/>
    <tableColumn id="7" xr3:uid="{CFD6ABB4-2029-41C9-BC8C-2CD1B4669C55}" name="Contact Email" dataDxfId="116"/>
    <tableColumn id="8" xr3:uid="{82F289E1-147F-44D8-B6A4-853E0204ABF1}" name="Contact Website"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662E007-2A37-408F-9122-2E03B13D2896}" name="TblInventory" displayName="TblInventory" ref="B3:Q26" totalsRowShown="0" headerRowDxfId="113" dataDxfId="112">
  <autoFilter ref="B3:Q26" xr:uid="{8662E007-2A37-408F-9122-2E03B13D2896}">
    <filterColumn colId="0">
      <customFilters>
        <customFilter operator="notEqual" val=" "/>
      </customFilters>
    </filterColumn>
  </autoFilter>
  <tableColumns count="16">
    <tableColumn id="1" xr3:uid="{086A7E06-75D0-4181-959C-E5FD00F55087}" name="Inventory ID" dataDxfId="111"/>
    <tableColumn id="2" xr3:uid="{678629AE-50AD-4333-BFDC-C2328EF356E5}" name="Inventory Description" dataDxfId="110">
      <calculatedColumnFormula>_xlfn.XLOOKUP(TblInventory[[#This Row],[Inventory ID]],TblVendorProduct[Inventory ID],TblVendorProduct[Inventory Description],"Product not Found",0)</calculatedColumnFormula>
    </tableColumn>
    <tableColumn id="11" xr3:uid="{02F34AB9-6EB0-4C2D-A6CC-32C55A60D972}" name="Serial Number" dataDxfId="109"/>
    <tableColumn id="14" xr3:uid="{C69549DF-468B-4720-BC4A-2EBC561AA427}" name="Last Stock Check Date" dataDxfId="108"/>
    <tableColumn id="3" xr3:uid="{F00D0226-05FE-4642-B98F-8D16BEDEE278}" name="Qty in Stock at Last Check" dataDxfId="107"/>
    <tableColumn id="15" xr3:uid="{6DF31CFF-C273-4C55-BCF1-5BC58CFA5060}" name="QTY Used Since Last Check" dataDxfId="106">
      <calculatedColumnFormula array="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calculatedColumnFormula>
    </tableColumn>
    <tableColumn id="16" xr3:uid="{911004D7-3191-491C-B911-9BCAD8564721}" name="Estimated Current Stock QTY" dataDxfId="105">
      <calculatedColumnFormula>TblInventory[[#This Row],[Qty in Stock at Last Check]]-TblInventory[[#This Row],[QTY Used Since Last Check]]</calculatedColumnFormula>
    </tableColumn>
    <tableColumn id="4" xr3:uid="{D9387563-9DD4-4ADE-9054-7CE1A9BF65AF}" name="Price Per Unit" dataDxfId="104"/>
    <tableColumn id="5" xr3:uid="{324C5AB4-DEA9-4154-8908-915548C054D8}" name="Charge per Unit" dataDxfId="103"/>
    <tableColumn id="6" xr3:uid="{EF82F087-7A67-406B-9F60-0B5E6593979F}" name="Total Value" dataDxfId="102"/>
    <tableColumn id="7" xr3:uid="{6C009701-E219-4D5C-992A-FE704561D774}" name="Reorder Threshold" dataDxfId="101">
      <calculatedColumnFormula>_xlfn.XLOOKUP(TblInventory[[#This Row],[Inventory ID]],TblVendorProduct[Inventory ID],TblVendorProduct[Re-Order  Qty],"Product not Found",0)</calculatedColumnFormula>
    </tableColumn>
    <tableColumn id="8" xr3:uid="{FED2DEA5-CEC1-4B18-951C-3BF31B627197}" name="Reorder?" dataDxfId="100">
      <calculatedColumnFormula>IF(TblInventory[[#This Row],[Reorder Threshold]]&lt;&gt;0,IF(TblInventory[[#This Row],[Estimated Current Stock QTY]]&lt;=TblInventory[[#This Row],[Reorder Threshold]],"Yes", "No"),0)</calculatedColumnFormula>
    </tableColumn>
    <tableColumn id="9" xr3:uid="{CB9EA5FA-FB4D-4310-9F3F-2757DC91C8A6}" name="ETA" dataDxfId="99">
      <calculatedColumnFormula>IF(TblInventory[[#This Row],[Reorder?]]="Yes",TODAY()+_xlfn.XLOOKUP(TblInventory[[#This Row],[Inventory ID]],TblVendorProduct[Inventory ID],TblVendorProduct[Typical Lead Time (Days)],0,0),"")</calculatedColumnFormula>
    </tableColumn>
    <tableColumn id="10" xr3:uid="{E9560E89-7642-4860-B422-C2031DD06ECB}" name="DDL Inventory" dataDxfId="98">
      <calculatedColumnFormula>TblInventory[[#This Row],[Inventory ID]]&amp;" - " &amp; TblInventory[[#This Row],[Inventory Description]]</calculatedColumnFormula>
    </tableColumn>
    <tableColumn id="12" xr3:uid="{6E10B616-9AA4-4739-8ED6-BDFF98F3D132}" name="Modified Date" dataDxfId="97"/>
    <tableColumn id="13" xr3:uid="{7CA39667-059A-428A-A701-1454075B1915}" name="Modified User" dataDxfId="9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91E5D9E-886A-4A79-8D62-626FFE12442B}" name="TblBoM" displayName="TblBoM" ref="B3:G50" totalsRowShown="0" headerRowDxfId="95" dataDxfId="94">
  <autoFilter ref="B3:G50" xr:uid="{391E5D9E-886A-4A79-8D62-626FFE12442B}">
    <filterColumn colId="0">
      <filters>
        <filter val="Exam A"/>
      </filters>
    </filterColumn>
  </autoFilter>
  <tableColumns count="6">
    <tableColumn id="1" xr3:uid="{1C471D1F-B94D-422D-BB1B-F2F9180AF23A}" name="BoM ID" dataDxfId="93"/>
    <tableColumn id="2" xr3:uid="{EDE6BA26-C16B-4DE9-9910-4B6BC3D7C4C0}" name="Inventory ID &amp; Description" dataDxfId="92"/>
    <tableColumn id="3" xr3:uid="{5AABDD7A-7611-4070-88AE-E38DC12347C6}" name="QTY" dataDxfId="91"/>
    <tableColumn id="4" xr3:uid="{9CD25AC8-14B6-47F2-9453-5B4574F4E4B5}" name="Cost" dataDxfId="90">
      <calculatedColumnFormula>TblBoM[[#This Row],[QTY]]*_xlfn.XLOOKUP(TblBoM[[#This Row],[Inventory ID &amp; Description]],TblInventory[DDL Inventory],TblInventory[Price Per Unit],0,0,1)</calculatedColumnFormula>
    </tableColumn>
    <tableColumn id="5" xr3:uid="{9338124B-A5D0-4F36-8CDF-6AAB562BCBE4}" name="Modified Date" dataDxfId="89"/>
    <tableColumn id="6" xr3:uid="{22FA0D96-2952-4A88-BC2E-7159236E0094}" name="Modified User" dataDxfId="8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EFA8BF63-7626-4DB4-B7D5-DF94134AE42B}" name="TBLBomLookup" displayName="TBLBomLookup" ref="M3:O6" totalsRowShown="0" headerRowDxfId="87" dataDxfId="86">
  <autoFilter ref="M3:O6" xr:uid="{EFA8BF63-7626-4DB4-B7D5-DF94134AE42B}"/>
  <tableColumns count="3">
    <tableColumn id="1" xr3:uid="{0F9A6219-194A-4D28-807F-ED20B31194C8}" name="BoM ID" dataDxfId="85"/>
    <tableColumn id="3" xr3:uid="{F55092C4-9638-475E-AE2B-F4BB85C80969}" name="Inventory Item Count" dataDxfId="84">
      <calculatedColumnFormula>COUNTIFS(TblBoM[BoM ID],TBLBomLookup[[#This Row],[BoM ID]])</calculatedColumnFormula>
    </tableColumn>
    <tableColumn id="2" xr3:uid="{017672E0-9168-4EAF-BF6D-A1B4CBD99883}" name="Cost" dataDxfId="83">
      <calculatedColumnFormula>SUMIFS(TblBoM[Cost],TblBoM[BoM ID],BoM!M4)</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881502-F81B-C44B-BF66-5A9C6A9B8714}" name="TblManufacturer" displayName="TblManufacturer" ref="M32:M34" totalsRowShown="0" headerRowDxfId="82" dataDxfId="81">
  <autoFilter ref="M32:M34" xr:uid="{DE881502-F81B-C44B-BF66-5A9C6A9B8714}"/>
  <tableColumns count="1">
    <tableColumn id="1" xr3:uid="{6D357F3D-E113-1645-948B-A36D022AE4F8}" name="Manufacturer" dataDxfId="8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1665C7-CDDE-104D-B3AB-30E5249C085B}" name="TblAssetType" displayName="TblAssetType" ref="I32:I36" totalsRowShown="0" headerRowDxfId="79" dataDxfId="78">
  <autoFilter ref="I32:I36" xr:uid="{571665C7-CDDE-104D-B3AB-30E5249C085B}"/>
  <tableColumns count="1">
    <tableColumn id="1" xr3:uid="{B36263F0-562E-8145-9B16-B385876328F9}" name="Asset Type" dataDxfId="7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62D8F85-DFCA-934C-B409-5A35656D5C4B}" name="TblAssetModel" displayName="TblAssetModel" ref="K32:K34" totalsRowShown="0" headerRowDxfId="76" dataDxfId="75">
  <autoFilter ref="K32:K34" xr:uid="{A62D8F85-DFCA-934C-B409-5A35656D5C4B}"/>
  <tableColumns count="1">
    <tableColumn id="1" xr3:uid="{AA5F27BB-84A1-9C47-9BAC-00F2328DB9B4}" name="Asset Model" dataDxfId="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00283E-6EF4-6246-B834-C631F8C29580}" name="TblPropertyType" displayName="TblPropertyType" ref="I47:I53" totalsRowShown="0" headerRowDxfId="73" dataDxfId="72">
  <autoFilter ref="I47:I53" xr:uid="{1800283E-6EF4-6246-B834-C631F8C29580}"/>
  <sortState xmlns:xlrd2="http://schemas.microsoft.com/office/spreadsheetml/2017/richdata2" ref="I48:I53">
    <sortCondition ref="I47:I53"/>
  </sortState>
  <tableColumns count="1">
    <tableColumn id="1" xr3:uid="{894DE612-F94A-9145-A74F-8EFA5FEB4BCE}" name="Config Type" dataDxfId="7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4BBA587-4F2F-174A-9EB9-72BA6E5712DA}" name="TblAssetStatus" displayName="TblAssetStatus" ref="O32:O36" totalsRowShown="0" headerRowDxfId="70" dataDxfId="69">
  <autoFilter ref="O32:O36" xr:uid="{84BBA587-4F2F-174A-9EB9-72BA6E5712DA}"/>
  <tableColumns count="1">
    <tableColumn id="1" xr3:uid="{852CBA7C-7715-BD44-8D7C-7B0B5F584A0F}" name="Asset Status" dataDxfId="6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C3A7D46-DC08-464E-9B25-BF8B0D0FF945}" name="TblCustomers" displayName="TblCustomers" ref="B5:C9" totalsRowShown="0" headerRowDxfId="67">
  <autoFilter ref="B5:C9" xr:uid="{8C3A7D46-DC08-464E-9B25-BF8B0D0FF945}"/>
  <tableColumns count="2">
    <tableColumn id="1" xr3:uid="{2B2F4920-B29B-0C45-A44E-1397570C7FAF}" name="Customer ID" dataDxfId="66"/>
    <tableColumn id="2" xr3:uid="{571DCC96-7273-0447-9FB2-2DA0088EE177}" name="Customer Nam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AC83F6B-7CD1-6E48-A221-F9F03199B67E}" name="TblLeaseType" displayName="TblLeaseType" ref="I63:I67" totalsRowShown="0" headerRowDxfId="65" dataDxfId="64">
  <autoFilter ref="I63:I67" xr:uid="{1AC83F6B-7CD1-6E48-A221-F9F03199B67E}"/>
  <tableColumns count="1">
    <tableColumn id="1" xr3:uid="{3A848191-ACF2-9547-BD52-B5037EE08A25}" name="Lease Types" dataDxfId="6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E3991EC-D966-5A40-8FC1-0A1D38A70779}" name="TblLeaseStatus" displayName="TblLeaseStatus" ref="K63:K66" totalsRowShown="0" headerRowDxfId="62" dataDxfId="61">
  <autoFilter ref="K63:K66" xr:uid="{4E3991EC-D966-5A40-8FC1-0A1D38A70779}"/>
  <tableColumns count="1">
    <tableColumn id="1" xr3:uid="{73356AC1-8822-AE4D-B952-52ACF5E42650}" name="Lease Status" dataDxfId="6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F2C022A-379E-5347-9BA4-11680FEC8CEA}" name="TblCredibilityOutcomes" displayName="TblCredibilityOutcomes" ref="I20:I22" totalsRowShown="0" headerRowDxfId="59" dataDxfId="58">
  <autoFilter ref="I20:I22" xr:uid="{4F2C022A-379E-5347-9BA4-11680FEC8CEA}"/>
  <tableColumns count="1">
    <tableColumn id="1" xr3:uid="{A04B0988-E0CE-044B-AFF9-2BDBFD6AFCEE}" name="Credibility Outcomes" dataDxfId="5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E7D62F2-CA1A-794D-8962-D675FD84675E}" name="TblPipelinePhases" displayName="TblPipelinePhases" ref="K20:K27" totalsRowShown="0" headerRowDxfId="56" dataDxfId="55">
  <autoFilter ref="K20:K27" xr:uid="{EE7D62F2-CA1A-794D-8962-D675FD84675E}"/>
  <tableColumns count="1">
    <tableColumn id="1" xr3:uid="{4B961E9F-6E41-4A4B-AF29-B7212CBEAC66}" name="Pipeline Phase" dataDxfId="5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90B5A6-0E75-4C42-B963-99C50CCD9BBE}" name="TblDocumentTypes" displayName="TblDocumentTypes" ref="I74:I78" totalsRowShown="0" headerRowDxfId="53" dataDxfId="52">
  <autoFilter ref="I74:I78" xr:uid="{B990B5A6-0E75-4C42-B963-99C50CCD9BBE}"/>
  <sortState xmlns:xlrd2="http://schemas.microsoft.com/office/spreadsheetml/2017/richdata2" ref="I75:I78">
    <sortCondition ref="I75:I78"/>
  </sortState>
  <tableColumns count="1">
    <tableColumn id="1" xr3:uid="{B140CCF4-6625-CE41-9FED-B2A48FEFA8D3}" name="Document Types" dataDxfId="5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8426168-C642-4E4B-A358-777DADD6DDE5}" name="TblEventSources" displayName="TblEventSources" ref="K84:K86" totalsRowShown="0" headerRowDxfId="50" dataDxfId="49">
  <autoFilter ref="K84:K86" xr:uid="{38426168-C642-4E4B-A358-777DADD6DDE5}"/>
  <tableColumns count="1">
    <tableColumn id="1" xr3:uid="{3C5D26BF-7719-7E48-A14C-890712D79F54}" name="Event Source" dataDxfId="4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5D5974D-A3F2-4C53-8E41-A3C3CADF8DD0}" name="TblMaintenanceType" displayName="TblMaintenanceType" ref="K97:K101" totalsRowShown="0" headerRowDxfId="47" dataDxfId="46">
  <autoFilter ref="K97:K101" xr:uid="{F5D5974D-A3F2-4C53-8E41-A3C3CADF8DD0}"/>
  <tableColumns count="1">
    <tableColumn id="1" xr3:uid="{8B42AA5F-6F09-4C0D-AC92-230B305EBAEE}" name="Maintenance Type" dataDxfId="4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5688F3D-4E96-4605-847B-64F75BD57A2D}" name="TblExamTypes" displayName="TblExamTypes" ref="M97:M105" totalsRowShown="0" headerRowDxfId="44" dataDxfId="43">
  <autoFilter ref="M97:M105" xr:uid="{C5688F3D-4E96-4605-847B-64F75BD57A2D}"/>
  <tableColumns count="1">
    <tableColumn id="1" xr3:uid="{336EAC76-3E36-4CC8-8801-30DE89347425}" name="Exam Types" dataDxfId="4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34BF21C-7568-4939-8715-78DFABBAD12F}" name="TblUsers" displayName="TblUsers" ref="E5:F14" totalsRowShown="0" headerRowDxfId="41">
  <autoFilter ref="E5:F14" xr:uid="{934BF21C-7568-4939-8715-78DFABBAD12F}"/>
  <sortState xmlns:xlrd2="http://schemas.microsoft.com/office/spreadsheetml/2017/richdata2" ref="E6:F9">
    <sortCondition ref="E5:E9"/>
  </sortState>
  <tableColumns count="2">
    <tableColumn id="1" xr3:uid="{BF5BBE5B-4B2E-437D-8956-95577CE6A37D}" name="User ID" dataDxfId="40"/>
    <tableColumn id="2" xr3:uid="{167651CD-9A32-4687-A30C-F93F24BFA79A}" name="User Name"/>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488DF2B-48C2-4428-8110-B3C9E26DE076}" name="TblEventType" displayName="TblEventType" ref="I84:I88" totalsRowShown="0">
  <autoFilter ref="I84:I88" xr:uid="{C488DF2B-48C2-4428-8110-B3C9E26DE076}"/>
  <tableColumns count="1">
    <tableColumn id="1" xr3:uid="{EAA753B2-3B0D-4223-AD80-99CAE6A19D20}" name="Event Typ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0DB4378-A880-4976-9E18-DD1A99AF02F5}" name="TblRaisedByCompany" displayName="TblRaisedByCompany" ref="M84:M89" totalsRowShown="0" headerRowDxfId="39">
  <autoFilter ref="M84:M89" xr:uid="{E0DB4378-A880-4976-9E18-DD1A99AF02F5}"/>
  <sortState xmlns:xlrd2="http://schemas.microsoft.com/office/spreadsheetml/2017/richdata2" ref="M85:M89">
    <sortCondition ref="M89"/>
  </sortState>
  <tableColumns count="1">
    <tableColumn id="1" xr3:uid="{DB397F0A-0DE4-4377-81C7-3B1A9646EF18}" name="Raised by Company"/>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BC3073-44D6-4AAB-802F-6708D35EDC9D}" name="TblRaisedByPerson" displayName="TblRaisedByPerson" ref="O84:O89" totalsRowShown="0" headerRowDxfId="38" dataDxfId="37">
  <autoFilter ref="O84:O89" xr:uid="{82BC3073-44D6-4AAB-802F-6708D35EDC9D}"/>
  <tableColumns count="1">
    <tableColumn id="1" xr3:uid="{BBD4660A-262F-4A81-9129-7758A5D52C92}" name="Raised by Person" dataDxfId="3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77A3464-F3B2-4295-93B5-7D461088643E}" name="TblFurtherActionsHolder" displayName="TblFurtherActionsHolder" ref="Q84:Q89" totalsRowShown="0" dataDxfId="35" tableBorderDxfId="34">
  <autoFilter ref="Q84:Q89" xr:uid="{677A3464-F3B2-4295-93B5-7D461088643E}"/>
  <tableColumns count="1">
    <tableColumn id="1" xr3:uid="{0AB797C5-FDF8-4E4E-BA64-96F0819FCCD9}" name="Further Actions Holder" dataDxfId="3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BD732CD-0D3F-4A32-89AE-1964533F883F}" name="TblRootCause" displayName="TblRootCause" ref="O97:O102" totalsRowShown="0" headerRowDxfId="32" dataDxfId="31">
  <autoFilter ref="O97:O102" xr:uid="{CBD732CD-0D3F-4A32-89AE-1964533F883F}"/>
  <tableColumns count="1">
    <tableColumn id="1" xr3:uid="{B0665DC6-CED3-4215-BDA1-456752904AF0}" name="Root Cause" dataDxfId="3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4824A57-303A-4021-85A6-1F3EA2FC311D}" name="TblYesNo" displayName="TblYesNo" ref="H5:H7" totalsRowShown="0" headerRowDxfId="29" dataDxfId="28">
  <autoFilter ref="H5:H7" xr:uid="{34824A57-303A-4021-85A6-1F3EA2FC311D}"/>
  <tableColumns count="1">
    <tableColumn id="1" xr3:uid="{EDBD77ED-1B71-498E-AA8E-EF8256222246}" name="Yes/No" dataDxfId="2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9DB865A-2D4F-4002-9E02-CFB26184360D}" name="TblClaimStatus" displayName="TblClaimStatus" ref="S84:S89" totalsRowShown="0" headerRowDxfId="26" dataDxfId="25">
  <autoFilter ref="S84:S89" xr:uid="{79DB865A-2D4F-4002-9E02-CFB26184360D}"/>
  <tableColumns count="1">
    <tableColumn id="1" xr3:uid="{A3ECAE55-3478-4EEF-A658-400DA11FEBB6}" name="Claim Status" dataDxfId="2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EC653F5-0993-43F8-8F05-6CB1E3A94E3E}" name="TblCabNo" displayName="TblCabNo" ref="U84:U87" totalsRowShown="0" headerRowDxfId="23">
  <autoFilter ref="U84:U87" xr:uid="{7EC653F5-0993-43F8-8F05-6CB1E3A94E3E}"/>
  <tableColumns count="1">
    <tableColumn id="1" xr3:uid="{201C4FFC-B388-46EB-856D-912F76281D69}" name="Cab No."/>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D8D49B4-AFE0-4094-8524-6CB0150EDB24}" name="TblSystems" displayName="TblSystems" ref="AB84:AB101" totalsRowShown="0" headerRowDxfId="22">
  <autoFilter ref="AB84:AB101" xr:uid="{CD8D49B4-AFE0-4094-8524-6CB0150EDB24}"/>
  <sortState xmlns:xlrd2="http://schemas.microsoft.com/office/spreadsheetml/2017/richdata2" ref="AB85:AB101">
    <sortCondition ref="AB85:AB101"/>
  </sortState>
  <tableColumns count="1">
    <tableColumn id="1" xr3:uid="{28B24C02-A18D-49D5-A3D7-471F0CE31A9E}" name="Systems"/>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2B3B219-3BD2-4CD2-8A5E-C25CCAC36A85}" name="TblSubSystems" displayName="TblSubSystems" ref="AE84:AF172" totalsRowShown="0" headerRowDxfId="21">
  <autoFilter ref="AE84:AF172" xr:uid="{02B3B219-3BD2-4CD2-8A5E-C25CCAC36A85}"/>
  <sortState xmlns:xlrd2="http://schemas.microsoft.com/office/spreadsheetml/2017/richdata2" ref="AE85:AF172">
    <sortCondition ref="AE85:AE172"/>
  </sortState>
  <tableColumns count="2">
    <tableColumn id="1" xr3:uid="{E6951ECF-AD20-488F-AB63-4A5E38D28293}" name="System"/>
    <tableColumn id="2" xr3:uid="{5DF18C85-18C5-498D-82E3-FA22FFF5DABD}" name="Sub System"/>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757FAA3-BC0D-41D5-99FA-95853F2E4F91}" name="TblSysAdmins" displayName="TblSysAdmins" ref="D19:D20" totalsRowShown="0" headerRowDxfId="20" dataDxfId="19">
  <autoFilter ref="D19:D20" xr:uid="{9757FAA3-BC0D-41D5-99FA-95853F2E4F91}"/>
  <tableColumns count="1">
    <tableColumn id="1" xr3:uid="{D4C9C96B-F532-4A3C-9B58-17F1267B2940}" name="Authorised Admin Usres" dataDxfId="1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482CFF1-D00D-4747-9A47-045119E99581}" name="TblApprovedSuppliers" displayName="TblApprovedSuppliers" ref="A3:W71" tableType="queryTable" totalsRowShown="0">
  <autoFilter ref="A3:W71" xr:uid="{B482CFF1-D00D-4747-9A47-045119E99581}"/>
  <sortState xmlns:xlrd2="http://schemas.microsoft.com/office/spreadsheetml/2017/richdata2" ref="A4:W71">
    <sortCondition ref="D3:D71"/>
  </sortState>
  <tableColumns count="23">
    <tableColumn id="1" xr3:uid="{D94B72CC-9E07-4395-B60C-B9EFADA9CC0C}" uniqueName="1" name="Status" queryTableFieldId="1" dataDxfId="17"/>
    <tableColumn id="2" xr3:uid="{C1D26BB7-DD78-48B6-8007-1AC00949B901}" uniqueName="2" name="Category" queryTableFieldId="2" dataDxfId="16"/>
    <tableColumn id="3" xr3:uid="{BDA093D2-2BAE-432A-9E4C-7F146ADCE46E}" uniqueName="3" name="RO UK, RO Assets, ROG, Traxion or Orion?" queryTableFieldId="3" dataDxfId="15"/>
    <tableColumn id="4" xr3:uid="{C08C2B82-E274-449A-811F-EAC96AA23114}" uniqueName="4" name="Customer/Supplier" queryTableFieldId="4" dataDxfId="14"/>
    <tableColumn id="5" xr3:uid="{93A92EB6-A70F-4B77-B663-467A4DDC402A}" uniqueName="5" name="Contact" queryTableFieldId="5" dataDxfId="13"/>
    <tableColumn id="6" xr3:uid="{407632F7-F04F-4C5E-95E4-5B86EE1AACA7}" uniqueName="6" name="Product / Service Area" queryTableFieldId="6" dataDxfId="12"/>
    <tableColumn id="7" xr3:uid="{9DC0EA40-F886-4948-9868-0C3DA6616EDE}" uniqueName="7" name="Primary Qualification Method / Risk Controls" queryTableFieldId="7" dataDxfId="11"/>
    <tableColumn id="8" xr3:uid="{0DBA2C56-677D-439A-BC07-7F5072C3AAA9}" uniqueName="8" name="Additional Risk Controls" queryTableFieldId="8" dataDxfId="10"/>
    <tableColumn id="9" xr3:uid="{78545346-FB51-4164-BFAE-DEE34D85EA1F}" uniqueName="9" name="Date Qualification Method Last Checked" queryTableFieldId="9" dataDxfId="9"/>
    <tableColumn id="10" xr3:uid="{1E6EC81A-A961-4849-A67D-778A4346DC27}" uniqueName="10" name="Comments" queryTableFieldId="10" dataDxfId="8"/>
    <tableColumn id="11" xr3:uid="{7C2DA100-1720-4D41-92EB-5E6E6E137984}" uniqueName="11" name="Contract Manager" queryTableFieldId="11" dataDxfId="7"/>
    <tableColumn id="12" xr3:uid="{4AFDBF5F-2BB1-46E8-BE12-A684B739152E}" uniqueName="12" name="Responsible Function" queryTableFieldId="12" dataDxfId="6"/>
    <tableColumn id="13" xr3:uid="{9FC43F20-BE5E-43AF-A996-D79A50B706D9}" uniqueName="13" name="Periodicity of Contract Review Meetings (Contract in place - Y/N)" queryTableFieldId="13" dataDxfId="5"/>
    <tableColumn id="14" xr3:uid="{78697A7C-890A-4A29-823C-3543A30F8CB8}" uniqueName="14" name="Risk (High, Medium or Low)" queryTableFieldId="14" dataDxfId="4"/>
    <tableColumn id="15" xr3:uid="{B3F2E04A-0FC8-4D9B-852C-37B8CE183732}" uniqueName="15" name="Date Questionnaire Issued" queryTableFieldId="15"/>
    <tableColumn id="16" xr3:uid="{E62054C5-34D1-4B86-9D40-C07E33C59E9A}" uniqueName="16" name="Date Completed Questionnaire received" queryTableFieldId="16"/>
    <tableColumn id="17" xr3:uid="{B8B462AC-FB45-4066-A735-E69BD4A181B6}" uniqueName="17" name="Review date complete" queryTableFieldId="17"/>
    <tableColumn id="18" xr3:uid="{CE0264A5-C2D1-4795-8674-93F5000E41F8}" uniqueName="18" name="Questionnaire frequency (H-2YR,M-3YR,L-4YR)" queryTableFieldId="18" dataDxfId="3"/>
    <tableColumn id="19" xr3:uid="{4B28D365-AE60-431A-BB16-29A72DF253C1}" uniqueName="19" name="Next Questionnaire issue date" queryTableFieldId="19"/>
    <tableColumn id="20" xr3:uid="{1E099675-C5D6-4B05-A67E-9E44A2CE3EE4}" uniqueName="20" name="Reviewed by starting 07/01/25" queryTableFieldId="20" dataDxfId="2"/>
    <tableColumn id="21" xr3:uid="{F4029D60-9175-40D1-BFBB-F22048A1C503}" uniqueName="21" name="Audit Req'd - No Audit if Duty Holder unless issue identified in Questionnaire or issues raised during course of contract/operation" queryTableFieldId="21" dataDxfId="1"/>
    <tableColumn id="22" xr3:uid="{7C9F869A-AA1B-4AAF-9C48-A7256A4ED235}" uniqueName="22" name="Audit Date" queryTableFieldId="22"/>
    <tableColumn id="23" xr3:uid="{EB5EC874-6614-45D2-9A22-20505A8DEF6A}" uniqueName="23" name="Auditor" queryTableFieldId="23"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3" dT="2025-05-22T07:34:09.38" personId="{01E25540-F522-9B4D-BAB4-76FFBF7F7813}" id="{71BAB0F8-4108-5C43-92F5-8423713B33F1}">
    <text>From finance system</text>
  </threadedComment>
</ThreadedComments>
</file>

<file path=xl/threadedComments/threadedComment2.xml><?xml version="1.0" encoding="utf-8"?>
<ThreadedComments xmlns="http://schemas.microsoft.com/office/spreadsheetml/2018/threadedcomments" xmlns:x="http://schemas.openxmlformats.org/spreadsheetml/2006/main">
  <threadedComment ref="N4" dT="2025-05-22T07:03:48.85" personId="{01E25540-F522-9B4D-BAB4-76FFBF7F7813}" id="{22FB398F-330F-F049-AFBD-CE6D3CCD7F4F}">
    <text>Count from mnt history data</text>
  </threadedComment>
  <threadedComment ref="S4" dT="2025-08-20T13:29:56.53" personId="{01E25540-F522-9B4D-BAB4-76FFBF7F7813}" id="{9FB49F7D-41C7-4C6B-ACCD-AB93326451BC}">
    <text>Will develop once the data becomes available</text>
  </threadedComment>
</ThreadedComments>
</file>

<file path=xl/threadedComments/threadedComment3.xml><?xml version="1.0" encoding="utf-8"?>
<ThreadedComments xmlns="http://schemas.microsoft.com/office/spreadsheetml/2018/threadedcomments" xmlns:x="http://schemas.openxmlformats.org/spreadsheetml/2006/main">
  <threadedComment ref="X8" dT="2025-07-16T06:45:09.05" personId="{01E25540-F522-9B4D-BAB4-76FFBF7F7813}" id="{98228E11-AD1F-49A1-8AAE-7110D74B5545}">
    <text>Is there a DARTS ref?</text>
  </threadedComment>
  <threadedComment ref="X8" dT="2025-09-18T12:20:43.67" personId="{01E25540-F522-9B4D-BAB4-76FFBF7F7813}" id="{90FA86E3-CFE5-46FA-8DDA-4EA560FED251}" parentId="{98228E11-AD1F-49A1-8AAE-7110D74B5545}">
    <text xml:space="preserve">Team agreed to hide this after the data migration has been completed. </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Used" xr10:uid="{EE068C5A-1B1F-4B30-BFEE-1A994BA4E36D}" sourceName="Date Used">
  <pivotTables>
    <pivotTable tabId="38" name="PVTTimeAndMaterials"/>
  </pivotTables>
  <state minimalRefreshVersion="6" lastRefreshVersion="6" pivotCacheId="1437203051" filterType="dateBetween">
    <selection startDate="2025-08-01T00:00:00" endDate="2025-10-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Used" xr10:uid="{CFFD2F65-B5F8-40B5-8F32-176BC9C930F9}" cache="NativeTimeline_Date_Used" caption="Date Used" level="2" selectionLevel="2" scrollPosition="2025-05-18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railoperations.sharepoint.com/sites/DevCL93InterimITSys/:w:/s/TimsTempTestSite/EewJJOCGcXVErVirFiCvViwBs2oS-etX1Y_fYFkasSrosg?e=V1N96n"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s://railoperations.sharepoint.com/sites/DevCL93InterimITSys/:w:/s/TimsTempTestSite/EewJJOCGcXVErVirFiCvViwBs2oS-etX1Y_fYFkasSrosg?e=V1N96n"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4.xml"/><Relationship Id="rId6" Type="http://schemas.microsoft.com/office/2017/10/relationships/threadedComment" Target="../threadedComments/threadedComment2.xml"/><Relationship Id="rId5" Type="http://schemas.openxmlformats.org/officeDocument/2006/relationships/comments" Target="../comments2.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https://railoperations.sharepoint.com/sites/Class93InterimITSystem2-DevelopmentChannel/Shared%20Documents/Development%20Channel/sss" TargetMode="External"/><Relationship Id="rId7" Type="http://schemas.openxmlformats.org/officeDocument/2006/relationships/ctrlProp" Target="../ctrlProps/ctrlProp3.xml"/><Relationship Id="rId2" Type="http://schemas.openxmlformats.org/officeDocument/2006/relationships/hyperlink" Target="https://railoperations.sharepoint.com/sites/DevCL93InterimITSys/:b:/g/Engineering/EY-F0mgNaRFKkexGuXzv-yYBpKx372ziTSSIOv8qtCQkeA?e=yT2Jnk" TargetMode="External"/><Relationship Id="rId1" Type="http://schemas.openxmlformats.org/officeDocument/2006/relationships/hyperlink" Target="https://railoperations.sharepoint.com/sites/DevCL93InterimITSys/:b:/g/Engineering/EeLMCZOSayVJrASWKzAI4vwBr_vWmlURbC4b9j6PXcqRjA?e=V97Uw6" TargetMode="External"/><Relationship Id="rId6" Type="http://schemas.openxmlformats.org/officeDocument/2006/relationships/vmlDrawing" Target="../drawings/vmlDrawing5.vml"/><Relationship Id="rId5" Type="http://schemas.openxmlformats.org/officeDocument/2006/relationships/drawing" Target="../drawings/drawing6.xml"/><Relationship Id="rId4" Type="http://schemas.openxmlformats.org/officeDocument/2006/relationships/printerSettings" Target="../printerSettings/printerSettings4.bin"/><Relationship Id="rId9"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hyperlink" Target="https://railoperations.sharepoint.com/sites/DevCL93InterimITSys/:b:/s/TimsTempTestSite/EZBSyD-r-1VBoFb5_idlIvEBbn7W5SARYyRNjrVaqShu6A?e=1MpVlB"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railoperations.sharepoint.com/sites/:i:/g/Engineering/ERtgVbHeB5hFoasGmIQFO8EBUQKow9ELxnTs3cH2PeAyjw?e=lAyR2q" TargetMode="External"/><Relationship Id="rId13" Type="http://schemas.openxmlformats.org/officeDocument/2006/relationships/hyperlink" Target="https://railoperations.sharepoint.com/sites/:b:/g/Engineering/EUTy_1_M62BFnf3zkXh4ZIEBlP5Zh9zWVR0yVjnrKNAoxQ?e=ejrV52" TargetMode="External"/><Relationship Id="rId18" Type="http://schemas.openxmlformats.org/officeDocument/2006/relationships/hyperlink" Target="https://railoperations.sharepoint.com/sites/:b:/g/Engineering/EXFJfztSG9FMqPMcbCvyi44BzZZFg-SyWIQ-nZ2bhR59dw?e=WHCtFs" TargetMode="External"/><Relationship Id="rId26" Type="http://schemas.openxmlformats.org/officeDocument/2006/relationships/ctrlProp" Target="../ctrlProps/ctrlProp7.xml"/><Relationship Id="rId3" Type="http://schemas.openxmlformats.org/officeDocument/2006/relationships/hyperlink" Target="https://railoperations.sharepoint.com/sites/DevCL93InterimITSys/:b:/g/Engineering/EeWpI3DTrTlMuyR2t-y41h8Bi_kTmgyfCSL_nxdEc4t5gA?e=y40aMf" TargetMode="External"/><Relationship Id="rId21" Type="http://schemas.openxmlformats.org/officeDocument/2006/relationships/printerSettings" Target="../printerSettings/printerSettings5.bin"/><Relationship Id="rId7" Type="http://schemas.openxmlformats.org/officeDocument/2006/relationships/hyperlink" Target="https://railoperations.sharepoint.com/sites/:f:/g/Engineering/Eh7LkddLf2hAhAMiMjcTypYBkKGXOISlwkdRfqxc8Xc7Vw?e=DYh3WE" TargetMode="External"/><Relationship Id="rId12" Type="http://schemas.openxmlformats.org/officeDocument/2006/relationships/hyperlink" Target="https://railoperations.sharepoint.com/sites/:b:/g/Engineering/EdNxgeREckFPn3ECEo0tueABl4bywoi_9iHZNZF-WJZGJg?e=27X4gI" TargetMode="External"/><Relationship Id="rId17" Type="http://schemas.openxmlformats.org/officeDocument/2006/relationships/hyperlink" Target="https://railoperations.sharepoint.com/sites/:b:/g/Engineering/Ec0JpcbMzJ5HoEavW7ZeRzoBe2wEmQDdEcUTKQLyB_wd0w?e=dNCwm0" TargetMode="External"/><Relationship Id="rId25" Type="http://schemas.openxmlformats.org/officeDocument/2006/relationships/ctrlProp" Target="../ctrlProps/ctrlProp6.xml"/><Relationship Id="rId2" Type="http://schemas.openxmlformats.org/officeDocument/2006/relationships/hyperlink" Target="https://railoperations.sharepoint.com/sites/DevCL93InterimITSys/:b:/g/Engineering/EfezBAbhwrxBjZLv4LLunxQBXtfgSJaOvG4yKJoT12AAdQ?e=PMr2dM" TargetMode="External"/><Relationship Id="rId16" Type="http://schemas.openxmlformats.org/officeDocument/2006/relationships/hyperlink" Target="https://railoperations.sharepoint.com/sites/:b:/g/Engineering/Ed1u88hCcM9JnesGUADtvQ4BSnQjiwf8YpOBVw14eoK41g?e=kdMH0s" TargetMode="External"/><Relationship Id="rId20" Type="http://schemas.openxmlformats.org/officeDocument/2006/relationships/hyperlink" Target="https://railoperations.sharepoint.com/sites/:b:/g/Engineering/EeMideVOrvtMi7NqbHHNIZoB7l02mZRW4uXFNwC4W9zyew?e=uDE3gC" TargetMode="External"/><Relationship Id="rId29" Type="http://schemas.openxmlformats.org/officeDocument/2006/relationships/comments" Target="../comments3.xml"/><Relationship Id="rId1" Type="http://schemas.openxmlformats.org/officeDocument/2006/relationships/hyperlink" Target="https://railoperations.sharepoint.com/sites/DevCL93InterimITSys/:f:/g/Engineering/Eh7LkddLf2hAhAMiMjcTypYBkKGXOISlwkdRfqxc8Xc7Vw?e=DYh3WE" TargetMode="External"/><Relationship Id="rId6" Type="http://schemas.openxmlformats.org/officeDocument/2006/relationships/hyperlink" Target="https://railoperations.sharepoint.com/sites/:b:/g/Engineering/EfezBAbhwrxBjZLv4LLunxQBXtfgSJaOvG4yKJoT12AAdQ?e=PMr2dM" TargetMode="External"/><Relationship Id="rId11" Type="http://schemas.openxmlformats.org/officeDocument/2006/relationships/hyperlink" Target="https://railoperations.sharepoint.com/sites/:b:/g/Engineering/EW61p7M5RshBoK_oou4xV6ABGl5-_HvbZyZhzzV-aNou3g?e=RG1O9F" TargetMode="External"/><Relationship Id="rId24" Type="http://schemas.openxmlformats.org/officeDocument/2006/relationships/ctrlProp" Target="../ctrlProps/ctrlProp5.xml"/><Relationship Id="rId5" Type="http://schemas.openxmlformats.org/officeDocument/2006/relationships/hyperlink" Target="https://railoperations.sharepoint.com/sites/:b:/g/Engineering/EffnVJ46skhIjiRcYc-ndCMBlukvcBYjECnii2v-COmzTw?e=6OVz0U" TargetMode="External"/><Relationship Id="rId15" Type="http://schemas.openxmlformats.org/officeDocument/2006/relationships/hyperlink" Target="https://railoperations.sharepoint.com/sites/:b:/g/Engineering/EYDhnVMqbGJMmIu66sKm81cBJ3eg76OapTwLmgt-yw8YyA?e=ErgWjf" TargetMode="External"/><Relationship Id="rId23" Type="http://schemas.openxmlformats.org/officeDocument/2006/relationships/vmlDrawing" Target="../drawings/vmlDrawing6.vml"/><Relationship Id="rId28" Type="http://schemas.microsoft.com/office/2007/relationships/slicer" Target="../slicers/slicer3.xml"/><Relationship Id="rId10" Type="http://schemas.openxmlformats.org/officeDocument/2006/relationships/hyperlink" Target="https://railoperations.sharepoint.com/sites/:b:/g/Engineering/EX-M_PWHgsZFtUr2Y5CSB7sBANgUBGCdHYub9-66DDFlag?e=1yui0o" TargetMode="External"/><Relationship Id="rId19" Type="http://schemas.openxmlformats.org/officeDocument/2006/relationships/hyperlink" Target="https://railoperations.sharepoint.com/sites/:b:/g/Engineering/ERwhoMeEcb9CtS-EDBpI4MABosqcO-DmqO4IefpFH0GOgg?e=OSuNHG" TargetMode="External"/><Relationship Id="rId4" Type="http://schemas.openxmlformats.org/officeDocument/2006/relationships/hyperlink" Target="https://railoperations.sharepoint.com/sites/DevCL93InterimITSys/:f:/g/Engineering/EtsDaWn7VYlCjpsfw4-tpIQBF8ubT_lxPK74tTn54bLaxQ?e=WGPFWi" TargetMode="External"/><Relationship Id="rId9" Type="http://schemas.openxmlformats.org/officeDocument/2006/relationships/hyperlink" Target="https://railoperations.sharepoint.com/sites/:i:/g/Engineering/EZ4s8dPtdzJJr_OoEBbMr_4BOSUjrgVzkhO-c-qJ4gXB6w?e=wUnPj4" TargetMode="External"/><Relationship Id="rId14" Type="http://schemas.openxmlformats.org/officeDocument/2006/relationships/hyperlink" Target="https://railoperations.sharepoint.com/sites/:b:/g/Engineering/EQjxRrVGgS9MlQa87qGBgzIBZ3JL87_ROXEsqdq9WKSvDA?e=dm82vo" TargetMode="External"/><Relationship Id="rId22" Type="http://schemas.openxmlformats.org/officeDocument/2006/relationships/drawing" Target="../drawings/drawing7.xml"/><Relationship Id="rId27" Type="http://schemas.openxmlformats.org/officeDocument/2006/relationships/table" Target="../tables/table7.xml"/><Relationship Id="rId30"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6" Type="http://schemas.microsoft.com/office/2007/relationships/slicer" Target="../slicers/slicer4.xml"/><Relationship Id="rId5" Type="http://schemas.openxmlformats.org/officeDocument/2006/relationships/ctrlProp" Target="../ctrlProps/ctrlProp8.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ivotTable" Target="../pivotTables/pivotTable2.xml"/><Relationship Id="rId5" Type="http://schemas.microsoft.com/office/2007/relationships/slicer" Target="../slicers/slicer5.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7" Type="http://schemas.openxmlformats.org/officeDocument/2006/relationships/table" Target="../tables/table8.xml"/><Relationship Id="rId2" Type="http://schemas.openxmlformats.org/officeDocument/2006/relationships/printerSettings" Target="../printerSettings/printerSettings7.bin"/><Relationship Id="rId1" Type="http://schemas.openxmlformats.org/officeDocument/2006/relationships/hyperlink" Target="https://railoperations.sharepoint.com/sites/:b:/g/Engineering/EWzMBBruUi9BmSXA_6erxykBPctxdbs33cwEn3FLxBZ37g?e=yNKrOo"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microsoft.com/office/2007/relationships/slicer" Target="../slicers/slicer6.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drawing" Target="../drawings/drawing12.xml"/><Relationship Id="rId7" Type="http://schemas.openxmlformats.org/officeDocument/2006/relationships/ctrlProp" Target="../ctrlProps/ctrlProp15.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6" Type="http://schemas.openxmlformats.org/officeDocument/2006/relationships/ctrlProp" Target="../ctrlProps/ctrlProp14.xml"/><Relationship Id="rId5" Type="http://schemas.openxmlformats.org/officeDocument/2006/relationships/ctrlProp" Target="../ctrlProps/ctrlProp13.xml"/><Relationship Id="rId10" Type="http://schemas.microsoft.com/office/2011/relationships/timeline" Target="../timelines/timeline1.xml"/><Relationship Id="rId4" Type="http://schemas.openxmlformats.org/officeDocument/2006/relationships/vmlDrawing" Target="../drawings/vmlDrawing11.vml"/><Relationship Id="rId9" Type="http://schemas.microsoft.com/office/2007/relationships/slicer" Target="../slicers/slicer7.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 Id="rId4" Type="http://schemas.microsoft.com/office/2007/relationships/slicer" Target="../slicers/slicer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5.xml"/><Relationship Id="rId4" Type="http://schemas.microsoft.com/office/2007/relationships/slicer" Target="../slicers/slicer9.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26.xml"/><Relationship Id="rId18" Type="http://schemas.openxmlformats.org/officeDocument/2006/relationships/table" Target="../tables/table20.xml"/><Relationship Id="rId26" Type="http://schemas.openxmlformats.org/officeDocument/2006/relationships/table" Target="../tables/table28.xml"/><Relationship Id="rId39" Type="http://schemas.openxmlformats.org/officeDocument/2006/relationships/table" Target="../tables/table41.xml"/><Relationship Id="rId21" Type="http://schemas.openxmlformats.org/officeDocument/2006/relationships/table" Target="../tables/table23.xml"/><Relationship Id="rId34" Type="http://schemas.openxmlformats.org/officeDocument/2006/relationships/table" Target="../tables/table36.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table" Target="../tables/table19.xml"/><Relationship Id="rId25" Type="http://schemas.openxmlformats.org/officeDocument/2006/relationships/table" Target="../tables/table27.xml"/><Relationship Id="rId33" Type="http://schemas.openxmlformats.org/officeDocument/2006/relationships/table" Target="../tables/table35.xml"/><Relationship Id="rId38" Type="http://schemas.openxmlformats.org/officeDocument/2006/relationships/table" Target="../tables/table40.xml"/><Relationship Id="rId2" Type="http://schemas.openxmlformats.org/officeDocument/2006/relationships/vmlDrawing" Target="../drawings/vmlDrawing12.vml"/><Relationship Id="rId16" Type="http://schemas.openxmlformats.org/officeDocument/2006/relationships/table" Target="../tables/table18.xml"/><Relationship Id="rId20" Type="http://schemas.openxmlformats.org/officeDocument/2006/relationships/table" Target="../tables/table22.xml"/><Relationship Id="rId29" Type="http://schemas.openxmlformats.org/officeDocument/2006/relationships/table" Target="../tables/table31.xml"/><Relationship Id="rId1" Type="http://schemas.openxmlformats.org/officeDocument/2006/relationships/drawing" Target="../drawings/drawing16.xml"/><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table" Target="../tables/table26.xml"/><Relationship Id="rId32" Type="http://schemas.openxmlformats.org/officeDocument/2006/relationships/table" Target="../tables/table34.xml"/><Relationship Id="rId37" Type="http://schemas.openxmlformats.org/officeDocument/2006/relationships/table" Target="../tables/table39.xml"/><Relationship Id="rId5" Type="http://schemas.openxmlformats.org/officeDocument/2006/relationships/ctrlProp" Target="../ctrlProps/ctrlProp18.xml"/><Relationship Id="rId15" Type="http://schemas.openxmlformats.org/officeDocument/2006/relationships/table" Target="../tables/table17.xml"/><Relationship Id="rId23" Type="http://schemas.openxmlformats.org/officeDocument/2006/relationships/table" Target="../tables/table25.xml"/><Relationship Id="rId28" Type="http://schemas.openxmlformats.org/officeDocument/2006/relationships/table" Target="../tables/table30.xml"/><Relationship Id="rId36" Type="http://schemas.openxmlformats.org/officeDocument/2006/relationships/table" Target="../tables/table38.xml"/><Relationship Id="rId10" Type="http://schemas.openxmlformats.org/officeDocument/2006/relationships/ctrlProp" Target="../ctrlProps/ctrlProp23.xml"/><Relationship Id="rId19" Type="http://schemas.openxmlformats.org/officeDocument/2006/relationships/table" Target="../tables/table21.xml"/><Relationship Id="rId31" Type="http://schemas.openxmlformats.org/officeDocument/2006/relationships/table" Target="../tables/table33.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table" Target="../tables/table16.xml"/><Relationship Id="rId22" Type="http://schemas.openxmlformats.org/officeDocument/2006/relationships/table" Target="../tables/table24.xml"/><Relationship Id="rId27" Type="http://schemas.openxmlformats.org/officeDocument/2006/relationships/table" Target="../tables/table29.xml"/><Relationship Id="rId30" Type="http://schemas.openxmlformats.org/officeDocument/2006/relationships/table" Target="../tables/table32.xml"/><Relationship Id="rId35" Type="http://schemas.openxmlformats.org/officeDocument/2006/relationships/table" Target="../tables/table37.xml"/><Relationship Id="rId8" Type="http://schemas.openxmlformats.org/officeDocument/2006/relationships/ctrlProp" Target="../ctrlProps/ctrlProp21.xml"/><Relationship Id="rId3"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9B11-08CE-48D0-9DEF-8C0ECE160ED1}">
  <sheetPr published="0" codeName="Sheet17"/>
  <dimension ref="A1:XFD1"/>
  <sheetViews>
    <sheetView workbookViewId="0">
      <selection activeCell="B4" sqref="B4"/>
    </sheetView>
  </sheetViews>
  <sheetFormatPr defaultColWidth="8.81640625" defaultRowHeight="12.5" x14ac:dyDescent="0.25"/>
  <cols>
    <col min="1" max="1" width="8.453125" customWidth="1"/>
  </cols>
  <sheetData>
    <row r="1" spans="1:16384" s="223" customFormat="1" ht="14.25" customHeigh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ShowAdminTab">
              <controlPr defaultSize="0" print="0" autoFill="0" autoPict="0" macro="[0]!ShowAdminTab">
                <anchor moveWithCells="1" sizeWithCells="1">
                  <from>
                    <xdr:col>19</xdr:col>
                    <xdr:colOff>533400</xdr:colOff>
                    <xdr:row>1</xdr:row>
                    <xdr:rowOff>114300</xdr:rowOff>
                  </from>
                  <to>
                    <xdr:col>22</xdr:col>
                    <xdr:colOff>76200</xdr:colOff>
                    <xdr:row>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B451C-883B-CF4D-B0EC-9C07F2E9EC97}">
  <sheetPr published="0" codeName="Sheet1">
    <tabColor theme="9" tint="-0.249977111117893"/>
  </sheetPr>
  <dimension ref="A1:XFD25"/>
  <sheetViews>
    <sheetView workbookViewId="0">
      <selection activeCell="B18" sqref="B18"/>
    </sheetView>
  </sheetViews>
  <sheetFormatPr defaultColWidth="11.453125" defaultRowHeight="12.5" x14ac:dyDescent="0.25"/>
  <cols>
    <col min="1" max="1" width="15.453125" customWidth="1"/>
    <col min="2" max="2" width="15.1796875" customWidth="1"/>
    <col min="3" max="3" width="13.453125" customWidth="1"/>
    <col min="5" max="5" width="96.453125" customWidth="1"/>
    <col min="7" max="7" width="15.1796875" bestFit="1" customWidth="1"/>
  </cols>
  <sheetData>
    <row r="1" spans="1:16384" s="223" customFormat="1" ht="14.25" customHeigh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86.25" customHeight="1" x14ac:dyDescent="0.25"/>
    <row r="3" spans="1:16384" s="22" customFormat="1" ht="58.5" customHeight="1" x14ac:dyDescent="0.25">
      <c r="A3"/>
      <c r="B3" s="21" t="s">
        <v>1</v>
      </c>
      <c r="C3" s="21" t="s">
        <v>2</v>
      </c>
      <c r="D3" s="21" t="s">
        <v>3</v>
      </c>
      <c r="E3" s="21" t="s">
        <v>4</v>
      </c>
      <c r="F3" s="21" t="s">
        <v>5</v>
      </c>
      <c r="G3" s="21" t="s">
        <v>6</v>
      </c>
      <c r="H3" s="31" t="s">
        <v>7</v>
      </c>
      <c r="I3" s="31" t="s">
        <v>8</v>
      </c>
      <c r="J3" s="31" t="s">
        <v>9</v>
      </c>
      <c r="K3" s="21" t="s">
        <v>10</v>
      </c>
    </row>
    <row r="4" spans="1:16384" s="22" customFormat="1" ht="14.25" customHeight="1" x14ac:dyDescent="0.25">
      <c r="A4"/>
      <c r="B4" s="13">
        <v>2</v>
      </c>
      <c r="C4" s="13">
        <v>1</v>
      </c>
      <c r="D4" s="8">
        <v>45778</v>
      </c>
      <c r="E4" s="15" t="s">
        <v>11</v>
      </c>
      <c r="F4" t="s">
        <v>12</v>
      </c>
      <c r="G4" t="s">
        <v>13</v>
      </c>
      <c r="H4">
        <v>6</v>
      </c>
      <c r="I4" s="2">
        <v>6000</v>
      </c>
      <c r="J4" s="32">
        <f>IFERROR(IF(TblOpportunities[[#This Row],[Lease Length (Months)]]&lt;12,(TblOpportunities[[#This Row],[Monthly Lease Value]]*12)/(12/TblOpportunities[[#This Row],[Lease Length (Months)]]),TblOpportunities[[#This Row],[Monthly Lease Value]]*12),0)</f>
        <v>36000</v>
      </c>
      <c r="K4" s="36">
        <f>TblOpportunities[[#This Row],[Monthly Lease Value]]*TblOpportunities[[#This Row],[Lease Length (Months)]]</f>
        <v>36000</v>
      </c>
    </row>
    <row r="5" spans="1:16384" s="22" customFormat="1" ht="14.25" customHeight="1" x14ac:dyDescent="0.25">
      <c r="A5"/>
      <c r="B5" s="30">
        <v>1</v>
      </c>
      <c r="C5" s="13"/>
      <c r="D5" s="8"/>
      <c r="E5" s="15"/>
      <c r="F5"/>
      <c r="G5"/>
      <c r="H5">
        <v>15</v>
      </c>
      <c r="I5">
        <v>1000</v>
      </c>
      <c r="J5" s="32">
        <f>IFERROR(IF(TblOpportunities[[#This Row],[Lease Length (Months)]]&lt;12,(TblOpportunities[[#This Row],[Monthly Lease Value]]*12)/(12/TblOpportunities[[#This Row],[Lease Length (Months)]]),TblOpportunities[[#This Row],[Monthly Lease Value]]*12),0)</f>
        <v>12000</v>
      </c>
      <c r="K5" s="36">
        <f>TblOpportunities[[#This Row],[Monthly Lease Value]]*TblOpportunities[[#This Row],[Lease Length (Months)]]</f>
        <v>15000</v>
      </c>
    </row>
    <row r="6" spans="1:16384" s="22" customFormat="1" ht="14.25" customHeight="1" x14ac:dyDescent="0.25">
      <c r="A6"/>
      <c r="B6" s="30"/>
      <c r="C6" s="13"/>
      <c r="D6" s="8"/>
      <c r="E6" s="15"/>
      <c r="F6"/>
      <c r="G6"/>
      <c r="H6">
        <v>60</v>
      </c>
      <c r="I6">
        <v>1000</v>
      </c>
      <c r="J6" s="32">
        <f>IFERROR(IF(TblOpportunities[[#This Row],[Lease Length (Months)]]&lt;12,(TblOpportunities[[#This Row],[Monthly Lease Value]]*12)/(12/TblOpportunities[[#This Row],[Lease Length (Months)]]),TblOpportunities[[#This Row],[Monthly Lease Value]]*12),0)</f>
        <v>12000</v>
      </c>
      <c r="K6" s="36">
        <f>TblOpportunities[[#This Row],[Monthly Lease Value]]*TblOpportunities[[#This Row],[Lease Length (Months)]]</f>
        <v>60000</v>
      </c>
    </row>
    <row r="7" spans="1:16384" s="22" customFormat="1" ht="14.25" customHeight="1" x14ac:dyDescent="0.25">
      <c r="A7"/>
      <c r="B7" s="30"/>
      <c r="C7" s="13"/>
      <c r="D7" s="8"/>
      <c r="E7" s="15"/>
      <c r="F7"/>
      <c r="G7"/>
      <c r="H7"/>
      <c r="I7"/>
      <c r="J7" s="32">
        <f>IFERROR(IF(TblOpportunities[[#This Row],[Lease Length (Months)]]&lt;12,(TblOpportunities[[#This Row],[Monthly Lease Value]]*12)/(12/TblOpportunities[[#This Row],[Lease Length (Months)]]),TblOpportunities[[#This Row],[Monthly Lease Value]]*12),0)</f>
        <v>0</v>
      </c>
      <c r="K7" s="36">
        <f>TblOpportunities[[#This Row],[Monthly Lease Value]]*TblOpportunities[[#This Row],[Lease Length (Months)]]</f>
        <v>0</v>
      </c>
    </row>
    <row r="8" spans="1:16384" s="22" customFormat="1" ht="14.25" customHeight="1" x14ac:dyDescent="0.25">
      <c r="A8"/>
      <c r="B8" s="30"/>
      <c r="C8" s="13"/>
      <c r="D8" s="8"/>
      <c r="E8" s="15"/>
      <c r="F8"/>
      <c r="G8"/>
      <c r="H8"/>
      <c r="I8"/>
      <c r="J8" s="32">
        <f>IFERROR(IF(TblOpportunities[[#This Row],[Lease Length (Months)]]&lt;12,(TblOpportunities[[#This Row],[Monthly Lease Value]]*12)/(12/TblOpportunities[[#This Row],[Lease Length (Months)]]),TblOpportunities[[#This Row],[Monthly Lease Value]]*12),0)</f>
        <v>0</v>
      </c>
      <c r="K8" s="36">
        <f>TblOpportunities[[#This Row],[Monthly Lease Value]]*TblOpportunities[[#This Row],[Lease Length (Months)]]</f>
        <v>0</v>
      </c>
    </row>
    <row r="9" spans="1:16384" s="22" customFormat="1" ht="14.25" customHeight="1" x14ac:dyDescent="0.25">
      <c r="A9"/>
      <c r="B9" s="30"/>
      <c r="C9" s="13"/>
      <c r="D9" s="8"/>
      <c r="E9" s="15"/>
      <c r="F9"/>
      <c r="G9"/>
      <c r="H9"/>
      <c r="I9"/>
      <c r="J9" s="32">
        <f>IFERROR(IF(TblOpportunities[[#This Row],[Lease Length (Months)]]&lt;12,(TblOpportunities[[#This Row],[Monthly Lease Value]]*12)/(12/TblOpportunities[[#This Row],[Lease Length (Months)]]),TblOpportunities[[#This Row],[Monthly Lease Value]]*12),0)</f>
        <v>0</v>
      </c>
      <c r="K9" s="36">
        <f>TblOpportunities[[#This Row],[Monthly Lease Value]]*TblOpportunities[[#This Row],[Lease Length (Months)]]</f>
        <v>0</v>
      </c>
    </row>
    <row r="10" spans="1:16384" s="22" customFormat="1" ht="14.25" customHeight="1" x14ac:dyDescent="0.25">
      <c r="A10"/>
      <c r="B10" s="30"/>
      <c r="C10" s="13"/>
      <c r="D10" s="8"/>
      <c r="E10" s="15"/>
      <c r="F10"/>
      <c r="G10"/>
      <c r="H10"/>
      <c r="I10"/>
      <c r="J10" s="32">
        <f>IFERROR(IF(TblOpportunities[[#This Row],[Lease Length (Months)]]&lt;12,(TblOpportunities[[#This Row],[Monthly Lease Value]]*12)/(12/TblOpportunities[[#This Row],[Lease Length (Months)]]),TblOpportunities[[#This Row],[Monthly Lease Value]]*12),0)</f>
        <v>0</v>
      </c>
      <c r="K10" s="36">
        <f>TblOpportunities[[#This Row],[Monthly Lease Value]]*TblOpportunities[[#This Row],[Lease Length (Months)]]</f>
        <v>0</v>
      </c>
    </row>
    <row r="11" spans="1:16384" s="22" customFormat="1" ht="14.25" customHeight="1" x14ac:dyDescent="0.25">
      <c r="A11"/>
      <c r="B11" s="30"/>
      <c r="C11" s="13"/>
      <c r="D11" s="8"/>
      <c r="E11" s="15"/>
      <c r="F11"/>
      <c r="G11"/>
      <c r="H11"/>
      <c r="I11"/>
      <c r="J11" s="32">
        <f>IFERROR(IF(TblOpportunities[[#This Row],[Lease Length (Months)]]&lt;12,(TblOpportunities[[#This Row],[Monthly Lease Value]]*12)/(12/TblOpportunities[[#This Row],[Lease Length (Months)]]),TblOpportunities[[#This Row],[Monthly Lease Value]]*12),0)</f>
        <v>0</v>
      </c>
      <c r="K11" s="36">
        <f>TblOpportunities[[#This Row],[Monthly Lease Value]]*TblOpportunities[[#This Row],[Lease Length (Months)]]</f>
        <v>0</v>
      </c>
    </row>
    <row r="12" spans="1:16384" s="22" customFormat="1" ht="14.25" customHeight="1" x14ac:dyDescent="0.25">
      <c r="A12"/>
      <c r="B12" s="30"/>
      <c r="C12" s="13"/>
      <c r="D12" s="8"/>
      <c r="E12" s="15"/>
      <c r="F12"/>
      <c r="G12"/>
      <c r="H12"/>
      <c r="I12"/>
      <c r="J12" s="32">
        <f>IFERROR(IF(TblOpportunities[[#This Row],[Lease Length (Months)]]&lt;12,(TblOpportunities[[#This Row],[Monthly Lease Value]]*12)/(12/TblOpportunities[[#This Row],[Lease Length (Months)]]),TblOpportunities[[#This Row],[Monthly Lease Value]]*12),0)</f>
        <v>0</v>
      </c>
      <c r="K12" s="36">
        <f>TblOpportunities[[#This Row],[Monthly Lease Value]]*TblOpportunities[[#This Row],[Lease Length (Months)]]</f>
        <v>0</v>
      </c>
    </row>
    <row r="13" spans="1:16384" s="22" customFormat="1" ht="14.25" customHeight="1" x14ac:dyDescent="0.25">
      <c r="A13"/>
      <c r="B13" s="30"/>
      <c r="C13" s="13"/>
      <c r="D13" s="8"/>
      <c r="E13" s="15"/>
      <c r="F13"/>
      <c r="G13"/>
      <c r="H13"/>
      <c r="I13"/>
      <c r="J13" s="32">
        <f>IFERROR(IF(TblOpportunities[[#This Row],[Lease Length (Months)]]&lt;12,(TblOpportunities[[#This Row],[Monthly Lease Value]]*12)/(12/TblOpportunities[[#This Row],[Lease Length (Months)]]),TblOpportunities[[#This Row],[Monthly Lease Value]]*12),0)</f>
        <v>0</v>
      </c>
      <c r="K13" s="36">
        <f>TblOpportunities[[#This Row],[Monthly Lease Value]]*TblOpportunities[[#This Row],[Lease Length (Months)]]</f>
        <v>0</v>
      </c>
    </row>
    <row r="14" spans="1:16384" s="22" customFormat="1" ht="14.25" customHeight="1" x14ac:dyDescent="0.25">
      <c r="A14"/>
      <c r="B14" s="30"/>
      <c r="C14" s="13"/>
      <c r="D14" s="8"/>
      <c r="E14" s="15"/>
      <c r="F14"/>
      <c r="G14"/>
      <c r="H14"/>
      <c r="I14"/>
      <c r="J14" s="32">
        <f>IFERROR(IF(TblOpportunities[[#This Row],[Lease Length (Months)]]&lt;12,(TblOpportunities[[#This Row],[Monthly Lease Value]]*12)/(12/TblOpportunities[[#This Row],[Lease Length (Months)]]),TblOpportunities[[#This Row],[Monthly Lease Value]]*12),0)</f>
        <v>0</v>
      </c>
      <c r="K14" s="36">
        <f>TblOpportunities[[#This Row],[Monthly Lease Value]]*TblOpportunities[[#This Row],[Lease Length (Months)]]</f>
        <v>0</v>
      </c>
    </row>
    <row r="15" spans="1:16384" s="22" customFormat="1" ht="14.25" customHeight="1" x14ac:dyDescent="0.25">
      <c r="A15"/>
      <c r="B15" s="30"/>
      <c r="C15" s="13"/>
      <c r="D15" s="8"/>
      <c r="E15" s="15"/>
      <c r="F15"/>
      <c r="G15"/>
      <c r="H15"/>
      <c r="I15"/>
      <c r="J15" s="32">
        <f>IFERROR(IF(TblOpportunities[[#This Row],[Lease Length (Months)]]&lt;12,(TblOpportunities[[#This Row],[Monthly Lease Value]]*12)/(12/TblOpportunities[[#This Row],[Lease Length (Months)]]),TblOpportunities[[#This Row],[Monthly Lease Value]]*12),0)</f>
        <v>0</v>
      </c>
      <c r="K15" s="36">
        <f>TblOpportunities[[#This Row],[Monthly Lease Value]]*TblOpportunities[[#This Row],[Lease Length (Months)]]</f>
        <v>0</v>
      </c>
    </row>
    <row r="16" spans="1:16384" s="22" customFormat="1" ht="14.25" customHeight="1" x14ac:dyDescent="0.25">
      <c r="A16"/>
      <c r="B16" s="30"/>
      <c r="C16" s="13"/>
      <c r="D16" s="8"/>
      <c r="E16" s="15"/>
      <c r="F16"/>
      <c r="G16"/>
      <c r="H16"/>
      <c r="I16"/>
      <c r="J16" s="32">
        <f>IFERROR(IF(TblOpportunities[[#This Row],[Lease Length (Months)]]&lt;12,(TblOpportunities[[#This Row],[Monthly Lease Value]]*12)/(12/TblOpportunities[[#This Row],[Lease Length (Months)]]),TblOpportunities[[#This Row],[Monthly Lease Value]]*12),0)</f>
        <v>0</v>
      </c>
      <c r="K16" s="36">
        <f>TblOpportunities[[#This Row],[Monthly Lease Value]]*TblOpportunities[[#This Row],[Lease Length (Months)]]</f>
        <v>0</v>
      </c>
    </row>
    <row r="17" spans="1:11" s="22" customFormat="1" ht="14.25" customHeight="1" x14ac:dyDescent="0.25">
      <c r="A17"/>
      <c r="B17" s="30"/>
      <c r="C17" s="13"/>
      <c r="D17" s="8"/>
      <c r="E17" s="15"/>
      <c r="F17"/>
      <c r="G17"/>
      <c r="H17"/>
      <c r="I17"/>
      <c r="J17" s="32">
        <f>IFERROR(IF(TblOpportunities[[#This Row],[Lease Length (Months)]]&lt;12,(TblOpportunities[[#This Row],[Monthly Lease Value]]*12)/(12/TblOpportunities[[#This Row],[Lease Length (Months)]]),TblOpportunities[[#This Row],[Monthly Lease Value]]*12),0)</f>
        <v>0</v>
      </c>
      <c r="K17" s="36">
        <f>TblOpportunities[[#This Row],[Monthly Lease Value]]*TblOpportunities[[#This Row],[Lease Length (Months)]]</f>
        <v>0</v>
      </c>
    </row>
    <row r="18" spans="1:11" s="22" customFormat="1" ht="14.25" customHeight="1" x14ac:dyDescent="0.25">
      <c r="A18"/>
      <c r="B18" s="30"/>
      <c r="C18" s="13"/>
      <c r="D18" s="8"/>
      <c r="E18" s="15"/>
      <c r="F18"/>
      <c r="G18"/>
      <c r="H18"/>
      <c r="I18"/>
      <c r="J18" s="32">
        <f>IFERROR(IF(TblOpportunities[[#This Row],[Lease Length (Months)]]&lt;12,(TblOpportunities[[#This Row],[Monthly Lease Value]]*12)/(12/TblOpportunities[[#This Row],[Lease Length (Months)]]),TblOpportunities[[#This Row],[Monthly Lease Value]]*12),0)</f>
        <v>0</v>
      </c>
      <c r="K18" s="36">
        <f>TblOpportunities[[#This Row],[Monthly Lease Value]]*TblOpportunities[[#This Row],[Lease Length (Months)]]</f>
        <v>0</v>
      </c>
    </row>
    <row r="19" spans="1:11" s="22" customFormat="1" ht="14.25" customHeight="1" x14ac:dyDescent="0.25">
      <c r="A19"/>
      <c r="B19" s="30"/>
      <c r="C19" s="13"/>
      <c r="D19" s="8"/>
      <c r="E19" s="15"/>
      <c r="F19"/>
      <c r="G19"/>
      <c r="H19"/>
      <c r="I19"/>
      <c r="J19" s="32">
        <f>IFERROR(IF(TblOpportunities[[#This Row],[Lease Length (Months)]]&lt;12,(TblOpportunities[[#This Row],[Monthly Lease Value]]*12)/(12/TblOpportunities[[#This Row],[Lease Length (Months)]]),TblOpportunities[[#This Row],[Monthly Lease Value]]*12),0)</f>
        <v>0</v>
      </c>
      <c r="K19" s="36">
        <f>TblOpportunities[[#This Row],[Monthly Lease Value]]*TblOpportunities[[#This Row],[Lease Length (Months)]]</f>
        <v>0</v>
      </c>
    </row>
    <row r="20" spans="1:11" s="22" customFormat="1" ht="14.25" customHeight="1" x14ac:dyDescent="0.25">
      <c r="A20"/>
      <c r="B20" s="30"/>
      <c r="C20" s="13"/>
      <c r="D20" s="8"/>
      <c r="E20" s="15"/>
      <c r="F20"/>
      <c r="G20"/>
      <c r="H20"/>
      <c r="I20"/>
      <c r="J20" s="32">
        <f>IFERROR(IF(TblOpportunities[[#This Row],[Lease Length (Months)]]&lt;12,(TblOpportunities[[#This Row],[Monthly Lease Value]]*12)/(12/TblOpportunities[[#This Row],[Lease Length (Months)]]),TblOpportunities[[#This Row],[Monthly Lease Value]]*12),0)</f>
        <v>0</v>
      </c>
      <c r="K20" s="36">
        <f>TblOpportunities[[#This Row],[Monthly Lease Value]]*TblOpportunities[[#This Row],[Lease Length (Months)]]</f>
        <v>0</v>
      </c>
    </row>
    <row r="21" spans="1:11" s="22" customFormat="1" ht="14.25" customHeight="1" x14ac:dyDescent="0.25">
      <c r="A21"/>
      <c r="B21" s="30"/>
      <c r="C21" s="13"/>
      <c r="D21" s="8"/>
      <c r="E21" s="15"/>
      <c r="F21"/>
      <c r="G21"/>
      <c r="H21"/>
      <c r="I21"/>
      <c r="J21" s="32">
        <f>IFERROR(IF(TblOpportunities[[#This Row],[Lease Length (Months)]]&lt;12,(TblOpportunities[[#This Row],[Monthly Lease Value]]*12)/(12/TblOpportunities[[#This Row],[Lease Length (Months)]]),TblOpportunities[[#This Row],[Monthly Lease Value]]*12),0)</f>
        <v>0</v>
      </c>
      <c r="K21" s="36">
        <f>TblOpportunities[[#This Row],[Monthly Lease Value]]*TblOpportunities[[#This Row],[Lease Length (Months)]]</f>
        <v>0</v>
      </c>
    </row>
    <row r="22" spans="1:11" s="22" customFormat="1" ht="14.25" customHeight="1" x14ac:dyDescent="0.25">
      <c r="A22"/>
      <c r="B22" s="30"/>
      <c r="C22" s="13"/>
      <c r="D22" s="8"/>
      <c r="E22" s="15"/>
      <c r="F22"/>
      <c r="G22"/>
      <c r="H22"/>
      <c r="I22"/>
      <c r="J22" s="32">
        <f>IFERROR(IF(TblOpportunities[[#This Row],[Lease Length (Months)]]&lt;12,(TblOpportunities[[#This Row],[Monthly Lease Value]]*12)/(12/TblOpportunities[[#This Row],[Lease Length (Months)]]),TblOpportunities[[#This Row],[Monthly Lease Value]]*12),0)</f>
        <v>0</v>
      </c>
      <c r="K22" s="36">
        <f>TblOpportunities[[#This Row],[Monthly Lease Value]]*TblOpportunities[[#This Row],[Lease Length (Months)]]</f>
        <v>0</v>
      </c>
    </row>
    <row r="23" spans="1:11" s="22" customFormat="1" ht="14.25" customHeight="1" x14ac:dyDescent="0.25">
      <c r="A23"/>
      <c r="B23" s="30"/>
      <c r="C23" s="13"/>
      <c r="D23" s="8"/>
      <c r="E23" s="15"/>
      <c r="F23"/>
      <c r="G23"/>
      <c r="H23"/>
      <c r="I23"/>
      <c r="J23" s="32">
        <f>IFERROR(IF(TblOpportunities[[#This Row],[Lease Length (Months)]]&lt;12,(TblOpportunities[[#This Row],[Monthly Lease Value]]*12)/(12/TblOpportunities[[#This Row],[Lease Length (Months)]]),TblOpportunities[[#This Row],[Monthly Lease Value]]*12),0)</f>
        <v>0</v>
      </c>
      <c r="K23" s="36">
        <f>TblOpportunities[[#This Row],[Monthly Lease Value]]*TblOpportunities[[#This Row],[Lease Length (Months)]]</f>
        <v>0</v>
      </c>
    </row>
    <row r="24" spans="1:11" s="22" customFormat="1" ht="14.25" customHeight="1" x14ac:dyDescent="0.25">
      <c r="A24"/>
      <c r="B24" s="30"/>
      <c r="C24" s="13"/>
      <c r="D24" s="8"/>
      <c r="E24" s="15"/>
      <c r="F24"/>
      <c r="G24"/>
      <c r="H24"/>
      <c r="I24"/>
      <c r="J24" s="32">
        <f>IFERROR(IF(TblOpportunities[[#This Row],[Lease Length (Months)]]&lt;12,(TblOpportunities[[#This Row],[Monthly Lease Value]]*12)/(12/TblOpportunities[[#This Row],[Lease Length (Months)]]),TblOpportunities[[#This Row],[Monthly Lease Value]]*12),0)</f>
        <v>0</v>
      </c>
      <c r="K24" s="36">
        <f>TblOpportunities[[#This Row],[Monthly Lease Value]]*TblOpportunities[[#This Row],[Lease Length (Months)]]</f>
        <v>0</v>
      </c>
    </row>
    <row r="25" spans="1:11" x14ac:dyDescent="0.25">
      <c r="B25" s="13"/>
      <c r="C25" s="13"/>
      <c r="D25" s="8"/>
      <c r="E25" s="15"/>
      <c r="J25" s="37">
        <f>IFERROR(IF(TblOpportunities[[#This Row],[Lease Length (Months)]]&lt;12,(TblOpportunities[[#This Row],[Monthly Lease Value]]*12)/(12/TblOpportunities[[#This Row],[Lease Length (Months)]]),TblOpportunities[[#This Row],[Monthly Lease Value]]*12),0)</f>
        <v>0</v>
      </c>
      <c r="K25" s="37">
        <f>TblOpportunities[[#This Row],[Monthly Lease Value]]*TblOpportunities[[#This Row],[Lease Length (Months)]]</f>
        <v>0</v>
      </c>
    </row>
  </sheetData>
  <sheetProtection formatCells="0" formatColumns="0" formatRows="0" selectLockedCells="1" sort="0" autoFilter="0" pivotTables="0"/>
  <dataConsolidate/>
  <dataValidations count="3">
    <dataValidation type="list" allowBlank="1" showInputMessage="1" showErrorMessage="1" sqref="F4:F25" xr:uid="{A13DDA72-8894-5248-8985-FA54CDEC1C35}">
      <formula1>VarCredibilityOutcome</formula1>
    </dataValidation>
    <dataValidation type="list" allowBlank="1" showInputMessage="1" showErrorMessage="1" sqref="G4:G25" xr:uid="{7C8FD759-ACB6-F348-9FE1-91BE03690796}">
      <formula1>VarPipelinePhases</formula1>
    </dataValidation>
    <dataValidation type="list" allowBlank="1" showInputMessage="1" showErrorMessage="1" sqref="C4:C25" xr:uid="{81B27207-F9E4-DF4A-9CF8-56DAEBE4342E}">
      <formula1>VarCustomerID</formula1>
    </dataValidation>
  </dataValidations>
  <hyperlinks>
    <hyperlink ref="E4" r:id="rId1" display="https://railoperations.sharepoint.com/:w:/s/TimsTempTestSite/EewJJOCGcXVErVirFiCvViwBs2oS-etX1Y_fYFkasSrosg?e=V1N96n" xr:uid="{5FE54D4D-F1B8-4342-AB8A-FDF351D48F7F}"/>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0B8BC-E56C-8B49-9B50-0D1EDBD4B919}">
  <sheetPr published="0" codeName="Sheet2">
    <tabColor theme="9" tint="-0.249977111117893"/>
  </sheetPr>
  <dimension ref="A1:XFD45"/>
  <sheetViews>
    <sheetView workbookViewId="0"/>
  </sheetViews>
  <sheetFormatPr defaultColWidth="10.81640625" defaultRowHeight="12.5" x14ac:dyDescent="0.25"/>
  <cols>
    <col min="1" max="2" width="10.81640625" style="7"/>
    <col min="3" max="4" width="13.453125" style="7" customWidth="1"/>
    <col min="5" max="5" width="10" style="7" customWidth="1"/>
    <col min="6" max="6" width="14.1796875" style="7" customWidth="1"/>
    <col min="7" max="7" width="13.453125" style="7" customWidth="1"/>
    <col min="8" max="8" width="13.81640625" style="7" customWidth="1"/>
    <col min="9" max="9" width="12" customWidth="1"/>
    <col min="10" max="10" width="12.1796875" style="7" customWidth="1"/>
    <col min="11" max="11" width="103.453125" style="7" customWidth="1"/>
    <col min="12" max="16384" width="10.81640625" style="7"/>
  </cols>
  <sheetData>
    <row r="1" spans="1:16384" s="224" customFormat="1" ht="14.25" customHeight="1" x14ac:dyDescent="0.25">
      <c r="A1" s="224" t="s">
        <v>0</v>
      </c>
      <c r="B1" s="224" t="s">
        <v>0</v>
      </c>
      <c r="C1" s="224" t="s">
        <v>0</v>
      </c>
      <c r="D1" s="224" t="s">
        <v>0</v>
      </c>
      <c r="E1" s="224" t="s">
        <v>0</v>
      </c>
      <c r="F1" s="224" t="s">
        <v>0</v>
      </c>
      <c r="G1" s="224" t="s">
        <v>0</v>
      </c>
      <c r="H1" s="224"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t="75.75" customHeight="1" x14ac:dyDescent="0.25"/>
    <row r="3" spans="1:16384" s="12" customFormat="1" ht="45" customHeight="1" x14ac:dyDescent="0.25">
      <c r="B3" s="6" t="s">
        <v>14</v>
      </c>
      <c r="C3" s="6" t="s">
        <v>2</v>
      </c>
      <c r="D3" s="6" t="s">
        <v>15</v>
      </c>
      <c r="E3" s="6" t="s">
        <v>16</v>
      </c>
      <c r="F3" s="6" t="s">
        <v>17</v>
      </c>
      <c r="G3" s="6" t="s">
        <v>18</v>
      </c>
      <c r="H3" s="6" t="s">
        <v>19</v>
      </c>
      <c r="I3" s="17" t="s">
        <v>20</v>
      </c>
      <c r="J3" s="6" t="s">
        <v>21</v>
      </c>
      <c r="K3" s="6" t="s">
        <v>22</v>
      </c>
    </row>
    <row r="4" spans="1:16384" x14ac:dyDescent="0.25">
      <c r="B4" s="13">
        <v>1</v>
      </c>
      <c r="C4" s="13">
        <v>2</v>
      </c>
      <c r="D4" s="7">
        <v>3</v>
      </c>
      <c r="E4" s="7" t="s">
        <v>23</v>
      </c>
      <c r="F4" s="7" t="s">
        <v>24</v>
      </c>
      <c r="G4" s="8">
        <v>45658</v>
      </c>
      <c r="H4" s="7">
        <v>70</v>
      </c>
      <c r="I4" s="1">
        <f>IF(TblLease[[#This Row],[Lease Start Date]]&gt;0,EDATE(TblLease[[#This Row],[Lease Start Date]],TblLease[[#This Row],[Lease Duration Months]]),"")</f>
        <v>47788</v>
      </c>
      <c r="J4" s="14">
        <v>200000</v>
      </c>
      <c r="K4" s="15" t="s">
        <v>25</v>
      </c>
    </row>
    <row r="5" spans="1:16384" x14ac:dyDescent="0.25">
      <c r="B5" s="13">
        <v>2</v>
      </c>
      <c r="G5" s="8"/>
      <c r="I5" s="1" t="str">
        <f>IF(TblLease[[#This Row],[Lease Start Date]]&gt;0,EDATE(TblLease[[#This Row],[Lease Start Date]],TblLease[[#This Row],[Lease Duration Months]]),"")</f>
        <v/>
      </c>
      <c r="J5" s="14"/>
      <c r="K5" s="15"/>
    </row>
    <row r="6" spans="1:16384" x14ac:dyDescent="0.25">
      <c r="B6" s="13"/>
      <c r="G6" s="8"/>
      <c r="I6" s="1" t="str">
        <f>IF(TblLease[[#This Row],[Lease Start Date]]&gt;0,EDATE(TblLease[[#This Row],[Lease Start Date]],TblLease[[#This Row],[Lease Duration Months]]),"")</f>
        <v/>
      </c>
      <c r="J6" s="14"/>
      <c r="K6" s="15"/>
    </row>
    <row r="7" spans="1:16384" x14ac:dyDescent="0.25">
      <c r="B7" s="13"/>
      <c r="G7" s="8"/>
      <c r="I7" s="1" t="str">
        <f>IF(TblLease[[#This Row],[Lease Start Date]]&gt;0,EDATE(TblLease[[#This Row],[Lease Start Date]],TblLease[[#This Row],[Lease Duration Months]]),"")</f>
        <v/>
      </c>
      <c r="J7" s="14"/>
      <c r="K7" s="15"/>
    </row>
    <row r="8" spans="1:16384" x14ac:dyDescent="0.25">
      <c r="B8" s="13"/>
      <c r="G8" s="8"/>
      <c r="I8" s="1" t="str">
        <f>IF(TblLease[[#This Row],[Lease Start Date]]&gt;0,EDATE(TblLease[[#This Row],[Lease Start Date]],TblLease[[#This Row],[Lease Duration Months]]),"")</f>
        <v/>
      </c>
      <c r="J8" s="14"/>
      <c r="K8" s="15"/>
    </row>
    <row r="9" spans="1:16384" x14ac:dyDescent="0.25">
      <c r="B9" s="13"/>
      <c r="G9" s="8"/>
      <c r="I9" s="1" t="str">
        <f>IF(TblLease[[#This Row],[Lease Start Date]]&gt;0,EDATE(TblLease[[#This Row],[Lease Start Date]],TblLease[[#This Row],[Lease Duration Months]]),"")</f>
        <v/>
      </c>
      <c r="J9" s="14"/>
      <c r="K9" s="15"/>
    </row>
    <row r="10" spans="1:16384" x14ac:dyDescent="0.25">
      <c r="B10" s="13"/>
      <c r="G10" s="8"/>
      <c r="I10" s="1" t="str">
        <f>IF(TblLease[[#This Row],[Lease Start Date]]&gt;0,EDATE(TblLease[[#This Row],[Lease Start Date]],TblLease[[#This Row],[Lease Duration Months]]),"")</f>
        <v/>
      </c>
      <c r="J10" s="14"/>
      <c r="K10" s="15"/>
    </row>
    <row r="11" spans="1:16384" x14ac:dyDescent="0.25">
      <c r="B11" s="13"/>
      <c r="G11" s="8"/>
      <c r="I11" s="1" t="str">
        <f>IF(TblLease[[#This Row],[Lease Start Date]]&gt;0,EDATE(TblLease[[#This Row],[Lease Start Date]],TblLease[[#This Row],[Lease Duration Months]]),"")</f>
        <v/>
      </c>
      <c r="J11" s="14"/>
      <c r="K11" s="15"/>
    </row>
    <row r="12" spans="1:16384" x14ac:dyDescent="0.25">
      <c r="B12" s="13"/>
      <c r="G12" s="8"/>
      <c r="I12" s="1" t="str">
        <f>IF(TblLease[[#This Row],[Lease Start Date]]&gt;0,EDATE(TblLease[[#This Row],[Lease Start Date]],TblLease[[#This Row],[Lease Duration Months]]),"")</f>
        <v/>
      </c>
      <c r="J12" s="14"/>
      <c r="K12" s="15"/>
    </row>
    <row r="13" spans="1:16384" x14ac:dyDescent="0.25">
      <c r="B13" s="13"/>
      <c r="G13" s="8"/>
      <c r="I13" s="1" t="str">
        <f>IF(TblLease[[#This Row],[Lease Start Date]]&gt;0,EDATE(TblLease[[#This Row],[Lease Start Date]],TblLease[[#This Row],[Lease Duration Months]]),"")</f>
        <v/>
      </c>
      <c r="J13" s="14"/>
      <c r="K13" s="15"/>
    </row>
    <row r="14" spans="1:16384" x14ac:dyDescent="0.25">
      <c r="B14" s="13"/>
      <c r="G14" s="8"/>
      <c r="I14" s="1" t="str">
        <f>IF(TblLease[[#This Row],[Lease Start Date]]&gt;0,EDATE(TblLease[[#This Row],[Lease Start Date]],TblLease[[#This Row],[Lease Duration Months]]),"")</f>
        <v/>
      </c>
      <c r="J14" s="14"/>
      <c r="K14" s="15"/>
    </row>
    <row r="15" spans="1:16384" x14ac:dyDescent="0.25">
      <c r="B15" s="13"/>
      <c r="G15" s="8"/>
      <c r="I15" s="1" t="str">
        <f>IF(TblLease[[#This Row],[Lease Start Date]]&gt;0,EDATE(TblLease[[#This Row],[Lease Start Date]],TblLease[[#This Row],[Lease Duration Months]]),"")</f>
        <v/>
      </c>
      <c r="J15" s="14"/>
      <c r="K15" s="15"/>
    </row>
    <row r="16" spans="1:16384" x14ac:dyDescent="0.25">
      <c r="B16" s="13"/>
      <c r="G16" s="8"/>
      <c r="I16" s="1" t="str">
        <f>IF(TblLease[[#This Row],[Lease Start Date]]&gt;0,EDATE(TblLease[[#This Row],[Lease Start Date]],TblLease[[#This Row],[Lease Duration Months]]),"")</f>
        <v/>
      </c>
      <c r="J16" s="14"/>
      <c r="K16" s="15"/>
    </row>
    <row r="17" spans="2:11" x14ac:dyDescent="0.25">
      <c r="B17" s="13"/>
      <c r="G17" s="8"/>
      <c r="I17" s="1" t="str">
        <f>IF(TblLease[[#This Row],[Lease Start Date]]&gt;0,EDATE(TblLease[[#This Row],[Lease Start Date]],TblLease[[#This Row],[Lease Duration Months]]),"")</f>
        <v/>
      </c>
      <c r="J17" s="14"/>
      <c r="K17" s="15"/>
    </row>
    <row r="18" spans="2:11" x14ac:dyDescent="0.25">
      <c r="B18" s="13"/>
      <c r="G18" s="8"/>
      <c r="I18" s="1" t="str">
        <f>IF(TblLease[[#This Row],[Lease Start Date]]&gt;0,EDATE(TblLease[[#This Row],[Lease Start Date]],TblLease[[#This Row],[Lease Duration Months]]),"")</f>
        <v/>
      </c>
      <c r="J18" s="14"/>
      <c r="K18" s="15"/>
    </row>
    <row r="19" spans="2:11" x14ac:dyDescent="0.25">
      <c r="B19" s="13"/>
      <c r="G19" s="8"/>
      <c r="I19" s="1" t="str">
        <f>IF(TblLease[[#This Row],[Lease Start Date]]&gt;0,EDATE(TblLease[[#This Row],[Lease Start Date]],TblLease[[#This Row],[Lease Duration Months]]),"")</f>
        <v/>
      </c>
      <c r="J19" s="14"/>
      <c r="K19" s="15"/>
    </row>
    <row r="20" spans="2:11" ht="13.5" customHeight="1" x14ac:dyDescent="0.25">
      <c r="B20" s="13"/>
      <c r="G20" s="8"/>
      <c r="I20" s="1" t="str">
        <f>IF(TblLease[[#This Row],[Lease Start Date]]&gt;0,EDATE(TblLease[[#This Row],[Lease Start Date]],TblLease[[#This Row],[Lease Duration Months]]),"")</f>
        <v/>
      </c>
      <c r="J20" s="14"/>
      <c r="K20" s="15"/>
    </row>
    <row r="21" spans="2:11" x14ac:dyDescent="0.25">
      <c r="B21" s="13"/>
      <c r="G21" s="8"/>
      <c r="I21" s="1" t="str">
        <f>IF(TblLease[[#This Row],[Lease Start Date]]&gt;0,EDATE(TblLease[[#This Row],[Lease Start Date]],TblLease[[#This Row],[Lease Duration Months]]),"")</f>
        <v/>
      </c>
      <c r="J21" s="14"/>
      <c r="K21" s="15"/>
    </row>
    <row r="22" spans="2:11" x14ac:dyDescent="0.25">
      <c r="B22" s="13"/>
      <c r="G22" s="8"/>
      <c r="I22" s="1" t="str">
        <f>IF(TblLease[[#This Row],[Lease Start Date]]&gt;0,EDATE(TblLease[[#This Row],[Lease Start Date]],TblLease[[#This Row],[Lease Duration Months]]),"")</f>
        <v/>
      </c>
      <c r="J22" s="14"/>
      <c r="K22" s="15"/>
    </row>
    <row r="23" spans="2:11" x14ac:dyDescent="0.25">
      <c r="B23" s="13"/>
      <c r="G23" s="8"/>
      <c r="I23" s="1" t="str">
        <f>IF(TblLease[[#This Row],[Lease Start Date]]&gt;0,EDATE(TblLease[[#This Row],[Lease Start Date]],TblLease[[#This Row],[Lease Duration Months]]),"")</f>
        <v/>
      </c>
      <c r="J23" s="14"/>
      <c r="K23" s="15"/>
    </row>
    <row r="24" spans="2:11" x14ac:dyDescent="0.25">
      <c r="B24" s="13"/>
      <c r="G24" s="8"/>
      <c r="I24" s="1" t="str">
        <f>IF(TblLease[[#This Row],[Lease Start Date]]&gt;0,EDATE(TblLease[[#This Row],[Lease Start Date]],TblLease[[#This Row],[Lease Duration Months]]),"")</f>
        <v/>
      </c>
      <c r="J24" s="14"/>
      <c r="K24" s="15"/>
    </row>
    <row r="25" spans="2:11" x14ac:dyDescent="0.25">
      <c r="B25" s="13"/>
      <c r="G25" s="8"/>
      <c r="I25" s="1" t="str">
        <f>IF(TblLease[[#This Row],[Lease Start Date]]&gt;0,EDATE(TblLease[[#This Row],[Lease Start Date]],TblLease[[#This Row],[Lease Duration Months]]),"")</f>
        <v/>
      </c>
      <c r="J25" s="14"/>
      <c r="K25" s="15"/>
    </row>
    <row r="26" spans="2:11" x14ac:dyDescent="0.25">
      <c r="B26" s="13"/>
      <c r="G26" s="8"/>
      <c r="I26" s="1" t="str">
        <f>IF(TblLease[[#This Row],[Lease Start Date]]&gt;0,EDATE(TblLease[[#This Row],[Lease Start Date]],TblLease[[#This Row],[Lease Duration Months]]),"")</f>
        <v/>
      </c>
      <c r="J26" s="14"/>
      <c r="K26" s="15"/>
    </row>
    <row r="27" spans="2:11" x14ac:dyDescent="0.25">
      <c r="B27" s="13"/>
      <c r="G27" s="8"/>
      <c r="I27" s="1" t="str">
        <f>IF(TblLease[[#This Row],[Lease Start Date]]&gt;0,EDATE(TblLease[[#This Row],[Lease Start Date]],TblLease[[#This Row],[Lease Duration Months]]),"")</f>
        <v/>
      </c>
      <c r="J27" s="14"/>
      <c r="K27" s="15"/>
    </row>
    <row r="28" spans="2:11" x14ac:dyDescent="0.25">
      <c r="B28" s="13"/>
      <c r="G28" s="8"/>
      <c r="I28" s="1" t="str">
        <f>IF(TblLease[[#This Row],[Lease Start Date]]&gt;0,EDATE(TblLease[[#This Row],[Lease Start Date]],TblLease[[#This Row],[Lease Duration Months]]),"")</f>
        <v/>
      </c>
      <c r="J28" s="14"/>
      <c r="K28" s="15"/>
    </row>
    <row r="29" spans="2:11" x14ac:dyDescent="0.25">
      <c r="B29" s="13"/>
      <c r="G29" s="8"/>
      <c r="I29" s="1" t="str">
        <f>IF(TblLease[[#This Row],[Lease Start Date]]&gt;0,EDATE(TblLease[[#This Row],[Lease Start Date]],TblLease[[#This Row],[Lease Duration Months]]),"")</f>
        <v/>
      </c>
      <c r="J29" s="14"/>
      <c r="K29" s="15"/>
    </row>
    <row r="30" spans="2:11" x14ac:dyDescent="0.25">
      <c r="B30" s="13"/>
      <c r="G30" s="8"/>
      <c r="I30" s="1" t="str">
        <f>IF(TblLease[[#This Row],[Lease Start Date]]&gt;0,EDATE(TblLease[[#This Row],[Lease Start Date]],TblLease[[#This Row],[Lease Duration Months]]),"")</f>
        <v/>
      </c>
      <c r="J30" s="14"/>
      <c r="K30" s="15"/>
    </row>
    <row r="31" spans="2:11" x14ac:dyDescent="0.25">
      <c r="B31" s="13"/>
      <c r="G31" s="8"/>
      <c r="I31" s="1" t="str">
        <f>IF(TblLease[[#This Row],[Lease Start Date]]&gt;0,EDATE(TblLease[[#This Row],[Lease Start Date]],TblLease[[#This Row],[Lease Duration Months]]),"")</f>
        <v/>
      </c>
      <c r="J31" s="14"/>
      <c r="K31" s="15"/>
    </row>
    <row r="32" spans="2:11" x14ac:dyDescent="0.25">
      <c r="B32" s="13"/>
      <c r="G32" s="8"/>
      <c r="I32" s="1" t="str">
        <f>IF(TblLease[[#This Row],[Lease Start Date]]&gt;0,EDATE(TblLease[[#This Row],[Lease Start Date]],TblLease[[#This Row],[Lease Duration Months]]),"")</f>
        <v/>
      </c>
      <c r="J32" s="14"/>
      <c r="K32" s="15"/>
    </row>
    <row r="33" spans="2:11" x14ac:dyDescent="0.25">
      <c r="B33" s="13"/>
      <c r="G33" s="8"/>
      <c r="I33" s="1" t="str">
        <f>IF(TblLease[[#This Row],[Lease Start Date]]&gt;0,EDATE(TblLease[[#This Row],[Lease Start Date]],TblLease[[#This Row],[Lease Duration Months]]),"")</f>
        <v/>
      </c>
      <c r="J33" s="14"/>
      <c r="K33" s="15"/>
    </row>
    <row r="34" spans="2:11" x14ac:dyDescent="0.25">
      <c r="B34" s="13"/>
      <c r="G34" s="8"/>
      <c r="I34" s="1" t="str">
        <f>IF(TblLease[[#This Row],[Lease Start Date]]&gt;0,EDATE(TblLease[[#This Row],[Lease Start Date]],TblLease[[#This Row],[Lease Duration Months]]),"")</f>
        <v/>
      </c>
      <c r="J34" s="14"/>
      <c r="K34" s="15"/>
    </row>
    <row r="35" spans="2:11" x14ac:dyDescent="0.25">
      <c r="B35" s="13"/>
      <c r="G35" s="8"/>
      <c r="I35" s="1" t="str">
        <f>IF(TblLease[[#This Row],[Lease Start Date]]&gt;0,EDATE(TblLease[[#This Row],[Lease Start Date]],TblLease[[#This Row],[Lease Duration Months]]),"")</f>
        <v/>
      </c>
      <c r="J35" s="14"/>
      <c r="K35" s="15"/>
    </row>
    <row r="36" spans="2:11" x14ac:dyDescent="0.25">
      <c r="B36" s="13"/>
      <c r="G36" s="8"/>
      <c r="I36" s="1" t="str">
        <f>IF(TblLease[[#This Row],[Lease Start Date]]&gt;0,EDATE(TblLease[[#This Row],[Lease Start Date]],TblLease[[#This Row],[Lease Duration Months]]),"")</f>
        <v/>
      </c>
      <c r="J36" s="14"/>
      <c r="K36" s="15"/>
    </row>
    <row r="37" spans="2:11" x14ac:dyDescent="0.25">
      <c r="B37" s="13"/>
      <c r="G37" s="8"/>
      <c r="I37" s="1" t="str">
        <f>IF(TblLease[[#This Row],[Lease Start Date]]&gt;0,EDATE(TblLease[[#This Row],[Lease Start Date]],TblLease[[#This Row],[Lease Duration Months]]),"")</f>
        <v/>
      </c>
      <c r="J37" s="14"/>
      <c r="K37" s="15"/>
    </row>
    <row r="38" spans="2:11" x14ac:dyDescent="0.25">
      <c r="B38" s="13"/>
      <c r="G38" s="8"/>
      <c r="I38" s="1" t="str">
        <f>IF(TblLease[[#This Row],[Lease Start Date]]&gt;0,EDATE(TblLease[[#This Row],[Lease Start Date]],TblLease[[#This Row],[Lease Duration Months]]),"")</f>
        <v/>
      </c>
      <c r="J38" s="14"/>
      <c r="K38" s="15"/>
    </row>
    <row r="39" spans="2:11" x14ac:dyDescent="0.25">
      <c r="B39" s="13"/>
      <c r="G39" s="8"/>
      <c r="I39" s="1" t="str">
        <f>IF(TblLease[[#This Row],[Lease Start Date]]&gt;0,EDATE(TblLease[[#This Row],[Lease Start Date]],TblLease[[#This Row],[Lease Duration Months]]),"")</f>
        <v/>
      </c>
      <c r="J39" s="14"/>
      <c r="K39" s="15"/>
    </row>
    <row r="40" spans="2:11" x14ac:dyDescent="0.25">
      <c r="B40" s="13"/>
      <c r="G40" s="8"/>
      <c r="I40" s="1" t="str">
        <f>IF(TblLease[[#This Row],[Lease Start Date]]&gt;0,EDATE(TblLease[[#This Row],[Lease Start Date]],TblLease[[#This Row],[Lease Duration Months]]),"")</f>
        <v/>
      </c>
      <c r="J40" s="14"/>
      <c r="K40" s="15"/>
    </row>
    <row r="41" spans="2:11" x14ac:dyDescent="0.25">
      <c r="B41" s="13"/>
      <c r="G41" s="8"/>
      <c r="I41" s="1" t="str">
        <f>IF(TblLease[[#This Row],[Lease Start Date]]&gt;0,EDATE(TblLease[[#This Row],[Lease Start Date]],TblLease[[#This Row],[Lease Duration Months]]),"")</f>
        <v/>
      </c>
      <c r="J41" s="14"/>
      <c r="K41" s="15"/>
    </row>
    <row r="42" spans="2:11" x14ac:dyDescent="0.25">
      <c r="B42" s="13"/>
      <c r="G42" s="8"/>
      <c r="I42" s="1" t="str">
        <f>IF(TblLease[[#This Row],[Lease Start Date]]&gt;0,EDATE(TblLease[[#This Row],[Lease Start Date]],TblLease[[#This Row],[Lease Duration Months]]),"")</f>
        <v/>
      </c>
      <c r="J42" s="14"/>
      <c r="K42" s="15"/>
    </row>
    <row r="43" spans="2:11" x14ac:dyDescent="0.25">
      <c r="B43" s="13"/>
      <c r="G43" s="8"/>
      <c r="I43" s="1" t="str">
        <f>IF(TblLease[[#This Row],[Lease Start Date]]&gt;0,EDATE(TblLease[[#This Row],[Lease Start Date]],TblLease[[#This Row],[Lease Duration Months]]),"")</f>
        <v/>
      </c>
      <c r="J43" s="14"/>
      <c r="K43" s="15"/>
    </row>
    <row r="44" spans="2:11" x14ac:dyDescent="0.25">
      <c r="B44" s="13"/>
      <c r="G44" s="8"/>
      <c r="I44" s="1" t="str">
        <f>IF(TblLease[[#This Row],[Lease Start Date]]&gt;0,EDATE(TblLease[[#This Row],[Lease Start Date]],TblLease[[#This Row],[Lease Duration Months]]),"")</f>
        <v/>
      </c>
      <c r="J44" s="14"/>
      <c r="K44" s="15"/>
    </row>
    <row r="45" spans="2:11" x14ac:dyDescent="0.25">
      <c r="B45" s="10"/>
    </row>
  </sheetData>
  <sheetProtection formatCells="0" formatColumns="0" formatRows="0" selectLockedCells="1" sort="0" autoFilter="0" pivotTables="0"/>
  <dataValidations count="4">
    <dataValidation type="list" allowBlank="1" showInputMessage="1" showErrorMessage="1" sqref="D4" xr:uid="{5700546F-4523-AF4D-AE87-7918787EB63A}">
      <formula1>VarAssetIDLookup</formula1>
    </dataValidation>
    <dataValidation type="list" allowBlank="1" showInputMessage="1" showErrorMessage="1" sqref="C4" xr:uid="{1EA39103-0B1C-4B41-BB63-0EFA789DB869}">
      <formula1>VarCustomerID</formula1>
    </dataValidation>
    <dataValidation type="list" allowBlank="1" showInputMessage="1" showErrorMessage="1" sqref="E4" xr:uid="{DF9C3DF3-FAEB-B84F-9D64-A65B8A47206B}">
      <formula1>VarLeaseType</formula1>
    </dataValidation>
    <dataValidation type="list" allowBlank="1" showInputMessage="1" showErrorMessage="1" sqref="F4" xr:uid="{ACF6213E-D6B6-3445-82E7-A5D724F54B61}">
      <formula1>VarLeaseStatus</formula1>
    </dataValidation>
  </dataValidations>
  <hyperlinks>
    <hyperlink ref="K4" r:id="rId1" xr:uid="{312623F9-96E9-2B49-94EC-F51F48826078}"/>
  </hyperlinks>
  <pageMargins left="0.7" right="0.7" top="0.75" bottom="0.75" header="0.3" footer="0.3"/>
  <drawing r:id="rId2"/>
  <legacyDrawing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BA7F4B25-841F-044A-94E8-E00F3BBF3A69}">
          <x14:formula1>
            <xm:f>Admin!$B$6:$B$9</xm:f>
          </x14:formula1>
          <xm:sqref>D5:D44 C5:C44</xm:sqref>
        </x14:dataValidation>
        <x14:dataValidation type="list" allowBlank="1" showInputMessage="1" showErrorMessage="1" xr:uid="{B3200261-58E9-484C-9760-6CAE3C02D680}">
          <x14:formula1>
            <xm:f>Admin!$I$64:$I$66</xm:f>
          </x14:formula1>
          <xm:sqref>E5:E44</xm:sqref>
        </x14:dataValidation>
        <x14:dataValidation type="list" allowBlank="1" showInputMessage="1" showErrorMessage="1" xr:uid="{2FA03475-4464-E049-A05D-EBB3EE77523D}">
          <x14:formula1>
            <xm:f>Admin!$K$64:$K$66</xm:f>
          </x14:formula1>
          <xm:sqref>F5:F44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65CAE-19E1-EC43-BC47-ACEA61CC1610}">
  <sheetPr published="0" codeName="Sheet3">
    <tabColor rgb="FF008000"/>
  </sheetPr>
  <dimension ref="A1:XFD18"/>
  <sheetViews>
    <sheetView showGridLines="0" zoomScaleNormal="100" workbookViewId="0">
      <pane xSplit="6" ySplit="4" topLeftCell="G5" activePane="bottomRight" state="frozen"/>
      <selection pane="topRight" activeCell="G1" sqref="G1"/>
      <selection pane="bottomLeft" activeCell="A5" sqref="A5"/>
      <selection pane="bottomRight" activeCell="S5" sqref="S5"/>
    </sheetView>
  </sheetViews>
  <sheetFormatPr defaultColWidth="10.81640625" defaultRowHeight="12.5" x14ac:dyDescent="0.25"/>
  <cols>
    <col min="1" max="1" width="76.81640625" style="7" customWidth="1"/>
    <col min="2" max="2" width="12.453125" style="7" customWidth="1"/>
    <col min="3" max="3" width="12.1796875" style="7" customWidth="1"/>
    <col min="4" max="4" width="16" style="7" customWidth="1"/>
    <col min="5" max="5" width="13.453125" style="7" customWidth="1"/>
    <col min="6" max="6" width="10.81640625" style="7"/>
    <col min="7" max="7" width="11" style="7" customWidth="1"/>
    <col min="9" max="9" width="11.81640625" style="7" customWidth="1"/>
    <col min="11" max="11" width="12.81640625" customWidth="1"/>
    <col min="12" max="12" width="10.81640625" style="7"/>
    <col min="13" max="13" width="11.453125" style="7"/>
    <col min="14" max="14" width="13.453125" customWidth="1"/>
    <col min="15" max="15" width="11.453125" style="7"/>
    <col min="16" max="16" width="10.81640625" style="7"/>
    <col min="19" max="19" width="11.81640625" customWidth="1"/>
    <col min="20" max="20" width="0" style="7" hidden="1" customWidth="1"/>
    <col min="21" max="21" width="10.81640625" style="7" hidden="1" customWidth="1"/>
    <col min="22" max="22" width="10.81640625" style="7" customWidth="1"/>
    <col min="23" max="23" width="10.81640625" style="7"/>
    <col min="24" max="24" width="10.81640625" style="39"/>
    <col min="25" max="25" width="18.453125" style="39" customWidth="1"/>
    <col min="26" max="26" width="18.453125" customWidth="1"/>
    <col min="27" max="27" width="20.453125" customWidth="1"/>
    <col min="28" max="16384" width="10.81640625" style="7"/>
  </cols>
  <sheetData>
    <row r="1" spans="1:16384" s="224" customFormat="1" ht="14.25" customHeight="1" x14ac:dyDescent="0.25">
      <c r="A1" s="224" t="s">
        <v>0</v>
      </c>
      <c r="B1" s="224" t="s">
        <v>0</v>
      </c>
      <c r="C1" s="224" t="s">
        <v>0</v>
      </c>
      <c r="D1" s="224" t="s">
        <v>0</v>
      </c>
      <c r="E1" s="224" t="s">
        <v>0</v>
      </c>
      <c r="F1" s="224" t="s">
        <v>0</v>
      </c>
      <c r="G1" s="224" t="s">
        <v>0</v>
      </c>
      <c r="H1" s="224" t="s">
        <v>0</v>
      </c>
      <c r="I1" s="223" t="s">
        <v>0</v>
      </c>
      <c r="J1" s="223" t="s">
        <v>0</v>
      </c>
      <c r="K1" s="224" t="s">
        <v>0</v>
      </c>
      <c r="L1" s="224" t="s">
        <v>0</v>
      </c>
      <c r="M1" s="223" t="s">
        <v>0</v>
      </c>
      <c r="N1" s="223" t="s">
        <v>0</v>
      </c>
      <c r="O1" s="224" t="s">
        <v>0</v>
      </c>
      <c r="P1" s="223" t="s">
        <v>0</v>
      </c>
      <c r="Q1" s="223" t="s">
        <v>0</v>
      </c>
      <c r="R1" s="223" t="s">
        <v>0</v>
      </c>
      <c r="S1" s="224" t="s">
        <v>0</v>
      </c>
      <c r="T1" s="224" t="s">
        <v>0</v>
      </c>
      <c r="U1" s="224" t="s">
        <v>0</v>
      </c>
      <c r="V1" s="224" t="s">
        <v>0</v>
      </c>
      <c r="W1" s="225" t="s">
        <v>0</v>
      </c>
      <c r="X1" s="225" t="s">
        <v>0</v>
      </c>
      <c r="Y1" s="223" t="s">
        <v>0</v>
      </c>
      <c r="Z1" s="223"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t="73.5" customHeight="1" x14ac:dyDescent="0.25">
      <c r="H2" s="7"/>
      <c r="I2"/>
      <c r="K2" s="7"/>
      <c r="M2"/>
      <c r="P2"/>
      <c r="S2" s="7"/>
      <c r="W2" s="39"/>
      <c r="Y2"/>
      <c r="AA2" s="7"/>
    </row>
    <row r="3" spans="1:16384" x14ac:dyDescent="0.25">
      <c r="B3" s="10" t="s">
        <v>26</v>
      </c>
      <c r="J3" s="7"/>
      <c r="K3" s="7"/>
      <c r="M3"/>
      <c r="P3" s="65"/>
      <c r="R3" s="7"/>
      <c r="S3" s="7"/>
      <c r="V3" s="39"/>
      <c r="W3" s="39"/>
      <c r="X3" s="7"/>
      <c r="Y3"/>
      <c r="AA3" s="7"/>
    </row>
    <row r="4" spans="1:16384" ht="55.5" customHeight="1" x14ac:dyDescent="0.25">
      <c r="B4" s="5" t="s">
        <v>15</v>
      </c>
      <c r="C4" s="5" t="s">
        <v>27</v>
      </c>
      <c r="D4" s="5" t="s">
        <v>28</v>
      </c>
      <c r="E4" s="5" t="s">
        <v>29</v>
      </c>
      <c r="F4" s="5" t="s">
        <v>30</v>
      </c>
      <c r="G4" s="6" t="s">
        <v>31</v>
      </c>
      <c r="H4" s="6" t="s">
        <v>32</v>
      </c>
      <c r="I4" s="6" t="s">
        <v>33</v>
      </c>
      <c r="J4" s="17" t="s">
        <v>34</v>
      </c>
      <c r="K4" s="6" t="s">
        <v>35</v>
      </c>
      <c r="L4" s="6" t="s">
        <v>36</v>
      </c>
      <c r="M4" s="17" t="s">
        <v>37</v>
      </c>
      <c r="N4" s="17" t="s">
        <v>38</v>
      </c>
      <c r="O4" s="6" t="s">
        <v>39</v>
      </c>
      <c r="P4" s="17" t="s">
        <v>40</v>
      </c>
      <c r="Q4" s="18" t="s">
        <v>41</v>
      </c>
      <c r="R4" s="18" t="s">
        <v>42</v>
      </c>
      <c r="S4" s="6" t="s">
        <v>43</v>
      </c>
      <c r="T4" s="16" t="s">
        <v>44</v>
      </c>
      <c r="U4" s="16" t="s">
        <v>45</v>
      </c>
      <c r="V4" s="6" t="s">
        <v>46</v>
      </c>
      <c r="W4" s="38" t="s">
        <v>47</v>
      </c>
      <c r="X4" s="38" t="s">
        <v>48</v>
      </c>
      <c r="Y4" s="38" t="s">
        <v>49</v>
      </c>
      <c r="Z4" s="38" t="s">
        <v>50</v>
      </c>
      <c r="AA4" s="7"/>
    </row>
    <row r="5" spans="1:16384" x14ac:dyDescent="0.25">
      <c r="B5" s="13">
        <v>93001</v>
      </c>
      <c r="C5" s="7" t="s">
        <v>51</v>
      </c>
      <c r="D5" s="7" t="s">
        <v>52</v>
      </c>
      <c r="E5" s="7" t="s">
        <v>53</v>
      </c>
      <c r="F5" s="8"/>
      <c r="G5" s="8">
        <v>45800</v>
      </c>
      <c r="H5" s="8">
        <v>45800</v>
      </c>
      <c r="I5" s="9">
        <v>24</v>
      </c>
      <c r="J5" s="1">
        <f>EDATE(TblAssetHeader[[#This Row],[Warranty Start Date]],TblAssetHeader[[#This Row],[Warranty Period (Months)]])</f>
        <v>46530</v>
      </c>
      <c r="K5" s="8"/>
      <c r="L5" s="57">
        <v>45800</v>
      </c>
      <c r="M5" s="1">
        <f>EDATE(TblAssetHeader[[#This Row],[Acceptance Date]],360)</f>
        <v>56757</v>
      </c>
      <c r="N5" s="1"/>
      <c r="O5" s="7" t="s">
        <v>54</v>
      </c>
      <c r="P5" t="str" cm="1">
        <f t="array" ref="P5">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5" cm="1">
        <f t="array" ref="Q5">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5188</v>
      </c>
      <c r="R5" cm="1">
        <f t="array" ref="R5">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366</v>
      </c>
      <c r="S5" s="10" t="s">
        <v>55</v>
      </c>
      <c r="T5" s="10"/>
      <c r="U5" s="10"/>
      <c r="V5" s="10" t="s">
        <v>56</v>
      </c>
      <c r="W5" s="40">
        <f>IF(TblAssetHeader[[#This Row],[Insurance Policy Ref.]]="","",VLOOKUP(TblAssetHeader[[#This Row],[Insurance Policy Ref.]],TblInsuranceRecords[[Insurance Policy Ref.]:[End Date]],2,FALSE))</f>
        <v>45918</v>
      </c>
      <c r="X5" s="40">
        <f>IF(TblAssetHeader[[#This Row],[Insurance Policy Ref.]]="","",VLOOKUP(TblAssetHeader[[#This Row],[Insurance Policy Ref.]],TblInsuranceRecords[[Insurance Policy Ref.]:[End Date]],3,FALSE))</f>
        <v>46203</v>
      </c>
      <c r="Y5" s="47">
        <v>45888.658113425925</v>
      </c>
      <c r="Z5" t="s">
        <v>57</v>
      </c>
      <c r="AA5" s="7"/>
    </row>
    <row r="6" spans="1:16384" x14ac:dyDescent="0.25">
      <c r="B6" s="13">
        <v>93002</v>
      </c>
      <c r="C6" s="7" t="s">
        <v>51</v>
      </c>
      <c r="D6" s="7" t="s">
        <v>52</v>
      </c>
      <c r="E6" s="7" t="s">
        <v>53</v>
      </c>
      <c r="F6" s="8"/>
      <c r="G6" s="8">
        <v>45800</v>
      </c>
      <c r="H6" s="8">
        <v>45800</v>
      </c>
      <c r="I6" s="9">
        <v>24</v>
      </c>
      <c r="J6" s="1">
        <f>EDATE(TblAssetHeader[[#This Row],[Warranty Start Date]],TblAssetHeader[[#This Row],[Warranty Period (Months)]])</f>
        <v>46530</v>
      </c>
      <c r="K6" s="7"/>
      <c r="L6" s="8">
        <v>45800</v>
      </c>
      <c r="M6" s="1">
        <f>EDATE(TblAssetHeader[[#This Row],[Acceptance Date]],360)</f>
        <v>56757</v>
      </c>
      <c r="O6" s="7" t="s">
        <v>54</v>
      </c>
      <c r="P6" t="str" cm="1">
        <f t="array" ref="P6">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6" cm="1">
        <f t="array" ref="Q6">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6898</v>
      </c>
      <c r="R6" cm="1">
        <f t="array" ref="R6">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250</v>
      </c>
      <c r="S6" s="10" t="s">
        <v>55</v>
      </c>
      <c r="T6" s="10"/>
      <c r="U6" s="10"/>
      <c r="V6" s="10" t="s">
        <v>56</v>
      </c>
      <c r="W6" s="40">
        <f>IF(TblAssetHeader[[#This Row],[Insurance Policy Ref.]]="","",VLOOKUP(TblAssetHeader[[#This Row],[Insurance Policy Ref.]],TblInsuranceRecords[[Insurance Policy Ref.]:[End Date]],2,FALSE))</f>
        <v>45918</v>
      </c>
      <c r="X6" s="40">
        <f>IF(TblAssetHeader[[#This Row],[Insurance Policy Ref.]]="","",VLOOKUP(TblAssetHeader[[#This Row],[Insurance Policy Ref.]],TblInsuranceRecords[[Insurance Policy Ref.]:[End Date]],3,FALSE))</f>
        <v>46203</v>
      </c>
      <c r="Y6" s="47">
        <v>45888.618622685186</v>
      </c>
      <c r="Z6" t="s">
        <v>57</v>
      </c>
      <c r="AA6" s="7"/>
    </row>
    <row r="7" spans="1:16384" x14ac:dyDescent="0.25">
      <c r="B7" s="13">
        <v>93003</v>
      </c>
      <c r="C7" s="7" t="s">
        <v>51</v>
      </c>
      <c r="D7" s="7" t="s">
        <v>52</v>
      </c>
      <c r="E7" s="7" t="s">
        <v>53</v>
      </c>
      <c r="G7" s="8">
        <v>45800</v>
      </c>
      <c r="H7" s="8">
        <v>45800</v>
      </c>
      <c r="I7" s="9">
        <v>24</v>
      </c>
      <c r="J7" s="1">
        <f>EDATE(TblAssetHeader[[#This Row],[Warranty Start Date]],TblAssetHeader[[#This Row],[Warranty Period (Months)]])</f>
        <v>46530</v>
      </c>
      <c r="K7" s="7"/>
      <c r="L7" s="8">
        <v>45800</v>
      </c>
      <c r="M7" s="1">
        <f>EDATE(TblAssetHeader[[#This Row],[Acceptance Date]],360)</f>
        <v>56757</v>
      </c>
      <c r="O7" s="7" t="s">
        <v>54</v>
      </c>
      <c r="P7" t="str" cm="1">
        <f t="array" ref="P7">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7" cm="1">
        <f t="array" ref="Q7">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492</v>
      </c>
      <c r="R7" cm="1">
        <f t="array" ref="R7">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166</v>
      </c>
      <c r="S7" s="10" t="s">
        <v>55</v>
      </c>
      <c r="T7" s="10"/>
      <c r="U7" s="10"/>
      <c r="V7" s="10" t="s">
        <v>56</v>
      </c>
      <c r="W7" s="40">
        <f>IF(TblAssetHeader[[#This Row],[Insurance Policy Ref.]]="","",VLOOKUP(TblAssetHeader[[#This Row],[Insurance Policy Ref.]],TblInsuranceRecords[[Insurance Policy Ref.]:[End Date]],2,FALSE))</f>
        <v>45918</v>
      </c>
      <c r="X7" s="40">
        <f>IF(TblAssetHeader[[#This Row],[Insurance Policy Ref.]]="","",VLOOKUP(TblAssetHeader[[#This Row],[Insurance Policy Ref.]],TblInsuranceRecords[[Insurance Policy Ref.]:[End Date]],3,FALSE))</f>
        <v>46203</v>
      </c>
      <c r="Y7" s="47">
        <v>45888.644328703704</v>
      </c>
      <c r="Z7" t="s">
        <v>57</v>
      </c>
      <c r="AA7" s="7"/>
    </row>
    <row r="8" spans="1:16384" x14ac:dyDescent="0.25">
      <c r="B8" s="13">
        <v>93004</v>
      </c>
      <c r="C8" s="7" t="s">
        <v>51</v>
      </c>
      <c r="D8" s="7" t="s">
        <v>52</v>
      </c>
      <c r="E8" s="7" t="s">
        <v>53</v>
      </c>
      <c r="G8" s="8">
        <v>45800</v>
      </c>
      <c r="H8" s="8">
        <v>45800</v>
      </c>
      <c r="I8" s="9">
        <v>24</v>
      </c>
      <c r="J8" s="1">
        <f>EDATE(TblAssetHeader[[#This Row],[Warranty Start Date]],TblAssetHeader[[#This Row],[Warranty Period (Months)]])</f>
        <v>46530</v>
      </c>
      <c r="K8" s="7"/>
      <c r="L8" s="8">
        <v>45800</v>
      </c>
      <c r="M8" s="1">
        <f>EDATE(TblAssetHeader[[#This Row],[Acceptance Date]],360)</f>
        <v>56757</v>
      </c>
      <c r="O8" s="7" t="s">
        <v>54</v>
      </c>
      <c r="P8" t="str" cm="1">
        <f t="array" ref="P8">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8" cm="1">
        <f t="array" ref="Q8">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519</v>
      </c>
      <c r="R8" cm="1">
        <f t="array" ref="R8">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151</v>
      </c>
      <c r="S8" s="10" t="s">
        <v>55</v>
      </c>
      <c r="T8" s="10"/>
      <c r="U8" s="10"/>
      <c r="V8" s="10" t="s">
        <v>56</v>
      </c>
      <c r="W8" s="40">
        <f>IF(TblAssetHeader[[#This Row],[Insurance Policy Ref.]]="","",VLOOKUP(TblAssetHeader[[#This Row],[Insurance Policy Ref.]],TblInsuranceRecords[[Insurance Policy Ref.]:[End Date]],2,FALSE))</f>
        <v>45918</v>
      </c>
      <c r="X8" s="40">
        <f>IF(TblAssetHeader[[#This Row],[Insurance Policy Ref.]]="","",VLOOKUP(TblAssetHeader[[#This Row],[Insurance Policy Ref.]],TblInsuranceRecords[[Insurance Policy Ref.]:[End Date]],3,FALSE))</f>
        <v>46203</v>
      </c>
      <c r="Y8" s="47">
        <v>45888.644467592596</v>
      </c>
      <c r="Z8" t="s">
        <v>57</v>
      </c>
      <c r="AA8" s="7"/>
    </row>
    <row r="9" spans="1:16384" x14ac:dyDescent="0.25">
      <c r="B9" s="13">
        <v>93005</v>
      </c>
      <c r="C9" t="s">
        <v>51</v>
      </c>
      <c r="D9" s="7" t="s">
        <v>52</v>
      </c>
      <c r="E9" s="7" t="s">
        <v>53</v>
      </c>
      <c r="G9" s="8">
        <v>45828</v>
      </c>
      <c r="H9" s="8">
        <v>45828</v>
      </c>
      <c r="I9" s="9">
        <v>24</v>
      </c>
      <c r="J9" s="1">
        <f>EDATE(TblAssetHeader[[#This Row],[Warranty Start Date]],TblAssetHeader[[#This Row],[Warranty Period (Months)]])</f>
        <v>46558</v>
      </c>
      <c r="K9" s="7"/>
      <c r="L9" s="8">
        <v>45828</v>
      </c>
      <c r="M9" s="1">
        <f>EDATE(TblAssetHeader[[#This Row],[Acceptance Date]],360)</f>
        <v>56785</v>
      </c>
      <c r="O9" s="7" t="s">
        <v>54</v>
      </c>
      <c r="P9" t="str" cm="1">
        <f t="array" ref="P9">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9" cm="1">
        <f t="array" ref="Q9">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241</v>
      </c>
      <c r="R9" cm="1">
        <f t="array" ref="R9">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124</v>
      </c>
      <c r="S9" s="10" t="s">
        <v>55</v>
      </c>
      <c r="V9" s="7" t="s">
        <v>56</v>
      </c>
      <c r="W9" s="39">
        <f>IF(TblAssetHeader[[#This Row],[Insurance Policy Ref.]]="","",VLOOKUP(TblAssetHeader[[#This Row],[Insurance Policy Ref.]],TblInsuranceRecords[[Insurance Policy Ref.]:[End Date]],2,FALSE))</f>
        <v>45918</v>
      </c>
      <c r="X9" s="39">
        <f>IF(TblAssetHeader[[#This Row],[Insurance Policy Ref.]]="","",VLOOKUP(TblAssetHeader[[#This Row],[Insurance Policy Ref.]],TblInsuranceRecords[[Insurance Policy Ref.]:[End Date]],3,FALSE))</f>
        <v>46203</v>
      </c>
      <c r="Y9" s="47">
        <v>45888.644548611112</v>
      </c>
      <c r="Z9" t="s">
        <v>57</v>
      </c>
      <c r="AA9" s="7"/>
    </row>
    <row r="10" spans="1:16384" x14ac:dyDescent="0.25">
      <c r="B10" s="13">
        <v>93006</v>
      </c>
      <c r="C10" s="7" t="s">
        <v>51</v>
      </c>
      <c r="D10" s="7" t="s">
        <v>52</v>
      </c>
      <c r="E10" s="7" t="s">
        <v>53</v>
      </c>
      <c r="G10" s="8">
        <v>45828</v>
      </c>
      <c r="H10" s="8">
        <v>45828</v>
      </c>
      <c r="I10" s="9">
        <v>24</v>
      </c>
      <c r="J10" s="1">
        <f>EDATE(TblAssetHeader[[#This Row],[Warranty Start Date]],TblAssetHeader[[#This Row],[Warranty Period (Months)]])</f>
        <v>46558</v>
      </c>
      <c r="K10" s="7"/>
      <c r="L10" s="8">
        <v>45828</v>
      </c>
      <c r="M10" s="1">
        <f>EDATE(TblAssetHeader[[#This Row],[Acceptance Date]],360)</f>
        <v>56785</v>
      </c>
      <c r="O10" s="7" t="s">
        <v>54</v>
      </c>
      <c r="P10" t="str" cm="1">
        <f t="array" ref="P10">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0" cm="1">
        <f t="array" ref="Q10">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800</v>
      </c>
      <c r="R10" cm="1">
        <f t="array" ref="R10">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101</v>
      </c>
      <c r="S10" s="10" t="s">
        <v>55</v>
      </c>
      <c r="V10" s="7" t="s">
        <v>56</v>
      </c>
      <c r="W10" s="39">
        <f>IF(TblAssetHeader[[#This Row],[Insurance Policy Ref.]]="","",VLOOKUP(TblAssetHeader[[#This Row],[Insurance Policy Ref.]],TblInsuranceRecords[[Insurance Policy Ref.]:[End Date]],2,FALSE))</f>
        <v>45918</v>
      </c>
      <c r="X10" s="39">
        <f>IF(TblAssetHeader[[#This Row],[Insurance Policy Ref.]]="","",VLOOKUP(TblAssetHeader[[#This Row],[Insurance Policy Ref.]],TblInsuranceRecords[[Insurance Policy Ref.]:[End Date]],3,FALSE))</f>
        <v>46203</v>
      </c>
      <c r="Y10" s="47">
        <v>45888.644618055558</v>
      </c>
      <c r="Z10" t="s">
        <v>57</v>
      </c>
      <c r="AA10" s="7"/>
    </row>
    <row r="11" spans="1:16384" x14ac:dyDescent="0.25">
      <c r="B11" s="13">
        <v>93007</v>
      </c>
      <c r="C11" s="7" t="s">
        <v>51</v>
      </c>
      <c r="D11" s="7" t="s">
        <v>52</v>
      </c>
      <c r="E11" s="7" t="s">
        <v>53</v>
      </c>
      <c r="G11" s="8">
        <v>45800</v>
      </c>
      <c r="H11" s="8">
        <v>45800</v>
      </c>
      <c r="I11" s="9">
        <v>24</v>
      </c>
      <c r="J11" s="1">
        <f>EDATE(TblAssetHeader[[#This Row],[Warranty Start Date]],TblAssetHeader[[#This Row],[Warranty Period (Months)]])</f>
        <v>46530</v>
      </c>
      <c r="K11" s="7"/>
      <c r="L11" s="8">
        <v>45800</v>
      </c>
      <c r="M11" s="1">
        <f>EDATE(TblAssetHeader[[#This Row],[Acceptance Date]],360)</f>
        <v>56757</v>
      </c>
      <c r="O11" s="7" t="s">
        <v>54</v>
      </c>
      <c r="P11" t="str" cm="1">
        <f t="array" ref="P11">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1" cm="1">
        <f t="array" ref="Q11">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2685</v>
      </c>
      <c r="R11" cm="1">
        <f t="array" ref="R11">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190</v>
      </c>
      <c r="S11" s="7" t="s">
        <v>55</v>
      </c>
      <c r="V11" s="7" t="s">
        <v>56</v>
      </c>
      <c r="W11" s="39">
        <f>IF(TblAssetHeader[[#This Row],[Insurance Policy Ref.]]="","",VLOOKUP(TblAssetHeader[[#This Row],[Insurance Policy Ref.]],TblInsuranceRecords[[Insurance Policy Ref.]:[End Date]],2,FALSE))</f>
        <v>45918</v>
      </c>
      <c r="X11" s="39">
        <f>IF(TblAssetHeader[[#This Row],[Insurance Policy Ref.]]="","",VLOOKUP(TblAssetHeader[[#This Row],[Insurance Policy Ref.]],TblInsuranceRecords[[Insurance Policy Ref.]:[End Date]],3,FALSE))</f>
        <v>46203</v>
      </c>
      <c r="Y11" s="47">
        <v>45888.644733796296</v>
      </c>
      <c r="Z11" t="s">
        <v>57</v>
      </c>
      <c r="AA11" s="7"/>
    </row>
    <row r="12" spans="1:16384" x14ac:dyDescent="0.25">
      <c r="B12" s="13">
        <v>93008</v>
      </c>
      <c r="C12" s="7" t="s">
        <v>51</v>
      </c>
      <c r="D12" s="7" t="s">
        <v>52</v>
      </c>
      <c r="E12" s="7" t="s">
        <v>53</v>
      </c>
      <c r="G12" s="8">
        <v>45828</v>
      </c>
      <c r="H12" s="8">
        <v>45828</v>
      </c>
      <c r="I12" s="9">
        <v>24</v>
      </c>
      <c r="J12" s="1">
        <f>EDATE(TblAssetHeader[[#This Row],[Warranty Start Date]],TblAssetHeader[[#This Row],[Warranty Period (Months)]])</f>
        <v>46558</v>
      </c>
      <c r="K12" s="7"/>
      <c r="L12" s="8">
        <v>45828</v>
      </c>
      <c r="M12" s="1">
        <f>EDATE(TblAssetHeader[[#This Row],[Acceptance Date]],360)</f>
        <v>56785</v>
      </c>
      <c r="O12" s="7" t="s">
        <v>54</v>
      </c>
      <c r="P12" t="str" cm="1">
        <f t="array" ref="P12">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2" cm="1">
        <f t="array" ref="Q12">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128</v>
      </c>
      <c r="R12" cm="1">
        <f t="array" ref="R12">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97</v>
      </c>
      <c r="S12" s="7" t="s">
        <v>55</v>
      </c>
      <c r="V12" s="7" t="s">
        <v>56</v>
      </c>
      <c r="W12" s="39">
        <f>IF(TblAssetHeader[[#This Row],[Insurance Policy Ref.]]="","",VLOOKUP(TblAssetHeader[[#This Row],[Insurance Policy Ref.]],TblInsuranceRecords[[Insurance Policy Ref.]:[End Date]],2,FALSE))</f>
        <v>45918</v>
      </c>
      <c r="X12" s="39">
        <f>IF(TblAssetHeader[[#This Row],[Insurance Policy Ref.]]="","",VLOOKUP(TblAssetHeader[[#This Row],[Insurance Policy Ref.]],TblInsuranceRecords[[Insurance Policy Ref.]:[End Date]],3,FALSE))</f>
        <v>46203</v>
      </c>
      <c r="Y12" s="47">
        <v>45888.644861111112</v>
      </c>
      <c r="Z12" t="s">
        <v>57</v>
      </c>
      <c r="AA12" s="7"/>
    </row>
    <row r="13" spans="1:16384" x14ac:dyDescent="0.25">
      <c r="B13" s="13">
        <v>93009</v>
      </c>
      <c r="C13" s="7" t="s">
        <v>51</v>
      </c>
      <c r="D13" s="7" t="s">
        <v>52</v>
      </c>
      <c r="E13" s="7" t="s">
        <v>53</v>
      </c>
      <c r="G13" s="8">
        <v>45845</v>
      </c>
      <c r="H13" s="8">
        <v>45845</v>
      </c>
      <c r="I13" s="9">
        <v>24</v>
      </c>
      <c r="J13" s="1">
        <f>EDATE(TblAssetHeader[[#This Row],[Warranty Start Date]],TblAssetHeader[[#This Row],[Warranty Period (Months)]])</f>
        <v>46575</v>
      </c>
      <c r="K13" s="7"/>
      <c r="L13" s="8">
        <v>45845</v>
      </c>
      <c r="M13" s="1">
        <f>EDATE(TblAssetHeader[[#This Row],[Acceptance Date]],360)</f>
        <v>56802</v>
      </c>
      <c r="O13" s="7" t="s">
        <v>54</v>
      </c>
      <c r="P13" t="str" cm="1">
        <f t="array" ref="P13">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3" cm="1">
        <f t="array" ref="Q13">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228</v>
      </c>
      <c r="R13" cm="1">
        <f t="array" ref="R13">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99</v>
      </c>
      <c r="S13" s="10" t="s">
        <v>55</v>
      </c>
      <c r="V13" s="7" t="s">
        <v>56</v>
      </c>
      <c r="W13" s="39">
        <f>IF(TblAssetHeader[[#This Row],[Insurance Policy Ref.]]="","",VLOOKUP(TblAssetHeader[[#This Row],[Insurance Policy Ref.]],TblInsuranceRecords[[Insurance Policy Ref.]:[End Date]],2,FALSE))</f>
        <v>45918</v>
      </c>
      <c r="X13" s="39">
        <f>IF(TblAssetHeader[[#This Row],[Insurance Policy Ref.]]="","",VLOOKUP(TblAssetHeader[[#This Row],[Insurance Policy Ref.]],TblInsuranceRecords[[Insurance Policy Ref.]:[End Date]],3,FALSE))</f>
        <v>46203</v>
      </c>
      <c r="Y13" s="47">
        <v>45888.644918981481</v>
      </c>
      <c r="Z13" t="s">
        <v>57</v>
      </c>
      <c r="AA13" s="7"/>
    </row>
    <row r="14" spans="1:16384" x14ac:dyDescent="0.25">
      <c r="B14" s="13">
        <v>93010</v>
      </c>
      <c r="C14" s="7" t="s">
        <v>51</v>
      </c>
      <c r="D14" s="7" t="s">
        <v>52</v>
      </c>
      <c r="E14" s="7" t="s">
        <v>53</v>
      </c>
      <c r="G14" s="8">
        <v>45800</v>
      </c>
      <c r="H14" s="8">
        <v>45800</v>
      </c>
      <c r="I14" s="9">
        <v>24</v>
      </c>
      <c r="J14" s="1">
        <f>EDATE(TblAssetHeader[[#This Row],[Warranty Start Date]],TblAssetHeader[[#This Row],[Warranty Period (Months)]])</f>
        <v>46530</v>
      </c>
      <c r="K14" s="7"/>
      <c r="L14" s="8">
        <v>45800</v>
      </c>
      <c r="M14" s="1">
        <f>EDATE(TblAssetHeader[[#This Row],[Acceptance Date]],360)</f>
        <v>56757</v>
      </c>
      <c r="O14" s="7" t="s">
        <v>54</v>
      </c>
      <c r="P14" t="str" cm="1">
        <f t="array" ref="P14">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4" cm="1">
        <f t="array" ref="Q14">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1787</v>
      </c>
      <c r="R14" cm="1">
        <f t="array" ref="R14">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84</v>
      </c>
      <c r="S14" s="10" t="s">
        <v>55</v>
      </c>
      <c r="V14" s="7" t="s">
        <v>56</v>
      </c>
      <c r="W14" s="39">
        <f>IF(TblAssetHeader[[#This Row],[Insurance Policy Ref.]]="","",VLOOKUP(TblAssetHeader[[#This Row],[Insurance Policy Ref.]],TblInsuranceRecords[[Insurance Policy Ref.]:[End Date]],2,FALSE))</f>
        <v>45918</v>
      </c>
      <c r="X14" s="39">
        <f>IF(TblAssetHeader[[#This Row],[Insurance Policy Ref.]]="","",VLOOKUP(TblAssetHeader[[#This Row],[Insurance Policy Ref.]],TblInsuranceRecords[[Insurance Policy Ref.]:[End Date]],3,FALSE))</f>
        <v>46203</v>
      </c>
      <c r="Y14" s="47">
        <v>45888.644999999997</v>
      </c>
      <c r="Z14" t="s">
        <v>57</v>
      </c>
      <c r="AA14" s="7"/>
    </row>
    <row r="18" spans="13:13" x14ac:dyDescent="0.25">
      <c r="M18" s="10"/>
    </row>
  </sheetData>
  <sheetProtection formatCells="0" formatColumns="0" formatRows="0" selectLockedCells="1" sort="0" autoFilter="0" pivotTables="0"/>
  <conditionalFormatting sqref="W5:X14">
    <cfRule type="expression" dxfId="556" priority="1">
      <formula>IF($W5="",,IF($X5="",,OR(TODAY()&lt;=$W5, TODAY()&gt;=$X5)))</formula>
    </cfRule>
  </conditionalFormatting>
  <dataValidations count="6">
    <dataValidation type="list" allowBlank="1" showInputMessage="1" showErrorMessage="1" sqref="S5:S14" xr:uid="{1A2357B7-6BAA-4806-98AD-44DEF62D00A9}">
      <formula1>"Yes,No"</formula1>
    </dataValidation>
    <dataValidation type="list" allowBlank="1" showInputMessage="1" showErrorMessage="1" sqref="C5:C14" xr:uid="{933D7DDB-727E-48E0-B867-C40C945EFF3D}">
      <formula1>VarAssetType</formula1>
    </dataValidation>
    <dataValidation type="list" allowBlank="1" showInputMessage="1" showErrorMessage="1" sqref="D5:D14" xr:uid="{20467CB7-F4A3-480E-A073-79616702B2D2}">
      <formula1>VarAssetModel</formula1>
    </dataValidation>
    <dataValidation type="list" allowBlank="1" showInputMessage="1" showErrorMessage="1" sqref="E5:E14" xr:uid="{F24E6550-DC68-4DB7-A550-46C86F96EC45}">
      <formula1>VarManufacturer</formula1>
    </dataValidation>
    <dataValidation type="list" allowBlank="1" showInputMessage="1" showErrorMessage="1" sqref="O5:O14" xr:uid="{D15CA57E-6A5F-4BAC-AA66-F49BDED3C9C3}">
      <formula1>VarAssetStatus</formula1>
    </dataValidation>
    <dataValidation type="list" allowBlank="1" showInputMessage="1" showErrorMessage="1" sqref="V5" xr:uid="{BF2C6B7B-B479-4D0A-B0C0-C67F7FF70C00}">
      <formula1>VarInsurancePolicyRef</formula1>
    </dataValidation>
  </dataValidations>
  <pageMargins left="0.7" right="0.7" top="0.75" bottom="0.75" header="0.3" footer="0.3"/>
  <drawing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FF20FFB-B06D-4135-92CE-4921F090F9C6}">
          <x14:formula1>
            <xm:f>'Insurance Records'!$B$4:$B$69</xm:f>
          </x14:formula1>
          <xm:sqref>V6:V14</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C94D0-8369-C74F-B6D9-153D72830DC8}">
  <sheetPr published="0" codeName="Sheet4">
    <tabColor rgb="FF008000"/>
  </sheetPr>
  <dimension ref="A1:XFD27"/>
  <sheetViews>
    <sheetView showGridLines="0" topLeftCell="E1" zoomScale="130" zoomScaleNormal="130" workbookViewId="0">
      <selection activeCell="C26" sqref="C26"/>
    </sheetView>
  </sheetViews>
  <sheetFormatPr defaultColWidth="11.453125" defaultRowHeight="12.5" x14ac:dyDescent="0.25"/>
  <cols>
    <col min="1" max="1" width="43.1796875" style="7" customWidth="1"/>
    <col min="2" max="2" width="11.453125" style="7"/>
    <col min="3" max="3" width="15" style="7" customWidth="1"/>
    <col min="4" max="4" width="15.453125" style="49" customWidth="1"/>
    <col min="5" max="5" width="53.81640625" style="7" customWidth="1"/>
    <col min="6" max="6" width="16.453125" style="7" customWidth="1"/>
    <col min="7" max="7" width="14.453125" style="7" customWidth="1"/>
    <col min="8" max="9" width="18.453125" customWidth="1"/>
    <col min="10" max="16384" width="11.453125" style="7"/>
  </cols>
  <sheetData>
    <row r="1" spans="1:16384" s="224" customFormat="1" ht="14.25" customHeight="1" x14ac:dyDescent="0.25">
      <c r="A1" s="224" t="s">
        <v>0</v>
      </c>
      <c r="B1" s="224" t="s">
        <v>0</v>
      </c>
      <c r="C1" s="224" t="s">
        <v>0</v>
      </c>
      <c r="D1" s="226" t="s">
        <v>0</v>
      </c>
      <c r="E1" s="224" t="s">
        <v>0</v>
      </c>
      <c r="F1" s="224" t="s">
        <v>0</v>
      </c>
      <c r="G1" s="224" t="s">
        <v>0</v>
      </c>
      <c r="H1" s="223"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s="112" customFormat="1" ht="11.25" customHeight="1" x14ac:dyDescent="0.25">
      <c r="D2" s="113"/>
      <c r="H2" s="114"/>
      <c r="I2" s="114"/>
    </row>
    <row r="3" spans="1:16384" s="41" customFormat="1" ht="33" customHeight="1" x14ac:dyDescent="0.25">
      <c r="B3" s="5" t="s">
        <v>15</v>
      </c>
      <c r="C3" s="5" t="s">
        <v>58</v>
      </c>
      <c r="D3" s="76" t="s">
        <v>59</v>
      </c>
      <c r="E3" s="5" t="s">
        <v>60</v>
      </c>
      <c r="F3" s="5" t="s">
        <v>61</v>
      </c>
      <c r="G3" s="6" t="s">
        <v>62</v>
      </c>
      <c r="H3" s="92" t="s">
        <v>49</v>
      </c>
      <c r="I3" s="92" t="s">
        <v>50</v>
      </c>
    </row>
    <row r="4" spans="1:16384" x14ac:dyDescent="0.25">
      <c r="B4" s="7">
        <v>93001</v>
      </c>
      <c r="C4" s="7" t="s">
        <v>63</v>
      </c>
      <c r="D4" s="42"/>
      <c r="E4" s="10" t="s">
        <v>64</v>
      </c>
      <c r="F4" s="10" t="s">
        <v>65</v>
      </c>
      <c r="H4" s="83">
        <v>45926.426979166667</v>
      </c>
      <c r="I4" t="s">
        <v>57</v>
      </c>
    </row>
    <row r="5" spans="1:16384" x14ac:dyDescent="0.25">
      <c r="B5" s="7">
        <v>93001</v>
      </c>
      <c r="C5" s="7" t="s">
        <v>63</v>
      </c>
      <c r="D5" s="110"/>
      <c r="E5" s="10" t="s">
        <v>64</v>
      </c>
      <c r="F5" s="10" t="s">
        <v>66</v>
      </c>
      <c r="H5" s="83">
        <v>45926.430949074071</v>
      </c>
      <c r="I5" t="s">
        <v>57</v>
      </c>
    </row>
    <row r="6" spans="1:16384" x14ac:dyDescent="0.25">
      <c r="B6" s="7">
        <v>93001</v>
      </c>
      <c r="C6" s="7" t="s">
        <v>63</v>
      </c>
      <c r="D6" s="110"/>
      <c r="E6" s="10" t="s">
        <v>67</v>
      </c>
      <c r="F6" s="10" t="s">
        <v>68</v>
      </c>
      <c r="H6" s="83">
        <v>45926.427407407406</v>
      </c>
      <c r="I6" t="s">
        <v>57</v>
      </c>
    </row>
    <row r="7" spans="1:16384" x14ac:dyDescent="0.25">
      <c r="B7" s="7">
        <v>93001</v>
      </c>
      <c r="C7" s="7" t="s">
        <v>63</v>
      </c>
      <c r="D7" s="110"/>
      <c r="E7" s="10" t="s">
        <v>69</v>
      </c>
      <c r="F7" s="10" t="s">
        <v>70</v>
      </c>
      <c r="H7" s="83">
        <v>45926.427662037036</v>
      </c>
      <c r="I7" t="s">
        <v>57</v>
      </c>
    </row>
    <row r="8" spans="1:16384" x14ac:dyDescent="0.25">
      <c r="B8" s="7">
        <v>93001</v>
      </c>
      <c r="C8" s="7" t="s">
        <v>63</v>
      </c>
      <c r="D8" s="110"/>
      <c r="E8" s="10" t="s">
        <v>71</v>
      </c>
      <c r="F8" s="10" t="s">
        <v>72</v>
      </c>
      <c r="H8" s="83">
        <v>45926.427847222221</v>
      </c>
      <c r="I8" t="s">
        <v>57</v>
      </c>
    </row>
    <row r="9" spans="1:16384" x14ac:dyDescent="0.25">
      <c r="B9" s="7">
        <v>93001</v>
      </c>
      <c r="C9" s="7" t="s">
        <v>63</v>
      </c>
      <c r="D9" s="42"/>
      <c r="E9" s="7">
        <v>6006341</v>
      </c>
      <c r="F9" s="10" t="s">
        <v>73</v>
      </c>
      <c r="H9" s="83">
        <v>45926.433472222219</v>
      </c>
      <c r="I9" t="s">
        <v>57</v>
      </c>
    </row>
    <row r="10" spans="1:16384" x14ac:dyDescent="0.25">
      <c r="B10" s="7">
        <v>93001</v>
      </c>
      <c r="C10" s="7" t="s">
        <v>63</v>
      </c>
      <c r="D10" s="42"/>
      <c r="E10" s="10" t="s">
        <v>74</v>
      </c>
      <c r="F10" s="10" t="s">
        <v>75</v>
      </c>
      <c r="H10" s="83">
        <v>45926.428541666668</v>
      </c>
      <c r="I10" t="s">
        <v>57</v>
      </c>
    </row>
    <row r="11" spans="1:16384" x14ac:dyDescent="0.25">
      <c r="B11" s="7">
        <v>93001</v>
      </c>
      <c r="C11" s="7" t="s">
        <v>63</v>
      </c>
      <c r="D11" s="110"/>
      <c r="E11" s="10" t="s">
        <v>76</v>
      </c>
      <c r="F11" s="10" t="s">
        <v>77</v>
      </c>
      <c r="H11" s="83">
        <v>45926.428981481484</v>
      </c>
      <c r="I11" t="s">
        <v>57</v>
      </c>
    </row>
    <row r="12" spans="1:16384" x14ac:dyDescent="0.25">
      <c r="B12" s="7">
        <v>93001</v>
      </c>
      <c r="C12" s="7" t="s">
        <v>63</v>
      </c>
      <c r="D12" s="110"/>
      <c r="E12" s="10" t="s">
        <v>78</v>
      </c>
      <c r="F12" s="10" t="s">
        <v>79</v>
      </c>
      <c r="H12" s="83">
        <v>45926.429351851853</v>
      </c>
      <c r="I12" t="s">
        <v>57</v>
      </c>
    </row>
    <row r="13" spans="1:16384" x14ac:dyDescent="0.25">
      <c r="B13" s="7">
        <v>93001</v>
      </c>
      <c r="C13" s="7" t="s">
        <v>63</v>
      </c>
      <c r="D13" s="110"/>
      <c r="E13" s="10" t="s">
        <v>80</v>
      </c>
      <c r="F13" s="10" t="s">
        <v>81</v>
      </c>
      <c r="H13" s="83">
        <v>45926.430231481485</v>
      </c>
      <c r="I13" t="s">
        <v>57</v>
      </c>
    </row>
    <row r="14" spans="1:16384" x14ac:dyDescent="0.25">
      <c r="B14" s="7">
        <v>93001</v>
      </c>
      <c r="C14" s="7" t="s">
        <v>63</v>
      </c>
      <c r="D14" s="110"/>
      <c r="E14" s="10" t="s">
        <v>82</v>
      </c>
      <c r="F14" s="10" t="s">
        <v>83</v>
      </c>
      <c r="H14" s="83">
        <v>45926.430601851855</v>
      </c>
      <c r="I14" t="s">
        <v>57</v>
      </c>
    </row>
    <row r="15" spans="1:16384" x14ac:dyDescent="0.25">
      <c r="B15" s="7">
        <v>93002</v>
      </c>
      <c r="C15" s="7" t="s">
        <v>63</v>
      </c>
      <c r="D15" s="110"/>
      <c r="E15" s="7" t="s">
        <v>64</v>
      </c>
      <c r="F15" s="7" t="s">
        <v>65</v>
      </c>
      <c r="H15" s="83">
        <v>45926.432245370372</v>
      </c>
      <c r="I15" t="s">
        <v>57</v>
      </c>
    </row>
    <row r="16" spans="1:16384" x14ac:dyDescent="0.25">
      <c r="B16" s="7">
        <v>93002</v>
      </c>
      <c r="C16" s="7" t="s">
        <v>63</v>
      </c>
      <c r="D16" s="42"/>
      <c r="E16" s="7" t="s">
        <v>64</v>
      </c>
      <c r="F16" s="10" t="s">
        <v>66</v>
      </c>
      <c r="H16" s="83">
        <v>45926.432245370372</v>
      </c>
      <c r="I16" t="s">
        <v>57</v>
      </c>
    </row>
    <row r="17" spans="2:9" x14ac:dyDescent="0.25">
      <c r="B17" s="7">
        <v>93002</v>
      </c>
      <c r="C17" s="7" t="s">
        <v>63</v>
      </c>
      <c r="D17" s="42"/>
      <c r="E17" s="7" t="s">
        <v>67</v>
      </c>
      <c r="F17" s="10" t="s">
        <v>68</v>
      </c>
      <c r="H17" s="83">
        <v>45926.432245370372</v>
      </c>
      <c r="I17" t="s">
        <v>57</v>
      </c>
    </row>
    <row r="18" spans="2:9" x14ac:dyDescent="0.25">
      <c r="B18" s="7">
        <v>93002</v>
      </c>
      <c r="C18" s="7" t="s">
        <v>63</v>
      </c>
      <c r="D18" s="42"/>
      <c r="E18" s="7" t="s">
        <v>69</v>
      </c>
      <c r="F18" s="10" t="s">
        <v>70</v>
      </c>
      <c r="H18" s="83">
        <v>45926.432245370372</v>
      </c>
      <c r="I18" t="s">
        <v>57</v>
      </c>
    </row>
    <row r="19" spans="2:9" x14ac:dyDescent="0.25">
      <c r="B19" s="10">
        <v>93002</v>
      </c>
      <c r="C19" s="7" t="s">
        <v>63</v>
      </c>
      <c r="D19" s="42"/>
      <c r="E19" s="7" t="s">
        <v>71</v>
      </c>
      <c r="F19" s="7" t="s">
        <v>72</v>
      </c>
      <c r="H19" s="83">
        <v>45926.432245370372</v>
      </c>
      <c r="I19" t="s">
        <v>57</v>
      </c>
    </row>
    <row r="20" spans="2:9" x14ac:dyDescent="0.25">
      <c r="B20" s="7">
        <v>93002</v>
      </c>
      <c r="C20" s="7" t="s">
        <v>63</v>
      </c>
      <c r="D20" s="42"/>
      <c r="E20" s="7">
        <v>6006341</v>
      </c>
      <c r="F20" s="7" t="s">
        <v>73</v>
      </c>
      <c r="H20" s="83">
        <v>45926.432245370372</v>
      </c>
      <c r="I20" t="s">
        <v>57</v>
      </c>
    </row>
    <row r="21" spans="2:9" x14ac:dyDescent="0.25">
      <c r="B21" s="7">
        <v>93002</v>
      </c>
      <c r="C21" s="7" t="s">
        <v>63</v>
      </c>
      <c r="D21" s="110"/>
      <c r="E21" s="10" t="s">
        <v>74</v>
      </c>
      <c r="F21" s="7" t="s">
        <v>75</v>
      </c>
      <c r="H21" s="83">
        <v>45926.432245370372</v>
      </c>
      <c r="I21" t="s">
        <v>57</v>
      </c>
    </row>
    <row r="22" spans="2:9" x14ac:dyDescent="0.25">
      <c r="B22" s="7">
        <v>93002</v>
      </c>
      <c r="C22" s="7" t="s">
        <v>63</v>
      </c>
      <c r="D22" s="42"/>
      <c r="E22" s="7" t="s">
        <v>76</v>
      </c>
      <c r="F22" s="7" t="s">
        <v>77</v>
      </c>
      <c r="H22" s="83">
        <v>45926.432245370372</v>
      </c>
      <c r="I22" t="s">
        <v>57</v>
      </c>
    </row>
    <row r="23" spans="2:9" x14ac:dyDescent="0.25">
      <c r="B23" s="7">
        <v>93002</v>
      </c>
      <c r="C23" s="7" t="s">
        <v>63</v>
      </c>
      <c r="D23" s="42"/>
      <c r="E23" s="7" t="s">
        <v>78</v>
      </c>
      <c r="F23" s="7" t="s">
        <v>79</v>
      </c>
      <c r="H23" s="83">
        <v>45926.432245370372</v>
      </c>
      <c r="I23" t="s">
        <v>57</v>
      </c>
    </row>
    <row r="24" spans="2:9" x14ac:dyDescent="0.25">
      <c r="B24" s="7">
        <v>93002</v>
      </c>
      <c r="C24" s="7" t="s">
        <v>63</v>
      </c>
      <c r="D24" s="42"/>
      <c r="E24" s="7" t="s">
        <v>80</v>
      </c>
      <c r="F24" s="7" t="s">
        <v>81</v>
      </c>
      <c r="H24" s="83">
        <v>45926.432245370372</v>
      </c>
      <c r="I24" t="s">
        <v>57</v>
      </c>
    </row>
    <row r="25" spans="2:9" x14ac:dyDescent="0.25">
      <c r="B25" s="7">
        <v>93002</v>
      </c>
      <c r="C25" s="7" t="s">
        <v>63</v>
      </c>
      <c r="D25" s="42"/>
      <c r="E25" s="7" t="s">
        <v>82</v>
      </c>
      <c r="F25" s="10" t="s">
        <v>83</v>
      </c>
      <c r="H25" s="83">
        <v>45926.432546296295</v>
      </c>
      <c r="I25" t="s">
        <v>57</v>
      </c>
    </row>
    <row r="26" spans="2:9" x14ac:dyDescent="0.25">
      <c r="D26" s="42"/>
      <c r="H26" s="83"/>
    </row>
    <row r="27" spans="2:9" x14ac:dyDescent="0.25">
      <c r="B27" s="10"/>
      <c r="C27" s="10"/>
      <c r="D27" s="104">
        <v>45958</v>
      </c>
      <c r="E27" s="10"/>
      <c r="F27" s="10"/>
      <c r="G27" s="10"/>
      <c r="H27" s="189">
        <v>45958.726736111108</v>
      </c>
      <c r="I27" s="2" t="s">
        <v>95</v>
      </c>
    </row>
  </sheetData>
  <sheetProtection formatCells="0" formatColumns="0" formatRows="0" selectLockedCells="1" sort="0" autoFilter="0" pivotTables="0"/>
  <dataValidations count="3">
    <dataValidation type="date" operator="greaterThan" allowBlank="1" showInputMessage="1" showErrorMessage="1" sqref="D4:D27" xr:uid="{58038B5B-EB83-FD4D-AFBB-5A4A40080150}">
      <formula1>45658</formula1>
    </dataValidation>
    <dataValidation type="list" allowBlank="1" showInputMessage="1" showErrorMessage="1" sqref="B4:B19" xr:uid="{42AFBDB8-1EC6-7F43-8CC2-B31132AF37C7}">
      <formula1>VarAssetIDLookup</formula1>
    </dataValidation>
    <dataValidation type="list" allowBlank="1" showInputMessage="1" showErrorMessage="1" sqref="C4:C27" xr:uid="{080DCDA0-1C0D-9F45-BC22-C4454E26E4FF}">
      <formula1>VarConfigType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3" r:id="rId4" name="Button 5">
              <controlPr defaultSize="0" print="0" autoFill="0" autoPict="0" macro="[0]!Sheet4.TblAssetConfigAddRow">
                <anchor moveWithCells="1" sizeWithCells="1">
                  <from>
                    <xdr:col>0</xdr:col>
                    <xdr:colOff>76200</xdr:colOff>
                    <xdr:row>2</xdr:row>
                    <xdr:rowOff>127000</xdr:rowOff>
                  </from>
                  <to>
                    <xdr:col>0</xdr:col>
                    <xdr:colOff>2552700</xdr:colOff>
                    <xdr:row>4</xdr:row>
                    <xdr:rowOff>114300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C4A28417-63AB-C34C-884B-F6EC107C2039}">
          <x14:formula1>
            <xm:f>'Asset Header'!$B$5:$B$23</xm:f>
          </x14:formula1>
          <xm:sqref>B20:B27</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720A9-53F4-4F43-954C-9DF3D95010E3}">
  <sheetPr published="0" codeName="Sheet5">
    <tabColor rgb="FF008000"/>
  </sheetPr>
  <dimension ref="A1:XFD9"/>
  <sheetViews>
    <sheetView showGridLines="0" workbookViewId="0">
      <selection activeCell="E33" sqref="E33"/>
    </sheetView>
  </sheetViews>
  <sheetFormatPr defaultColWidth="11.453125" defaultRowHeight="12.5" x14ac:dyDescent="0.25"/>
  <cols>
    <col min="1" max="1" width="18.453125" customWidth="1"/>
    <col min="3" max="3" width="11.453125" style="7"/>
    <col min="4" max="4" width="16.1796875" style="7" customWidth="1"/>
    <col min="5" max="5" width="35" style="7" customWidth="1"/>
    <col min="6" max="6" width="81.453125" style="7" customWidth="1"/>
    <col min="7" max="7" width="13.1796875" style="7" customWidth="1"/>
    <col min="8" max="9" width="18.453125" customWidth="1"/>
  </cols>
  <sheetData>
    <row r="1" spans="1:16384" s="223" customFormat="1" x14ac:dyDescent="0.25">
      <c r="A1" s="223" t="s">
        <v>0</v>
      </c>
      <c r="B1" s="223" t="s">
        <v>0</v>
      </c>
      <c r="C1" s="224" t="s">
        <v>0</v>
      </c>
      <c r="D1" s="224" t="s">
        <v>0</v>
      </c>
      <c r="E1" s="224" t="s">
        <v>0</v>
      </c>
      <c r="F1" s="224" t="s">
        <v>0</v>
      </c>
      <c r="G1" s="224"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6" spans="1:16384" s="24" customFormat="1" ht="56.5" customHeight="1" x14ac:dyDescent="0.25">
      <c r="C6" s="76" t="s">
        <v>84</v>
      </c>
      <c r="D6" s="76" t="s">
        <v>85</v>
      </c>
      <c r="E6" s="76" t="s">
        <v>86</v>
      </c>
      <c r="F6" s="76" t="s">
        <v>87</v>
      </c>
      <c r="G6" s="76" t="s">
        <v>88</v>
      </c>
      <c r="H6" s="38" t="s">
        <v>49</v>
      </c>
      <c r="I6" s="66" t="s">
        <v>50</v>
      </c>
    </row>
    <row r="7" spans="1:16384" x14ac:dyDescent="0.25">
      <c r="C7" s="10">
        <v>93001</v>
      </c>
      <c r="D7" s="10" t="s">
        <v>89</v>
      </c>
      <c r="E7" s="10" t="s">
        <v>90</v>
      </c>
      <c r="F7" s="15" t="s">
        <v>91</v>
      </c>
      <c r="G7" s="77">
        <v>45838</v>
      </c>
    </row>
    <row r="8" spans="1:16384" x14ac:dyDescent="0.25">
      <c r="C8" s="10">
        <v>93001</v>
      </c>
      <c r="D8" s="10" t="s">
        <v>89</v>
      </c>
      <c r="E8" s="10" t="s">
        <v>92</v>
      </c>
      <c r="F8" s="15" t="s">
        <v>93</v>
      </c>
      <c r="G8" s="77">
        <v>45839</v>
      </c>
    </row>
    <row r="9" spans="1:16384" x14ac:dyDescent="0.25">
      <c r="C9" s="10"/>
      <c r="D9" s="10"/>
      <c r="E9" s="10"/>
      <c r="F9" s="220" t="s">
        <v>94</v>
      </c>
      <c r="G9" s="88"/>
      <c r="H9" s="189">
        <v>45944.640567129631</v>
      </c>
      <c r="I9" s="2" t="s">
        <v>95</v>
      </c>
    </row>
  </sheetData>
  <sheetProtection formatCells="0" formatColumns="0" formatRows="0" selectLockedCells="1" sort="0" autoFilter="0" pivotTables="0"/>
  <dataValidations count="2">
    <dataValidation type="list" allowBlank="1" showInputMessage="1" showErrorMessage="1" sqref="C7:C9" xr:uid="{674F21AF-C3BD-5C4F-9786-1A341FB39424}">
      <formula1>VarAssetIDLookup</formula1>
    </dataValidation>
    <dataValidation type="list" allowBlank="1" showInputMessage="1" showErrorMessage="1" sqref="D7:D9" xr:uid="{D23C1828-573C-A34F-8391-134C61988CBA}">
      <formula1>VarDocumentType</formula1>
    </dataValidation>
  </dataValidations>
  <hyperlinks>
    <hyperlink ref="F7" r:id="rId1" xr:uid="{A4A33ACB-C9F2-489F-AE27-4069D40BCF15}"/>
    <hyperlink ref="F8" r:id="rId2" display="../../../../:b:/g/Engineering/EY-F0mgNaRFKkexGuXzv-yYBpKx372ziTSSIOv8qtCQkeA?e=yT2Jnk" xr:uid="{EA425EC2-5705-4310-9668-04678FF4EFFA}"/>
    <hyperlink ref="F9" r:id="rId3" xr:uid="{72FAA3DF-DF42-4AF6-845C-0628AFC93F23}"/>
  </hyperlinks>
  <pageMargins left="0.7" right="0.7" top="0.75" bottom="0.75" header="0.3" footer="0.3"/>
  <pageSetup orientation="portrait" horizontalDpi="360" verticalDpi="360" r:id="rId4"/>
  <drawing r:id="rId5"/>
  <legacyDrawing r:id="rId6"/>
  <mc:AlternateContent xmlns:mc="http://schemas.openxmlformats.org/markup-compatibility/2006">
    <mc:Choice Requires="x14">
      <controls>
        <mc:AlternateContent xmlns:mc="http://schemas.openxmlformats.org/markup-compatibility/2006">
          <mc:Choice Requires="x14">
            <control shapeId="21508" r:id="rId7" name="Button 4">
              <controlPr defaultSize="0" print="0" autoFill="0" autoPict="0" macro="[0]!Sheet5.TblAssetDocumentAddRow">
                <anchor moveWithCells="1" sizeWithCells="1">
                  <from>
                    <xdr:col>0</xdr:col>
                    <xdr:colOff>50800</xdr:colOff>
                    <xdr:row>4</xdr:row>
                    <xdr:rowOff>12700</xdr:rowOff>
                  </from>
                  <to>
                    <xdr:col>1</xdr:col>
                    <xdr:colOff>203200</xdr:colOff>
                    <xdr:row>5</xdr:row>
                    <xdr:rowOff>266700</xdr:rowOff>
                  </to>
                </anchor>
              </controlPr>
            </control>
          </mc:Choice>
        </mc:AlternateContent>
        <mc:AlternateContent xmlns:mc="http://schemas.openxmlformats.org/markup-compatibility/2006">
          <mc:Choice Requires="x14">
            <control shapeId="21511" r:id="rId8" name="Button 7">
              <controlPr defaultSize="0" print="0" autoFill="0" autoPict="0" macro="[0]!InsertHyperlinkViaPrompt">
                <anchor moveWithCells="1" sizeWithCells="1">
                  <from>
                    <xdr:col>0</xdr:col>
                    <xdr:colOff>50800</xdr:colOff>
                    <xdr:row>5</xdr:row>
                    <xdr:rowOff>342900</xdr:rowOff>
                  </from>
                  <to>
                    <xdr:col>0</xdr:col>
                    <xdr:colOff>1117600</xdr:colOff>
                    <xdr:row>5</xdr:row>
                    <xdr:rowOff>609600</xdr:rowOff>
                  </to>
                </anchor>
              </controlPr>
            </control>
          </mc:Choice>
        </mc:AlternateContent>
      </controls>
    </mc:Choice>
  </mc:AlternateContent>
  <tableParts count="1">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D100D-0318-4BD3-914C-999F0C5F0C4A}">
  <sheetPr published="0" codeName="Sheet6">
    <tabColor rgb="FF009900"/>
  </sheetPr>
  <dimension ref="A1:XFD33"/>
  <sheetViews>
    <sheetView showGridLines="0" zoomScale="90" zoomScaleNormal="90" workbookViewId="0">
      <selection activeCell="K47" sqref="K47"/>
    </sheetView>
  </sheetViews>
  <sheetFormatPr defaultColWidth="9.1796875" defaultRowHeight="12.5" x14ac:dyDescent="0.25"/>
  <cols>
    <col min="1" max="1" width="9.1796875" style="7"/>
    <col min="2" max="2" width="17.1796875" style="7" customWidth="1"/>
    <col min="3" max="3" width="11.1796875" style="7" customWidth="1"/>
    <col min="4" max="4" width="11.1796875" style="7" bestFit="1" customWidth="1"/>
    <col min="5" max="5" width="11" style="7" bestFit="1" customWidth="1"/>
    <col min="6" max="6" width="10.81640625" style="101" customWidth="1"/>
    <col min="7" max="7" width="46" style="7" customWidth="1"/>
    <col min="8" max="8" width="21.453125" bestFit="1" customWidth="1"/>
    <col min="9" max="9" width="18.453125" customWidth="1"/>
    <col min="10" max="16384" width="9.1796875" style="7"/>
  </cols>
  <sheetData>
    <row r="1" spans="1:16384" s="224" customFormat="1" x14ac:dyDescent="0.25">
      <c r="A1" s="224" t="s">
        <v>0</v>
      </c>
      <c r="B1" s="224" t="s">
        <v>0</v>
      </c>
      <c r="C1" s="224" t="s">
        <v>0</v>
      </c>
      <c r="D1" s="224" t="s">
        <v>0</v>
      </c>
      <c r="E1" s="224" t="s">
        <v>0</v>
      </c>
      <c r="F1" s="227" t="s">
        <v>0</v>
      </c>
      <c r="G1" s="224" t="s">
        <v>0</v>
      </c>
      <c r="H1" s="223"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3" spans="1:16384" s="41" customFormat="1" ht="45" customHeight="1" x14ac:dyDescent="0.25">
      <c r="B3" s="5" t="s">
        <v>46</v>
      </c>
      <c r="C3" s="41" t="s">
        <v>96</v>
      </c>
      <c r="D3" s="41" t="s">
        <v>97</v>
      </c>
      <c r="E3" s="6" t="s">
        <v>98</v>
      </c>
      <c r="F3" s="99" t="s">
        <v>99</v>
      </c>
      <c r="G3" s="41" t="s">
        <v>100</v>
      </c>
      <c r="H3" s="38" t="s">
        <v>49</v>
      </c>
      <c r="I3" s="66" t="s">
        <v>50</v>
      </c>
    </row>
    <row r="4" spans="1:16384" ht="14" x14ac:dyDescent="0.3">
      <c r="B4" s="95" t="s">
        <v>56</v>
      </c>
      <c r="C4" s="96">
        <v>45918</v>
      </c>
      <c r="D4" s="96">
        <v>46203</v>
      </c>
      <c r="E4" s="96">
        <f>TblInsuranceRecords[[#This Row],[End Date]]+1</f>
        <v>46204</v>
      </c>
      <c r="F4" s="100">
        <f ca="1">IF(TblInsuranceRecords[[#This Row],[Renewal Date ]]="","",TblInsuranceRecords[[#This Row],[Renewal Date ]]-TODAY())</f>
        <v>241</v>
      </c>
      <c r="G4" s="97" t="s">
        <v>101</v>
      </c>
      <c r="H4" s="102"/>
      <c r="I4" s="102"/>
    </row>
    <row r="5" spans="1:16384" ht="14" x14ac:dyDescent="0.3">
      <c r="B5" s="95"/>
      <c r="C5" s="98"/>
      <c r="D5" s="98"/>
      <c r="E5" s="98"/>
      <c r="F5" s="100" t="str">
        <f ca="1">IF(TblInsuranceRecords[[#This Row],[Renewal Date ]]="","",TblInsuranceRecords[[#This Row],[Renewal Date ]]-TODAY())</f>
        <v/>
      </c>
      <c r="G5" s="95"/>
      <c r="H5" s="103">
        <v>45888.637858796297</v>
      </c>
      <c r="I5" s="102" t="s">
        <v>95</v>
      </c>
    </row>
    <row r="6" spans="1:16384" ht="14" x14ac:dyDescent="0.3">
      <c r="B6" s="95"/>
      <c r="C6" s="98"/>
      <c r="D6" s="98"/>
      <c r="E6" s="98"/>
      <c r="F6" s="100" t="str">
        <f ca="1">IF(TblInsuranceRecords[[#This Row],[Renewal Date ]]="","",TblInsuranceRecords[[#This Row],[Renewal Date ]]-TODAY())</f>
        <v/>
      </c>
      <c r="G6" s="95"/>
      <c r="H6" s="103">
        <v>45888.637858796297</v>
      </c>
      <c r="I6" s="102" t="s">
        <v>95</v>
      </c>
    </row>
    <row r="7" spans="1:16384" ht="14" x14ac:dyDescent="0.3">
      <c r="B7" s="95"/>
      <c r="C7" s="98"/>
      <c r="D7" s="98"/>
      <c r="E7" s="98"/>
      <c r="F7" s="100" t="str">
        <f ca="1">IF(TblInsuranceRecords[[#This Row],[Renewal Date ]]="","",TblInsuranceRecords[[#This Row],[Renewal Date ]]-TODAY())</f>
        <v/>
      </c>
      <c r="G7" s="95"/>
      <c r="H7" s="102"/>
      <c r="I7" s="102"/>
    </row>
    <row r="8" spans="1:16384" ht="14" x14ac:dyDescent="0.3">
      <c r="B8" s="95"/>
      <c r="C8" s="98"/>
      <c r="D8" s="98"/>
      <c r="E8" s="98"/>
      <c r="F8" s="100" t="str">
        <f ca="1">IF(TblInsuranceRecords[[#This Row],[Renewal Date ]]="","",TblInsuranceRecords[[#This Row],[Renewal Date ]]-TODAY())</f>
        <v/>
      </c>
      <c r="G8" s="95"/>
      <c r="H8" s="102"/>
      <c r="I8" s="102"/>
    </row>
    <row r="9" spans="1:16384" ht="14" x14ac:dyDescent="0.3">
      <c r="B9" s="95"/>
      <c r="C9" s="98"/>
      <c r="D9" s="98"/>
      <c r="E9" s="98"/>
      <c r="F9" s="100" t="str">
        <f ca="1">IF(TblInsuranceRecords[[#This Row],[Renewal Date ]]="","",TblInsuranceRecords[[#This Row],[Renewal Date ]]-TODAY())</f>
        <v/>
      </c>
      <c r="G9" s="95"/>
      <c r="H9" s="102"/>
      <c r="I9" s="102"/>
    </row>
    <row r="10" spans="1:16384" ht="14" x14ac:dyDescent="0.3">
      <c r="B10" s="95"/>
      <c r="C10" s="98"/>
      <c r="D10" s="98"/>
      <c r="E10" s="98"/>
      <c r="F10" s="100" t="str">
        <f ca="1">IF(TblInsuranceRecords[[#This Row],[Renewal Date ]]="","",TblInsuranceRecords[[#This Row],[Renewal Date ]]-TODAY())</f>
        <v/>
      </c>
      <c r="G10" s="95"/>
      <c r="H10" s="102"/>
      <c r="I10" s="102"/>
    </row>
    <row r="11" spans="1:16384" ht="14" x14ac:dyDescent="0.3">
      <c r="B11" s="95"/>
      <c r="C11" s="98"/>
      <c r="D11" s="98"/>
      <c r="E11" s="98"/>
      <c r="F11" s="100" t="str">
        <f ca="1">IF(TblInsuranceRecords[[#This Row],[Renewal Date ]]="","",TblInsuranceRecords[[#This Row],[Renewal Date ]]-TODAY())</f>
        <v/>
      </c>
      <c r="G11" s="95"/>
      <c r="H11" s="102"/>
      <c r="I11" s="102"/>
    </row>
    <row r="12" spans="1:16384" ht="14" x14ac:dyDescent="0.3">
      <c r="B12" s="95"/>
      <c r="C12" s="98"/>
      <c r="D12" s="98"/>
      <c r="E12" s="98"/>
      <c r="F12" s="100" t="str">
        <f ca="1">IF(TblInsuranceRecords[[#This Row],[Renewal Date ]]="","",TblInsuranceRecords[[#This Row],[Renewal Date ]]-TODAY())</f>
        <v/>
      </c>
      <c r="G12" s="95"/>
      <c r="H12" s="102"/>
      <c r="I12" s="102"/>
    </row>
    <row r="13" spans="1:16384" ht="14" x14ac:dyDescent="0.3">
      <c r="B13" s="95"/>
      <c r="C13" s="98"/>
      <c r="D13" s="98"/>
      <c r="E13" s="98"/>
      <c r="F13" s="100" t="str">
        <f ca="1">IF(TblInsuranceRecords[[#This Row],[Renewal Date ]]="","",TblInsuranceRecords[[#This Row],[Renewal Date ]]-TODAY())</f>
        <v/>
      </c>
      <c r="G13" s="95"/>
      <c r="H13" s="102"/>
      <c r="I13" s="102"/>
    </row>
    <row r="14" spans="1:16384" ht="14" x14ac:dyDescent="0.3">
      <c r="B14" s="95"/>
      <c r="C14" s="98"/>
      <c r="D14" s="98"/>
      <c r="E14" s="98"/>
      <c r="F14" s="100" t="str">
        <f ca="1">IF(TblInsuranceRecords[[#This Row],[Renewal Date ]]="","",TblInsuranceRecords[[#This Row],[Renewal Date ]]-TODAY())</f>
        <v/>
      </c>
      <c r="G14" s="95"/>
      <c r="H14" s="102"/>
      <c r="I14" s="102"/>
    </row>
    <row r="15" spans="1:16384" ht="14" x14ac:dyDescent="0.3">
      <c r="B15" s="95"/>
      <c r="C15" s="98"/>
      <c r="D15" s="98"/>
      <c r="E15" s="98"/>
      <c r="F15" s="100" t="str">
        <f ca="1">IF(TblInsuranceRecords[[#This Row],[Renewal Date ]]="","",TblInsuranceRecords[[#This Row],[Renewal Date ]]-TODAY())</f>
        <v/>
      </c>
      <c r="G15" s="95"/>
      <c r="H15" s="102"/>
      <c r="I15" s="102"/>
    </row>
    <row r="16" spans="1:16384" ht="14" x14ac:dyDescent="0.3">
      <c r="B16" s="95"/>
      <c r="C16" s="98"/>
      <c r="D16" s="98"/>
      <c r="E16" s="98"/>
      <c r="F16" s="100" t="str">
        <f ca="1">IF(TblInsuranceRecords[[#This Row],[Renewal Date ]]="","",TblInsuranceRecords[[#This Row],[Renewal Date ]]-TODAY())</f>
        <v/>
      </c>
      <c r="G16" s="95"/>
      <c r="H16" s="102"/>
      <c r="I16" s="102"/>
    </row>
    <row r="17" spans="2:9" ht="14" x14ac:dyDescent="0.3">
      <c r="B17" s="95"/>
      <c r="C17" s="98"/>
      <c r="D17" s="98"/>
      <c r="E17" s="98"/>
      <c r="F17" s="100" t="str">
        <f ca="1">IF(TblInsuranceRecords[[#This Row],[Renewal Date ]]="","",TblInsuranceRecords[[#This Row],[Renewal Date ]]-TODAY())</f>
        <v/>
      </c>
      <c r="G17" s="95"/>
      <c r="H17" s="102"/>
      <c r="I17" s="102"/>
    </row>
    <row r="18" spans="2:9" ht="14" x14ac:dyDescent="0.3">
      <c r="B18" s="95"/>
      <c r="C18" s="98"/>
      <c r="D18" s="98"/>
      <c r="E18" s="98"/>
      <c r="F18" s="100" t="str">
        <f ca="1">IF(TblInsuranceRecords[[#This Row],[Renewal Date ]]="","",TblInsuranceRecords[[#This Row],[Renewal Date ]]-TODAY())</f>
        <v/>
      </c>
      <c r="G18" s="95"/>
      <c r="H18" s="102"/>
      <c r="I18" s="102"/>
    </row>
    <row r="19" spans="2:9" ht="14" x14ac:dyDescent="0.3">
      <c r="B19" s="95"/>
      <c r="C19" s="98"/>
      <c r="D19" s="98"/>
      <c r="E19" s="98"/>
      <c r="F19" s="100" t="str">
        <f ca="1">IF(TblInsuranceRecords[[#This Row],[Renewal Date ]]="","",TblInsuranceRecords[[#This Row],[Renewal Date ]]-TODAY())</f>
        <v/>
      </c>
      <c r="G19" s="95"/>
      <c r="H19" s="102"/>
      <c r="I19" s="102"/>
    </row>
    <row r="20" spans="2:9" ht="14" x14ac:dyDescent="0.3">
      <c r="B20" s="95"/>
      <c r="C20" s="98"/>
      <c r="D20" s="98"/>
      <c r="E20" s="98"/>
      <c r="F20" s="100" t="str">
        <f ca="1">IF(TblInsuranceRecords[[#This Row],[Renewal Date ]]="","",TblInsuranceRecords[[#This Row],[Renewal Date ]]-TODAY())</f>
        <v/>
      </c>
      <c r="G20" s="95"/>
      <c r="H20" s="102"/>
      <c r="I20" s="102"/>
    </row>
    <row r="21" spans="2:9" ht="14" x14ac:dyDescent="0.3">
      <c r="B21" s="95"/>
      <c r="C21" s="98"/>
      <c r="D21" s="98"/>
      <c r="E21" s="98"/>
      <c r="F21" s="100" t="str">
        <f ca="1">IF(TblInsuranceRecords[[#This Row],[Renewal Date ]]="","",TblInsuranceRecords[[#This Row],[Renewal Date ]]-TODAY())</f>
        <v/>
      </c>
      <c r="G21" s="95"/>
      <c r="H21" s="102"/>
      <c r="I21" s="102"/>
    </row>
    <row r="22" spans="2:9" ht="14" x14ac:dyDescent="0.3">
      <c r="B22" s="95"/>
      <c r="C22" s="98"/>
      <c r="D22" s="98"/>
      <c r="E22" s="98"/>
      <c r="F22" s="100" t="str">
        <f ca="1">IF(TblInsuranceRecords[[#This Row],[Renewal Date ]]="","",TblInsuranceRecords[[#This Row],[Renewal Date ]]-TODAY())</f>
        <v/>
      </c>
      <c r="G22" s="95"/>
      <c r="H22" s="102"/>
      <c r="I22" s="102"/>
    </row>
    <row r="23" spans="2:9" ht="14" x14ac:dyDescent="0.3">
      <c r="B23" s="95"/>
      <c r="C23" s="98"/>
      <c r="D23" s="98"/>
      <c r="E23" s="98"/>
      <c r="F23" s="100" t="str">
        <f ca="1">IF(TblInsuranceRecords[[#This Row],[Renewal Date ]]="","",TblInsuranceRecords[[#This Row],[Renewal Date ]]-TODAY())</f>
        <v/>
      </c>
      <c r="G23" s="95"/>
      <c r="H23" s="102"/>
      <c r="I23" s="102"/>
    </row>
    <row r="24" spans="2:9" ht="14" x14ac:dyDescent="0.3">
      <c r="B24" s="95"/>
      <c r="C24" s="98"/>
      <c r="D24" s="98"/>
      <c r="E24" s="98"/>
      <c r="F24" s="100" t="str">
        <f ca="1">IF(TblInsuranceRecords[[#This Row],[Renewal Date ]]="","",TblInsuranceRecords[[#This Row],[Renewal Date ]]-TODAY())</f>
        <v/>
      </c>
      <c r="G24" s="95"/>
      <c r="H24" s="102"/>
      <c r="I24" s="102"/>
    </row>
    <row r="25" spans="2:9" ht="14" x14ac:dyDescent="0.3">
      <c r="B25" s="95"/>
      <c r="C25" s="98"/>
      <c r="D25" s="98"/>
      <c r="E25" s="98"/>
      <c r="F25" s="100" t="str">
        <f ca="1">IF(TblInsuranceRecords[[#This Row],[Renewal Date ]]="","",TblInsuranceRecords[[#This Row],[Renewal Date ]]-TODAY())</f>
        <v/>
      </c>
      <c r="G25" s="95"/>
      <c r="H25" s="102"/>
      <c r="I25" s="102"/>
    </row>
    <row r="26" spans="2:9" ht="14" x14ac:dyDescent="0.3">
      <c r="B26" s="95"/>
      <c r="C26" s="98"/>
      <c r="D26" s="98"/>
      <c r="E26" s="98"/>
      <c r="F26" s="100" t="str">
        <f ca="1">IF(TblInsuranceRecords[[#This Row],[Renewal Date ]]="","",TblInsuranceRecords[[#This Row],[Renewal Date ]]-TODAY())</f>
        <v/>
      </c>
      <c r="G26" s="95"/>
      <c r="H26" s="102"/>
      <c r="I26" s="102"/>
    </row>
    <row r="27" spans="2:9" ht="14" x14ac:dyDescent="0.3">
      <c r="B27" s="95"/>
      <c r="C27" s="98"/>
      <c r="D27" s="98"/>
      <c r="E27" s="98"/>
      <c r="F27" s="100" t="str">
        <f ca="1">IF(TblInsuranceRecords[[#This Row],[Renewal Date ]]="","",TblInsuranceRecords[[#This Row],[Renewal Date ]]-TODAY())</f>
        <v/>
      </c>
      <c r="G27" s="95"/>
      <c r="H27" s="102"/>
      <c r="I27" s="102"/>
    </row>
    <row r="28" spans="2:9" ht="14" x14ac:dyDescent="0.3">
      <c r="B28" s="95"/>
      <c r="C28" s="98"/>
      <c r="D28" s="98"/>
      <c r="E28" s="98"/>
      <c r="F28" s="100" t="str">
        <f ca="1">IF(TblInsuranceRecords[[#This Row],[Renewal Date ]]="","",TblInsuranceRecords[[#This Row],[Renewal Date ]]-TODAY())</f>
        <v/>
      </c>
      <c r="G28" s="95"/>
      <c r="H28" s="102"/>
      <c r="I28" s="102"/>
    </row>
    <row r="29" spans="2:9" ht="14" x14ac:dyDescent="0.3">
      <c r="B29" s="95"/>
      <c r="C29" s="98"/>
      <c r="D29" s="98"/>
      <c r="E29" s="98"/>
      <c r="F29" s="100" t="str">
        <f ca="1">IF(TblInsuranceRecords[[#This Row],[Renewal Date ]]="","",TblInsuranceRecords[[#This Row],[Renewal Date ]]-TODAY())</f>
        <v/>
      </c>
      <c r="G29" s="95"/>
      <c r="H29" s="102"/>
      <c r="I29" s="102"/>
    </row>
    <row r="30" spans="2:9" ht="14" x14ac:dyDescent="0.3">
      <c r="B30" s="95"/>
      <c r="C30" s="98"/>
      <c r="D30" s="98"/>
      <c r="E30" s="98"/>
      <c r="F30" s="100" t="str">
        <f ca="1">IF(TblInsuranceRecords[[#This Row],[Renewal Date ]]="","",TblInsuranceRecords[[#This Row],[Renewal Date ]]-TODAY())</f>
        <v/>
      </c>
      <c r="G30" s="95"/>
      <c r="H30" s="102"/>
      <c r="I30" s="102"/>
    </row>
    <row r="31" spans="2:9" ht="14" x14ac:dyDescent="0.3">
      <c r="B31" s="95"/>
      <c r="C31" s="98"/>
      <c r="D31" s="98"/>
      <c r="E31" s="98"/>
      <c r="F31" s="100" t="str">
        <f ca="1">IF(TblInsuranceRecords[[#This Row],[Renewal Date ]]="","",TblInsuranceRecords[[#This Row],[Renewal Date ]]-TODAY())</f>
        <v/>
      </c>
      <c r="G31" s="95"/>
      <c r="H31" s="102"/>
      <c r="I31" s="102"/>
    </row>
    <row r="32" spans="2:9" ht="14" x14ac:dyDescent="0.3">
      <c r="B32" s="95"/>
      <c r="C32" s="98"/>
      <c r="D32" s="98"/>
      <c r="E32" s="98"/>
      <c r="F32" s="100" t="str">
        <f ca="1">IF(TblInsuranceRecords[[#This Row],[Renewal Date ]]="","",TblInsuranceRecords[[#This Row],[Renewal Date ]]-TODAY())</f>
        <v/>
      </c>
      <c r="G32" s="95"/>
      <c r="H32" s="102"/>
      <c r="I32" s="102"/>
    </row>
    <row r="33" spans="2:9" ht="14" x14ac:dyDescent="0.3">
      <c r="B33" s="98"/>
      <c r="C33" s="98"/>
      <c r="D33" s="98"/>
      <c r="E33" s="98"/>
      <c r="F33" s="100" t="str">
        <f ca="1">IF(TblInsuranceRecords[[#This Row],[Renewal Date ]]="","",TblInsuranceRecords[[#This Row],[Renewal Date ]]-TODAY())</f>
        <v/>
      </c>
      <c r="G33" s="95"/>
      <c r="H33" s="102"/>
      <c r="I33" s="102"/>
    </row>
  </sheetData>
  <sheetProtection formatCells="0" formatColumns="0" formatRows="0" selectLockedCells="1" sort="0" autoFilter="0" pivotTables="0"/>
  <dataValidations count="3">
    <dataValidation type="list" allowBlank="1" showInputMessage="1" showErrorMessage="1" sqref="H4" xr:uid="{F9465B77-5337-4550-A275-D913B777ACDF}">
      <formula1>VarUserID</formula1>
    </dataValidation>
    <dataValidation type="date" operator="greaterThan" allowBlank="1" showInputMessage="1" showErrorMessage="1" error="End date must be greater than start date" sqref="D4" xr:uid="{4018B298-272E-46DD-BE70-BBFD2BA02A2F}">
      <formula1>C4</formula1>
    </dataValidation>
    <dataValidation type="date" operator="lessThan" allowBlank="1" showInputMessage="1" showErrorMessage="1" error="Start date must be before end date " sqref="C4" xr:uid="{12772E1F-D84C-49B3-9B1C-11941A799522}">
      <formula1>D4</formula1>
    </dataValidation>
  </dataValidations>
  <hyperlinks>
    <hyperlink ref="G4" r:id="rId1" xr:uid="{2BABF678-E792-427C-984A-E738057AD0D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1E5B9-1539-144A-ABEB-3B3EFB80D8D5}">
  <sheetPr published="0" codeName="Sheet7">
    <tabColor theme="1"/>
  </sheetPr>
  <dimension ref="A1:XFD112"/>
  <sheetViews>
    <sheetView showGridLines="0" zoomScaleNormal="100" workbookViewId="0">
      <pane xSplit="19" ySplit="8" topLeftCell="T9" activePane="bottomRight" state="frozen"/>
      <selection pane="topRight" activeCell="S1" sqref="S1"/>
      <selection pane="bottomLeft" activeCell="A15" sqref="A15"/>
      <selection pane="bottomRight" activeCell="M12" sqref="M12"/>
    </sheetView>
  </sheetViews>
  <sheetFormatPr defaultColWidth="11.453125" defaultRowHeight="12.5" outlineLevelCol="1" x14ac:dyDescent="0.25"/>
  <cols>
    <col min="1" max="1" width="39.453125" style="7" customWidth="1"/>
    <col min="2" max="2" width="11.453125" hidden="1" customWidth="1"/>
    <col min="3" max="3" width="20" hidden="1" customWidth="1"/>
    <col min="4" max="4" width="19.81640625" hidden="1" customWidth="1"/>
    <col min="5" max="9" width="14.453125" hidden="1" customWidth="1"/>
    <col min="10" max="10" width="10.453125" style="4" customWidth="1"/>
    <col min="11" max="11" width="12.453125" style="1" customWidth="1"/>
    <col min="12" max="12" width="15.453125" style="1" hidden="1" customWidth="1"/>
    <col min="13" max="13" width="16.453125" style="1" customWidth="1"/>
    <col min="14" max="14" width="9.453125" customWidth="1"/>
    <col min="15" max="15" width="10.453125" style="61" customWidth="1"/>
    <col min="16" max="16" width="7.453125" customWidth="1"/>
    <col min="18" max="18" width="26.453125" customWidth="1"/>
    <col min="19" max="19" width="34.1796875" customWidth="1"/>
    <col min="20" max="20" width="31" customWidth="1"/>
    <col min="21" max="21" width="37.453125" customWidth="1"/>
    <col min="22" max="22" width="11.453125" customWidth="1"/>
    <col min="23" max="23" width="13.453125" style="7" customWidth="1"/>
    <col min="24" max="24" width="15.453125" style="7" hidden="1" customWidth="1"/>
    <col min="25" max="25" width="35.453125" style="49" customWidth="1"/>
    <col min="26" max="26" width="14.453125" style="4" customWidth="1"/>
    <col min="27" max="27" width="13.453125" style="4" customWidth="1"/>
    <col min="28" max="28" width="13.453125" style="4" hidden="1" customWidth="1"/>
    <col min="29" max="29" width="9.81640625" style="61" customWidth="1"/>
    <col min="30" max="30" width="12.1796875" style="58" customWidth="1"/>
    <col min="31" max="31" width="13.1796875" style="39" customWidth="1"/>
    <col min="32" max="32" width="43.453125" style="58" customWidth="1"/>
    <col min="37" max="37" width="12.453125" customWidth="1"/>
    <col min="39" max="40" width="18.453125" style="2" customWidth="1"/>
    <col min="41" max="41" width="16.81640625" hidden="1" customWidth="1" outlineLevel="1"/>
    <col min="42" max="42" width="11.453125" hidden="1" customWidth="1" outlineLevel="1"/>
    <col min="43" max="43" width="14.453125" style="7" hidden="1" customWidth="1" outlineLevel="1"/>
    <col min="44" max="44" width="11.453125" hidden="1" customWidth="1" outlineLevel="1"/>
    <col min="45" max="45" width="10.1796875" style="63" hidden="1" customWidth="1" outlineLevel="1"/>
    <col min="46" max="46" width="10.453125" style="61" hidden="1" customWidth="1" outlineLevel="1"/>
    <col min="47" max="47" width="12.1796875" style="1" hidden="1" customWidth="1" outlineLevel="1"/>
    <col min="48" max="48" width="11.453125" hidden="1" customWidth="1" outlineLevel="1"/>
    <col min="49" max="49" width="14" hidden="1" customWidth="1" outlineLevel="1"/>
    <col min="50" max="50" width="16" style="7" hidden="1" customWidth="1" outlineLevel="1"/>
    <col min="51" max="51" width="11.453125" hidden="1" customWidth="1" outlineLevel="1"/>
    <col min="52" max="52" width="16" style="8" hidden="1" customWidth="1" outlineLevel="1"/>
    <col min="53" max="53" width="16.1796875" style="4" hidden="1" customWidth="1" outlineLevel="1"/>
    <col min="54" max="54" width="15.453125" hidden="1" customWidth="1" outlineLevel="1"/>
    <col min="55" max="55" width="14.81640625" style="7" hidden="1" customWidth="1" outlineLevel="1"/>
    <col min="56" max="56" width="15.453125" style="7" hidden="1" customWidth="1" outlineLevel="1"/>
    <col min="57" max="57" width="16" style="8" hidden="1" customWidth="1" outlineLevel="1"/>
    <col min="58" max="58" width="15.81640625" style="7" hidden="1" customWidth="1" outlineLevel="1"/>
    <col min="59" max="60" width="11.453125" hidden="1" customWidth="1" outlineLevel="1"/>
    <col min="61" max="61" width="18.453125" style="7" hidden="1" customWidth="1" outlineLevel="1"/>
    <col min="62" max="62" width="18.453125" hidden="1" customWidth="1" outlineLevel="1"/>
    <col min="63" max="63" width="14.453125" hidden="1" customWidth="1" outlineLevel="1"/>
    <col min="64" max="64" width="15.81640625" hidden="1" customWidth="1" outlineLevel="1"/>
    <col min="65" max="65" width="15.453125" hidden="1" customWidth="1" outlineLevel="1"/>
    <col min="66" max="66" width="30.453125" style="83" hidden="1" customWidth="1" outlineLevel="1"/>
    <col min="67" max="67" width="19.453125" hidden="1" customWidth="1" outlineLevel="1"/>
    <col min="68" max="68" width="19" style="4" hidden="1" customWidth="1" outlineLevel="1"/>
    <col min="69" max="69" width="16.453125" customWidth="1" collapsed="1"/>
    <col min="70" max="16384" width="11.453125" style="7"/>
  </cols>
  <sheetData>
    <row r="1" spans="1:16384" s="224" customFormat="1" ht="14.25" customHeight="1" x14ac:dyDescent="0.25">
      <c r="A1" s="224" t="s">
        <v>0</v>
      </c>
      <c r="B1" s="223" t="s">
        <v>0</v>
      </c>
      <c r="C1" s="223" t="s">
        <v>0</v>
      </c>
      <c r="D1" s="223" t="s">
        <v>0</v>
      </c>
      <c r="E1" s="223" t="s">
        <v>0</v>
      </c>
      <c r="F1" s="223" t="s">
        <v>0</v>
      </c>
      <c r="G1" s="223" t="s">
        <v>0</v>
      </c>
      <c r="H1" s="223" t="s">
        <v>0</v>
      </c>
      <c r="I1" s="223" t="s">
        <v>0</v>
      </c>
      <c r="J1" s="228" t="s">
        <v>0</v>
      </c>
      <c r="K1" s="229" t="s">
        <v>0</v>
      </c>
      <c r="L1" s="229" t="s">
        <v>0</v>
      </c>
      <c r="M1" s="229" t="s">
        <v>0</v>
      </c>
      <c r="N1" s="230" t="s">
        <v>0</v>
      </c>
      <c r="O1" s="231" t="s">
        <v>0</v>
      </c>
      <c r="P1" s="232" t="s">
        <v>0</v>
      </c>
      <c r="Q1" s="224" t="s">
        <v>0</v>
      </c>
      <c r="R1" s="233" t="s">
        <v>0</v>
      </c>
      <c r="S1" s="234" t="s">
        <v>0</v>
      </c>
      <c r="T1" s="235" t="s">
        <v>0</v>
      </c>
      <c r="U1" s="234" t="s">
        <v>0</v>
      </c>
      <c r="V1" s="234" t="s">
        <v>0</v>
      </c>
      <c r="W1" s="231" t="s">
        <v>0</v>
      </c>
      <c r="X1" s="231" t="s">
        <v>0</v>
      </c>
      <c r="Y1" s="231" t="s">
        <v>0</v>
      </c>
      <c r="Z1" s="232" t="s">
        <v>0</v>
      </c>
      <c r="AA1" s="236" t="s">
        <v>0</v>
      </c>
      <c r="AB1" s="237" t="s">
        <v>0</v>
      </c>
      <c r="AC1" s="231" t="s">
        <v>0</v>
      </c>
      <c r="AD1" s="238" t="s">
        <v>0</v>
      </c>
      <c r="AE1" s="224" t="s">
        <v>0</v>
      </c>
      <c r="AF1" s="231" t="s">
        <v>0</v>
      </c>
      <c r="AG1" s="223" t="s">
        <v>0</v>
      </c>
      <c r="AH1" s="223" t="s">
        <v>0</v>
      </c>
      <c r="AI1" s="224" t="s">
        <v>0</v>
      </c>
      <c r="AJ1" s="223" t="s">
        <v>0</v>
      </c>
      <c r="AK1" s="223" t="s">
        <v>0</v>
      </c>
      <c r="AL1" s="223" t="s">
        <v>0</v>
      </c>
      <c r="AM1" s="239" t="s">
        <v>0</v>
      </c>
      <c r="AN1" s="223" t="s">
        <v>0</v>
      </c>
      <c r="AO1" s="234" t="s">
        <v>0</v>
      </c>
      <c r="AP1" s="231" t="s">
        <v>0</v>
      </c>
      <c r="AQ1" s="223" t="s">
        <v>0</v>
      </c>
      <c r="AR1" s="224" t="s">
        <v>0</v>
      </c>
      <c r="AS1" s="224" t="s">
        <v>0</v>
      </c>
      <c r="AT1" s="223" t="s">
        <v>0</v>
      </c>
      <c r="AU1" s="224" t="s">
        <v>0</v>
      </c>
      <c r="AV1" s="223" t="s">
        <v>0</v>
      </c>
      <c r="AW1" s="224" t="s">
        <v>0</v>
      </c>
      <c r="AX1" s="223" t="s">
        <v>0</v>
      </c>
      <c r="AY1" s="223" t="s">
        <v>0</v>
      </c>
      <c r="AZ1" s="223" t="s">
        <v>0</v>
      </c>
      <c r="BA1" s="223" t="s">
        <v>0</v>
      </c>
      <c r="BB1" s="224" t="s">
        <v>0</v>
      </c>
      <c r="BC1" s="224" t="s">
        <v>0</v>
      </c>
      <c r="BD1" s="223" t="s">
        <v>0</v>
      </c>
      <c r="BE1" s="223" t="s">
        <v>0</v>
      </c>
      <c r="BF1" s="223" t="s">
        <v>0</v>
      </c>
      <c r="BG1" s="223" t="s">
        <v>0</v>
      </c>
      <c r="BH1" s="224" t="s">
        <v>0</v>
      </c>
      <c r="BI1" s="223" t="s">
        <v>0</v>
      </c>
      <c r="BJ1" s="223" t="s">
        <v>0</v>
      </c>
      <c r="BK1" s="228" t="s">
        <v>0</v>
      </c>
      <c r="BL1" s="224" t="s">
        <v>0</v>
      </c>
      <c r="BM1" s="228"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idden="1" x14ac:dyDescent="0.25">
      <c r="K2" s="121"/>
      <c r="L2" s="121"/>
      <c r="N2" s="104"/>
      <c r="O2" s="121"/>
      <c r="P2" s="104"/>
      <c r="Q2" s="7"/>
      <c r="R2" s="121"/>
      <c r="S2" s="121"/>
      <c r="T2" s="121"/>
      <c r="U2" s="121"/>
      <c r="V2" s="121"/>
      <c r="W2" s="121"/>
      <c r="X2" s="121"/>
      <c r="Y2" s="121"/>
      <c r="Z2" s="121"/>
      <c r="AA2" s="121"/>
      <c r="AB2" s="121"/>
      <c r="AC2" s="121"/>
      <c r="AD2" s="121"/>
      <c r="AE2" s="7"/>
      <c r="AF2" s="121"/>
      <c r="AI2" s="7"/>
      <c r="AM2" s="189"/>
      <c r="AO2" s="4"/>
      <c r="AP2" s="7"/>
      <c r="AQ2"/>
      <c r="AR2" s="7"/>
      <c r="AS2" s="7"/>
      <c r="AT2"/>
      <c r="AU2" s="7"/>
      <c r="AW2" s="7"/>
      <c r="AX2"/>
      <c r="AZ2"/>
      <c r="BA2"/>
      <c r="BB2" s="7"/>
      <c r="BD2"/>
      <c r="BE2"/>
      <c r="BF2"/>
      <c r="BH2" s="7"/>
      <c r="BI2"/>
      <c r="BK2" s="4"/>
      <c r="BL2" s="7"/>
      <c r="BM2" s="4"/>
      <c r="BN2" s="7"/>
      <c r="BO2" s="7"/>
      <c r="BP2" s="7"/>
      <c r="BQ2" s="7"/>
    </row>
    <row r="3" spans="1:16384" ht="10.5" customHeight="1" x14ac:dyDescent="0.25">
      <c r="K3" s="4"/>
      <c r="L3" s="4"/>
      <c r="M3" s="4"/>
      <c r="N3" s="4"/>
      <c r="O3" s="4"/>
      <c r="P3" s="4"/>
      <c r="Q3" s="4"/>
      <c r="R3" s="4"/>
      <c r="S3" s="4"/>
      <c r="T3" s="4"/>
      <c r="U3" s="4"/>
      <c r="V3" s="4"/>
      <c r="W3" s="4"/>
      <c r="X3" s="4"/>
      <c r="Y3" s="4"/>
      <c r="AC3" s="4"/>
      <c r="AD3" s="4"/>
      <c r="AE3" s="4"/>
      <c r="AF3" s="4"/>
      <c r="AG3" s="4"/>
      <c r="AH3" s="4"/>
      <c r="AI3" s="4"/>
      <c r="AJ3" s="7"/>
      <c r="AK3" s="7"/>
      <c r="AL3" s="7"/>
      <c r="AM3" s="189"/>
      <c r="AO3" s="4"/>
      <c r="AP3" s="4"/>
      <c r="AQ3" s="4"/>
      <c r="AR3" s="7"/>
      <c r="AS3" s="49"/>
      <c r="AT3" s="7"/>
      <c r="AU3" s="7"/>
      <c r="AW3" s="7"/>
      <c r="AY3" s="4"/>
      <c r="AZ3" s="7"/>
      <c r="BA3" s="7"/>
      <c r="BB3" s="7"/>
      <c r="BE3" s="7"/>
      <c r="BG3" s="7"/>
      <c r="BH3" s="7"/>
      <c r="BJ3" s="7"/>
      <c r="BK3" s="7"/>
      <c r="BL3" s="7"/>
      <c r="BM3" s="7"/>
      <c r="BN3" s="7"/>
      <c r="BO3" s="7"/>
      <c r="BP3" s="7"/>
      <c r="BQ3" s="7"/>
    </row>
    <row r="4" spans="1:16384" s="25" customFormat="1" ht="77.5" customHeight="1" x14ac:dyDescent="0.3">
      <c r="B4" s="124" t="s">
        <v>102</v>
      </c>
      <c r="C4" s="124"/>
      <c r="D4" s="124"/>
      <c r="E4" s="124"/>
      <c r="F4" s="124"/>
      <c r="G4" s="124"/>
      <c r="H4" s="124"/>
      <c r="I4" s="124"/>
      <c r="K4" s="122" t="s">
        <v>103</v>
      </c>
      <c r="L4" s="81"/>
      <c r="M4" s="81"/>
      <c r="N4" s="86"/>
      <c r="P4" s="54"/>
      <c r="S4" s="52"/>
      <c r="T4" s="52"/>
      <c r="U4" s="52"/>
      <c r="V4" s="52"/>
      <c r="W4" s="62"/>
      <c r="X4" s="62"/>
      <c r="Y4" s="62"/>
      <c r="AA4" s="54"/>
      <c r="AB4" s="107" t="s">
        <v>104</v>
      </c>
      <c r="AC4" s="62"/>
      <c r="AD4" s="64"/>
      <c r="AE4" s="7"/>
      <c r="AF4" s="62"/>
      <c r="AG4" s="52"/>
      <c r="AH4" s="52"/>
      <c r="AI4" s="52"/>
      <c r="AM4" s="190"/>
      <c r="AN4" s="191"/>
      <c r="AO4" s="192" t="s">
        <v>104</v>
      </c>
      <c r="AP4" s="107" t="s">
        <v>104</v>
      </c>
      <c r="AQ4" s="51"/>
      <c r="AS4" s="7"/>
      <c r="AT4" s="7"/>
      <c r="AV4" s="48"/>
      <c r="AY4" s="51"/>
    </row>
    <row r="5" spans="1:16384" s="25" customFormat="1" ht="20.25" hidden="1" customHeight="1" x14ac:dyDescent="0.25">
      <c r="B5" s="48"/>
      <c r="C5" s="48"/>
      <c r="D5" s="48"/>
      <c r="E5" s="48"/>
      <c r="F5" s="48"/>
      <c r="G5" s="48"/>
      <c r="H5" s="48"/>
      <c r="I5" s="48"/>
      <c r="J5" s="52"/>
      <c r="K5" s="54"/>
      <c r="L5" s="54"/>
      <c r="M5" s="54"/>
      <c r="N5" s="86"/>
      <c r="AM5" s="190"/>
      <c r="AN5" s="191"/>
      <c r="AO5" s="48"/>
      <c r="AS5" s="49"/>
    </row>
    <row r="6" spans="1:16384" s="67" customFormat="1" hidden="1" x14ac:dyDescent="0.25">
      <c r="B6" s="68"/>
      <c r="C6" s="68"/>
      <c r="D6" s="68"/>
      <c r="E6" s="68"/>
      <c r="F6" s="68"/>
      <c r="G6" s="68"/>
      <c r="H6" s="68"/>
      <c r="I6" s="68"/>
      <c r="J6" s="84"/>
      <c r="K6" s="82"/>
      <c r="L6" s="82"/>
      <c r="M6" s="82"/>
      <c r="N6" s="87"/>
      <c r="AM6" s="193"/>
      <c r="AN6" s="194"/>
      <c r="AO6" s="68"/>
      <c r="AS6" s="49"/>
    </row>
    <row r="7" spans="1:16384" s="67" customFormat="1" hidden="1" x14ac:dyDescent="0.25">
      <c r="B7" s="68"/>
      <c r="C7" s="68"/>
      <c r="D7" s="68"/>
      <c r="E7" s="68"/>
      <c r="F7" s="68"/>
      <c r="G7" s="68"/>
      <c r="H7" s="68"/>
      <c r="I7" s="68"/>
      <c r="J7" s="84"/>
      <c r="K7" s="82"/>
      <c r="L7" s="82"/>
      <c r="M7" s="82"/>
      <c r="N7" s="87"/>
      <c r="AM7" s="193"/>
      <c r="AN7" s="194"/>
      <c r="AO7" s="68"/>
      <c r="AS7" s="49"/>
    </row>
    <row r="8" spans="1:16384" s="67" customFormat="1" ht="85.5" customHeight="1" x14ac:dyDescent="0.25">
      <c r="B8" s="123" t="s">
        <v>105</v>
      </c>
      <c r="C8" s="123" t="s">
        <v>106</v>
      </c>
      <c r="D8" s="123" t="s">
        <v>107</v>
      </c>
      <c r="E8" s="123" t="s">
        <v>108</v>
      </c>
      <c r="F8" s="123" t="s">
        <v>109</v>
      </c>
      <c r="G8" s="123" t="s">
        <v>110</v>
      </c>
      <c r="H8" s="123" t="s">
        <v>111</v>
      </c>
      <c r="I8" s="123" t="s">
        <v>112</v>
      </c>
      <c r="J8" s="85" t="s">
        <v>113</v>
      </c>
      <c r="K8" s="70" t="s">
        <v>114</v>
      </c>
      <c r="L8" s="70" t="s">
        <v>115</v>
      </c>
      <c r="M8" s="70" t="s">
        <v>116</v>
      </c>
      <c r="N8" s="78" t="s">
        <v>117</v>
      </c>
      <c r="O8" s="71" t="s">
        <v>15</v>
      </c>
      <c r="P8" s="71" t="s">
        <v>118</v>
      </c>
      <c r="Q8" s="72" t="s">
        <v>119</v>
      </c>
      <c r="R8" s="72" t="s">
        <v>120</v>
      </c>
      <c r="S8" s="72" t="s">
        <v>121</v>
      </c>
      <c r="T8" s="72" t="s">
        <v>122</v>
      </c>
      <c r="U8" s="72" t="s">
        <v>123</v>
      </c>
      <c r="V8" s="71" t="s">
        <v>124</v>
      </c>
      <c r="W8" s="71" t="s">
        <v>125</v>
      </c>
      <c r="X8" s="120" t="s">
        <v>126</v>
      </c>
      <c r="Y8" s="71" t="s">
        <v>127</v>
      </c>
      <c r="Z8" s="78" t="s">
        <v>128</v>
      </c>
      <c r="AA8" s="73" t="s">
        <v>129</v>
      </c>
      <c r="AB8" s="71" t="s">
        <v>130</v>
      </c>
      <c r="AC8" s="74" t="s">
        <v>131</v>
      </c>
      <c r="AD8" s="71" t="s">
        <v>132</v>
      </c>
      <c r="AE8" s="72" t="s">
        <v>133</v>
      </c>
      <c r="AF8" s="72" t="s">
        <v>134</v>
      </c>
      <c r="AG8" s="72" t="s">
        <v>135</v>
      </c>
      <c r="AH8" s="72" t="s">
        <v>136</v>
      </c>
      <c r="AI8" s="72" t="s">
        <v>137</v>
      </c>
      <c r="AJ8" s="72" t="s">
        <v>138</v>
      </c>
      <c r="AK8" s="72" t="s">
        <v>139</v>
      </c>
      <c r="AL8" s="72" t="s">
        <v>140</v>
      </c>
      <c r="AM8" s="195" t="s">
        <v>49</v>
      </c>
      <c r="AN8" s="38" t="s">
        <v>50</v>
      </c>
      <c r="AO8" s="38" t="s">
        <v>141</v>
      </c>
      <c r="AP8" s="71" t="s">
        <v>142</v>
      </c>
      <c r="AQ8" s="72" t="s">
        <v>143</v>
      </c>
      <c r="AR8" s="75" t="s">
        <v>144</v>
      </c>
      <c r="AS8" s="75" t="s">
        <v>145</v>
      </c>
      <c r="AT8" s="72" t="s">
        <v>146</v>
      </c>
      <c r="AU8" s="109" t="s">
        <v>147</v>
      </c>
      <c r="AV8" s="69" t="s">
        <v>148</v>
      </c>
      <c r="AW8" s="29" t="s">
        <v>149</v>
      </c>
      <c r="AX8" s="35" t="s">
        <v>150</v>
      </c>
      <c r="AY8" s="50" t="s">
        <v>151</v>
      </c>
      <c r="AZ8" s="28" t="s">
        <v>152</v>
      </c>
      <c r="BA8" s="26" t="s">
        <v>153</v>
      </c>
      <c r="BB8" s="26" t="s">
        <v>154</v>
      </c>
      <c r="BC8" s="26" t="s">
        <v>155</v>
      </c>
      <c r="BD8" s="26" t="s">
        <v>156</v>
      </c>
      <c r="BE8" s="28" t="s">
        <v>157</v>
      </c>
      <c r="BF8" s="28" t="s">
        <v>158</v>
      </c>
      <c r="BG8" s="26" t="s">
        <v>159</v>
      </c>
      <c r="BH8" s="26" t="s">
        <v>160</v>
      </c>
      <c r="BI8" s="26" t="s">
        <v>161</v>
      </c>
      <c r="BJ8" s="26" t="s">
        <v>162</v>
      </c>
      <c r="BK8" s="26" t="s">
        <v>163</v>
      </c>
      <c r="BL8" s="27" t="s">
        <v>164</v>
      </c>
      <c r="BM8" s="28" t="s">
        <v>165</v>
      </c>
      <c r="BN8" s="29" t="s">
        <v>166</v>
      </c>
      <c r="BO8" s="33" t="s">
        <v>167</v>
      </c>
      <c r="BP8" s="34" t="s">
        <v>168</v>
      </c>
    </row>
    <row r="9" spans="1:16384" s="67" customFormat="1" ht="28" x14ac:dyDescent="0.25">
      <c r="B9" s="165">
        <f>TBLEventLog[[#This Row],[Date Investigated]]-TBLEventLog[[#This Row],[Date Notif.]]</f>
        <v>0</v>
      </c>
      <c r="C9" s="165">
        <f>TBLEventLog[[#This Row],[Date Notif.]]-TBLEventLog[[#This Row],[Event Date]]</f>
        <v>-45807</v>
      </c>
      <c r="D9" s="165">
        <f>TBLEventLog[[#This Row],[Date Event Closed Out]]-TBLEventLog[[#This Row],[Event Date]]</f>
        <v>-45807</v>
      </c>
      <c r="E9" s="165" t="str">
        <f>IF(TBLEventLog[[#This Row],[Event ID]]&lt;1,"Example Data","Real Data")</f>
        <v>Example Data</v>
      </c>
      <c r="F9" s="165">
        <f>YEAR(TBLEventLog[[#This Row],[Event Date]])</f>
        <v>2025</v>
      </c>
      <c r="G9" s="165">
        <f>MONTH(TBLEventLog[[#This Row],[Event Date]])</f>
        <v>5</v>
      </c>
      <c r="H9" s="165" t="str">
        <f>TBLEventLog[[#This Row],[Event Year]]&amp;"-"&amp;TBLEventLog[[#This Row],[Event Month]]</f>
        <v>2025-5</v>
      </c>
      <c r="I9" s="165" t="b">
        <f>ISNUMBER(TBLEventLog[[#This Row],[Date Event Completed]])</f>
        <v>1</v>
      </c>
      <c r="J9" s="166">
        <v>-1</v>
      </c>
      <c r="K9" s="167">
        <v>45807</v>
      </c>
      <c r="L9" s="167"/>
      <c r="M9" s="167"/>
      <c r="N9" s="168"/>
      <c r="O9" s="169">
        <v>93004</v>
      </c>
      <c r="P9" s="170"/>
      <c r="Q9" s="152"/>
      <c r="R9" s="152" t="s">
        <v>169</v>
      </c>
      <c r="S9" s="152" t="s">
        <v>170</v>
      </c>
      <c r="T9" s="171" t="s">
        <v>171</v>
      </c>
      <c r="U9" s="172" t="s">
        <v>172</v>
      </c>
      <c r="V9" s="148" t="s">
        <v>173</v>
      </c>
      <c r="W9" s="148" t="s">
        <v>173</v>
      </c>
      <c r="X9" s="148"/>
      <c r="Y9" s="147" t="s">
        <v>174</v>
      </c>
      <c r="Z9" s="142">
        <v>45812</v>
      </c>
      <c r="AA9" s="155" t="s">
        <v>175</v>
      </c>
      <c r="AB9" s="144"/>
      <c r="AC9" s="162"/>
      <c r="AD9" s="144" t="s">
        <v>173</v>
      </c>
      <c r="AE9" s="144"/>
      <c r="AF9" s="152" t="s">
        <v>176</v>
      </c>
      <c r="AG9" s="144"/>
      <c r="AH9" s="173"/>
      <c r="AI9" s="144" t="s">
        <v>177</v>
      </c>
      <c r="AJ9" s="144"/>
      <c r="AK9" s="144"/>
      <c r="AL9" s="144" t="s">
        <v>178</v>
      </c>
      <c r="AM9" s="196"/>
      <c r="AN9" s="197"/>
      <c r="AO9" s="198" t="str" cm="1">
        <f t="array" ref="AO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 s="144"/>
      <c r="AQ9" s="152"/>
      <c r="AR9" s="173"/>
      <c r="AS9" s="173"/>
      <c r="AT9" s="144"/>
      <c r="AU9" s="142"/>
      <c r="AV9" s="147"/>
      <c r="AW9" s="148"/>
      <c r="AX9" s="174"/>
      <c r="AY9" s="175"/>
      <c r="AZ9" s="175"/>
      <c r="BA9" s="144"/>
      <c r="BB9" s="144"/>
      <c r="BC9" s="144"/>
      <c r="BD9" s="144"/>
      <c r="BE9" s="152"/>
      <c r="BF9" s="142"/>
      <c r="BG9" s="176"/>
      <c r="BH9" s="176"/>
      <c r="BI9" s="144"/>
      <c r="BJ9" s="144"/>
      <c r="BK9" s="169"/>
      <c r="BL9" s="169"/>
      <c r="BM9" s="169"/>
      <c r="BN9" s="152"/>
      <c r="BO9" s="177"/>
      <c r="BP9" s="177"/>
    </row>
    <row r="10" spans="1:16384" s="67" customFormat="1" ht="28" x14ac:dyDescent="0.25">
      <c r="B10" s="165">
        <f>TBLEventLog[[#This Row],[Date Investigated]]-TBLEventLog[[#This Row],[Date Notif.]]</f>
        <v>0</v>
      </c>
      <c r="C10" s="165">
        <f>TBLEventLog[[#This Row],[Date Notif.]]-TBLEventLog[[#This Row],[Event Date]]</f>
        <v>-45813</v>
      </c>
      <c r="D10" s="165">
        <f>TBLEventLog[[#This Row],[Date Event Closed Out]]-TBLEventLog[[#This Row],[Event Date]]</f>
        <v>-45813</v>
      </c>
      <c r="E10" s="165" t="str">
        <f>IF(TBLEventLog[[#This Row],[Event ID]]&lt;1,"Example Data","Real Data")</f>
        <v>Example Data</v>
      </c>
      <c r="F10" s="165">
        <f>YEAR(TBLEventLog[[#This Row],[Event Date]])</f>
        <v>2025</v>
      </c>
      <c r="G10" s="165">
        <f>MONTH(TBLEventLog[[#This Row],[Event Date]])</f>
        <v>6</v>
      </c>
      <c r="H10" s="165" t="str">
        <f>TBLEventLog[[#This Row],[Event Year]]&amp;"-"&amp;TBLEventLog[[#This Row],[Event Month]]</f>
        <v>2025-6</v>
      </c>
      <c r="I10" s="165" t="b">
        <f>ISNUMBER(TBLEventLog[[#This Row],[Date Event Completed]])</f>
        <v>1</v>
      </c>
      <c r="J10" s="129">
        <v>-2</v>
      </c>
      <c r="K10" s="130">
        <v>45813</v>
      </c>
      <c r="L10" s="130"/>
      <c r="M10" s="130"/>
      <c r="N10" s="131"/>
      <c r="O10" s="132">
        <v>93003</v>
      </c>
      <c r="P10" s="133"/>
      <c r="Q10" s="127"/>
      <c r="R10" s="127" t="s">
        <v>179</v>
      </c>
      <c r="S10" s="127" t="s">
        <v>180</v>
      </c>
      <c r="T10" s="134" t="s">
        <v>181</v>
      </c>
      <c r="U10" s="135" t="s">
        <v>182</v>
      </c>
      <c r="V10" s="136" t="s">
        <v>183</v>
      </c>
      <c r="W10" s="136"/>
      <c r="X10" s="136"/>
      <c r="Y10" s="128" t="s">
        <v>184</v>
      </c>
      <c r="Z10" s="137">
        <v>45834</v>
      </c>
      <c r="AA10" s="138" t="s">
        <v>185</v>
      </c>
      <c r="AB10" s="126" t="s">
        <v>183</v>
      </c>
      <c r="AC10" s="139">
        <v>21</v>
      </c>
      <c r="AD10" s="126" t="s">
        <v>183</v>
      </c>
      <c r="AE10" s="126"/>
      <c r="AF10" s="127" t="s">
        <v>186</v>
      </c>
      <c r="AG10" s="126"/>
      <c r="AH10" s="140"/>
      <c r="AI10" s="126" t="s">
        <v>177</v>
      </c>
      <c r="AJ10" s="126"/>
      <c r="AK10" s="126"/>
      <c r="AL10" s="126"/>
      <c r="AM10" s="199"/>
      <c r="AN10" s="200"/>
      <c r="AO10" s="198" t="str" cm="1">
        <f t="array" ref="AO1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 s="144"/>
      <c r="AQ10" s="152"/>
      <c r="AR10" s="173"/>
      <c r="AS10" s="173"/>
      <c r="AT10" s="144"/>
      <c r="AU10" s="142"/>
      <c r="AV10" s="147" t="s">
        <v>187</v>
      </c>
      <c r="AW10" s="148"/>
      <c r="AX10" s="174" t="s">
        <v>188</v>
      </c>
      <c r="AY10" s="175" t="s">
        <v>189</v>
      </c>
      <c r="AZ10" s="175"/>
      <c r="BA10" s="144"/>
      <c r="BB10" s="144"/>
      <c r="BC10" s="144"/>
      <c r="BD10" s="144"/>
      <c r="BE10" s="152"/>
      <c r="BF10" s="142"/>
      <c r="BG10" s="176"/>
      <c r="BH10" s="176"/>
      <c r="BI10" s="144"/>
      <c r="BJ10" s="144"/>
      <c r="BK10" s="169"/>
      <c r="BL10" s="169"/>
      <c r="BM10" s="169"/>
      <c r="BN10" s="152"/>
      <c r="BO10" s="177"/>
      <c r="BP10" s="177"/>
    </row>
    <row r="11" spans="1:16384" s="67" customFormat="1" ht="56" x14ac:dyDescent="0.25">
      <c r="B11" s="165">
        <f>TBLEventLog[[#This Row],[Date Investigated]]-TBLEventLog[[#This Row],[Date Notif.]]</f>
        <v>0</v>
      </c>
      <c r="C11" s="165">
        <f>TBLEventLog[[#This Row],[Date Notif.]]-TBLEventLog[[#This Row],[Event Date]]</f>
        <v>-45783</v>
      </c>
      <c r="D11" s="165">
        <f>TBLEventLog[[#This Row],[Date Event Closed Out]]-TBLEventLog[[#This Row],[Event Date]]</f>
        <v>-45783</v>
      </c>
      <c r="E11" s="165" t="str">
        <f>IF(TBLEventLog[[#This Row],[Event ID]]&lt;1,"Example Data","Real Data")</f>
        <v>Example Data</v>
      </c>
      <c r="F11" s="165">
        <f>YEAR(TBLEventLog[[#This Row],[Event Date]])</f>
        <v>2025</v>
      </c>
      <c r="G11" s="165">
        <f>MONTH(TBLEventLog[[#This Row],[Event Date]])</f>
        <v>5</v>
      </c>
      <c r="H11" s="165" t="str">
        <f>TBLEventLog[[#This Row],[Event Year]]&amp;"-"&amp;TBLEventLog[[#This Row],[Event Month]]</f>
        <v>2025-5</v>
      </c>
      <c r="I11" s="165" t="b">
        <f>ISNUMBER(TBLEventLog[[#This Row],[Date Event Completed]])</f>
        <v>1</v>
      </c>
      <c r="J11" s="166">
        <v>-3</v>
      </c>
      <c r="K11" s="167">
        <v>45783</v>
      </c>
      <c r="L11" s="167"/>
      <c r="M11" s="167"/>
      <c r="N11" s="168"/>
      <c r="O11" s="169">
        <v>93004</v>
      </c>
      <c r="P11" s="170"/>
      <c r="Q11" s="152"/>
      <c r="R11" s="152" t="s">
        <v>190</v>
      </c>
      <c r="S11" s="152" t="s">
        <v>191</v>
      </c>
      <c r="T11" s="171" t="s">
        <v>181</v>
      </c>
      <c r="U11" s="172" t="s">
        <v>182</v>
      </c>
      <c r="V11" s="148" t="s">
        <v>192</v>
      </c>
      <c r="W11" s="148"/>
      <c r="X11" s="148"/>
      <c r="Y11" s="147" t="s">
        <v>193</v>
      </c>
      <c r="Z11" s="142">
        <v>45814</v>
      </c>
      <c r="AA11" s="155" t="s">
        <v>194</v>
      </c>
      <c r="AB11" s="144"/>
      <c r="AC11" s="162"/>
      <c r="AD11" s="144"/>
      <c r="AE11" s="144"/>
      <c r="AF11" s="152"/>
      <c r="AG11" s="144"/>
      <c r="AH11" s="173"/>
      <c r="AI11" s="144" t="s">
        <v>177</v>
      </c>
      <c r="AJ11" s="144"/>
      <c r="AK11" s="144"/>
      <c r="AL11" s="144"/>
      <c r="AM11" s="196">
        <v>2</v>
      </c>
      <c r="AN11" s="197"/>
      <c r="AO11" s="198" t="str" cm="1">
        <f t="array" ref="AO1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1" s="144"/>
      <c r="AQ11" s="152"/>
      <c r="AR11" s="173"/>
      <c r="AS11" s="173"/>
      <c r="AT11" s="144"/>
      <c r="AU11" s="142"/>
      <c r="AV11" s="147" t="s">
        <v>195</v>
      </c>
      <c r="AW11" s="148"/>
      <c r="AX11" s="174"/>
      <c r="AY11" s="175"/>
      <c r="AZ11" s="175"/>
      <c r="BA11" s="144"/>
      <c r="BB11" s="144"/>
      <c r="BC11" s="144"/>
      <c r="BD11" s="144"/>
      <c r="BE11" s="152"/>
      <c r="BF11" s="142"/>
      <c r="BG11" s="176"/>
      <c r="BH11" s="176"/>
      <c r="BI11" s="144"/>
      <c r="BJ11" s="144"/>
      <c r="BK11" s="169"/>
      <c r="BL11" s="169"/>
      <c r="BM11" s="169"/>
      <c r="BN11" s="152"/>
      <c r="BO11" s="177"/>
      <c r="BP11" s="177"/>
    </row>
    <row r="12" spans="1:16384" s="67" customFormat="1" ht="28" x14ac:dyDescent="0.25">
      <c r="B12" s="165">
        <f>TBLEventLog[[#This Row],[Date Investigated]]-TBLEventLog[[#This Row],[Date Notif.]]</f>
        <v>0</v>
      </c>
      <c r="C12" s="165">
        <f>TBLEventLog[[#This Row],[Date Notif.]]-TBLEventLog[[#This Row],[Event Date]]</f>
        <v>-45814</v>
      </c>
      <c r="D12" s="165">
        <f>TBLEventLog[[#This Row],[Date Event Closed Out]]-TBLEventLog[[#This Row],[Event Date]]</f>
        <v>-45814</v>
      </c>
      <c r="E12" s="165" t="str">
        <f>IF(TBLEventLog[[#This Row],[Event ID]]&lt;1,"Example Data","Real Data")</f>
        <v>Example Data</v>
      </c>
      <c r="F12" s="165">
        <f>YEAR(TBLEventLog[[#This Row],[Event Date]])</f>
        <v>2025</v>
      </c>
      <c r="G12" s="165">
        <f>MONTH(TBLEventLog[[#This Row],[Event Date]])</f>
        <v>6</v>
      </c>
      <c r="H12" s="165" t="str">
        <f>TBLEventLog[[#This Row],[Event Year]]&amp;"-"&amp;TBLEventLog[[#This Row],[Event Month]]</f>
        <v>2025-6</v>
      </c>
      <c r="I12" s="165" t="b">
        <f>ISNUMBER(TBLEventLog[[#This Row],[Date Event Completed]])</f>
        <v>1</v>
      </c>
      <c r="J12" s="129">
        <v>-4</v>
      </c>
      <c r="K12" s="130">
        <v>45814</v>
      </c>
      <c r="L12" s="130"/>
      <c r="M12" s="130"/>
      <c r="N12" s="131"/>
      <c r="O12" s="132">
        <v>93004</v>
      </c>
      <c r="P12" s="133"/>
      <c r="Q12" s="127"/>
      <c r="R12" s="127" t="s">
        <v>196</v>
      </c>
      <c r="S12" s="127" t="s">
        <v>191</v>
      </c>
      <c r="T12" s="134" t="s">
        <v>181</v>
      </c>
      <c r="U12" s="135" t="s">
        <v>182</v>
      </c>
      <c r="V12" s="136" t="s">
        <v>197</v>
      </c>
      <c r="W12" s="136"/>
      <c r="X12" s="136"/>
      <c r="Y12" s="128"/>
      <c r="Z12" s="137">
        <v>45814</v>
      </c>
      <c r="AA12" s="138" t="s">
        <v>194</v>
      </c>
      <c r="AB12" s="126"/>
      <c r="AC12" s="139"/>
      <c r="AD12" s="126"/>
      <c r="AE12" s="126"/>
      <c r="AF12" s="127"/>
      <c r="AG12" s="126"/>
      <c r="AH12" s="140"/>
      <c r="AI12" s="126" t="s">
        <v>177</v>
      </c>
      <c r="AJ12" s="126"/>
      <c r="AK12" s="126"/>
      <c r="AL12" s="126"/>
      <c r="AM12" s="199"/>
      <c r="AN12" s="200"/>
      <c r="AO12" s="198" t="str" cm="1">
        <f t="array" ref="AO1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2" s="144"/>
      <c r="AQ12" s="152"/>
      <c r="AR12" s="173"/>
      <c r="AS12" s="173"/>
      <c r="AT12" s="144"/>
      <c r="AU12" s="142"/>
      <c r="AV12" s="147"/>
      <c r="AW12" s="148"/>
      <c r="AX12" s="174"/>
      <c r="AY12" s="175"/>
      <c r="AZ12" s="175"/>
      <c r="BA12" s="144"/>
      <c r="BB12" s="144"/>
      <c r="BC12" s="144"/>
      <c r="BD12" s="144"/>
      <c r="BE12" s="152"/>
      <c r="BF12" s="142"/>
      <c r="BG12" s="176"/>
      <c r="BH12" s="176"/>
      <c r="BI12" s="144"/>
      <c r="BJ12" s="144"/>
      <c r="BK12" s="169"/>
      <c r="BL12" s="169"/>
      <c r="BM12" s="169"/>
      <c r="BN12" s="152"/>
      <c r="BO12" s="177"/>
      <c r="BP12" s="177"/>
    </row>
    <row r="13" spans="1:16384" s="67" customFormat="1" ht="28" x14ac:dyDescent="0.25">
      <c r="B13" s="165">
        <f>TBLEventLog[[#This Row],[Date Investigated]]-TBLEventLog[[#This Row],[Date Notif.]]</f>
        <v>0</v>
      </c>
      <c r="C13" s="165">
        <f>TBLEventLog[[#This Row],[Date Notif.]]-TBLEventLog[[#This Row],[Event Date]]</f>
        <v>-45814</v>
      </c>
      <c r="D13" s="165">
        <f>TBLEventLog[[#This Row],[Date Event Closed Out]]-TBLEventLog[[#This Row],[Event Date]]</f>
        <v>-45814</v>
      </c>
      <c r="E13" s="165" t="str">
        <f>IF(TBLEventLog[[#This Row],[Event ID]]&lt;1,"Example Data","Real Data")</f>
        <v>Example Data</v>
      </c>
      <c r="F13" s="165">
        <f>YEAR(TBLEventLog[[#This Row],[Event Date]])</f>
        <v>2025</v>
      </c>
      <c r="G13" s="165">
        <f>MONTH(TBLEventLog[[#This Row],[Event Date]])</f>
        <v>6</v>
      </c>
      <c r="H13" s="165" t="str">
        <f>TBLEventLog[[#This Row],[Event Year]]&amp;"-"&amp;TBLEventLog[[#This Row],[Event Month]]</f>
        <v>2025-6</v>
      </c>
      <c r="I13" s="165" t="b">
        <f>ISNUMBER(TBLEventLog[[#This Row],[Date Event Completed]])</f>
        <v>0</v>
      </c>
      <c r="J13" s="166">
        <v>-5</v>
      </c>
      <c r="K13" s="167">
        <v>45814</v>
      </c>
      <c r="L13" s="167"/>
      <c r="M13" s="167"/>
      <c r="N13" s="168"/>
      <c r="O13" s="169">
        <v>93002</v>
      </c>
      <c r="P13" s="170"/>
      <c r="Q13" s="152"/>
      <c r="R13" s="152" t="s">
        <v>198</v>
      </c>
      <c r="S13" s="152" t="s">
        <v>199</v>
      </c>
      <c r="T13" s="171" t="s">
        <v>200</v>
      </c>
      <c r="U13" s="172" t="s">
        <v>201</v>
      </c>
      <c r="V13" s="148" t="s">
        <v>197</v>
      </c>
      <c r="W13" s="148"/>
      <c r="X13" s="148"/>
      <c r="Y13" s="147"/>
      <c r="Z13" s="142"/>
      <c r="AA13" s="155"/>
      <c r="AB13" s="144"/>
      <c r="AC13" s="162"/>
      <c r="AD13" s="144"/>
      <c r="AE13" s="144"/>
      <c r="AF13" s="152"/>
      <c r="AG13" s="144"/>
      <c r="AH13" s="173"/>
      <c r="AI13" s="144" t="s">
        <v>177</v>
      </c>
      <c r="AJ13" s="144"/>
      <c r="AK13" s="144"/>
      <c r="AL13" s="144"/>
      <c r="AM13" s="196"/>
      <c r="AN13" s="197"/>
      <c r="AO13" s="198" t="str" cm="1">
        <f t="array" ref="AO1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3" s="144"/>
      <c r="AQ13" s="152"/>
      <c r="AR13" s="173"/>
      <c r="AS13" s="173"/>
      <c r="AT13" s="144"/>
      <c r="AU13" s="142"/>
      <c r="AV13" s="147"/>
      <c r="AW13" s="148"/>
      <c r="AX13" s="174"/>
      <c r="AY13" s="175"/>
      <c r="AZ13" s="175"/>
      <c r="BA13" s="144"/>
      <c r="BB13" s="144"/>
      <c r="BC13" s="144"/>
      <c r="BD13" s="144"/>
      <c r="BE13" s="152"/>
      <c r="BF13" s="142"/>
      <c r="BG13" s="176"/>
      <c r="BH13" s="176"/>
      <c r="BI13" s="144"/>
      <c r="BJ13" s="144"/>
      <c r="BK13" s="169"/>
      <c r="BL13" s="169"/>
      <c r="BM13" s="169"/>
      <c r="BN13" s="152"/>
      <c r="BO13" s="177"/>
      <c r="BP13" s="177"/>
    </row>
    <row r="14" spans="1:16384" s="67" customFormat="1" ht="56" x14ac:dyDescent="0.25">
      <c r="B14" s="165">
        <f>TBLEventLog[[#This Row],[Date Investigated]]-TBLEventLog[[#This Row],[Date Notif.]]</f>
        <v>0</v>
      </c>
      <c r="C14" s="165">
        <f>TBLEventLog[[#This Row],[Date Notif.]]-TBLEventLog[[#This Row],[Event Date]]</f>
        <v>-45814</v>
      </c>
      <c r="D14" s="165">
        <f>TBLEventLog[[#This Row],[Date Event Closed Out]]-TBLEventLog[[#This Row],[Event Date]]</f>
        <v>-45814</v>
      </c>
      <c r="E14" s="165" t="str">
        <f>IF(TBLEventLog[[#This Row],[Event ID]]&lt;1,"Example Data","Real Data")</f>
        <v>Example Data</v>
      </c>
      <c r="F14" s="165">
        <f>YEAR(TBLEventLog[[#This Row],[Event Date]])</f>
        <v>2025</v>
      </c>
      <c r="G14" s="165">
        <f>MONTH(TBLEventLog[[#This Row],[Event Date]])</f>
        <v>6</v>
      </c>
      <c r="H14" s="165" t="str">
        <f>TBLEventLog[[#This Row],[Event Year]]&amp;"-"&amp;TBLEventLog[[#This Row],[Event Month]]</f>
        <v>2025-6</v>
      </c>
      <c r="I14" s="165" t="b">
        <f>ISNUMBER(TBLEventLog[[#This Row],[Date Event Completed]])</f>
        <v>0</v>
      </c>
      <c r="J14" s="129">
        <v>-6</v>
      </c>
      <c r="K14" s="130">
        <v>45814</v>
      </c>
      <c r="L14" s="130"/>
      <c r="M14" s="130"/>
      <c r="N14" s="131"/>
      <c r="O14" s="132">
        <v>93004</v>
      </c>
      <c r="P14" s="133"/>
      <c r="Q14" s="127"/>
      <c r="R14" s="127" t="s">
        <v>202</v>
      </c>
      <c r="S14" s="127" t="s">
        <v>203</v>
      </c>
      <c r="T14" s="134" t="s">
        <v>171</v>
      </c>
      <c r="U14" s="135" t="s">
        <v>204</v>
      </c>
      <c r="V14" s="136" t="s">
        <v>192</v>
      </c>
      <c r="W14" s="136" t="s">
        <v>173</v>
      </c>
      <c r="X14" s="136"/>
      <c r="Y14" s="128" t="s">
        <v>205</v>
      </c>
      <c r="Z14" s="137"/>
      <c r="AA14" s="138"/>
      <c r="AB14" s="126"/>
      <c r="AC14" s="139"/>
      <c r="AD14" s="126"/>
      <c r="AE14" s="126"/>
      <c r="AF14" s="127"/>
      <c r="AG14" s="126"/>
      <c r="AH14" s="140"/>
      <c r="AI14" s="126" t="s">
        <v>177</v>
      </c>
      <c r="AJ14" s="126"/>
      <c r="AK14" s="126"/>
      <c r="AL14" s="126"/>
      <c r="AM14" s="199"/>
      <c r="AN14" s="200"/>
      <c r="AO14" s="198" t="str" cm="1">
        <f t="array" ref="AO1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4" s="144"/>
      <c r="AQ14" s="152"/>
      <c r="AR14" s="173"/>
      <c r="AS14" s="173"/>
      <c r="AT14" s="144"/>
      <c r="AU14" s="142"/>
      <c r="AV14" s="147"/>
      <c r="AW14" s="148"/>
      <c r="AX14" s="174"/>
      <c r="AY14" s="175"/>
      <c r="AZ14" s="175"/>
      <c r="BA14" s="144"/>
      <c r="BB14" s="144"/>
      <c r="BC14" s="144"/>
      <c r="BD14" s="144"/>
      <c r="BE14" s="152"/>
      <c r="BF14" s="142"/>
      <c r="BG14" s="176"/>
      <c r="BH14" s="176"/>
      <c r="BI14" s="144"/>
      <c r="BJ14" s="144"/>
      <c r="BK14" s="169"/>
      <c r="BL14" s="169"/>
      <c r="BM14" s="169"/>
      <c r="BN14" s="152"/>
      <c r="BO14" s="177"/>
      <c r="BP14" s="177"/>
    </row>
    <row r="15" spans="1:16384" s="67" customFormat="1" ht="42" x14ac:dyDescent="0.25">
      <c r="B15" s="165">
        <f>TBLEventLog[[#This Row],[Date Investigated]]-TBLEventLog[[#This Row],[Date Notif.]]</f>
        <v>0</v>
      </c>
      <c r="C15" s="165">
        <f>TBLEventLog[[#This Row],[Date Notif.]]-TBLEventLog[[#This Row],[Event Date]]</f>
        <v>-45809</v>
      </c>
      <c r="D15" s="165">
        <f>TBLEventLog[[#This Row],[Date Event Closed Out]]-TBLEventLog[[#This Row],[Event Date]]</f>
        <v>-45809</v>
      </c>
      <c r="E15" s="165" t="str">
        <f>IF(TBLEventLog[[#This Row],[Event ID]]&lt;1,"Example Data","Real Data")</f>
        <v>Example Data</v>
      </c>
      <c r="F15" s="165">
        <f>YEAR(TBLEventLog[[#This Row],[Event Date]])</f>
        <v>2025</v>
      </c>
      <c r="G15" s="165">
        <f>MONTH(TBLEventLog[[#This Row],[Event Date]])</f>
        <v>6</v>
      </c>
      <c r="H15" s="165" t="str">
        <f>TBLEventLog[[#This Row],[Event Year]]&amp;"-"&amp;TBLEventLog[[#This Row],[Event Month]]</f>
        <v>2025-6</v>
      </c>
      <c r="I15" s="165" t="b">
        <f>ISNUMBER(TBLEventLog[[#This Row],[Date Event Completed]])</f>
        <v>0</v>
      </c>
      <c r="J15" s="166">
        <v>-7</v>
      </c>
      <c r="K15" s="167">
        <v>45809</v>
      </c>
      <c r="L15" s="167"/>
      <c r="M15" s="167"/>
      <c r="N15" s="168"/>
      <c r="O15" s="169" t="s">
        <v>206</v>
      </c>
      <c r="P15" s="170"/>
      <c r="Q15" s="152"/>
      <c r="R15" s="152" t="s">
        <v>207</v>
      </c>
      <c r="S15" s="152" t="s">
        <v>208</v>
      </c>
      <c r="T15" s="171" t="s">
        <v>171</v>
      </c>
      <c r="U15" s="172" t="s">
        <v>209</v>
      </c>
      <c r="V15" s="148" t="s">
        <v>173</v>
      </c>
      <c r="W15" s="148" t="s">
        <v>183</v>
      </c>
      <c r="X15" s="148"/>
      <c r="Y15" s="147"/>
      <c r="Z15" s="142"/>
      <c r="AA15" s="155"/>
      <c r="AB15" s="144"/>
      <c r="AC15" s="162"/>
      <c r="AD15" s="144"/>
      <c r="AE15" s="144"/>
      <c r="AF15" s="152" t="s">
        <v>210</v>
      </c>
      <c r="AG15" s="144"/>
      <c r="AH15" s="173"/>
      <c r="AI15" s="144" t="s">
        <v>177</v>
      </c>
      <c r="AJ15" s="144"/>
      <c r="AK15" s="144"/>
      <c r="AL15" s="144"/>
      <c r="AM15" s="196"/>
      <c r="AN15" s="197"/>
      <c r="AO15" s="198" t="str" cm="1">
        <f t="array" ref="AO1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5" s="144"/>
      <c r="AQ15" s="152"/>
      <c r="AR15" s="173"/>
      <c r="AS15" s="173"/>
      <c r="AT15" s="144"/>
      <c r="AU15" s="142"/>
      <c r="AV15" s="147"/>
      <c r="AW15" s="148"/>
      <c r="AX15" s="174"/>
      <c r="AY15" s="175"/>
      <c r="AZ15" s="175"/>
      <c r="BA15" s="144"/>
      <c r="BB15" s="144"/>
      <c r="BC15" s="144"/>
      <c r="BD15" s="144"/>
      <c r="BE15" s="152"/>
      <c r="BF15" s="142"/>
      <c r="BG15" s="176"/>
      <c r="BH15" s="176"/>
      <c r="BI15" s="144"/>
      <c r="BJ15" s="144"/>
      <c r="BK15" s="169"/>
      <c r="BL15" s="169"/>
      <c r="BM15" s="169"/>
      <c r="BN15" s="152"/>
      <c r="BO15" s="177"/>
      <c r="BP15" s="177"/>
    </row>
    <row r="16" spans="1:16384" s="67" customFormat="1" ht="42" x14ac:dyDescent="0.25">
      <c r="B16" s="165">
        <f>TBLEventLog[[#This Row],[Date Investigated]]-TBLEventLog[[#This Row],[Date Notif.]]</f>
        <v>0</v>
      </c>
      <c r="C16" s="165">
        <f>TBLEventLog[[#This Row],[Date Notif.]]-TBLEventLog[[#This Row],[Event Date]]</f>
        <v>-45818</v>
      </c>
      <c r="D16" s="165">
        <f>TBLEventLog[[#This Row],[Date Event Closed Out]]-TBLEventLog[[#This Row],[Event Date]]</f>
        <v>-45818</v>
      </c>
      <c r="E16" s="165" t="str">
        <f>IF(TBLEventLog[[#This Row],[Event ID]]&lt;1,"Example Data","Real Data")</f>
        <v>Example Data</v>
      </c>
      <c r="F16" s="165">
        <f>YEAR(TBLEventLog[[#This Row],[Event Date]])</f>
        <v>2025</v>
      </c>
      <c r="G16" s="165">
        <f>MONTH(TBLEventLog[[#This Row],[Event Date]])</f>
        <v>6</v>
      </c>
      <c r="H16" s="165" t="str">
        <f>TBLEventLog[[#This Row],[Event Year]]&amp;"-"&amp;TBLEventLog[[#This Row],[Event Month]]</f>
        <v>2025-6</v>
      </c>
      <c r="I16" s="165" t="b">
        <f>ISNUMBER(TBLEventLog[[#This Row],[Date Event Completed]])</f>
        <v>1</v>
      </c>
      <c r="J16" s="129">
        <v>-8</v>
      </c>
      <c r="K16" s="130">
        <v>45818</v>
      </c>
      <c r="L16" s="130"/>
      <c r="M16" s="130"/>
      <c r="N16" s="131"/>
      <c r="O16" s="132">
        <v>93003</v>
      </c>
      <c r="P16" s="133"/>
      <c r="Q16" s="127"/>
      <c r="R16" s="127" t="s">
        <v>211</v>
      </c>
      <c r="S16" s="127" t="s">
        <v>212</v>
      </c>
      <c r="T16" s="134" t="s">
        <v>181</v>
      </c>
      <c r="U16" s="135" t="s">
        <v>213</v>
      </c>
      <c r="V16" s="136" t="s">
        <v>192</v>
      </c>
      <c r="W16" s="136" t="s">
        <v>173</v>
      </c>
      <c r="X16" s="136"/>
      <c r="Y16" s="128" t="s">
        <v>184</v>
      </c>
      <c r="Z16" s="137">
        <v>45834</v>
      </c>
      <c r="AA16" s="138" t="s">
        <v>185</v>
      </c>
      <c r="AB16" s="126" t="s">
        <v>183</v>
      </c>
      <c r="AC16" s="139">
        <v>21</v>
      </c>
      <c r="AD16" s="126"/>
      <c r="AE16" s="126"/>
      <c r="AF16" s="127" t="s">
        <v>214</v>
      </c>
      <c r="AG16" s="126"/>
      <c r="AH16" s="140"/>
      <c r="AI16" s="126" t="s">
        <v>177</v>
      </c>
      <c r="AJ16" s="126"/>
      <c r="AK16" s="126"/>
      <c r="AL16" s="126"/>
      <c r="AM16" s="199"/>
      <c r="AN16" s="200"/>
      <c r="AO16" s="198" t="str" cm="1">
        <f t="array" ref="AO1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6" s="144"/>
      <c r="AQ16" s="152"/>
      <c r="AR16" s="173"/>
      <c r="AS16" s="173"/>
      <c r="AT16" s="144"/>
      <c r="AU16" s="142"/>
      <c r="AV16" s="147"/>
      <c r="AW16" s="148"/>
      <c r="AX16" s="174"/>
      <c r="AY16" s="175"/>
      <c r="AZ16" s="175"/>
      <c r="BA16" s="144"/>
      <c r="BB16" s="144"/>
      <c r="BC16" s="144"/>
      <c r="BD16" s="144"/>
      <c r="BE16" s="152"/>
      <c r="BF16" s="142"/>
      <c r="BG16" s="176"/>
      <c r="BH16" s="176"/>
      <c r="BI16" s="144"/>
      <c r="BJ16" s="144"/>
      <c r="BK16" s="169"/>
      <c r="BL16" s="169"/>
      <c r="BM16" s="169"/>
      <c r="BN16" s="152"/>
      <c r="BO16" s="177"/>
      <c r="BP16" s="177"/>
    </row>
    <row r="17" spans="2:69" s="67" customFormat="1" ht="42" x14ac:dyDescent="0.25">
      <c r="B17" s="165">
        <f>TBLEventLog[[#This Row],[Date Investigated]]-TBLEventLog[[#This Row],[Date Notif.]]</f>
        <v>0</v>
      </c>
      <c r="C17" s="165">
        <f>TBLEventLog[[#This Row],[Date Notif.]]-TBLEventLog[[#This Row],[Event Date]]</f>
        <v>-45818</v>
      </c>
      <c r="D17" s="165">
        <f>TBLEventLog[[#This Row],[Date Event Closed Out]]-TBLEventLog[[#This Row],[Event Date]]</f>
        <v>-45818</v>
      </c>
      <c r="E17" s="165" t="str">
        <f>IF(TBLEventLog[[#This Row],[Event ID]]&lt;1,"Example Data","Real Data")</f>
        <v>Example Data</v>
      </c>
      <c r="F17" s="165">
        <f>YEAR(TBLEventLog[[#This Row],[Event Date]])</f>
        <v>2025</v>
      </c>
      <c r="G17" s="165">
        <f>MONTH(TBLEventLog[[#This Row],[Event Date]])</f>
        <v>6</v>
      </c>
      <c r="H17" s="165" t="str">
        <f>TBLEventLog[[#This Row],[Event Year]]&amp;"-"&amp;TBLEventLog[[#This Row],[Event Month]]</f>
        <v>2025-6</v>
      </c>
      <c r="I17" s="165" t="b">
        <f>ISNUMBER(TBLEventLog[[#This Row],[Date Event Completed]])</f>
        <v>0</v>
      </c>
      <c r="J17" s="166">
        <v>-9</v>
      </c>
      <c r="K17" s="167">
        <v>45818</v>
      </c>
      <c r="L17" s="167"/>
      <c r="M17" s="167"/>
      <c r="N17" s="168"/>
      <c r="O17" s="169">
        <v>93002</v>
      </c>
      <c r="P17" s="170"/>
      <c r="Q17" s="152"/>
      <c r="R17" s="152" t="s">
        <v>215</v>
      </c>
      <c r="S17" s="152" t="s">
        <v>216</v>
      </c>
      <c r="T17" s="171" t="s">
        <v>217</v>
      </c>
      <c r="U17" s="172" t="s">
        <v>218</v>
      </c>
      <c r="V17" s="148" t="s">
        <v>173</v>
      </c>
      <c r="W17" s="148"/>
      <c r="X17" s="148"/>
      <c r="Y17" s="147"/>
      <c r="Z17" s="142"/>
      <c r="AA17" s="155"/>
      <c r="AB17" s="144"/>
      <c r="AC17" s="162"/>
      <c r="AD17" s="144"/>
      <c r="AE17" s="144"/>
      <c r="AF17" s="152"/>
      <c r="AG17" s="144"/>
      <c r="AH17" s="173"/>
      <c r="AI17" s="144" t="s">
        <v>177</v>
      </c>
      <c r="AJ17" s="144"/>
      <c r="AK17" s="144"/>
      <c r="AL17" s="144"/>
      <c r="AM17" s="196"/>
      <c r="AN17" s="197"/>
      <c r="AO17" s="198" t="str" cm="1">
        <f t="array" ref="AO1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7" s="144"/>
      <c r="AQ17" s="152"/>
      <c r="AR17" s="173"/>
      <c r="AS17" s="173"/>
      <c r="AT17" s="144"/>
      <c r="AU17" s="142"/>
      <c r="AV17" s="147"/>
      <c r="AW17" s="148"/>
      <c r="AX17" s="174"/>
      <c r="AY17" s="175"/>
      <c r="AZ17" s="175"/>
      <c r="BA17" s="144"/>
      <c r="BB17" s="144"/>
      <c r="BC17" s="144"/>
      <c r="BD17" s="144"/>
      <c r="BE17" s="152"/>
      <c r="BF17" s="142"/>
      <c r="BG17" s="176"/>
      <c r="BH17" s="176"/>
      <c r="BI17" s="144"/>
      <c r="BJ17" s="144"/>
      <c r="BK17" s="169"/>
      <c r="BL17" s="169"/>
      <c r="BM17" s="169"/>
      <c r="BN17" s="152"/>
      <c r="BO17" s="177"/>
      <c r="BP17" s="177"/>
    </row>
    <row r="18" spans="2:69" s="67" customFormat="1" ht="42" x14ac:dyDescent="0.25">
      <c r="B18" s="165">
        <f>TBLEventLog[[#This Row],[Date Investigated]]-TBLEventLog[[#This Row],[Date Notif.]]</f>
        <v>0</v>
      </c>
      <c r="C18" s="165">
        <f>TBLEventLog[[#This Row],[Date Notif.]]-TBLEventLog[[#This Row],[Event Date]]</f>
        <v>-45826</v>
      </c>
      <c r="D18" s="165">
        <f>TBLEventLog[[#This Row],[Date Event Closed Out]]-TBLEventLog[[#This Row],[Event Date]]</f>
        <v>-45826</v>
      </c>
      <c r="E18" s="165" t="str">
        <f>IF(TBLEventLog[[#This Row],[Event ID]]&lt;1,"Example Data","Real Data")</f>
        <v>Example Data</v>
      </c>
      <c r="F18" s="165">
        <f>YEAR(TBLEventLog[[#This Row],[Event Date]])</f>
        <v>2025</v>
      </c>
      <c r="G18" s="165">
        <f>MONTH(TBLEventLog[[#This Row],[Event Date]])</f>
        <v>6</v>
      </c>
      <c r="H18" s="165" t="str">
        <f>TBLEventLog[[#This Row],[Event Year]]&amp;"-"&amp;TBLEventLog[[#This Row],[Event Month]]</f>
        <v>2025-6</v>
      </c>
      <c r="I18" s="165" t="b">
        <f>ISNUMBER(TBLEventLog[[#This Row],[Date Event Completed]])</f>
        <v>1</v>
      </c>
      <c r="J18" s="129">
        <v>-10</v>
      </c>
      <c r="K18" s="130">
        <v>45826</v>
      </c>
      <c r="L18" s="130"/>
      <c r="M18" s="130"/>
      <c r="N18" s="131"/>
      <c r="O18" s="132">
        <v>93010</v>
      </c>
      <c r="P18" s="133"/>
      <c r="Q18" s="127"/>
      <c r="R18" s="127" t="s">
        <v>219</v>
      </c>
      <c r="S18" s="127" t="s">
        <v>220</v>
      </c>
      <c r="T18" s="134" t="s">
        <v>221</v>
      </c>
      <c r="U18" s="135" t="s">
        <v>222</v>
      </c>
      <c r="V18" s="136" t="s">
        <v>173</v>
      </c>
      <c r="W18" s="136" t="s">
        <v>197</v>
      </c>
      <c r="X18" s="136" t="s">
        <v>197</v>
      </c>
      <c r="Y18" s="128" t="s">
        <v>223</v>
      </c>
      <c r="Z18" s="137">
        <v>45876</v>
      </c>
      <c r="AA18" s="138" t="s">
        <v>185</v>
      </c>
      <c r="AB18" s="126" t="s">
        <v>197</v>
      </c>
      <c r="AC18" s="139">
        <v>2</v>
      </c>
      <c r="AD18" s="126"/>
      <c r="AE18" s="126"/>
      <c r="AF18" s="127"/>
      <c r="AG18" s="126"/>
      <c r="AH18" s="140"/>
      <c r="AI18" s="126" t="s">
        <v>177</v>
      </c>
      <c r="AJ18" s="126"/>
      <c r="AK18" s="126"/>
      <c r="AL18" s="126"/>
      <c r="AM18" s="199"/>
      <c r="AN18" s="200"/>
      <c r="AO18" s="198" t="str" cm="1">
        <f t="array" ref="AO1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8" s="144"/>
      <c r="AQ18" s="152"/>
      <c r="AR18" s="173"/>
      <c r="AS18" s="173"/>
      <c r="AT18" s="144"/>
      <c r="AU18" s="142"/>
      <c r="AV18" s="147"/>
      <c r="AW18" s="148"/>
      <c r="AX18" s="174"/>
      <c r="AY18" s="175"/>
      <c r="AZ18" s="175"/>
      <c r="BA18" s="144"/>
      <c r="BB18" s="144"/>
      <c r="BC18" s="144"/>
      <c r="BD18" s="144"/>
      <c r="BE18" s="152"/>
      <c r="BF18" s="142"/>
      <c r="BG18" s="176"/>
      <c r="BH18" s="176"/>
      <c r="BI18" s="144"/>
      <c r="BJ18" s="144"/>
      <c r="BK18" s="169"/>
      <c r="BL18" s="169"/>
      <c r="BM18" s="169"/>
      <c r="BN18" s="152"/>
      <c r="BO18" s="177"/>
      <c r="BP18" s="177"/>
    </row>
    <row r="19" spans="2:69" s="67" customFormat="1" ht="70" x14ac:dyDescent="0.25">
      <c r="B19" s="165">
        <f>TBLEventLog[[#This Row],[Date Investigated]]-TBLEventLog[[#This Row],[Date Notif.]]</f>
        <v>0</v>
      </c>
      <c r="C19" s="165">
        <f>TBLEventLog[[#This Row],[Date Notif.]]-TBLEventLog[[#This Row],[Event Date]]</f>
        <v>-45826</v>
      </c>
      <c r="D19" s="165">
        <f>TBLEventLog[[#This Row],[Date Event Closed Out]]-TBLEventLog[[#This Row],[Event Date]]</f>
        <v>-45826</v>
      </c>
      <c r="E19" s="165" t="str">
        <f>IF(TBLEventLog[[#This Row],[Event ID]]&lt;1,"Example Data","Real Data")</f>
        <v>Example Data</v>
      </c>
      <c r="F19" s="165">
        <f>YEAR(TBLEventLog[[#This Row],[Event Date]])</f>
        <v>2025</v>
      </c>
      <c r="G19" s="165">
        <f>MONTH(TBLEventLog[[#This Row],[Event Date]])</f>
        <v>6</v>
      </c>
      <c r="H19" s="165" t="str">
        <f>TBLEventLog[[#This Row],[Event Year]]&amp;"-"&amp;TBLEventLog[[#This Row],[Event Month]]</f>
        <v>2025-6</v>
      </c>
      <c r="I19" s="165" t="b">
        <f>ISNUMBER(TBLEventLog[[#This Row],[Date Event Completed]])</f>
        <v>1</v>
      </c>
      <c r="J19" s="166">
        <v>-11</v>
      </c>
      <c r="K19" s="167">
        <v>45826</v>
      </c>
      <c r="L19" s="167"/>
      <c r="M19" s="167"/>
      <c r="N19" s="168"/>
      <c r="O19" s="169">
        <v>93005</v>
      </c>
      <c r="P19" s="170"/>
      <c r="Q19" s="152"/>
      <c r="R19" s="152" t="s">
        <v>224</v>
      </c>
      <c r="S19" s="152" t="s">
        <v>225</v>
      </c>
      <c r="T19" s="171" t="s">
        <v>226</v>
      </c>
      <c r="U19" s="172" t="s">
        <v>227</v>
      </c>
      <c r="V19" s="148" t="s">
        <v>173</v>
      </c>
      <c r="W19" s="148" t="s">
        <v>173</v>
      </c>
      <c r="X19" s="148"/>
      <c r="Y19" s="147" t="s">
        <v>228</v>
      </c>
      <c r="Z19" s="142">
        <v>45827</v>
      </c>
      <c r="AA19" s="155" t="s">
        <v>185</v>
      </c>
      <c r="AB19" s="144" t="s">
        <v>173</v>
      </c>
      <c r="AC19" s="162" t="s">
        <v>197</v>
      </c>
      <c r="AD19" s="144" t="s">
        <v>173</v>
      </c>
      <c r="AE19" s="144"/>
      <c r="AF19" s="152"/>
      <c r="AG19" s="144"/>
      <c r="AH19" s="173"/>
      <c r="AI19" s="144" t="s">
        <v>177</v>
      </c>
      <c r="AJ19" s="144"/>
      <c r="AK19" s="144"/>
      <c r="AL19" s="144"/>
      <c r="AM19" s="196"/>
      <c r="AN19" s="197"/>
      <c r="AO19" s="198" t="str" cm="1">
        <f t="array" ref="AO1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9" s="144"/>
      <c r="AQ19" s="152"/>
      <c r="AR19" s="173"/>
      <c r="AS19" s="173"/>
      <c r="AT19" s="144"/>
      <c r="AU19" s="142"/>
      <c r="AV19" s="147"/>
      <c r="AW19" s="148"/>
      <c r="AX19" s="174"/>
      <c r="AY19" s="175"/>
      <c r="AZ19" s="175"/>
      <c r="BA19" s="144"/>
      <c r="BB19" s="144"/>
      <c r="BC19" s="144"/>
      <c r="BD19" s="144"/>
      <c r="BE19" s="152"/>
      <c r="BF19" s="142"/>
      <c r="BG19" s="176"/>
      <c r="BH19" s="176"/>
      <c r="BI19" s="144"/>
      <c r="BJ19" s="144"/>
      <c r="BK19" s="169"/>
      <c r="BL19" s="169"/>
      <c r="BM19" s="169"/>
      <c r="BN19" s="152"/>
      <c r="BO19" s="177"/>
      <c r="BP19" s="177"/>
    </row>
    <row r="20" spans="2:69" s="67" customFormat="1" ht="42" x14ac:dyDescent="0.25">
      <c r="B20" s="165">
        <f>TBLEventLog[[#This Row],[Date Investigated]]-TBLEventLog[[#This Row],[Date Notif.]]</f>
        <v>0</v>
      </c>
      <c r="C20" s="165">
        <f>TBLEventLog[[#This Row],[Date Notif.]]-TBLEventLog[[#This Row],[Event Date]]</f>
        <v>-45833</v>
      </c>
      <c r="D20" s="165">
        <f>TBLEventLog[[#This Row],[Date Event Closed Out]]-TBLEventLog[[#This Row],[Event Date]]</f>
        <v>-45833</v>
      </c>
      <c r="E20" s="165" t="str">
        <f>IF(TBLEventLog[[#This Row],[Event ID]]&lt;1,"Example Data","Real Data")</f>
        <v>Example Data</v>
      </c>
      <c r="F20" s="165">
        <f>YEAR(TBLEventLog[[#This Row],[Event Date]])</f>
        <v>2025</v>
      </c>
      <c r="G20" s="165">
        <f>MONTH(TBLEventLog[[#This Row],[Event Date]])</f>
        <v>6</v>
      </c>
      <c r="H20" s="165" t="str">
        <f>TBLEventLog[[#This Row],[Event Year]]&amp;"-"&amp;TBLEventLog[[#This Row],[Event Month]]</f>
        <v>2025-6</v>
      </c>
      <c r="I20" s="165" t="b">
        <f>ISNUMBER(TBLEventLog[[#This Row],[Date Event Completed]])</f>
        <v>0</v>
      </c>
      <c r="J20" s="129">
        <v>-12</v>
      </c>
      <c r="K20" s="130">
        <v>45833</v>
      </c>
      <c r="L20" s="130"/>
      <c r="M20" s="130"/>
      <c r="N20" s="131"/>
      <c r="O20" s="132">
        <v>93010</v>
      </c>
      <c r="P20" s="133"/>
      <c r="Q20" s="127"/>
      <c r="R20" s="127" t="s">
        <v>229</v>
      </c>
      <c r="S20" s="127" t="s">
        <v>230</v>
      </c>
      <c r="T20" s="134" t="s">
        <v>226</v>
      </c>
      <c r="U20" s="135" t="s">
        <v>231</v>
      </c>
      <c r="V20" s="136"/>
      <c r="W20" s="136"/>
      <c r="X20" s="136"/>
      <c r="Y20" s="128"/>
      <c r="Z20" s="137"/>
      <c r="AA20" s="138"/>
      <c r="AB20" s="126"/>
      <c r="AC20" s="139"/>
      <c r="AD20" s="126"/>
      <c r="AE20" s="126"/>
      <c r="AF20" s="127"/>
      <c r="AG20" s="126"/>
      <c r="AH20" s="140"/>
      <c r="AI20" s="126" t="s">
        <v>177</v>
      </c>
      <c r="AJ20" s="126"/>
      <c r="AK20" s="126"/>
      <c r="AL20" s="126"/>
      <c r="AM20" s="199"/>
      <c r="AN20" s="200"/>
      <c r="AO20" s="198" t="str" cm="1">
        <f t="array" ref="AO2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0" s="144"/>
      <c r="AQ20" s="152"/>
      <c r="AR20" s="173"/>
      <c r="AS20" s="173"/>
      <c r="AT20" s="144"/>
      <c r="AU20" s="142"/>
      <c r="AV20" s="147"/>
      <c r="AW20" s="148"/>
      <c r="AX20" s="174"/>
      <c r="AY20" s="175"/>
      <c r="AZ20" s="175"/>
      <c r="BA20" s="144"/>
      <c r="BB20" s="144"/>
      <c r="BC20" s="144"/>
      <c r="BD20" s="144"/>
      <c r="BE20" s="152"/>
      <c r="BF20" s="142"/>
      <c r="BG20" s="176"/>
      <c r="BH20" s="176"/>
      <c r="BI20" s="144"/>
      <c r="BJ20" s="144"/>
      <c r="BK20" s="169"/>
      <c r="BL20" s="169"/>
      <c r="BM20" s="169"/>
      <c r="BN20" s="152"/>
      <c r="BO20" s="177"/>
      <c r="BP20" s="177"/>
    </row>
    <row r="21" spans="2:69" s="67" customFormat="1" ht="42" x14ac:dyDescent="0.25">
      <c r="B21" s="165">
        <f>TBLEventLog[[#This Row],[Date Investigated]]-TBLEventLog[[#This Row],[Date Notif.]]</f>
        <v>0</v>
      </c>
      <c r="C21" s="165">
        <f>TBLEventLog[[#This Row],[Date Notif.]]-TBLEventLog[[#This Row],[Event Date]]</f>
        <v>-45833</v>
      </c>
      <c r="D21" s="165">
        <f>TBLEventLog[[#This Row],[Date Event Closed Out]]-TBLEventLog[[#This Row],[Event Date]]</f>
        <v>-45833</v>
      </c>
      <c r="E21" s="165" t="str">
        <f>IF(TBLEventLog[[#This Row],[Event ID]]&lt;1,"Example Data","Real Data")</f>
        <v>Example Data</v>
      </c>
      <c r="F21" s="165">
        <f>YEAR(TBLEventLog[[#This Row],[Event Date]])</f>
        <v>2025</v>
      </c>
      <c r="G21" s="165">
        <f>MONTH(TBLEventLog[[#This Row],[Event Date]])</f>
        <v>6</v>
      </c>
      <c r="H21" s="165" t="str">
        <f>TBLEventLog[[#This Row],[Event Year]]&amp;"-"&amp;TBLEventLog[[#This Row],[Event Month]]</f>
        <v>2025-6</v>
      </c>
      <c r="I21" s="165" t="b">
        <f>ISNUMBER(TBLEventLog[[#This Row],[Date Event Completed]])</f>
        <v>0</v>
      </c>
      <c r="J21" s="166">
        <v>-13</v>
      </c>
      <c r="K21" s="167">
        <v>45833</v>
      </c>
      <c r="L21" s="167"/>
      <c r="M21" s="167"/>
      <c r="N21" s="168"/>
      <c r="O21" s="169">
        <v>93010</v>
      </c>
      <c r="P21" s="170"/>
      <c r="Q21" s="152"/>
      <c r="R21" s="152" t="s">
        <v>232</v>
      </c>
      <c r="S21" s="152" t="s">
        <v>233</v>
      </c>
      <c r="T21" s="171"/>
      <c r="U21" s="172"/>
      <c r="V21" s="148"/>
      <c r="W21" s="148"/>
      <c r="X21" s="148"/>
      <c r="Y21" s="147"/>
      <c r="Z21" s="142"/>
      <c r="AA21" s="155"/>
      <c r="AB21" s="144"/>
      <c r="AC21" s="162"/>
      <c r="AD21" s="144"/>
      <c r="AE21" s="144"/>
      <c r="AF21" s="152" t="s">
        <v>234</v>
      </c>
      <c r="AG21" s="144"/>
      <c r="AH21" s="173"/>
      <c r="AI21" s="144" t="s">
        <v>177</v>
      </c>
      <c r="AJ21" s="144"/>
      <c r="AK21" s="144"/>
      <c r="AL21" s="144"/>
      <c r="AM21" s="196"/>
      <c r="AN21" s="197"/>
      <c r="AO21" s="198" t="str" cm="1">
        <f t="array" ref="AO2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1" s="144"/>
      <c r="AQ21" s="152"/>
      <c r="AR21" s="173"/>
      <c r="AS21" s="173"/>
      <c r="AT21" s="144"/>
      <c r="AU21" s="142"/>
      <c r="AV21" s="147"/>
      <c r="AW21" s="148"/>
      <c r="AX21" s="174"/>
      <c r="AY21" s="175"/>
      <c r="AZ21" s="175"/>
      <c r="BA21" s="144"/>
      <c r="BB21" s="144"/>
      <c r="BC21" s="144"/>
      <c r="BD21" s="144"/>
      <c r="BE21" s="152"/>
      <c r="BF21" s="142"/>
      <c r="BG21" s="176"/>
      <c r="BH21" s="176"/>
      <c r="BI21" s="144"/>
      <c r="BJ21" s="144"/>
      <c r="BK21" s="169"/>
      <c r="BL21" s="169"/>
      <c r="BM21" s="169"/>
      <c r="BN21" s="152"/>
      <c r="BO21" s="177"/>
      <c r="BP21" s="177"/>
    </row>
    <row r="22" spans="2:69" s="67" customFormat="1" ht="42" x14ac:dyDescent="0.25">
      <c r="B22" s="165">
        <f>TBLEventLog[[#This Row],[Date Investigated]]-TBLEventLog[[#This Row],[Date Notif.]]</f>
        <v>0</v>
      </c>
      <c r="C22" s="165">
        <f>TBLEventLog[[#This Row],[Date Notif.]]-TBLEventLog[[#This Row],[Event Date]]</f>
        <v>-45833</v>
      </c>
      <c r="D22" s="165">
        <f>TBLEventLog[[#This Row],[Date Event Closed Out]]-TBLEventLog[[#This Row],[Event Date]]</f>
        <v>-45833</v>
      </c>
      <c r="E22" s="165" t="str">
        <f>IF(TBLEventLog[[#This Row],[Event ID]]&lt;1,"Example Data","Real Data")</f>
        <v>Example Data</v>
      </c>
      <c r="F22" s="165">
        <f>YEAR(TBLEventLog[[#This Row],[Event Date]])</f>
        <v>2025</v>
      </c>
      <c r="G22" s="165">
        <f>MONTH(TBLEventLog[[#This Row],[Event Date]])</f>
        <v>6</v>
      </c>
      <c r="H22" s="165" t="str">
        <f>TBLEventLog[[#This Row],[Event Year]]&amp;"-"&amp;TBLEventLog[[#This Row],[Event Month]]</f>
        <v>2025-6</v>
      </c>
      <c r="I22" s="165" t="b">
        <f>ISNUMBER(TBLEventLog[[#This Row],[Date Event Completed]])</f>
        <v>0</v>
      </c>
      <c r="J22" s="129">
        <v>-14</v>
      </c>
      <c r="K22" s="130">
        <v>45833</v>
      </c>
      <c r="L22" s="130"/>
      <c r="M22" s="130"/>
      <c r="N22" s="131"/>
      <c r="O22" s="132">
        <v>93010</v>
      </c>
      <c r="P22" s="133"/>
      <c r="Q22" s="127"/>
      <c r="R22" s="127" t="s">
        <v>235</v>
      </c>
      <c r="S22" s="127" t="s">
        <v>233</v>
      </c>
      <c r="T22" s="134"/>
      <c r="U22" s="135"/>
      <c r="V22" s="136"/>
      <c r="W22" s="136"/>
      <c r="X22" s="136"/>
      <c r="Y22" s="128"/>
      <c r="Z22" s="137"/>
      <c r="AA22" s="138"/>
      <c r="AB22" s="126"/>
      <c r="AC22" s="139"/>
      <c r="AD22" s="126"/>
      <c r="AE22" s="126"/>
      <c r="AF22" s="127"/>
      <c r="AG22" s="126"/>
      <c r="AH22" s="140"/>
      <c r="AI22" s="126" t="s">
        <v>177</v>
      </c>
      <c r="AJ22" s="126"/>
      <c r="AK22" s="126"/>
      <c r="AL22" s="126"/>
      <c r="AM22" s="199"/>
      <c r="AN22" s="200"/>
      <c r="AO22" s="198" t="str" cm="1">
        <f t="array" ref="AO2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2" s="144"/>
      <c r="AQ22" s="152"/>
      <c r="AR22" s="173"/>
      <c r="AS22" s="173"/>
      <c r="AT22" s="144"/>
      <c r="AU22" s="142"/>
      <c r="AV22" s="147"/>
      <c r="AW22" s="148"/>
      <c r="AX22" s="174"/>
      <c r="AY22" s="175"/>
      <c r="AZ22" s="175"/>
      <c r="BA22" s="144"/>
      <c r="BB22" s="144"/>
      <c r="BC22" s="144"/>
      <c r="BD22" s="144"/>
      <c r="BE22" s="152"/>
      <c r="BF22" s="142"/>
      <c r="BG22" s="176"/>
      <c r="BH22" s="176"/>
      <c r="BI22" s="144"/>
      <c r="BJ22" s="144"/>
      <c r="BK22" s="169"/>
      <c r="BL22" s="169"/>
      <c r="BM22" s="169"/>
      <c r="BN22" s="152"/>
      <c r="BO22" s="177"/>
      <c r="BP22" s="177"/>
    </row>
    <row r="23" spans="2:69" s="67" customFormat="1" ht="84" x14ac:dyDescent="0.25">
      <c r="B23" s="165">
        <f>TBLEventLog[[#This Row],[Date Investigated]]-TBLEventLog[[#This Row],[Date Notif.]]</f>
        <v>0</v>
      </c>
      <c r="C23" s="165">
        <f>TBLEventLog[[#This Row],[Date Notif.]]-TBLEventLog[[#This Row],[Event Date]]</f>
        <v>-45833</v>
      </c>
      <c r="D23" s="165">
        <f>TBLEventLog[[#This Row],[Date Event Closed Out]]-TBLEventLog[[#This Row],[Event Date]]</f>
        <v>-45833</v>
      </c>
      <c r="E23" s="165" t="str">
        <f>IF(TBLEventLog[[#This Row],[Event ID]]&lt;1,"Example Data","Real Data")</f>
        <v>Example Data</v>
      </c>
      <c r="F23" s="165">
        <f>YEAR(TBLEventLog[[#This Row],[Event Date]])</f>
        <v>2025</v>
      </c>
      <c r="G23" s="165">
        <f>MONTH(TBLEventLog[[#This Row],[Event Date]])</f>
        <v>6</v>
      </c>
      <c r="H23" s="165" t="str">
        <f>TBLEventLog[[#This Row],[Event Year]]&amp;"-"&amp;TBLEventLog[[#This Row],[Event Month]]</f>
        <v>2025-6</v>
      </c>
      <c r="I23" s="165" t="b">
        <f>ISNUMBER(TBLEventLog[[#This Row],[Date Event Completed]])</f>
        <v>0</v>
      </c>
      <c r="J23" s="166">
        <v>-15</v>
      </c>
      <c r="K23" s="167">
        <v>45833</v>
      </c>
      <c r="L23" s="167"/>
      <c r="M23" s="167"/>
      <c r="N23" s="168"/>
      <c r="O23" s="169" t="s">
        <v>236</v>
      </c>
      <c r="P23" s="170"/>
      <c r="Q23" s="152"/>
      <c r="R23" s="152" t="s">
        <v>237</v>
      </c>
      <c r="S23" s="152" t="s">
        <v>238</v>
      </c>
      <c r="T23" s="171" t="s">
        <v>217</v>
      </c>
      <c r="U23" s="172"/>
      <c r="V23" s="148" t="s">
        <v>173</v>
      </c>
      <c r="W23" s="148" t="s">
        <v>183</v>
      </c>
      <c r="X23" s="148"/>
      <c r="Y23" s="147"/>
      <c r="Z23" s="142"/>
      <c r="AA23" s="155"/>
      <c r="AB23" s="144"/>
      <c r="AC23" s="162"/>
      <c r="AD23" s="144"/>
      <c r="AE23" s="144"/>
      <c r="AF23" s="152"/>
      <c r="AG23" s="144"/>
      <c r="AH23" s="173"/>
      <c r="AI23" s="144" t="s">
        <v>177</v>
      </c>
      <c r="AJ23" s="144"/>
      <c r="AK23" s="144"/>
      <c r="AL23" s="144"/>
      <c r="AM23" s="196"/>
      <c r="AN23" s="197"/>
      <c r="AO23" s="198" t="str" cm="1">
        <f t="array" ref="AO2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3" s="144"/>
      <c r="AQ23" s="152"/>
      <c r="AR23" s="173"/>
      <c r="AS23" s="173"/>
      <c r="AT23" s="144"/>
      <c r="AU23" s="142"/>
      <c r="AV23" s="147"/>
      <c r="AW23" s="148"/>
      <c r="AX23" s="174"/>
      <c r="AY23" s="175"/>
      <c r="AZ23" s="175"/>
      <c r="BA23" s="144"/>
      <c r="BB23" s="144"/>
      <c r="BC23" s="144"/>
      <c r="BD23" s="144"/>
      <c r="BE23" s="152"/>
      <c r="BF23" s="142"/>
      <c r="BG23" s="176"/>
      <c r="BH23" s="176"/>
      <c r="BI23" s="144"/>
      <c r="BJ23" s="144"/>
      <c r="BK23" s="169"/>
      <c r="BL23" s="169"/>
      <c r="BM23" s="169"/>
      <c r="BN23" s="152"/>
      <c r="BO23" s="177"/>
      <c r="BP23" s="177"/>
    </row>
    <row r="24" spans="2:69" s="67" customFormat="1" ht="28" x14ac:dyDescent="0.25">
      <c r="B24" s="165">
        <f>TBLEventLog[[#This Row],[Date Investigated]]-TBLEventLog[[#This Row],[Date Notif.]]</f>
        <v>0</v>
      </c>
      <c r="C24" s="165">
        <f>TBLEventLog[[#This Row],[Date Notif.]]-TBLEventLog[[#This Row],[Event Date]]</f>
        <v>-45839</v>
      </c>
      <c r="D24" s="165">
        <f>TBLEventLog[[#This Row],[Date Event Closed Out]]-TBLEventLog[[#This Row],[Event Date]]</f>
        <v>-45839</v>
      </c>
      <c r="E24" s="165" t="str">
        <f>IF(TBLEventLog[[#This Row],[Event ID]]&lt;1,"Example Data","Real Data")</f>
        <v>Example Data</v>
      </c>
      <c r="F24" s="165">
        <f>YEAR(TBLEventLog[[#This Row],[Event Date]])</f>
        <v>2025</v>
      </c>
      <c r="G24" s="165">
        <f>MONTH(TBLEventLog[[#This Row],[Event Date]])</f>
        <v>7</v>
      </c>
      <c r="H24" s="165" t="str">
        <f>TBLEventLog[[#This Row],[Event Year]]&amp;"-"&amp;TBLEventLog[[#This Row],[Event Month]]</f>
        <v>2025-7</v>
      </c>
      <c r="I24" s="165" t="b">
        <f>ISNUMBER(TBLEventLog[[#This Row],[Date Event Completed]])</f>
        <v>0</v>
      </c>
      <c r="J24" s="129">
        <v>-16</v>
      </c>
      <c r="K24" s="130">
        <v>45839</v>
      </c>
      <c r="L24" s="130"/>
      <c r="M24" s="130"/>
      <c r="N24" s="131"/>
      <c r="O24" s="132">
        <v>93007</v>
      </c>
      <c r="P24" s="133"/>
      <c r="Q24" s="127"/>
      <c r="R24" s="127" t="s">
        <v>239</v>
      </c>
      <c r="S24" s="127" t="s">
        <v>240</v>
      </c>
      <c r="T24" s="134"/>
      <c r="U24" s="135"/>
      <c r="V24" s="136"/>
      <c r="W24" s="136"/>
      <c r="X24" s="136"/>
      <c r="Y24" s="128"/>
      <c r="Z24" s="137"/>
      <c r="AA24" s="138"/>
      <c r="AB24" s="126"/>
      <c r="AC24" s="139"/>
      <c r="AD24" s="126"/>
      <c r="AE24" s="126"/>
      <c r="AF24" s="127"/>
      <c r="AG24" s="126"/>
      <c r="AH24" s="140"/>
      <c r="AI24" s="126" t="s">
        <v>177</v>
      </c>
      <c r="AJ24" s="126"/>
      <c r="AK24" s="126"/>
      <c r="AL24" s="126"/>
      <c r="AM24" s="199"/>
      <c r="AN24" s="200"/>
      <c r="AO24" s="198" t="str" cm="1">
        <f t="array" ref="AO2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4" s="144"/>
      <c r="AQ24" s="152"/>
      <c r="AR24" s="173"/>
      <c r="AS24" s="173"/>
      <c r="AT24" s="144"/>
      <c r="AU24" s="142"/>
      <c r="AV24" s="147"/>
      <c r="AW24" s="148"/>
      <c r="AX24" s="174"/>
      <c r="AY24" s="175"/>
      <c r="AZ24" s="175"/>
      <c r="BA24" s="144"/>
      <c r="BB24" s="144"/>
      <c r="BC24" s="144"/>
      <c r="BD24" s="144"/>
      <c r="BE24" s="152"/>
      <c r="BF24" s="142"/>
      <c r="BG24" s="176"/>
      <c r="BH24" s="176"/>
      <c r="BI24" s="144"/>
      <c r="BJ24" s="144"/>
      <c r="BK24" s="169"/>
      <c r="BL24" s="169"/>
      <c r="BM24" s="169"/>
      <c r="BN24" s="152"/>
      <c r="BO24" s="177"/>
      <c r="BP24" s="177"/>
    </row>
    <row r="25" spans="2:69" ht="28" x14ac:dyDescent="0.25">
      <c r="B25" s="165">
        <f>TBLEventLog[[#This Row],[Date Investigated]]-TBLEventLog[[#This Row],[Date Notif.]]</f>
        <v>0</v>
      </c>
      <c r="C25" s="165">
        <f>TBLEventLog[[#This Row],[Date Notif.]]-TBLEventLog[[#This Row],[Event Date]]</f>
        <v>-45847</v>
      </c>
      <c r="D25" s="165">
        <f>TBLEventLog[[#This Row],[Date Event Closed Out]]-TBLEventLog[[#This Row],[Event Date]]</f>
        <v>-45847</v>
      </c>
      <c r="E25" s="165" t="str">
        <f>IF(TBLEventLog[[#This Row],[Event ID]]&lt;1,"Example Data","Real Data")</f>
        <v>Example Data</v>
      </c>
      <c r="F25" s="165">
        <f>YEAR(TBLEventLog[[#This Row],[Event Date]])</f>
        <v>2025</v>
      </c>
      <c r="G25" s="165">
        <f>MONTH(TBLEventLog[[#This Row],[Event Date]])</f>
        <v>7</v>
      </c>
      <c r="H25" s="165" t="str">
        <f>TBLEventLog[[#This Row],[Event Year]]&amp;"-"&amp;TBLEventLog[[#This Row],[Event Month]]</f>
        <v>2025-7</v>
      </c>
      <c r="I25" s="165" t="b">
        <f>ISNUMBER(TBLEventLog[[#This Row],[Date Event Completed]])</f>
        <v>1</v>
      </c>
      <c r="J25" s="166">
        <v>-17</v>
      </c>
      <c r="K25" s="167">
        <v>45847</v>
      </c>
      <c r="L25" s="167"/>
      <c r="M25" s="167"/>
      <c r="N25" s="168"/>
      <c r="O25" s="169">
        <v>93009</v>
      </c>
      <c r="P25" s="170"/>
      <c r="Q25" s="152"/>
      <c r="R25" s="152" t="s">
        <v>241</v>
      </c>
      <c r="S25" s="152" t="s">
        <v>242</v>
      </c>
      <c r="T25" s="171" t="s">
        <v>226</v>
      </c>
      <c r="U25" s="172"/>
      <c r="V25" s="148"/>
      <c r="W25" s="148"/>
      <c r="X25" s="148"/>
      <c r="Y25" s="147" t="s">
        <v>243</v>
      </c>
      <c r="Z25" s="142">
        <v>45968</v>
      </c>
      <c r="AA25" s="155" t="s">
        <v>244</v>
      </c>
      <c r="AB25" s="144" t="s">
        <v>173</v>
      </c>
      <c r="AC25" s="162" t="s">
        <v>245</v>
      </c>
      <c r="AD25" s="144" t="s">
        <v>173</v>
      </c>
      <c r="AE25" s="144"/>
      <c r="AF25" s="152"/>
      <c r="AG25" s="144"/>
      <c r="AH25" s="173"/>
      <c r="AI25" s="144" t="s">
        <v>177</v>
      </c>
      <c r="AJ25" s="144"/>
      <c r="AK25" s="144"/>
      <c r="AL25" s="144"/>
      <c r="AM25" s="196"/>
      <c r="AN25" s="197"/>
      <c r="AO25" s="198" t="str" cm="1">
        <f t="array" ref="AO2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5" s="144"/>
      <c r="AQ25" s="152"/>
      <c r="AR25" s="173"/>
      <c r="AS25" s="173"/>
      <c r="AT25" s="144"/>
      <c r="AU25" s="142"/>
      <c r="AV25" s="147"/>
      <c r="AW25" s="148"/>
      <c r="AX25" s="174"/>
      <c r="AY25" s="175"/>
      <c r="AZ25" s="175"/>
      <c r="BA25" s="144"/>
      <c r="BB25" s="144"/>
      <c r="BC25" s="144"/>
      <c r="BD25" s="144"/>
      <c r="BE25" s="152"/>
      <c r="BF25" s="142"/>
      <c r="BG25" s="176"/>
      <c r="BH25" s="176"/>
      <c r="BI25" s="144"/>
      <c r="BJ25" s="144"/>
      <c r="BK25" s="169"/>
      <c r="BL25" s="169"/>
      <c r="BM25" s="169"/>
      <c r="BN25" s="152"/>
      <c r="BO25" s="177"/>
      <c r="BP25" s="177"/>
      <c r="BQ25" s="7"/>
    </row>
    <row r="26" spans="2:69" ht="70" x14ac:dyDescent="0.25">
      <c r="B26" s="165">
        <f>TBLEventLog[[#This Row],[Date Investigated]]-TBLEventLog[[#This Row],[Date Notif.]]</f>
        <v>0</v>
      </c>
      <c r="C26" s="165">
        <f>TBLEventLog[[#This Row],[Date Notif.]]-TBLEventLog[[#This Row],[Event Date]]</f>
        <v>-45846</v>
      </c>
      <c r="D26" s="165">
        <f>TBLEventLog[[#This Row],[Date Event Closed Out]]-TBLEventLog[[#This Row],[Event Date]]</f>
        <v>-45846</v>
      </c>
      <c r="E26" s="165" t="str">
        <f>IF(TBLEventLog[[#This Row],[Event ID]]&lt;1,"Example Data","Real Data")</f>
        <v>Example Data</v>
      </c>
      <c r="F26" s="165">
        <f>YEAR(TBLEventLog[[#This Row],[Event Date]])</f>
        <v>2025</v>
      </c>
      <c r="G26" s="165">
        <f>MONTH(TBLEventLog[[#This Row],[Event Date]])</f>
        <v>7</v>
      </c>
      <c r="H26" s="165" t="str">
        <f>TBLEventLog[[#This Row],[Event Year]]&amp;"-"&amp;TBLEventLog[[#This Row],[Event Month]]</f>
        <v>2025-7</v>
      </c>
      <c r="I26" s="165" t="b">
        <f>ISNUMBER(TBLEventLog[[#This Row],[Date Event Completed]])</f>
        <v>0</v>
      </c>
      <c r="J26" s="129">
        <v>-18</v>
      </c>
      <c r="K26" s="130">
        <v>45846</v>
      </c>
      <c r="L26" s="130"/>
      <c r="M26" s="130"/>
      <c r="N26" s="131"/>
      <c r="O26" s="132">
        <v>93006</v>
      </c>
      <c r="P26" s="133"/>
      <c r="Q26" s="127"/>
      <c r="R26" s="127" t="s">
        <v>246</v>
      </c>
      <c r="S26" s="127" t="s">
        <v>247</v>
      </c>
      <c r="T26" s="134" t="s">
        <v>226</v>
      </c>
      <c r="U26" s="135"/>
      <c r="V26" s="136"/>
      <c r="W26" s="136"/>
      <c r="X26" s="136"/>
      <c r="Y26" s="128"/>
      <c r="Z26" s="137"/>
      <c r="AA26" s="138"/>
      <c r="AB26" s="126"/>
      <c r="AC26" s="139"/>
      <c r="AD26" s="126"/>
      <c r="AE26" s="126"/>
      <c r="AF26" s="127"/>
      <c r="AG26" s="126"/>
      <c r="AH26" s="140"/>
      <c r="AI26" s="126" t="s">
        <v>177</v>
      </c>
      <c r="AJ26" s="126"/>
      <c r="AK26" s="126"/>
      <c r="AL26" s="126"/>
      <c r="AM26" s="199"/>
      <c r="AN26" s="200"/>
      <c r="AO26" s="198" t="str" cm="1">
        <f t="array" ref="AO2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6" s="144"/>
      <c r="AQ26" s="152"/>
      <c r="AR26" s="173"/>
      <c r="AS26" s="173"/>
      <c r="AT26" s="144"/>
      <c r="AU26" s="142"/>
      <c r="AV26" s="147"/>
      <c r="AW26" s="148"/>
      <c r="AX26" s="174"/>
      <c r="AY26" s="175"/>
      <c r="AZ26" s="175"/>
      <c r="BA26" s="144"/>
      <c r="BB26" s="144"/>
      <c r="BC26" s="144"/>
      <c r="BD26" s="144"/>
      <c r="BE26" s="152"/>
      <c r="BF26" s="142"/>
      <c r="BG26" s="176"/>
      <c r="BH26" s="176"/>
      <c r="BI26" s="144"/>
      <c r="BJ26" s="144"/>
      <c r="BK26" s="169"/>
      <c r="BL26" s="169"/>
      <c r="BM26" s="169"/>
      <c r="BN26" s="152"/>
      <c r="BO26" s="177"/>
      <c r="BP26" s="177"/>
      <c r="BQ26" s="7"/>
    </row>
    <row r="27" spans="2:69" ht="42" x14ac:dyDescent="0.25">
      <c r="B27" s="165">
        <f>TBLEventLog[[#This Row],[Date Investigated]]-TBLEventLog[[#This Row],[Date Notif.]]</f>
        <v>0</v>
      </c>
      <c r="C27" s="165">
        <f>TBLEventLog[[#This Row],[Date Notif.]]-TBLEventLog[[#This Row],[Event Date]]</f>
        <v>-45847</v>
      </c>
      <c r="D27" s="165">
        <f>TBLEventLog[[#This Row],[Date Event Closed Out]]-TBLEventLog[[#This Row],[Event Date]]</f>
        <v>-45847</v>
      </c>
      <c r="E27" s="165" t="str">
        <f>IF(TBLEventLog[[#This Row],[Event ID]]&lt;1,"Example Data","Real Data")</f>
        <v>Example Data</v>
      </c>
      <c r="F27" s="165">
        <f>YEAR(TBLEventLog[[#This Row],[Event Date]])</f>
        <v>2025</v>
      </c>
      <c r="G27" s="165">
        <f>MONTH(TBLEventLog[[#This Row],[Event Date]])</f>
        <v>7</v>
      </c>
      <c r="H27" s="165" t="str">
        <f>TBLEventLog[[#This Row],[Event Year]]&amp;"-"&amp;TBLEventLog[[#This Row],[Event Month]]</f>
        <v>2025-7</v>
      </c>
      <c r="I27" s="165" t="b">
        <f>ISNUMBER(TBLEventLog[[#This Row],[Date Event Completed]])</f>
        <v>0</v>
      </c>
      <c r="J27" s="166">
        <v>-19</v>
      </c>
      <c r="K27" s="167">
        <v>45847</v>
      </c>
      <c r="L27" s="167"/>
      <c r="M27" s="167"/>
      <c r="N27" s="168"/>
      <c r="O27" s="169">
        <v>93006</v>
      </c>
      <c r="P27" s="170"/>
      <c r="Q27" s="152"/>
      <c r="R27" s="152" t="s">
        <v>248</v>
      </c>
      <c r="S27" s="152" t="s">
        <v>249</v>
      </c>
      <c r="T27" s="171" t="s">
        <v>250</v>
      </c>
      <c r="U27" s="172"/>
      <c r="V27" s="148"/>
      <c r="W27" s="148" t="s">
        <v>183</v>
      </c>
      <c r="X27" s="148"/>
      <c r="Y27" s="147"/>
      <c r="Z27" s="142"/>
      <c r="AA27" s="155"/>
      <c r="AB27" s="144"/>
      <c r="AC27" s="162"/>
      <c r="AD27" s="144"/>
      <c r="AE27" s="144"/>
      <c r="AF27" s="152" t="s">
        <v>251</v>
      </c>
      <c r="AG27" s="144"/>
      <c r="AH27" s="173"/>
      <c r="AI27" s="144" t="s">
        <v>177</v>
      </c>
      <c r="AJ27" s="144"/>
      <c r="AK27" s="144"/>
      <c r="AL27" s="144"/>
      <c r="AM27" s="196"/>
      <c r="AN27" s="197"/>
      <c r="AO27" s="198" t="str" cm="1">
        <f t="array" ref="AO2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7" s="144"/>
      <c r="AQ27" s="152"/>
      <c r="AR27" s="173"/>
      <c r="AS27" s="173"/>
      <c r="AT27" s="144"/>
      <c r="AU27" s="142"/>
      <c r="AV27" s="147"/>
      <c r="AW27" s="148"/>
      <c r="AX27" s="174"/>
      <c r="AY27" s="175"/>
      <c r="AZ27" s="175"/>
      <c r="BA27" s="144"/>
      <c r="BB27" s="144"/>
      <c r="BC27" s="144"/>
      <c r="BD27" s="144"/>
      <c r="BE27" s="152"/>
      <c r="BF27" s="142"/>
      <c r="BG27" s="176"/>
      <c r="BH27" s="176"/>
      <c r="BI27" s="144"/>
      <c r="BJ27" s="144"/>
      <c r="BK27" s="169"/>
      <c r="BL27" s="169"/>
      <c r="BM27" s="169"/>
      <c r="BN27" s="152"/>
      <c r="BO27" s="177"/>
      <c r="BP27" s="177"/>
      <c r="BQ27" s="7"/>
    </row>
    <row r="28" spans="2:69" ht="28" x14ac:dyDescent="0.25">
      <c r="B28" s="165">
        <f>TBLEventLog[[#This Row],[Date Investigated]]-TBLEventLog[[#This Row],[Date Notif.]]</f>
        <v>0</v>
      </c>
      <c r="C28" s="165">
        <f>TBLEventLog[[#This Row],[Date Notif.]]-TBLEventLog[[#This Row],[Event Date]]</f>
        <v>-45890</v>
      </c>
      <c r="D28" s="165">
        <f>TBLEventLog[[#This Row],[Date Event Closed Out]]-TBLEventLog[[#This Row],[Event Date]]</f>
        <v>-45890</v>
      </c>
      <c r="E28" s="165" t="str">
        <f>IF(TBLEventLog[[#This Row],[Event ID]]&lt;1,"Example Data","Real Data")</f>
        <v>Example Data</v>
      </c>
      <c r="F28" s="165">
        <f>YEAR(TBLEventLog[[#This Row],[Event Date]])</f>
        <v>2025</v>
      </c>
      <c r="G28" s="165">
        <f>MONTH(TBLEventLog[[#This Row],[Event Date]])</f>
        <v>8</v>
      </c>
      <c r="H28" s="165" t="str">
        <f>TBLEventLog[[#This Row],[Event Year]]&amp;"-"&amp;TBLEventLog[[#This Row],[Event Month]]</f>
        <v>2025-8</v>
      </c>
      <c r="I28" s="165" t="b">
        <f>ISNUMBER(TBLEventLog[[#This Row],[Date Event Completed]])</f>
        <v>0</v>
      </c>
      <c r="J28" s="129">
        <v>-20</v>
      </c>
      <c r="K28" s="130">
        <v>45890</v>
      </c>
      <c r="L28" s="130"/>
      <c r="M28" s="130"/>
      <c r="N28" s="131"/>
      <c r="O28" s="132"/>
      <c r="P28" s="133"/>
      <c r="Q28" s="127"/>
      <c r="R28" s="127"/>
      <c r="S28" s="128"/>
      <c r="T28" s="181"/>
      <c r="U28" s="181"/>
      <c r="V28" s="136"/>
      <c r="W28" s="136"/>
      <c r="X28" s="136"/>
      <c r="Y28" s="128"/>
      <c r="Z28" s="137"/>
      <c r="AA28" s="138"/>
      <c r="AB28" s="126"/>
      <c r="AC28" s="139"/>
      <c r="AD28" s="126"/>
      <c r="AE28" s="182"/>
      <c r="AF28" s="127"/>
      <c r="AG28" s="182"/>
      <c r="AH28" s="140"/>
      <c r="AI28" s="182"/>
      <c r="AJ28" s="182"/>
      <c r="AK28" s="182"/>
      <c r="AL28" s="182"/>
      <c r="AM28" s="201">
        <v>45890.455138888887</v>
      </c>
      <c r="AN28" s="202" t="s">
        <v>95</v>
      </c>
      <c r="AO28" s="198" t="str" cm="1">
        <f t="array" ref="AO2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8" s="169"/>
      <c r="AQ28" s="152"/>
      <c r="AR28" s="173"/>
      <c r="AS28" s="173"/>
      <c r="AT28" s="144"/>
      <c r="AU28" s="142"/>
      <c r="AV28" s="147"/>
      <c r="AW28" s="148"/>
      <c r="AX28" s="174"/>
      <c r="AY28" s="175"/>
      <c r="AZ28" s="175"/>
      <c r="BA28" s="144"/>
      <c r="BB28" s="144"/>
      <c r="BC28" s="144"/>
      <c r="BD28" s="144"/>
      <c r="BE28" s="152"/>
      <c r="BF28" s="142"/>
      <c r="BG28" s="176"/>
      <c r="BH28" s="176"/>
      <c r="BI28" s="144"/>
      <c r="BJ28" s="144"/>
      <c r="BK28" s="169"/>
      <c r="BL28" s="169"/>
      <c r="BM28" s="169"/>
      <c r="BN28" s="152"/>
      <c r="BO28" s="177"/>
      <c r="BP28" s="177"/>
      <c r="BQ28" s="4"/>
    </row>
    <row r="29" spans="2:69" ht="28" x14ac:dyDescent="0.25">
      <c r="B29" s="165">
        <f>TBLEventLog[[#This Row],[Date Investigated]]-TBLEventLog[[#This Row],[Date Notif.]]</f>
        <v>0</v>
      </c>
      <c r="C29" s="165">
        <f>TBLEventLog[[#This Row],[Date Notif.]]-TBLEventLog[[#This Row],[Event Date]]</f>
        <v>-45890</v>
      </c>
      <c r="D29" s="165">
        <f>TBLEventLog[[#This Row],[Date Event Closed Out]]-TBLEventLog[[#This Row],[Event Date]]</f>
        <v>-45890</v>
      </c>
      <c r="E29" s="165" t="str">
        <f>IF(TBLEventLog[[#This Row],[Event ID]]&lt;1,"Example Data","Real Data")</f>
        <v>Example Data</v>
      </c>
      <c r="F29" s="165">
        <f>YEAR(TBLEventLog[[#This Row],[Event Date]])</f>
        <v>2025</v>
      </c>
      <c r="G29" s="165">
        <f>MONTH(TBLEventLog[[#This Row],[Event Date]])</f>
        <v>8</v>
      </c>
      <c r="H29" s="165" t="str">
        <f>TBLEventLog[[#This Row],[Event Year]]&amp;"-"&amp;TBLEventLog[[#This Row],[Event Month]]</f>
        <v>2025-8</v>
      </c>
      <c r="I29" s="165" t="b">
        <f>ISNUMBER(TBLEventLog[[#This Row],[Date Event Completed]])</f>
        <v>0</v>
      </c>
      <c r="J29" s="166">
        <v>-21</v>
      </c>
      <c r="K29" s="167">
        <v>45890</v>
      </c>
      <c r="L29" s="167"/>
      <c r="M29" s="167"/>
      <c r="N29" s="168"/>
      <c r="O29" s="169"/>
      <c r="P29" s="170"/>
      <c r="Q29" s="152"/>
      <c r="R29" s="152"/>
      <c r="S29" s="147"/>
      <c r="T29" s="178"/>
      <c r="U29" s="178"/>
      <c r="V29" s="148"/>
      <c r="W29" s="148"/>
      <c r="X29" s="148"/>
      <c r="Y29" s="147"/>
      <c r="Z29" s="142"/>
      <c r="AA29" s="155"/>
      <c r="AB29" s="144"/>
      <c r="AC29" s="162"/>
      <c r="AD29" s="144"/>
      <c r="AE29" s="179"/>
      <c r="AF29" s="152"/>
      <c r="AG29" s="179"/>
      <c r="AH29" s="173"/>
      <c r="AI29" s="179"/>
      <c r="AJ29" s="179"/>
      <c r="AK29" s="179"/>
      <c r="AL29" s="179"/>
      <c r="AM29" s="203">
        <v>45890.456087962964</v>
      </c>
      <c r="AN29" s="204" t="s">
        <v>95</v>
      </c>
      <c r="AO29" s="198" t="str" cm="1">
        <f t="array" ref="AO2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9" s="169"/>
      <c r="AQ29" s="152"/>
      <c r="AR29" s="173"/>
      <c r="AS29" s="173"/>
      <c r="AT29" s="144"/>
      <c r="AU29" s="142"/>
      <c r="AV29" s="147"/>
      <c r="AW29" s="148"/>
      <c r="AX29" s="174"/>
      <c r="AY29" s="175"/>
      <c r="AZ29" s="175"/>
      <c r="BA29" s="144"/>
      <c r="BB29" s="144"/>
      <c r="BC29" s="144"/>
      <c r="BD29" s="144"/>
      <c r="BE29" s="152"/>
      <c r="BF29" s="142"/>
      <c r="BG29" s="176"/>
      <c r="BH29" s="176"/>
      <c r="BI29" s="144"/>
      <c r="BJ29" s="144"/>
      <c r="BK29" s="169"/>
      <c r="BL29" s="169"/>
      <c r="BM29" s="169"/>
      <c r="BN29" s="152"/>
      <c r="BO29" s="177"/>
      <c r="BP29" s="177"/>
      <c r="BQ29" s="4"/>
    </row>
    <row r="30" spans="2:69" ht="28" x14ac:dyDescent="0.25">
      <c r="B30" s="165">
        <f>TBLEventLog[[#This Row],[Date Investigated]]-TBLEventLog[[#This Row],[Date Notif.]]</f>
        <v>0</v>
      </c>
      <c r="C30" s="165">
        <f>TBLEventLog[[#This Row],[Date Notif.]]-TBLEventLog[[#This Row],[Event Date]]</f>
        <v>-45890</v>
      </c>
      <c r="D30" s="165">
        <f>TBLEventLog[[#This Row],[Date Event Closed Out]]-TBLEventLog[[#This Row],[Event Date]]</f>
        <v>-45890</v>
      </c>
      <c r="E30" s="165" t="str">
        <f>IF(TBLEventLog[[#This Row],[Event ID]]&lt;1,"Example Data","Real Data")</f>
        <v>Example Data</v>
      </c>
      <c r="F30" s="165">
        <f>YEAR(TBLEventLog[[#This Row],[Event Date]])</f>
        <v>2025</v>
      </c>
      <c r="G30" s="165">
        <f>MONTH(TBLEventLog[[#This Row],[Event Date]])</f>
        <v>8</v>
      </c>
      <c r="H30" s="165" t="str">
        <f>TBLEventLog[[#This Row],[Event Year]]&amp;"-"&amp;TBLEventLog[[#This Row],[Event Month]]</f>
        <v>2025-8</v>
      </c>
      <c r="I30" s="165" t="b">
        <f>ISNUMBER(TBLEventLog[[#This Row],[Date Event Completed]])</f>
        <v>0</v>
      </c>
      <c r="J30" s="129">
        <v>-22</v>
      </c>
      <c r="K30" s="130">
        <v>45890</v>
      </c>
      <c r="L30" s="130"/>
      <c r="M30" s="130"/>
      <c r="N30" s="131"/>
      <c r="O30" s="132"/>
      <c r="P30" s="133"/>
      <c r="Q30" s="127"/>
      <c r="R30" s="127"/>
      <c r="S30" s="128"/>
      <c r="T30" s="181"/>
      <c r="U30" s="181"/>
      <c r="V30" s="136"/>
      <c r="W30" s="136"/>
      <c r="X30" s="136"/>
      <c r="Y30" s="128"/>
      <c r="Z30" s="137"/>
      <c r="AA30" s="138"/>
      <c r="AB30" s="126"/>
      <c r="AC30" s="139"/>
      <c r="AD30" s="126"/>
      <c r="AE30" s="182"/>
      <c r="AF30" s="127"/>
      <c r="AG30" s="182"/>
      <c r="AH30" s="140"/>
      <c r="AI30" s="182"/>
      <c r="AJ30" s="182"/>
      <c r="AK30" s="182"/>
      <c r="AL30" s="182"/>
      <c r="AM30" s="201">
        <v>45890.456388888888</v>
      </c>
      <c r="AN30" s="202" t="s">
        <v>95</v>
      </c>
      <c r="AO30" s="198" t="str" cm="1">
        <f t="array" ref="AO3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0" s="169"/>
      <c r="AQ30" s="152"/>
      <c r="AR30" s="173"/>
      <c r="AS30" s="173"/>
      <c r="AT30" s="144"/>
      <c r="AU30" s="142"/>
      <c r="AV30" s="147"/>
      <c r="AW30" s="148"/>
      <c r="AX30" s="174"/>
      <c r="AY30" s="175"/>
      <c r="AZ30" s="175"/>
      <c r="BA30" s="144"/>
      <c r="BB30" s="144"/>
      <c r="BC30" s="144"/>
      <c r="BD30" s="144"/>
      <c r="BE30" s="152"/>
      <c r="BF30" s="142"/>
      <c r="BG30" s="176"/>
      <c r="BH30" s="176"/>
      <c r="BI30" s="144"/>
      <c r="BJ30" s="144"/>
      <c r="BK30" s="169"/>
      <c r="BL30" s="169"/>
      <c r="BM30" s="169"/>
      <c r="BN30" s="152"/>
      <c r="BO30" s="177"/>
      <c r="BP30" s="177"/>
      <c r="BQ30" s="4"/>
    </row>
    <row r="31" spans="2:69" ht="126" x14ac:dyDescent="0.25">
      <c r="B31" s="165">
        <f>TBLEventLog[[#This Row],[Date Investigated]]-TBLEventLog[[#This Row],[Date Notif.]]</f>
        <v>2</v>
      </c>
      <c r="C31" s="165">
        <f>TBLEventLog[[#This Row],[Date Notif.]]-TBLEventLog[[#This Row],[Event Date]]</f>
        <v>-3</v>
      </c>
      <c r="D31" s="165">
        <f>TBLEventLog[[#This Row],[Date Event Closed Out]]-TBLEventLog[[#This Row],[Event Date]]</f>
        <v>-45890</v>
      </c>
      <c r="E31" s="165" t="str">
        <f>IF(TBLEventLog[[#This Row],[Event ID]]&lt;1,"Example Data","Real Data")</f>
        <v>Example Data</v>
      </c>
      <c r="F31" s="165">
        <f>YEAR(TBLEventLog[[#This Row],[Event Date]])</f>
        <v>2025</v>
      </c>
      <c r="G31" s="165">
        <f>MONTH(TBLEventLog[[#This Row],[Event Date]])</f>
        <v>8</v>
      </c>
      <c r="H31" s="165" t="str">
        <f>TBLEventLog[[#This Row],[Event Year]]&amp;"-"&amp;TBLEventLog[[#This Row],[Event Month]]</f>
        <v>2025-8</v>
      </c>
      <c r="I31" s="165" t="b">
        <f>ISNUMBER(TBLEventLog[[#This Row],[Date Event Completed]])</f>
        <v>1</v>
      </c>
      <c r="J31" s="166">
        <v>-23</v>
      </c>
      <c r="K31" s="167">
        <v>45890</v>
      </c>
      <c r="L31" s="167"/>
      <c r="M31" s="167" t="s">
        <v>252</v>
      </c>
      <c r="N31" s="168"/>
      <c r="O31" s="169">
        <v>93008</v>
      </c>
      <c r="P31" s="170" t="s">
        <v>253</v>
      </c>
      <c r="Q31" s="152" t="s">
        <v>254</v>
      </c>
      <c r="R31" s="152" t="s">
        <v>255</v>
      </c>
      <c r="S31" s="147" t="s">
        <v>256</v>
      </c>
      <c r="T31" s="178" t="s">
        <v>217</v>
      </c>
      <c r="U31" s="178" t="s">
        <v>257</v>
      </c>
      <c r="V31" s="148" t="s">
        <v>177</v>
      </c>
      <c r="W31" s="148" t="s">
        <v>177</v>
      </c>
      <c r="X31" s="148" t="s">
        <v>55</v>
      </c>
      <c r="Y31" s="147" t="s">
        <v>258</v>
      </c>
      <c r="Z31" s="142">
        <v>45889</v>
      </c>
      <c r="AA31" s="155" t="s">
        <v>194</v>
      </c>
      <c r="AB31" s="144" t="s">
        <v>177</v>
      </c>
      <c r="AC31" s="162">
        <v>3</v>
      </c>
      <c r="AD31" s="144" t="s">
        <v>177</v>
      </c>
      <c r="AE31" s="179"/>
      <c r="AF31" s="152" t="s">
        <v>259</v>
      </c>
      <c r="AG31" s="179" t="s">
        <v>260</v>
      </c>
      <c r="AH31" s="173"/>
      <c r="AI31" s="179" t="s">
        <v>177</v>
      </c>
      <c r="AJ31" s="179" t="s">
        <v>177</v>
      </c>
      <c r="AK31" s="179"/>
      <c r="AL31" s="179" t="s">
        <v>178</v>
      </c>
      <c r="AM31" s="203">
        <v>45890.461180555554</v>
      </c>
      <c r="AN31" s="204" t="s">
        <v>57</v>
      </c>
      <c r="AO31" s="198" t="str" cm="1">
        <f t="array" ref="AO3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1" s="169"/>
      <c r="AQ31" s="152" t="s">
        <v>261</v>
      </c>
      <c r="AR31" s="173">
        <v>45887</v>
      </c>
      <c r="AS31" s="173">
        <v>45889</v>
      </c>
      <c r="AT31" s="144" t="s">
        <v>53</v>
      </c>
      <c r="AU31" s="142">
        <v>45895</v>
      </c>
      <c r="AV31" s="147"/>
      <c r="AW31" s="148"/>
      <c r="AX31" s="174"/>
      <c r="AY31" s="175"/>
      <c r="AZ31" s="175"/>
      <c r="BA31" s="144"/>
      <c r="BB31" s="144"/>
      <c r="BC31" s="144"/>
      <c r="BD31" s="144"/>
      <c r="BE31" s="152"/>
      <c r="BF31" s="142"/>
      <c r="BG31" s="176"/>
      <c r="BH31" s="176"/>
      <c r="BI31" s="144"/>
      <c r="BJ31" s="144"/>
      <c r="BK31" s="169"/>
      <c r="BL31" s="169"/>
      <c r="BM31" s="169"/>
      <c r="BN31" s="152"/>
      <c r="BO31" s="177"/>
      <c r="BP31" s="177"/>
      <c r="BQ31" s="4"/>
    </row>
    <row r="32" spans="2:69" ht="28" x14ac:dyDescent="0.25">
      <c r="B32" s="165">
        <f>TBLEventLog[[#This Row],[Date Investigated]]-TBLEventLog[[#This Row],[Date Notif.]]</f>
        <v>0</v>
      </c>
      <c r="C32" s="165">
        <f>TBLEventLog[[#This Row],[Date Notif.]]-TBLEventLog[[#This Row],[Event Date]]</f>
        <v>-45890</v>
      </c>
      <c r="D32" s="165">
        <f>TBLEventLog[[#This Row],[Date Event Closed Out]]-TBLEventLog[[#This Row],[Event Date]]</f>
        <v>-45890</v>
      </c>
      <c r="E32" s="165" t="str">
        <f>IF(TBLEventLog[[#This Row],[Event ID]]&lt;1,"Example Data","Real Data")</f>
        <v>Example Data</v>
      </c>
      <c r="F32" s="165">
        <f>YEAR(TBLEventLog[[#This Row],[Event Date]])</f>
        <v>2025</v>
      </c>
      <c r="G32" s="165">
        <f>MONTH(TBLEventLog[[#This Row],[Event Date]])</f>
        <v>8</v>
      </c>
      <c r="H32" s="165" t="str">
        <f>TBLEventLog[[#This Row],[Event Year]]&amp;"-"&amp;TBLEventLog[[#This Row],[Event Month]]</f>
        <v>2025-8</v>
      </c>
      <c r="I32" s="165" t="b">
        <f>ISNUMBER(TBLEventLog[[#This Row],[Date Event Completed]])</f>
        <v>0</v>
      </c>
      <c r="J32" s="129">
        <v>-24</v>
      </c>
      <c r="K32" s="130">
        <v>45890</v>
      </c>
      <c r="L32" s="130"/>
      <c r="M32" s="130" t="s">
        <v>262</v>
      </c>
      <c r="N32" s="131">
        <v>23</v>
      </c>
      <c r="O32" s="132">
        <v>93001</v>
      </c>
      <c r="P32" s="133" t="s">
        <v>253</v>
      </c>
      <c r="Q32" s="127"/>
      <c r="R32" s="127" t="s">
        <v>263</v>
      </c>
      <c r="S32" s="128"/>
      <c r="T32" s="181" t="s">
        <v>217</v>
      </c>
      <c r="U32" s="181" t="s">
        <v>218</v>
      </c>
      <c r="V32" s="136"/>
      <c r="W32" s="136"/>
      <c r="X32" s="136"/>
      <c r="Y32" s="128"/>
      <c r="Z32" s="137"/>
      <c r="AA32" s="138"/>
      <c r="AB32" s="126"/>
      <c r="AC32" s="139"/>
      <c r="AD32" s="126"/>
      <c r="AE32" s="182"/>
      <c r="AF32" s="127"/>
      <c r="AG32" s="182"/>
      <c r="AH32" s="140"/>
      <c r="AI32" s="182"/>
      <c r="AJ32" s="182"/>
      <c r="AK32" s="182"/>
      <c r="AL32" s="182"/>
      <c r="AM32" s="201">
        <v>45890.480451388888</v>
      </c>
      <c r="AN32" s="202" t="s">
        <v>57</v>
      </c>
      <c r="AO32" s="198" t="str" cm="1">
        <f t="array" ref="AO3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2" s="169"/>
      <c r="AQ32" s="152"/>
      <c r="AR32" s="173"/>
      <c r="AS32" s="173"/>
      <c r="AT32" s="144" t="s">
        <v>53</v>
      </c>
      <c r="AU32" s="142"/>
      <c r="AV32" s="147"/>
      <c r="AW32" s="148"/>
      <c r="AX32" s="174"/>
      <c r="AY32" s="175"/>
      <c r="AZ32" s="175"/>
      <c r="BA32" s="144"/>
      <c r="BB32" s="144"/>
      <c r="BC32" s="144"/>
      <c r="BD32" s="144"/>
      <c r="BE32" s="152"/>
      <c r="BF32" s="142"/>
      <c r="BG32" s="176"/>
      <c r="BH32" s="176"/>
      <c r="BI32" s="144"/>
      <c r="BJ32" s="144"/>
      <c r="BK32" s="169"/>
      <c r="BL32" s="169"/>
      <c r="BM32" s="169"/>
      <c r="BN32" s="152"/>
      <c r="BO32" s="177"/>
      <c r="BP32" s="177"/>
      <c r="BQ32" s="4"/>
    </row>
    <row r="33" spans="2:69" ht="28" x14ac:dyDescent="0.25">
      <c r="B33" s="165">
        <f>TBLEventLog[[#This Row],[Date Investigated]]-TBLEventLog[[#This Row],[Date Notif.]]</f>
        <v>0</v>
      </c>
      <c r="C33" s="165">
        <f>TBLEventLog[[#This Row],[Date Notif.]]-TBLEventLog[[#This Row],[Event Date]]</f>
        <v>-45890</v>
      </c>
      <c r="D33" s="165">
        <f>TBLEventLog[[#This Row],[Date Event Closed Out]]-TBLEventLog[[#This Row],[Event Date]]</f>
        <v>-45890</v>
      </c>
      <c r="E33" s="165" t="str">
        <f>IF(TBLEventLog[[#This Row],[Event ID]]&lt;1,"Example Data","Real Data")</f>
        <v>Example Data</v>
      </c>
      <c r="F33" s="165">
        <f>YEAR(TBLEventLog[[#This Row],[Event Date]])</f>
        <v>2025</v>
      </c>
      <c r="G33" s="165">
        <f>MONTH(TBLEventLog[[#This Row],[Event Date]])</f>
        <v>8</v>
      </c>
      <c r="H33" s="165" t="str">
        <f>TBLEventLog[[#This Row],[Event Year]]&amp;"-"&amp;TBLEventLog[[#This Row],[Event Month]]</f>
        <v>2025-8</v>
      </c>
      <c r="I33" s="165" t="b">
        <f>ISNUMBER(TBLEventLog[[#This Row],[Date Event Completed]])</f>
        <v>0</v>
      </c>
      <c r="J33" s="166">
        <v>-25</v>
      </c>
      <c r="K33" s="167">
        <v>45890</v>
      </c>
      <c r="L33" s="167"/>
      <c r="M33" s="167" t="s">
        <v>262</v>
      </c>
      <c r="N33" s="168">
        <v>23</v>
      </c>
      <c r="O33" s="169">
        <v>93002</v>
      </c>
      <c r="P33" s="170" t="s">
        <v>253</v>
      </c>
      <c r="Q33" s="152"/>
      <c r="R33" s="152" t="s">
        <v>263</v>
      </c>
      <c r="S33" s="147"/>
      <c r="T33" s="178" t="s">
        <v>217</v>
      </c>
      <c r="U33" s="178" t="s">
        <v>218</v>
      </c>
      <c r="V33" s="148"/>
      <c r="W33" s="148"/>
      <c r="X33" s="148"/>
      <c r="Y33" s="147"/>
      <c r="Z33" s="142"/>
      <c r="AA33" s="155"/>
      <c r="AB33" s="144"/>
      <c r="AC33" s="162"/>
      <c r="AD33" s="144"/>
      <c r="AE33" s="179"/>
      <c r="AF33" s="152"/>
      <c r="AG33" s="179"/>
      <c r="AH33" s="173"/>
      <c r="AI33" s="179"/>
      <c r="AJ33" s="179"/>
      <c r="AK33" s="179"/>
      <c r="AL33" s="179"/>
      <c r="AM33" s="203">
        <v>45890.486909722225</v>
      </c>
      <c r="AN33" s="204" t="s">
        <v>57</v>
      </c>
      <c r="AO33" s="198" t="str" cm="1">
        <f t="array" ref="AO3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3" s="169"/>
      <c r="AQ33" s="152"/>
      <c r="AR33" s="173"/>
      <c r="AS33" s="173"/>
      <c r="AT33" s="144" t="s">
        <v>53</v>
      </c>
      <c r="AU33" s="142"/>
      <c r="AV33" s="147"/>
      <c r="AW33" s="148"/>
      <c r="AX33" s="174"/>
      <c r="AY33" s="175"/>
      <c r="AZ33" s="175"/>
      <c r="BA33" s="144"/>
      <c r="BB33" s="144"/>
      <c r="BC33" s="144"/>
      <c r="BD33" s="144"/>
      <c r="BE33" s="152"/>
      <c r="BF33" s="142"/>
      <c r="BG33" s="176"/>
      <c r="BH33" s="176"/>
      <c r="BI33" s="144"/>
      <c r="BJ33" s="144"/>
      <c r="BK33" s="169"/>
      <c r="BL33" s="169"/>
      <c r="BM33" s="169"/>
      <c r="BN33" s="152"/>
      <c r="BO33" s="177"/>
      <c r="BP33" s="177"/>
      <c r="BQ33" s="4"/>
    </row>
    <row r="34" spans="2:69" ht="28" x14ac:dyDescent="0.25">
      <c r="B34" s="165">
        <f>TBLEventLog[[#This Row],[Date Investigated]]-TBLEventLog[[#This Row],[Date Notif.]]</f>
        <v>0</v>
      </c>
      <c r="C34" s="165">
        <f>TBLEventLog[[#This Row],[Date Notif.]]-TBLEventLog[[#This Row],[Event Date]]</f>
        <v>-45890</v>
      </c>
      <c r="D34" s="165">
        <f>TBLEventLog[[#This Row],[Date Event Closed Out]]-TBLEventLog[[#This Row],[Event Date]]</f>
        <v>-45890</v>
      </c>
      <c r="E34" s="165" t="str">
        <f>IF(TBLEventLog[[#This Row],[Event ID]]&lt;1,"Example Data","Real Data")</f>
        <v>Example Data</v>
      </c>
      <c r="F34" s="165">
        <f>YEAR(TBLEventLog[[#This Row],[Event Date]])</f>
        <v>2025</v>
      </c>
      <c r="G34" s="165">
        <f>MONTH(TBLEventLog[[#This Row],[Event Date]])</f>
        <v>8</v>
      </c>
      <c r="H34" s="165" t="str">
        <f>TBLEventLog[[#This Row],[Event Year]]&amp;"-"&amp;TBLEventLog[[#This Row],[Event Month]]</f>
        <v>2025-8</v>
      </c>
      <c r="I34" s="165" t="b">
        <f>ISNUMBER(TBLEventLog[[#This Row],[Date Event Completed]])</f>
        <v>0</v>
      </c>
      <c r="J34" s="129">
        <v>-26</v>
      </c>
      <c r="K34" s="130">
        <v>45890</v>
      </c>
      <c r="L34" s="130"/>
      <c r="M34" s="130" t="s">
        <v>262</v>
      </c>
      <c r="N34" s="131">
        <v>23</v>
      </c>
      <c r="O34" s="132">
        <v>93003</v>
      </c>
      <c r="P34" s="133" t="s">
        <v>253</v>
      </c>
      <c r="Q34" s="127"/>
      <c r="R34" s="127" t="s">
        <v>263</v>
      </c>
      <c r="S34" s="128"/>
      <c r="T34" s="181" t="s">
        <v>217</v>
      </c>
      <c r="U34" s="181" t="s">
        <v>218</v>
      </c>
      <c r="V34" s="136"/>
      <c r="W34" s="136"/>
      <c r="X34" s="136"/>
      <c r="Y34" s="128"/>
      <c r="Z34" s="137"/>
      <c r="AA34" s="138"/>
      <c r="AB34" s="126"/>
      <c r="AC34" s="139"/>
      <c r="AD34" s="126"/>
      <c r="AE34" s="182"/>
      <c r="AF34" s="127"/>
      <c r="AG34" s="182"/>
      <c r="AH34" s="140"/>
      <c r="AI34" s="182"/>
      <c r="AJ34" s="182"/>
      <c r="AK34" s="182"/>
      <c r="AL34" s="182"/>
      <c r="AM34" s="201">
        <v>45890.48704861111</v>
      </c>
      <c r="AN34" s="202" t="s">
        <v>57</v>
      </c>
      <c r="AO34" s="198" t="str" cm="1">
        <f t="array" ref="AO3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4" s="169"/>
      <c r="AQ34" s="152"/>
      <c r="AR34" s="173"/>
      <c r="AS34" s="173"/>
      <c r="AT34" s="144" t="s">
        <v>53</v>
      </c>
      <c r="AU34" s="142"/>
      <c r="AV34" s="147"/>
      <c r="AW34" s="148"/>
      <c r="AX34" s="174"/>
      <c r="AY34" s="175"/>
      <c r="AZ34" s="175"/>
      <c r="BA34" s="144"/>
      <c r="BB34" s="144"/>
      <c r="BC34" s="144"/>
      <c r="BD34" s="144"/>
      <c r="BE34" s="152"/>
      <c r="BF34" s="142"/>
      <c r="BG34" s="176"/>
      <c r="BH34" s="176"/>
      <c r="BI34" s="144"/>
      <c r="BJ34" s="144"/>
      <c r="BK34" s="169"/>
      <c r="BL34" s="169"/>
      <c r="BM34" s="169"/>
      <c r="BN34" s="152"/>
      <c r="BO34" s="177"/>
      <c r="BP34" s="177"/>
      <c r="BQ34" s="4"/>
    </row>
    <row r="35" spans="2:69" ht="28" x14ac:dyDescent="0.25">
      <c r="B35" s="165">
        <f>TBLEventLog[[#This Row],[Date Investigated]]-TBLEventLog[[#This Row],[Date Notif.]]</f>
        <v>0</v>
      </c>
      <c r="C35" s="165">
        <f>TBLEventLog[[#This Row],[Date Notif.]]-TBLEventLog[[#This Row],[Event Date]]</f>
        <v>-45890</v>
      </c>
      <c r="D35" s="165">
        <f>TBLEventLog[[#This Row],[Date Event Closed Out]]-TBLEventLog[[#This Row],[Event Date]]</f>
        <v>-45890</v>
      </c>
      <c r="E35" s="165" t="str">
        <f>IF(TBLEventLog[[#This Row],[Event ID]]&lt;1,"Example Data","Real Data")</f>
        <v>Example Data</v>
      </c>
      <c r="F35" s="165">
        <f>YEAR(TBLEventLog[[#This Row],[Event Date]])</f>
        <v>2025</v>
      </c>
      <c r="G35" s="165">
        <f>MONTH(TBLEventLog[[#This Row],[Event Date]])</f>
        <v>8</v>
      </c>
      <c r="H35" s="165" t="str">
        <f>TBLEventLog[[#This Row],[Event Year]]&amp;"-"&amp;TBLEventLog[[#This Row],[Event Month]]</f>
        <v>2025-8</v>
      </c>
      <c r="I35" s="165" t="b">
        <f>ISNUMBER(TBLEventLog[[#This Row],[Date Event Completed]])</f>
        <v>0</v>
      </c>
      <c r="J35" s="166">
        <v>-27</v>
      </c>
      <c r="K35" s="167">
        <v>45890</v>
      </c>
      <c r="L35" s="167"/>
      <c r="M35" s="167" t="s">
        <v>262</v>
      </c>
      <c r="N35" s="168">
        <v>23</v>
      </c>
      <c r="O35" s="169">
        <v>93004</v>
      </c>
      <c r="P35" s="170" t="s">
        <v>253</v>
      </c>
      <c r="Q35" s="152"/>
      <c r="R35" s="152" t="s">
        <v>263</v>
      </c>
      <c r="S35" s="147"/>
      <c r="T35" s="178" t="s">
        <v>217</v>
      </c>
      <c r="U35" s="178" t="s">
        <v>218</v>
      </c>
      <c r="V35" s="148"/>
      <c r="W35" s="148"/>
      <c r="X35" s="148"/>
      <c r="Y35" s="147"/>
      <c r="Z35" s="142"/>
      <c r="AA35" s="155"/>
      <c r="AB35" s="144"/>
      <c r="AC35" s="162"/>
      <c r="AD35" s="144"/>
      <c r="AE35" s="179"/>
      <c r="AF35" s="152"/>
      <c r="AG35" s="179"/>
      <c r="AH35" s="173"/>
      <c r="AI35" s="179"/>
      <c r="AJ35" s="179"/>
      <c r="AK35" s="179"/>
      <c r="AL35" s="179"/>
      <c r="AM35" s="203">
        <v>45890.487060185187</v>
      </c>
      <c r="AN35" s="204" t="s">
        <v>57</v>
      </c>
      <c r="AO35" s="198" t="str" cm="1">
        <f t="array" ref="AO3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5" s="169"/>
      <c r="AQ35" s="152"/>
      <c r="AR35" s="173"/>
      <c r="AS35" s="173"/>
      <c r="AT35" s="144"/>
      <c r="AU35" s="142"/>
      <c r="AV35" s="147"/>
      <c r="AW35" s="148"/>
      <c r="AX35" s="174"/>
      <c r="AY35" s="175"/>
      <c r="AZ35" s="175"/>
      <c r="BA35" s="144"/>
      <c r="BB35" s="144"/>
      <c r="BC35" s="144"/>
      <c r="BD35" s="144"/>
      <c r="BE35" s="152"/>
      <c r="BF35" s="142"/>
      <c r="BG35" s="176"/>
      <c r="BH35" s="176"/>
      <c r="BI35" s="144"/>
      <c r="BJ35" s="144"/>
      <c r="BK35" s="169"/>
      <c r="BL35" s="169"/>
      <c r="BM35" s="169"/>
      <c r="BN35" s="152"/>
      <c r="BO35" s="177"/>
      <c r="BP35" s="177"/>
      <c r="BQ35" s="4"/>
    </row>
    <row r="36" spans="2:69" ht="28" x14ac:dyDescent="0.25">
      <c r="B36" s="165">
        <f>TBLEventLog[[#This Row],[Date Investigated]]-TBLEventLog[[#This Row],[Date Notif.]]</f>
        <v>0</v>
      </c>
      <c r="C36" s="165">
        <f>TBLEventLog[[#This Row],[Date Notif.]]-TBLEventLog[[#This Row],[Event Date]]</f>
        <v>-45890</v>
      </c>
      <c r="D36" s="165">
        <f>TBLEventLog[[#This Row],[Date Event Closed Out]]-TBLEventLog[[#This Row],[Event Date]]</f>
        <v>-45890</v>
      </c>
      <c r="E36" s="165" t="str">
        <f>IF(TBLEventLog[[#This Row],[Event ID]]&lt;1,"Example Data","Real Data")</f>
        <v>Example Data</v>
      </c>
      <c r="F36" s="165">
        <f>YEAR(TBLEventLog[[#This Row],[Event Date]])</f>
        <v>2025</v>
      </c>
      <c r="G36" s="165">
        <f>MONTH(TBLEventLog[[#This Row],[Event Date]])</f>
        <v>8</v>
      </c>
      <c r="H36" s="165" t="str">
        <f>TBLEventLog[[#This Row],[Event Year]]&amp;"-"&amp;TBLEventLog[[#This Row],[Event Month]]</f>
        <v>2025-8</v>
      </c>
      <c r="I36" s="165" t="b">
        <f>ISNUMBER(TBLEventLog[[#This Row],[Date Event Completed]])</f>
        <v>0</v>
      </c>
      <c r="J36" s="129">
        <v>-28</v>
      </c>
      <c r="K36" s="130">
        <v>45890</v>
      </c>
      <c r="L36" s="130"/>
      <c r="M36" s="130" t="s">
        <v>262</v>
      </c>
      <c r="N36" s="131">
        <v>23</v>
      </c>
      <c r="O36" s="132">
        <v>93005</v>
      </c>
      <c r="P36" s="133" t="s">
        <v>253</v>
      </c>
      <c r="Q36" s="127"/>
      <c r="R36" s="127" t="s">
        <v>263</v>
      </c>
      <c r="S36" s="128"/>
      <c r="T36" s="181" t="s">
        <v>217</v>
      </c>
      <c r="U36" s="181" t="s">
        <v>218</v>
      </c>
      <c r="V36" s="136"/>
      <c r="W36" s="136"/>
      <c r="X36" s="136"/>
      <c r="Y36" s="128"/>
      <c r="Z36" s="137"/>
      <c r="AA36" s="138"/>
      <c r="AB36" s="126"/>
      <c r="AC36" s="139"/>
      <c r="AD36" s="126"/>
      <c r="AE36" s="182"/>
      <c r="AF36" s="127"/>
      <c r="AG36" s="182"/>
      <c r="AH36" s="140"/>
      <c r="AI36" s="182"/>
      <c r="AJ36" s="182"/>
      <c r="AK36" s="182"/>
      <c r="AL36" s="182"/>
      <c r="AM36" s="201">
        <v>45890.487083333333</v>
      </c>
      <c r="AN36" s="202" t="s">
        <v>57</v>
      </c>
      <c r="AO36" s="198" t="str" cm="1">
        <f t="array" ref="AO3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6" s="169"/>
      <c r="AQ36" s="152"/>
      <c r="AR36" s="173"/>
      <c r="AS36" s="173"/>
      <c r="AT36" s="144"/>
      <c r="AU36" s="142"/>
      <c r="AV36" s="147"/>
      <c r="AW36" s="148"/>
      <c r="AX36" s="174"/>
      <c r="AY36" s="175"/>
      <c r="AZ36" s="175"/>
      <c r="BA36" s="144"/>
      <c r="BB36" s="144"/>
      <c r="BC36" s="144"/>
      <c r="BD36" s="144"/>
      <c r="BE36" s="152"/>
      <c r="BF36" s="142"/>
      <c r="BG36" s="176"/>
      <c r="BH36" s="176"/>
      <c r="BI36" s="144"/>
      <c r="BJ36" s="144"/>
      <c r="BK36" s="169"/>
      <c r="BL36" s="169"/>
      <c r="BM36" s="169"/>
      <c r="BN36" s="152"/>
      <c r="BO36" s="177"/>
      <c r="BP36" s="177"/>
      <c r="BQ36" s="4"/>
    </row>
    <row r="37" spans="2:69" ht="28" x14ac:dyDescent="0.25">
      <c r="B37" s="165">
        <f>TBLEventLog[[#This Row],[Date Investigated]]-TBLEventLog[[#This Row],[Date Notif.]]</f>
        <v>0</v>
      </c>
      <c r="C37" s="165">
        <f>TBLEventLog[[#This Row],[Date Notif.]]-TBLEventLog[[#This Row],[Event Date]]</f>
        <v>-45890</v>
      </c>
      <c r="D37" s="165">
        <f>TBLEventLog[[#This Row],[Date Event Closed Out]]-TBLEventLog[[#This Row],[Event Date]]</f>
        <v>-45890</v>
      </c>
      <c r="E37" s="165" t="str">
        <f>IF(TBLEventLog[[#This Row],[Event ID]]&lt;1,"Example Data","Real Data")</f>
        <v>Example Data</v>
      </c>
      <c r="F37" s="165">
        <f>YEAR(TBLEventLog[[#This Row],[Event Date]])</f>
        <v>2025</v>
      </c>
      <c r="G37" s="165">
        <f>MONTH(TBLEventLog[[#This Row],[Event Date]])</f>
        <v>8</v>
      </c>
      <c r="H37" s="165" t="str">
        <f>TBLEventLog[[#This Row],[Event Year]]&amp;"-"&amp;TBLEventLog[[#This Row],[Event Month]]</f>
        <v>2025-8</v>
      </c>
      <c r="I37" s="165" t="b">
        <f>ISNUMBER(TBLEventLog[[#This Row],[Date Event Completed]])</f>
        <v>0</v>
      </c>
      <c r="J37" s="166">
        <v>-29</v>
      </c>
      <c r="K37" s="167">
        <v>45890</v>
      </c>
      <c r="L37" s="167"/>
      <c r="M37" s="167" t="s">
        <v>262</v>
      </c>
      <c r="N37" s="168">
        <v>23</v>
      </c>
      <c r="O37" s="169">
        <v>93006</v>
      </c>
      <c r="P37" s="170" t="s">
        <v>253</v>
      </c>
      <c r="Q37" s="152"/>
      <c r="R37" s="152" t="s">
        <v>263</v>
      </c>
      <c r="S37" s="147"/>
      <c r="T37" s="178" t="s">
        <v>217</v>
      </c>
      <c r="U37" s="178" t="s">
        <v>218</v>
      </c>
      <c r="V37" s="148"/>
      <c r="W37" s="148"/>
      <c r="X37" s="148"/>
      <c r="Y37" s="147"/>
      <c r="Z37" s="142"/>
      <c r="AA37" s="155"/>
      <c r="AB37" s="144"/>
      <c r="AC37" s="162"/>
      <c r="AD37" s="144"/>
      <c r="AE37" s="179"/>
      <c r="AF37" s="152"/>
      <c r="AG37" s="179"/>
      <c r="AH37" s="173"/>
      <c r="AI37" s="179"/>
      <c r="AJ37" s="179"/>
      <c r="AK37" s="179"/>
      <c r="AL37" s="179"/>
      <c r="AM37" s="203">
        <v>45890.487083333333</v>
      </c>
      <c r="AN37" s="204" t="s">
        <v>57</v>
      </c>
      <c r="AO37" s="198" t="str" cm="1">
        <f t="array" ref="AO3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7" s="169"/>
      <c r="AQ37" s="152"/>
      <c r="AR37" s="173"/>
      <c r="AS37" s="173"/>
      <c r="AT37" s="144"/>
      <c r="AU37" s="142"/>
      <c r="AV37" s="147"/>
      <c r="AW37" s="148"/>
      <c r="AX37" s="174"/>
      <c r="AY37" s="175"/>
      <c r="AZ37" s="175"/>
      <c r="BA37" s="144"/>
      <c r="BB37" s="144"/>
      <c r="BC37" s="144"/>
      <c r="BD37" s="144"/>
      <c r="BE37" s="152"/>
      <c r="BF37" s="142"/>
      <c r="BG37" s="176"/>
      <c r="BH37" s="176"/>
      <c r="BI37" s="144"/>
      <c r="BJ37" s="144"/>
      <c r="BK37" s="169"/>
      <c r="BL37" s="169"/>
      <c r="BM37" s="169"/>
      <c r="BN37" s="152"/>
      <c r="BO37" s="177"/>
      <c r="BP37" s="177"/>
      <c r="BQ37" s="4"/>
    </row>
    <row r="38" spans="2:69" ht="28" x14ac:dyDescent="0.25">
      <c r="B38" s="165">
        <f>TBLEventLog[[#This Row],[Date Investigated]]-TBLEventLog[[#This Row],[Date Notif.]]</f>
        <v>0</v>
      </c>
      <c r="C38" s="165">
        <f>TBLEventLog[[#This Row],[Date Notif.]]-TBLEventLog[[#This Row],[Event Date]]</f>
        <v>-45890</v>
      </c>
      <c r="D38" s="165">
        <f>TBLEventLog[[#This Row],[Date Event Closed Out]]-TBLEventLog[[#This Row],[Event Date]]</f>
        <v>-45890</v>
      </c>
      <c r="E38" s="165" t="str">
        <f>IF(TBLEventLog[[#This Row],[Event ID]]&lt;1,"Example Data","Real Data")</f>
        <v>Example Data</v>
      </c>
      <c r="F38" s="165">
        <f>YEAR(TBLEventLog[[#This Row],[Event Date]])</f>
        <v>2025</v>
      </c>
      <c r="G38" s="165">
        <f>MONTH(TBLEventLog[[#This Row],[Event Date]])</f>
        <v>8</v>
      </c>
      <c r="H38" s="165" t="str">
        <f>TBLEventLog[[#This Row],[Event Year]]&amp;"-"&amp;TBLEventLog[[#This Row],[Event Month]]</f>
        <v>2025-8</v>
      </c>
      <c r="I38" s="165" t="b">
        <f>ISNUMBER(TBLEventLog[[#This Row],[Date Event Completed]])</f>
        <v>0</v>
      </c>
      <c r="J38" s="129">
        <v>-30</v>
      </c>
      <c r="K38" s="130">
        <v>45890</v>
      </c>
      <c r="L38" s="130"/>
      <c r="M38" s="130" t="s">
        <v>262</v>
      </c>
      <c r="N38" s="131">
        <v>23</v>
      </c>
      <c r="O38" s="132">
        <v>93007</v>
      </c>
      <c r="P38" s="133" t="s">
        <v>253</v>
      </c>
      <c r="Q38" s="127"/>
      <c r="R38" s="127" t="s">
        <v>263</v>
      </c>
      <c r="S38" s="128"/>
      <c r="T38" s="181" t="s">
        <v>217</v>
      </c>
      <c r="U38" s="181" t="s">
        <v>218</v>
      </c>
      <c r="V38" s="136"/>
      <c r="W38" s="136"/>
      <c r="X38" s="136"/>
      <c r="Y38" s="128"/>
      <c r="Z38" s="137"/>
      <c r="AA38" s="138"/>
      <c r="AB38" s="126"/>
      <c r="AC38" s="139"/>
      <c r="AD38" s="126"/>
      <c r="AE38" s="182"/>
      <c r="AF38" s="127"/>
      <c r="AG38" s="182"/>
      <c r="AH38" s="140"/>
      <c r="AI38" s="182"/>
      <c r="AJ38" s="182"/>
      <c r="AK38" s="182"/>
      <c r="AL38" s="182"/>
      <c r="AM38" s="201">
        <v>45890.487118055556</v>
      </c>
      <c r="AN38" s="202" t="s">
        <v>57</v>
      </c>
      <c r="AO38" s="198" t="str" cm="1">
        <f t="array" ref="AO3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8" s="169"/>
      <c r="AQ38" s="152"/>
      <c r="AR38" s="173"/>
      <c r="AS38" s="173"/>
      <c r="AT38" s="144"/>
      <c r="AU38" s="142"/>
      <c r="AV38" s="147"/>
      <c r="AW38" s="148"/>
      <c r="AX38" s="174"/>
      <c r="AY38" s="175"/>
      <c r="AZ38" s="175"/>
      <c r="BA38" s="144"/>
      <c r="BB38" s="144"/>
      <c r="BC38" s="144"/>
      <c r="BD38" s="144"/>
      <c r="BE38" s="152"/>
      <c r="BF38" s="142"/>
      <c r="BG38" s="176"/>
      <c r="BH38" s="176"/>
      <c r="BI38" s="144"/>
      <c r="BJ38" s="144"/>
      <c r="BK38" s="169"/>
      <c r="BL38" s="169"/>
      <c r="BM38" s="169"/>
      <c r="BN38" s="152"/>
      <c r="BO38" s="177"/>
      <c r="BP38" s="177"/>
      <c r="BQ38" s="4"/>
    </row>
    <row r="39" spans="2:69" ht="28" x14ac:dyDescent="0.25">
      <c r="B39" s="165">
        <f>TBLEventLog[[#This Row],[Date Investigated]]-TBLEventLog[[#This Row],[Date Notif.]]</f>
        <v>0</v>
      </c>
      <c r="C39" s="165">
        <f>TBLEventLog[[#This Row],[Date Notif.]]-TBLEventLog[[#This Row],[Event Date]]</f>
        <v>-45890</v>
      </c>
      <c r="D39" s="165">
        <f>TBLEventLog[[#This Row],[Date Event Closed Out]]-TBLEventLog[[#This Row],[Event Date]]</f>
        <v>-45890</v>
      </c>
      <c r="E39" s="165" t="str">
        <f>IF(TBLEventLog[[#This Row],[Event ID]]&lt;1,"Example Data","Real Data")</f>
        <v>Example Data</v>
      </c>
      <c r="F39" s="165">
        <f>YEAR(TBLEventLog[[#This Row],[Event Date]])</f>
        <v>2025</v>
      </c>
      <c r="G39" s="165">
        <f>MONTH(TBLEventLog[[#This Row],[Event Date]])</f>
        <v>8</v>
      </c>
      <c r="H39" s="165" t="str">
        <f>TBLEventLog[[#This Row],[Event Year]]&amp;"-"&amp;TBLEventLog[[#This Row],[Event Month]]</f>
        <v>2025-8</v>
      </c>
      <c r="I39" s="165" t="b">
        <f>ISNUMBER(TBLEventLog[[#This Row],[Date Event Completed]])</f>
        <v>0</v>
      </c>
      <c r="J39" s="166">
        <v>-31</v>
      </c>
      <c r="K39" s="167">
        <v>45890</v>
      </c>
      <c r="L39" s="167"/>
      <c r="M39" s="167" t="s">
        <v>262</v>
      </c>
      <c r="N39" s="168">
        <v>23</v>
      </c>
      <c r="O39" s="169">
        <v>93008</v>
      </c>
      <c r="P39" s="170" t="s">
        <v>253</v>
      </c>
      <c r="Q39" s="152"/>
      <c r="R39" s="152" t="s">
        <v>263</v>
      </c>
      <c r="S39" s="147"/>
      <c r="T39" s="178" t="s">
        <v>217</v>
      </c>
      <c r="U39" s="178" t="s">
        <v>218</v>
      </c>
      <c r="V39" s="148"/>
      <c r="W39" s="148"/>
      <c r="X39" s="148"/>
      <c r="Y39" s="147"/>
      <c r="Z39" s="142"/>
      <c r="AA39" s="155"/>
      <c r="AB39" s="144"/>
      <c r="AC39" s="162"/>
      <c r="AD39" s="144"/>
      <c r="AE39" s="179"/>
      <c r="AF39" s="152"/>
      <c r="AG39" s="179"/>
      <c r="AH39" s="173"/>
      <c r="AI39" s="179"/>
      <c r="AJ39" s="179"/>
      <c r="AK39" s="179"/>
      <c r="AL39" s="179"/>
      <c r="AM39" s="203">
        <v>45890.487118055556</v>
      </c>
      <c r="AN39" s="204" t="s">
        <v>57</v>
      </c>
      <c r="AO39" s="198" t="str" cm="1">
        <f t="array" ref="AO3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9" s="169"/>
      <c r="AQ39" s="152"/>
      <c r="AR39" s="173"/>
      <c r="AS39" s="173"/>
      <c r="AT39" s="144"/>
      <c r="AU39" s="142"/>
      <c r="AV39" s="147"/>
      <c r="AW39" s="148"/>
      <c r="AX39" s="174"/>
      <c r="AY39" s="175"/>
      <c r="AZ39" s="175"/>
      <c r="BA39" s="144"/>
      <c r="BB39" s="144"/>
      <c r="BC39" s="144"/>
      <c r="BD39" s="144"/>
      <c r="BE39" s="152"/>
      <c r="BF39" s="142"/>
      <c r="BG39" s="176"/>
      <c r="BH39" s="176"/>
      <c r="BI39" s="144"/>
      <c r="BJ39" s="144"/>
      <c r="BK39" s="169"/>
      <c r="BL39" s="169"/>
      <c r="BM39" s="169"/>
      <c r="BN39" s="152"/>
      <c r="BO39" s="177"/>
      <c r="BP39" s="177"/>
      <c r="BQ39" s="4"/>
    </row>
    <row r="40" spans="2:69" ht="28" x14ac:dyDescent="0.25">
      <c r="B40" s="165">
        <f>TBLEventLog[[#This Row],[Date Investigated]]-TBLEventLog[[#This Row],[Date Notif.]]</f>
        <v>0</v>
      </c>
      <c r="C40" s="165">
        <f>TBLEventLog[[#This Row],[Date Notif.]]-TBLEventLog[[#This Row],[Event Date]]</f>
        <v>-45890</v>
      </c>
      <c r="D40" s="165">
        <f>TBLEventLog[[#This Row],[Date Event Closed Out]]-TBLEventLog[[#This Row],[Event Date]]</f>
        <v>-45890</v>
      </c>
      <c r="E40" s="165" t="str">
        <f>IF(TBLEventLog[[#This Row],[Event ID]]&lt;1,"Example Data","Real Data")</f>
        <v>Example Data</v>
      </c>
      <c r="F40" s="165">
        <f>YEAR(TBLEventLog[[#This Row],[Event Date]])</f>
        <v>2025</v>
      </c>
      <c r="G40" s="165">
        <f>MONTH(TBLEventLog[[#This Row],[Event Date]])</f>
        <v>8</v>
      </c>
      <c r="H40" s="165" t="str">
        <f>TBLEventLog[[#This Row],[Event Year]]&amp;"-"&amp;TBLEventLog[[#This Row],[Event Month]]</f>
        <v>2025-8</v>
      </c>
      <c r="I40" s="165" t="b">
        <f>ISNUMBER(TBLEventLog[[#This Row],[Date Event Completed]])</f>
        <v>0</v>
      </c>
      <c r="J40" s="129">
        <v>-32</v>
      </c>
      <c r="K40" s="130">
        <v>45890</v>
      </c>
      <c r="L40" s="130"/>
      <c r="M40" s="130" t="s">
        <v>262</v>
      </c>
      <c r="N40" s="131">
        <v>23</v>
      </c>
      <c r="O40" s="132">
        <v>93009</v>
      </c>
      <c r="P40" s="133" t="s">
        <v>253</v>
      </c>
      <c r="Q40" s="127"/>
      <c r="R40" s="127" t="s">
        <v>263</v>
      </c>
      <c r="S40" s="128"/>
      <c r="T40" s="181" t="s">
        <v>217</v>
      </c>
      <c r="U40" s="181" t="s">
        <v>218</v>
      </c>
      <c r="V40" s="136"/>
      <c r="W40" s="136"/>
      <c r="X40" s="136"/>
      <c r="Y40" s="128"/>
      <c r="Z40" s="137"/>
      <c r="AA40" s="138"/>
      <c r="AB40" s="126"/>
      <c r="AC40" s="139"/>
      <c r="AD40" s="126"/>
      <c r="AE40" s="182"/>
      <c r="AF40" s="127"/>
      <c r="AG40" s="182"/>
      <c r="AH40" s="140"/>
      <c r="AI40" s="182"/>
      <c r="AJ40" s="182"/>
      <c r="AK40" s="182"/>
      <c r="AL40" s="182"/>
      <c r="AM40" s="201">
        <v>45890.48715277778</v>
      </c>
      <c r="AN40" s="202" t="s">
        <v>57</v>
      </c>
      <c r="AO40" s="198" t="str" cm="1">
        <f t="array" ref="AO4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0" s="169"/>
      <c r="AQ40" s="152"/>
      <c r="AR40" s="173"/>
      <c r="AS40" s="173"/>
      <c r="AT40" s="144"/>
      <c r="AU40" s="142"/>
      <c r="AV40" s="147"/>
      <c r="AW40" s="148"/>
      <c r="AX40" s="174"/>
      <c r="AY40" s="175"/>
      <c r="AZ40" s="175"/>
      <c r="BA40" s="144"/>
      <c r="BB40" s="144"/>
      <c r="BC40" s="144"/>
      <c r="BD40" s="144"/>
      <c r="BE40" s="152"/>
      <c r="BF40" s="142"/>
      <c r="BG40" s="176"/>
      <c r="BH40" s="176"/>
      <c r="BI40" s="144"/>
      <c r="BJ40" s="144"/>
      <c r="BK40" s="169"/>
      <c r="BL40" s="169"/>
      <c r="BM40" s="169"/>
      <c r="BN40" s="152"/>
      <c r="BO40" s="177"/>
      <c r="BP40" s="177"/>
      <c r="BQ40" s="4"/>
    </row>
    <row r="41" spans="2:69" ht="28" x14ac:dyDescent="0.25">
      <c r="B41" s="165">
        <f>TBLEventLog[[#This Row],[Date Investigated]]-TBLEventLog[[#This Row],[Date Notif.]]</f>
        <v>0</v>
      </c>
      <c r="C41" s="165">
        <f>TBLEventLog[[#This Row],[Date Notif.]]-TBLEventLog[[#This Row],[Event Date]]</f>
        <v>-45890</v>
      </c>
      <c r="D41" s="165">
        <f>TBLEventLog[[#This Row],[Date Event Closed Out]]-TBLEventLog[[#This Row],[Event Date]]</f>
        <v>-45890</v>
      </c>
      <c r="E41" s="165" t="str">
        <f>IF(TBLEventLog[[#This Row],[Event ID]]&lt;1,"Example Data","Real Data")</f>
        <v>Example Data</v>
      </c>
      <c r="F41" s="165">
        <f>YEAR(TBLEventLog[[#This Row],[Event Date]])</f>
        <v>2025</v>
      </c>
      <c r="G41" s="165">
        <f>MONTH(TBLEventLog[[#This Row],[Event Date]])</f>
        <v>8</v>
      </c>
      <c r="H41" s="165" t="str">
        <f>TBLEventLog[[#This Row],[Event Year]]&amp;"-"&amp;TBLEventLog[[#This Row],[Event Month]]</f>
        <v>2025-8</v>
      </c>
      <c r="I41" s="165" t="b">
        <f>ISNUMBER(TBLEventLog[[#This Row],[Date Event Completed]])</f>
        <v>0</v>
      </c>
      <c r="J41" s="166">
        <v>-33</v>
      </c>
      <c r="K41" s="167">
        <v>45890</v>
      </c>
      <c r="L41" s="167"/>
      <c r="M41" s="167" t="s">
        <v>262</v>
      </c>
      <c r="N41" s="168">
        <v>23</v>
      </c>
      <c r="O41" s="169">
        <v>93010</v>
      </c>
      <c r="P41" s="170" t="s">
        <v>253</v>
      </c>
      <c r="Q41" s="152"/>
      <c r="R41" s="152" t="s">
        <v>263</v>
      </c>
      <c r="S41" s="147"/>
      <c r="T41" s="178" t="s">
        <v>217</v>
      </c>
      <c r="U41" s="178" t="s">
        <v>218</v>
      </c>
      <c r="V41" s="148"/>
      <c r="W41" s="148"/>
      <c r="X41" s="148"/>
      <c r="Y41" s="147"/>
      <c r="Z41" s="142"/>
      <c r="AA41" s="155"/>
      <c r="AB41" s="144"/>
      <c r="AC41" s="162"/>
      <c r="AD41" s="144"/>
      <c r="AE41" s="179"/>
      <c r="AF41" s="152"/>
      <c r="AG41" s="179"/>
      <c r="AH41" s="173"/>
      <c r="AI41" s="179"/>
      <c r="AJ41" s="179"/>
      <c r="AK41" s="179"/>
      <c r="AL41" s="179"/>
      <c r="AM41" s="203">
        <v>45890.487268518518</v>
      </c>
      <c r="AN41" s="204" t="s">
        <v>57</v>
      </c>
      <c r="AO41" s="198" t="str" cm="1">
        <f t="array" ref="AO4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1" s="169"/>
      <c r="AQ41" s="152"/>
      <c r="AR41" s="173"/>
      <c r="AS41" s="173"/>
      <c r="AT41" s="144"/>
      <c r="AU41" s="142"/>
      <c r="AV41" s="147"/>
      <c r="AW41" s="148"/>
      <c r="AX41" s="174"/>
      <c r="AY41" s="175"/>
      <c r="AZ41" s="175"/>
      <c r="BA41" s="144"/>
      <c r="BB41" s="144"/>
      <c r="BC41" s="144"/>
      <c r="BD41" s="144"/>
      <c r="BE41" s="152"/>
      <c r="BF41" s="142"/>
      <c r="BG41" s="176"/>
      <c r="BH41" s="176"/>
      <c r="BI41" s="144"/>
      <c r="BJ41" s="144"/>
      <c r="BK41" s="169"/>
      <c r="BL41" s="169"/>
      <c r="BM41" s="169"/>
      <c r="BN41" s="152"/>
      <c r="BO41" s="177"/>
      <c r="BP41" s="177"/>
      <c r="BQ41" s="4"/>
    </row>
    <row r="42" spans="2:69" ht="28" x14ac:dyDescent="0.25">
      <c r="B42" s="165">
        <f>TBLEventLog[[#This Row],[Date Investigated]]-TBLEventLog[[#This Row],[Date Notif.]]</f>
        <v>0</v>
      </c>
      <c r="C42" s="165">
        <f>TBLEventLog[[#This Row],[Date Notif.]]-TBLEventLog[[#This Row],[Event Date]]</f>
        <v>-45890</v>
      </c>
      <c r="D42" s="165">
        <f>TBLEventLog[[#This Row],[Date Event Closed Out]]-TBLEventLog[[#This Row],[Event Date]]</f>
        <v>-45890</v>
      </c>
      <c r="E42" s="165" t="str">
        <f>IF(TBLEventLog[[#This Row],[Event ID]]&lt;1,"Example Data","Real Data")</f>
        <v>Example Data</v>
      </c>
      <c r="F42" s="165">
        <f>YEAR(TBLEventLog[[#This Row],[Event Date]])</f>
        <v>2025</v>
      </c>
      <c r="G42" s="165">
        <f>MONTH(TBLEventLog[[#This Row],[Event Date]])</f>
        <v>8</v>
      </c>
      <c r="H42" s="165" t="str">
        <f>TBLEventLog[[#This Row],[Event Year]]&amp;"-"&amp;TBLEventLog[[#This Row],[Event Month]]</f>
        <v>2025-8</v>
      </c>
      <c r="I42" s="165" t="b">
        <f>ISNUMBER(TBLEventLog[[#This Row],[Date Event Completed]])</f>
        <v>0</v>
      </c>
      <c r="J42" s="129">
        <v>-34</v>
      </c>
      <c r="K42" s="130">
        <v>45890</v>
      </c>
      <c r="L42" s="130"/>
      <c r="M42" s="130" t="s">
        <v>262</v>
      </c>
      <c r="N42" s="131">
        <v>5</v>
      </c>
      <c r="O42" s="132"/>
      <c r="P42" s="133"/>
      <c r="Q42" s="127"/>
      <c r="R42" s="127"/>
      <c r="S42" s="128"/>
      <c r="T42" s="181"/>
      <c r="U42" s="181"/>
      <c r="V42" s="136"/>
      <c r="W42" s="136"/>
      <c r="X42" s="136"/>
      <c r="Y42" s="128"/>
      <c r="Z42" s="137"/>
      <c r="AA42" s="138"/>
      <c r="AB42" s="126"/>
      <c r="AC42" s="139"/>
      <c r="AD42" s="126"/>
      <c r="AE42" s="182"/>
      <c r="AF42" s="127"/>
      <c r="AG42" s="182"/>
      <c r="AH42" s="140"/>
      <c r="AI42" s="182"/>
      <c r="AJ42" s="182"/>
      <c r="AK42" s="182"/>
      <c r="AL42" s="182"/>
      <c r="AM42" s="201">
        <v>45890.615671296298</v>
      </c>
      <c r="AN42" s="202" t="s">
        <v>95</v>
      </c>
      <c r="AO42" s="198" t="str" cm="1">
        <f t="array" ref="AO4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2" s="169"/>
      <c r="AQ42" s="152"/>
      <c r="AR42" s="173"/>
      <c r="AS42" s="173"/>
      <c r="AT42" s="144"/>
      <c r="AU42" s="142"/>
      <c r="AV42" s="147"/>
      <c r="AW42" s="148"/>
      <c r="AX42" s="174"/>
      <c r="AY42" s="175"/>
      <c r="AZ42" s="175"/>
      <c r="BA42" s="144"/>
      <c r="BB42" s="144"/>
      <c r="BC42" s="144"/>
      <c r="BD42" s="144"/>
      <c r="BE42" s="152"/>
      <c r="BF42" s="142"/>
      <c r="BG42" s="176"/>
      <c r="BH42" s="176"/>
      <c r="BI42" s="144"/>
      <c r="BJ42" s="144"/>
      <c r="BK42" s="169"/>
      <c r="BL42" s="169"/>
      <c r="BM42" s="169"/>
      <c r="BN42" s="152"/>
      <c r="BO42" s="177"/>
      <c r="BP42" s="177"/>
      <c r="BQ42" s="4"/>
    </row>
    <row r="43" spans="2:69" ht="28" x14ac:dyDescent="0.25">
      <c r="B43" s="165">
        <f>TBLEventLog[[#This Row],[Date Investigated]]-TBLEventLog[[#This Row],[Date Notif.]]</f>
        <v>0</v>
      </c>
      <c r="C43" s="165">
        <f>TBLEventLog[[#This Row],[Date Notif.]]-TBLEventLog[[#This Row],[Event Date]]</f>
        <v>-45902</v>
      </c>
      <c r="D43" s="165">
        <f>TBLEventLog[[#This Row],[Date Event Closed Out]]-TBLEventLog[[#This Row],[Event Date]]</f>
        <v>-45902</v>
      </c>
      <c r="E43" s="165" t="str">
        <f>IF(TBLEventLog[[#This Row],[Event ID]]&lt;1,"Example Data","Real Data")</f>
        <v>Example Data</v>
      </c>
      <c r="F43" s="165">
        <f>YEAR(TBLEventLog[[#This Row],[Event Date]])</f>
        <v>2025</v>
      </c>
      <c r="G43" s="165">
        <f>MONTH(TBLEventLog[[#This Row],[Event Date]])</f>
        <v>9</v>
      </c>
      <c r="H43" s="165" t="str">
        <f>TBLEventLog[[#This Row],[Event Year]]&amp;"-"&amp;TBLEventLog[[#This Row],[Event Month]]</f>
        <v>2025-9</v>
      </c>
      <c r="I43" s="165" t="b">
        <f>ISNUMBER(TBLEventLog[[#This Row],[Date Event Completed]])</f>
        <v>0</v>
      </c>
      <c r="J43" s="166">
        <v>-35</v>
      </c>
      <c r="K43" s="167">
        <v>45902</v>
      </c>
      <c r="L43" s="167"/>
      <c r="M43" s="167"/>
      <c r="N43" s="180"/>
      <c r="O43" s="169"/>
      <c r="P43" s="170"/>
      <c r="Q43" s="152" t="s">
        <v>264</v>
      </c>
      <c r="R43" s="152"/>
      <c r="S43" s="147"/>
      <c r="T43" s="178" t="s">
        <v>200</v>
      </c>
      <c r="U43" s="178"/>
      <c r="V43" s="148"/>
      <c r="W43" s="148"/>
      <c r="X43" s="148"/>
      <c r="Y43" s="147"/>
      <c r="Z43" s="142"/>
      <c r="AA43" s="155"/>
      <c r="AB43" s="144"/>
      <c r="AC43" s="162"/>
      <c r="AD43" s="144"/>
      <c r="AE43" s="179"/>
      <c r="AF43" s="152"/>
      <c r="AG43" s="179"/>
      <c r="AH43" s="173"/>
      <c r="AI43" s="179"/>
      <c r="AJ43" s="179"/>
      <c r="AK43" s="179"/>
      <c r="AL43" s="179"/>
      <c r="AM43" s="203">
        <v>45902.418680555558</v>
      </c>
      <c r="AN43" s="204" t="s">
        <v>57</v>
      </c>
      <c r="AO43" s="198" t="str" cm="1">
        <f t="array" ref="AO4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3" s="167"/>
      <c r="AQ43" s="152"/>
      <c r="AR43" s="173"/>
      <c r="AS43" s="173"/>
      <c r="AT43" s="144"/>
      <c r="AU43" s="142"/>
      <c r="AV43" s="147"/>
      <c r="AW43" s="148"/>
      <c r="AX43" s="174"/>
      <c r="AY43" s="175"/>
      <c r="AZ43" s="175"/>
      <c r="BA43" s="144"/>
      <c r="BB43" s="144"/>
      <c r="BC43" s="144"/>
      <c r="BD43" s="144"/>
      <c r="BE43" s="152"/>
      <c r="BF43" s="142"/>
      <c r="BG43" s="176"/>
      <c r="BH43" s="176"/>
      <c r="BI43" s="144"/>
      <c r="BJ43" s="144"/>
      <c r="BK43" s="169"/>
      <c r="BL43" s="169"/>
      <c r="BM43" s="169"/>
      <c r="BN43" s="152"/>
      <c r="BO43" s="177"/>
      <c r="BP43" s="177"/>
    </row>
    <row r="44" spans="2:69" ht="28" x14ac:dyDescent="0.25">
      <c r="B44" s="165">
        <f>TBLEventLog[[#This Row],[Date Investigated]]-TBLEventLog[[#This Row],[Date Notif.]]</f>
        <v>0</v>
      </c>
      <c r="C44" s="165">
        <f>TBLEventLog[[#This Row],[Date Notif.]]-TBLEventLog[[#This Row],[Event Date]]</f>
        <v>-45903</v>
      </c>
      <c r="D44" s="165">
        <f>TBLEventLog[[#This Row],[Date Event Closed Out]]-TBLEventLog[[#This Row],[Event Date]]</f>
        <v>-45903</v>
      </c>
      <c r="E44" s="165" t="str">
        <f>IF(TBLEventLog[[#This Row],[Event ID]]&lt;1,"Example Data","Real Data")</f>
        <v>Example Data</v>
      </c>
      <c r="F44" s="165">
        <f>YEAR(TBLEventLog[[#This Row],[Event Date]])</f>
        <v>2025</v>
      </c>
      <c r="G44" s="165">
        <f>MONTH(TBLEventLog[[#This Row],[Event Date]])</f>
        <v>9</v>
      </c>
      <c r="H44" s="165" t="str">
        <f>TBLEventLog[[#This Row],[Event Year]]&amp;"-"&amp;TBLEventLog[[#This Row],[Event Month]]</f>
        <v>2025-9</v>
      </c>
      <c r="I44" s="165" t="b">
        <f>ISNUMBER(TBLEventLog[[#This Row],[Date Event Completed]])</f>
        <v>0</v>
      </c>
      <c r="J44" s="129">
        <v>-36</v>
      </c>
      <c r="K44" s="130">
        <v>45903</v>
      </c>
      <c r="L44" s="130"/>
      <c r="M44" s="130"/>
      <c r="N44" s="183">
        <v>23</v>
      </c>
      <c r="O44" s="132">
        <v>93004</v>
      </c>
      <c r="P44" s="133"/>
      <c r="Q44" s="127"/>
      <c r="R44" s="127"/>
      <c r="S44" s="128"/>
      <c r="T44" s="181"/>
      <c r="U44" s="181"/>
      <c r="V44" s="136"/>
      <c r="W44" s="136"/>
      <c r="X44" s="136"/>
      <c r="Y44" s="128"/>
      <c r="Z44" s="137"/>
      <c r="AA44" s="138"/>
      <c r="AB44" s="126"/>
      <c r="AC44" s="139"/>
      <c r="AD44" s="126"/>
      <c r="AE44" s="182"/>
      <c r="AF44" s="127"/>
      <c r="AG44" s="182"/>
      <c r="AH44" s="140"/>
      <c r="AI44" s="182"/>
      <c r="AJ44" s="182"/>
      <c r="AK44" s="182">
        <v>45933</v>
      </c>
      <c r="AL44" s="182"/>
      <c r="AM44" s="201">
        <v>45917.547048611108</v>
      </c>
      <c r="AN44" s="202" t="s">
        <v>265</v>
      </c>
      <c r="AO44" s="198" t="str" cm="1">
        <f t="array" ref="AO4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4" s="167"/>
      <c r="AQ44" s="152"/>
      <c r="AR44" s="173"/>
      <c r="AS44" s="173"/>
      <c r="AT44" s="144"/>
      <c r="AU44" s="142"/>
      <c r="AV44" s="147"/>
      <c r="AW44" s="148"/>
      <c r="AX44" s="174"/>
      <c r="AY44" s="175"/>
      <c r="AZ44" s="175"/>
      <c r="BA44" s="144"/>
      <c r="BB44" s="144"/>
      <c r="BC44" s="144"/>
      <c r="BD44" s="144"/>
      <c r="BE44" s="152"/>
      <c r="BF44" s="142"/>
      <c r="BG44" s="176"/>
      <c r="BH44" s="176"/>
      <c r="BI44" s="144"/>
      <c r="BJ44" s="144"/>
      <c r="BK44" s="169"/>
      <c r="BL44" s="169"/>
      <c r="BM44" s="169"/>
      <c r="BN44" s="152"/>
      <c r="BO44" s="177"/>
      <c r="BP44" s="177"/>
    </row>
    <row r="45" spans="2:69" ht="28" x14ac:dyDescent="0.25">
      <c r="B45" s="165">
        <f>TBLEventLog[[#This Row],[Date Investigated]]-TBLEventLog[[#This Row],[Date Notif.]]</f>
        <v>0</v>
      </c>
      <c r="C45" s="165">
        <f>TBLEventLog[[#This Row],[Date Notif.]]-TBLEventLog[[#This Row],[Event Date]]</f>
        <v>-45917</v>
      </c>
      <c r="D45" s="165">
        <f>TBLEventLog[[#This Row],[Date Event Closed Out]]-TBLEventLog[[#This Row],[Event Date]]</f>
        <v>0</v>
      </c>
      <c r="E45" s="165" t="str">
        <f>IF(TBLEventLog[[#This Row],[Event ID]]&lt;1,"Example Data","Real Data")</f>
        <v>Example Data</v>
      </c>
      <c r="F45" s="165">
        <f>YEAR(TBLEventLog[[#This Row],[Event Date]])</f>
        <v>2025</v>
      </c>
      <c r="G45" s="165">
        <f>MONTH(TBLEventLog[[#This Row],[Event Date]])</f>
        <v>9</v>
      </c>
      <c r="H45" s="165" t="str">
        <f>TBLEventLog[[#This Row],[Event Year]]&amp;"-"&amp;TBLEventLog[[#This Row],[Event Month]]</f>
        <v>2025-9</v>
      </c>
      <c r="I45" s="165" t="b">
        <f>ISNUMBER(TBLEventLog[[#This Row],[Date Event Completed]])</f>
        <v>1</v>
      </c>
      <c r="J45" s="166">
        <v>-37</v>
      </c>
      <c r="K45" s="167">
        <v>45917</v>
      </c>
      <c r="L45" s="167"/>
      <c r="M45" s="167" t="s">
        <v>266</v>
      </c>
      <c r="N45" s="180"/>
      <c r="O45" s="169">
        <v>93005</v>
      </c>
      <c r="P45" s="170">
        <v>2</v>
      </c>
      <c r="Q45" s="152" t="s">
        <v>264</v>
      </c>
      <c r="R45" s="152" t="s">
        <v>267</v>
      </c>
      <c r="S45" s="147"/>
      <c r="T45" s="178"/>
      <c r="U45" s="178"/>
      <c r="V45" s="148"/>
      <c r="W45" s="148"/>
      <c r="X45" s="148"/>
      <c r="Y45" s="147" t="s">
        <v>267</v>
      </c>
      <c r="Z45" s="142">
        <v>45917</v>
      </c>
      <c r="AA45" s="155" t="s">
        <v>194</v>
      </c>
      <c r="AB45" s="144" t="s">
        <v>177</v>
      </c>
      <c r="AC45" s="162"/>
      <c r="AD45" s="144" t="s">
        <v>55</v>
      </c>
      <c r="AE45" s="179"/>
      <c r="AF45" s="152"/>
      <c r="AG45" s="179"/>
      <c r="AH45" s="173">
        <v>45917</v>
      </c>
      <c r="AI45" s="179"/>
      <c r="AJ45" s="179"/>
      <c r="AK45" s="179"/>
      <c r="AL45" s="179"/>
      <c r="AM45" s="203">
        <v>45917.550104166665</v>
      </c>
      <c r="AN45" s="204" t="s">
        <v>265</v>
      </c>
      <c r="AO45" s="198" t="str" cm="1">
        <f t="array" ref="AO4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5" s="167"/>
      <c r="AQ45" s="152" t="s">
        <v>261</v>
      </c>
      <c r="AR45" s="173"/>
      <c r="AS45" s="173"/>
      <c r="AT45" s="144"/>
      <c r="AU45" s="142"/>
      <c r="AV45" s="147"/>
      <c r="AW45" s="148"/>
      <c r="AX45" s="174"/>
      <c r="AY45" s="175"/>
      <c r="AZ45" s="175"/>
      <c r="BA45" s="144"/>
      <c r="BB45" s="144"/>
      <c r="BC45" s="144"/>
      <c r="BD45" s="144"/>
      <c r="BE45" s="152"/>
      <c r="BF45" s="142"/>
      <c r="BG45" s="176"/>
      <c r="BH45" s="176"/>
      <c r="BI45" s="144"/>
      <c r="BJ45" s="144"/>
      <c r="BK45" s="169"/>
      <c r="BL45" s="169"/>
      <c r="BM45" s="169"/>
      <c r="BN45" s="152"/>
      <c r="BO45" s="177"/>
      <c r="BP45" s="177"/>
    </row>
    <row r="46" spans="2:69" ht="28" x14ac:dyDescent="0.25">
      <c r="B46" s="165">
        <f>TBLEventLog[[#This Row],[Date Investigated]]-TBLEventLog[[#This Row],[Date Notif.]]</f>
        <v>0</v>
      </c>
      <c r="C46" s="165">
        <f>TBLEventLog[[#This Row],[Date Notif.]]-TBLEventLog[[#This Row],[Event Date]]</f>
        <v>-45918</v>
      </c>
      <c r="D46" s="165">
        <f>TBLEventLog[[#This Row],[Date Event Closed Out]]-TBLEventLog[[#This Row],[Event Date]]</f>
        <v>-45918</v>
      </c>
      <c r="E46" s="165" t="str">
        <f>IF(TBLEventLog[[#This Row],[Event ID]]&lt;1,"Example Data","Real Data")</f>
        <v>Example Data</v>
      </c>
      <c r="F46" s="165">
        <f>YEAR(TBLEventLog[[#This Row],[Event Date]])</f>
        <v>2025</v>
      </c>
      <c r="G46" s="165">
        <f>MONTH(TBLEventLog[[#This Row],[Event Date]])</f>
        <v>9</v>
      </c>
      <c r="H46" s="165" t="str">
        <f>TBLEventLog[[#This Row],[Event Year]]&amp;"-"&amp;TBLEventLog[[#This Row],[Event Month]]</f>
        <v>2025-9</v>
      </c>
      <c r="I46" s="165" t="b">
        <f>ISNUMBER(TBLEventLog[[#This Row],[Date Event Completed]])</f>
        <v>0</v>
      </c>
      <c r="J46" s="129">
        <v>-38</v>
      </c>
      <c r="K46" s="130">
        <v>45918</v>
      </c>
      <c r="L46" s="130"/>
      <c r="M46" s="130"/>
      <c r="N46" s="183"/>
      <c r="O46" s="130"/>
      <c r="P46" s="133"/>
      <c r="Q46" s="127"/>
      <c r="R46" s="127"/>
      <c r="S46" s="128"/>
      <c r="T46" s="181"/>
      <c r="U46" s="181"/>
      <c r="V46" s="136"/>
      <c r="W46" s="136"/>
      <c r="X46" s="136"/>
      <c r="Y46" s="128"/>
      <c r="Z46" s="137"/>
      <c r="AA46" s="138"/>
      <c r="AB46" s="126"/>
      <c r="AC46" s="139"/>
      <c r="AD46" s="126"/>
      <c r="AE46" s="182"/>
      <c r="AF46" s="127"/>
      <c r="AG46" s="182"/>
      <c r="AH46" s="140"/>
      <c r="AI46" s="182"/>
      <c r="AJ46" s="182"/>
      <c r="AK46" s="182"/>
      <c r="AL46" s="182"/>
      <c r="AM46" s="201">
        <v>45918.620763888888</v>
      </c>
      <c r="AN46" s="202" t="s">
        <v>95</v>
      </c>
      <c r="AO46" s="198" t="str" cm="1">
        <f t="array" ref="AO4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6" s="167"/>
      <c r="AQ46" s="152"/>
      <c r="AR46" s="173"/>
      <c r="AS46" s="173"/>
      <c r="AT46" s="144"/>
      <c r="AU46" s="142"/>
      <c r="AV46" s="147"/>
      <c r="AW46" s="148"/>
      <c r="AX46" s="174"/>
      <c r="AY46" s="175"/>
      <c r="AZ46" s="175"/>
      <c r="BA46" s="144"/>
      <c r="BB46" s="144"/>
      <c r="BC46" s="144"/>
      <c r="BD46" s="144"/>
      <c r="BE46" s="152"/>
      <c r="BF46" s="142"/>
      <c r="BG46" s="176"/>
      <c r="BH46" s="176"/>
      <c r="BI46" s="144"/>
      <c r="BJ46" s="144"/>
      <c r="BK46" s="169"/>
      <c r="BL46" s="169"/>
      <c r="BM46" s="169"/>
      <c r="BN46" s="152"/>
      <c r="BO46" s="177"/>
      <c r="BP46" s="177"/>
    </row>
    <row r="47" spans="2:69" ht="28" x14ac:dyDescent="0.25">
      <c r="B47" s="165">
        <f>TBLEventLog[[#This Row],[Date Investigated]]-TBLEventLog[[#This Row],[Date Notif.]]</f>
        <v>0</v>
      </c>
      <c r="C47" s="165">
        <f>TBLEventLog[[#This Row],[Date Notif.]]-TBLEventLog[[#This Row],[Event Date]]</f>
        <v>-45807</v>
      </c>
      <c r="D47" s="165">
        <f>TBLEventLog[[#This Row],[Date Event Closed Out]]-TBLEventLog[[#This Row],[Event Date]]</f>
        <v>-45807</v>
      </c>
      <c r="E47" s="165" t="str">
        <f>IF(TBLEventLog[[#This Row],[Event ID]]&lt;1,"Example Data","Real Data")</f>
        <v>Real Data</v>
      </c>
      <c r="F47" s="165">
        <f>YEAR(TBLEventLog[[#This Row],[Event Date]])</f>
        <v>2025</v>
      </c>
      <c r="G47" s="165">
        <f>MONTH(TBLEventLog[[#This Row],[Event Date]])</f>
        <v>5</v>
      </c>
      <c r="H47" s="165" t="str">
        <f>TBLEventLog[[#This Row],[Event Year]]&amp;"-"&amp;TBLEventLog[[#This Row],[Event Month]]</f>
        <v>2025-5</v>
      </c>
      <c r="I47" s="165" t="b">
        <f>ISNUMBER(TBLEventLog[[#This Row],[Date Event Completed]])</f>
        <v>1</v>
      </c>
      <c r="J47" s="106">
        <v>1</v>
      </c>
      <c r="K47" s="141" t="s">
        <v>268</v>
      </c>
      <c r="L47" s="141">
        <v>93004</v>
      </c>
      <c r="M47" s="141"/>
      <c r="N47" s="143"/>
      <c r="O47" s="144">
        <v>93004</v>
      </c>
      <c r="P47" s="145"/>
      <c r="Q47" s="146"/>
      <c r="R47" s="146" t="s">
        <v>169</v>
      </c>
      <c r="S47" s="147" t="s">
        <v>170</v>
      </c>
      <c r="T47" s="147" t="s">
        <v>171</v>
      </c>
      <c r="U47" s="147" t="s">
        <v>172</v>
      </c>
      <c r="V47" s="148" t="s">
        <v>55</v>
      </c>
      <c r="W47" s="149" t="s">
        <v>55</v>
      </c>
      <c r="X47" s="149"/>
      <c r="Y47" s="153" t="s">
        <v>269</v>
      </c>
      <c r="Z47" s="141">
        <v>45812</v>
      </c>
      <c r="AA47" s="154" t="s">
        <v>175</v>
      </c>
      <c r="AB47" s="158"/>
      <c r="AC47" s="157" t="s">
        <v>197</v>
      </c>
      <c r="AD47" s="158" t="s">
        <v>55</v>
      </c>
      <c r="AE47" s="159"/>
      <c r="AF47" s="146" t="s">
        <v>176</v>
      </c>
      <c r="AG47" s="159"/>
      <c r="AH47" s="160"/>
      <c r="AI47" s="159"/>
      <c r="AJ47" s="161"/>
      <c r="AK47" s="159"/>
      <c r="AL47" s="159"/>
      <c r="AM47" s="196">
        <v>45945.615428240744</v>
      </c>
      <c r="AN47" s="205" t="s">
        <v>270</v>
      </c>
      <c r="AO47" s="206" t="str" cm="1">
        <f t="array" ref="AO4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7" s="167"/>
      <c r="AQ47" s="146"/>
      <c r="AR47" s="173"/>
      <c r="AS47" s="160"/>
      <c r="AT47" s="158"/>
      <c r="AU47" s="141"/>
      <c r="AV47" s="147"/>
      <c r="AW47" s="148"/>
      <c r="AX47" s="174"/>
      <c r="AY47" s="175"/>
      <c r="AZ47" s="175"/>
      <c r="BA47" s="144"/>
      <c r="BB47" s="144"/>
      <c r="BC47" s="144"/>
      <c r="BD47" s="144"/>
      <c r="BE47" s="152"/>
      <c r="BF47" s="142"/>
      <c r="BG47" s="176"/>
      <c r="BH47" s="176"/>
      <c r="BI47" s="144"/>
      <c r="BJ47" s="144"/>
      <c r="BK47" s="169"/>
      <c r="BL47" s="169"/>
      <c r="BM47" s="169"/>
      <c r="BN47" s="152"/>
      <c r="BO47" s="177"/>
      <c r="BP47" s="177"/>
    </row>
    <row r="48" spans="2:69" ht="28" x14ac:dyDescent="0.25">
      <c r="B48" s="165">
        <f>TBLEventLog[[#This Row],[Date Investigated]]-TBLEventLog[[#This Row],[Date Notif.]]</f>
        <v>0</v>
      </c>
      <c r="C48" s="165">
        <f>TBLEventLog[[#This Row],[Date Notif.]]-TBLEventLog[[#This Row],[Event Date]]</f>
        <v>-45813</v>
      </c>
      <c r="D48" s="165">
        <f>TBLEventLog[[#This Row],[Date Event Closed Out]]-TBLEventLog[[#This Row],[Event Date]]</f>
        <v>-45813</v>
      </c>
      <c r="E48" s="165" t="str">
        <f>IF(TBLEventLog[[#This Row],[Event ID]]&lt;1,"Example Data","Real Data")</f>
        <v>Real Data</v>
      </c>
      <c r="F48" s="165">
        <f>YEAR(TBLEventLog[[#This Row],[Event Date]])</f>
        <v>2025</v>
      </c>
      <c r="G48" s="165">
        <f>MONTH(TBLEventLog[[#This Row],[Event Date]])</f>
        <v>6</v>
      </c>
      <c r="H48" s="165" t="str">
        <f>TBLEventLog[[#This Row],[Event Year]]&amp;"-"&amp;TBLEventLog[[#This Row],[Event Month]]</f>
        <v>2025-6</v>
      </c>
      <c r="I48" s="165" t="b">
        <f>ISNUMBER(TBLEventLog[[#This Row],[Date Event Completed]])</f>
        <v>1</v>
      </c>
      <c r="J48" s="125">
        <v>2</v>
      </c>
      <c r="K48" s="137">
        <v>45813</v>
      </c>
      <c r="L48" s="130">
        <v>93003</v>
      </c>
      <c r="M48" s="137"/>
      <c r="N48" s="184"/>
      <c r="O48" s="126">
        <v>93003</v>
      </c>
      <c r="P48" s="185"/>
      <c r="Q48" s="127"/>
      <c r="R48" s="127" t="s">
        <v>179</v>
      </c>
      <c r="S48" s="128" t="s">
        <v>180</v>
      </c>
      <c r="T48" s="128" t="s">
        <v>181</v>
      </c>
      <c r="U48" s="128" t="s">
        <v>182</v>
      </c>
      <c r="V48" s="136" t="s">
        <v>177</v>
      </c>
      <c r="W48" s="136"/>
      <c r="X48" s="136"/>
      <c r="Y48" s="128" t="s">
        <v>271</v>
      </c>
      <c r="Z48" s="137">
        <v>45834</v>
      </c>
      <c r="AA48" s="138" t="s">
        <v>185</v>
      </c>
      <c r="AB48" s="126" t="s">
        <v>177</v>
      </c>
      <c r="AC48" s="139">
        <v>21</v>
      </c>
      <c r="AD48" s="126" t="s">
        <v>177</v>
      </c>
      <c r="AE48" s="186"/>
      <c r="AF48" s="127" t="s">
        <v>186</v>
      </c>
      <c r="AG48" s="186"/>
      <c r="AH48" s="187"/>
      <c r="AI48" s="186"/>
      <c r="AJ48" s="186"/>
      <c r="AK48" s="186"/>
      <c r="AL48" s="186"/>
      <c r="AM48" s="199">
        <v>45945.612650462965</v>
      </c>
      <c r="AN48" s="207" t="s">
        <v>270</v>
      </c>
      <c r="AO48" s="198" t="str" cm="1">
        <f t="array" ref="AO4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8" s="167"/>
      <c r="AQ48" s="152"/>
      <c r="AR48" s="173"/>
      <c r="AS48" s="173"/>
      <c r="AT48" s="144"/>
      <c r="AU48" s="142"/>
      <c r="AV48" s="147"/>
      <c r="AW48" s="148"/>
      <c r="AX48" s="174"/>
      <c r="AY48" s="175"/>
      <c r="AZ48" s="175"/>
      <c r="BA48" s="144"/>
      <c r="BB48" s="144"/>
      <c r="BC48" s="144"/>
      <c r="BD48" s="144"/>
      <c r="BE48" s="152"/>
      <c r="BF48" s="142"/>
      <c r="BG48" s="176"/>
      <c r="BH48" s="176"/>
      <c r="BI48" s="144"/>
      <c r="BJ48" s="144"/>
      <c r="BK48" s="169"/>
      <c r="BL48" s="169"/>
      <c r="BM48" s="169"/>
      <c r="BN48" s="152"/>
      <c r="BO48" s="177"/>
      <c r="BP48" s="177"/>
    </row>
    <row r="49" spans="1:68" ht="56" x14ac:dyDescent="0.25">
      <c r="B49" s="165">
        <f>TBLEventLog[[#This Row],[Date Investigated]]-TBLEventLog[[#This Row],[Date Notif.]]</f>
        <v>0</v>
      </c>
      <c r="C49" s="165">
        <f>TBLEventLog[[#This Row],[Date Notif.]]-TBLEventLog[[#This Row],[Event Date]]</f>
        <v>-45783</v>
      </c>
      <c r="D49" s="165">
        <f>TBLEventLog[[#This Row],[Date Event Closed Out]]-TBLEventLog[[#This Row],[Event Date]]</f>
        <v>-45783</v>
      </c>
      <c r="E49" s="165" t="str">
        <f>IF(TBLEventLog[[#This Row],[Event ID]]&lt;1,"Example Data","Real Data")</f>
        <v>Real Data</v>
      </c>
      <c r="F49" s="165">
        <f>YEAR(TBLEventLog[[#This Row],[Event Date]])</f>
        <v>2025</v>
      </c>
      <c r="G49" s="165">
        <f>MONTH(TBLEventLog[[#This Row],[Event Date]])</f>
        <v>5</v>
      </c>
      <c r="H49" s="165" t="str">
        <f>TBLEventLog[[#This Row],[Event Year]]&amp;"-"&amp;TBLEventLog[[#This Row],[Event Month]]</f>
        <v>2025-5</v>
      </c>
      <c r="I49" s="165" t="b">
        <f>ISNUMBER(TBLEventLog[[#This Row],[Date Event Completed]])</f>
        <v>1</v>
      </c>
      <c r="J49" s="106">
        <v>3</v>
      </c>
      <c r="K49" s="142">
        <v>45783</v>
      </c>
      <c r="L49" s="167">
        <v>93004</v>
      </c>
      <c r="M49" s="142"/>
      <c r="N49" s="150"/>
      <c r="O49" s="144">
        <v>93004</v>
      </c>
      <c r="P49" s="151"/>
      <c r="Q49" s="152"/>
      <c r="R49" s="152" t="s">
        <v>190</v>
      </c>
      <c r="S49" s="147" t="s">
        <v>191</v>
      </c>
      <c r="T49" s="147" t="s">
        <v>181</v>
      </c>
      <c r="U49" s="147" t="s">
        <v>182</v>
      </c>
      <c r="V49" s="148" t="s">
        <v>177</v>
      </c>
      <c r="W49" s="148"/>
      <c r="X49" s="148"/>
      <c r="Y49" s="147" t="s">
        <v>193</v>
      </c>
      <c r="Z49" s="142">
        <v>45814</v>
      </c>
      <c r="AA49" s="155" t="s">
        <v>194</v>
      </c>
      <c r="AB49" s="144"/>
      <c r="AC49" s="162"/>
      <c r="AD49" s="144"/>
      <c r="AE49" s="161"/>
      <c r="AF49" s="152"/>
      <c r="AG49" s="161"/>
      <c r="AH49" s="163"/>
      <c r="AI49" s="161"/>
      <c r="AJ49" s="161"/>
      <c r="AK49" s="161"/>
      <c r="AL49" s="161"/>
      <c r="AM49" s="196">
        <v>45922.574999999997</v>
      </c>
      <c r="AN49" s="205" t="s">
        <v>95</v>
      </c>
      <c r="AO49" s="198" t="str" cm="1">
        <f t="array" ref="AO4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9" s="167"/>
      <c r="AQ49" s="152"/>
      <c r="AR49" s="173"/>
      <c r="AS49" s="173"/>
      <c r="AT49" s="144"/>
      <c r="AU49" s="142"/>
      <c r="AV49" s="147"/>
      <c r="AW49" s="148"/>
      <c r="AX49" s="174"/>
      <c r="AY49" s="175"/>
      <c r="AZ49" s="175"/>
      <c r="BA49" s="144"/>
      <c r="BB49" s="144"/>
      <c r="BC49" s="144"/>
      <c r="BD49" s="144"/>
      <c r="BE49" s="152"/>
      <c r="BF49" s="142"/>
      <c r="BG49" s="176"/>
      <c r="BH49" s="176"/>
      <c r="BI49" s="144"/>
      <c r="BJ49" s="144"/>
      <c r="BK49" s="169"/>
      <c r="BL49" s="169"/>
      <c r="BM49" s="169"/>
      <c r="BN49" s="152"/>
      <c r="BO49" s="177"/>
      <c r="BP49" s="177"/>
    </row>
    <row r="50" spans="1:68" ht="56" x14ac:dyDescent="0.25">
      <c r="B50" s="165">
        <f>TBLEventLog[[#This Row],[Date Investigated]]-TBLEventLog[[#This Row],[Date Notif.]]</f>
        <v>0</v>
      </c>
      <c r="C50" s="165">
        <f>TBLEventLog[[#This Row],[Date Notif.]]-TBLEventLog[[#This Row],[Event Date]]</f>
        <v>-45814</v>
      </c>
      <c r="D50" s="165">
        <f>TBLEventLog[[#This Row],[Date Event Closed Out]]-TBLEventLog[[#This Row],[Event Date]]</f>
        <v>-45814</v>
      </c>
      <c r="E50" s="165" t="str">
        <f>IF(TBLEventLog[[#This Row],[Event ID]]&lt;1,"Example Data","Real Data")</f>
        <v>Real Data</v>
      </c>
      <c r="F50" s="165">
        <f>YEAR(TBLEventLog[[#This Row],[Event Date]])</f>
        <v>2025</v>
      </c>
      <c r="G50" s="165">
        <f>MONTH(TBLEventLog[[#This Row],[Event Date]])</f>
        <v>6</v>
      </c>
      <c r="H50" s="165" t="str">
        <f>TBLEventLog[[#This Row],[Event Year]]&amp;"-"&amp;TBLEventLog[[#This Row],[Event Month]]</f>
        <v>2025-6</v>
      </c>
      <c r="I50" s="165" t="b">
        <f>ISNUMBER(TBLEventLog[[#This Row],[Date Event Completed]])</f>
        <v>1</v>
      </c>
      <c r="J50" s="125">
        <v>4</v>
      </c>
      <c r="K50" s="137">
        <v>45814</v>
      </c>
      <c r="L50" s="130">
        <v>93004</v>
      </c>
      <c r="M50" s="137"/>
      <c r="N50" s="184"/>
      <c r="O50" s="126">
        <v>93004</v>
      </c>
      <c r="P50" s="185"/>
      <c r="Q50" s="127"/>
      <c r="R50" s="127" t="s">
        <v>196</v>
      </c>
      <c r="S50" s="128" t="s">
        <v>191</v>
      </c>
      <c r="T50" s="128" t="s">
        <v>181</v>
      </c>
      <c r="U50" s="128" t="s">
        <v>182</v>
      </c>
      <c r="V50" s="136" t="s">
        <v>55</v>
      </c>
      <c r="W50" s="136"/>
      <c r="X50" s="136"/>
      <c r="Y50" s="128" t="s">
        <v>193</v>
      </c>
      <c r="Z50" s="137">
        <v>45814</v>
      </c>
      <c r="AA50" s="138" t="s">
        <v>194</v>
      </c>
      <c r="AB50" s="126"/>
      <c r="AC50" s="139"/>
      <c r="AD50" s="126"/>
      <c r="AE50" s="186"/>
      <c r="AF50" s="127"/>
      <c r="AG50" s="186"/>
      <c r="AH50" s="187"/>
      <c r="AI50" s="186"/>
      <c r="AJ50" s="186"/>
      <c r="AK50" s="186"/>
      <c r="AL50" s="186"/>
      <c r="AM50" s="199">
        <v>45945.604618055557</v>
      </c>
      <c r="AN50" s="207" t="s">
        <v>270</v>
      </c>
      <c r="AO50" s="198" t="str" cm="1">
        <f t="array" ref="AO5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0" s="167"/>
      <c r="AQ50" s="152"/>
      <c r="AR50" s="173"/>
      <c r="AS50" s="173"/>
      <c r="AT50" s="144"/>
      <c r="AU50" s="142"/>
      <c r="AV50" s="147"/>
      <c r="AW50" s="148"/>
      <c r="AX50" s="174"/>
      <c r="AY50" s="175"/>
      <c r="AZ50" s="175"/>
      <c r="BA50" s="144"/>
      <c r="BB50" s="144"/>
      <c r="BC50" s="144"/>
      <c r="BD50" s="144"/>
      <c r="BE50" s="152"/>
      <c r="BF50" s="142"/>
      <c r="BG50" s="176"/>
      <c r="BH50" s="176"/>
      <c r="BI50" s="144"/>
      <c r="BJ50" s="144"/>
      <c r="BK50" s="169"/>
      <c r="BL50" s="169"/>
      <c r="BM50" s="169"/>
      <c r="BN50" s="152"/>
      <c r="BO50" s="177"/>
      <c r="BP50" s="177"/>
    </row>
    <row r="51" spans="1:68" ht="28" x14ac:dyDescent="0.25">
      <c r="B51" s="165">
        <f>TBLEventLog[[#This Row],[Date Investigated]]-TBLEventLog[[#This Row],[Date Notif.]]</f>
        <v>0</v>
      </c>
      <c r="C51" s="165">
        <f>TBLEventLog[[#This Row],[Date Notif.]]-TBLEventLog[[#This Row],[Event Date]]</f>
        <v>-45814</v>
      </c>
      <c r="D51" s="165">
        <f>TBLEventLog[[#This Row],[Date Event Closed Out]]-TBLEventLog[[#This Row],[Event Date]]</f>
        <v>-45814</v>
      </c>
      <c r="E51" s="165" t="str">
        <f>IF(TBLEventLog[[#This Row],[Event ID]]&lt;1,"Example Data","Real Data")</f>
        <v>Real Data</v>
      </c>
      <c r="F51" s="165">
        <f>YEAR(TBLEventLog[[#This Row],[Event Date]])</f>
        <v>2025</v>
      </c>
      <c r="G51" s="165">
        <f>MONTH(TBLEventLog[[#This Row],[Event Date]])</f>
        <v>6</v>
      </c>
      <c r="H51" s="165" t="str">
        <f>TBLEventLog[[#This Row],[Event Year]]&amp;"-"&amp;TBLEventLog[[#This Row],[Event Month]]</f>
        <v>2025-6</v>
      </c>
      <c r="I51" s="165" t="b">
        <f>ISNUMBER(TBLEventLog[[#This Row],[Date Event Completed]])</f>
        <v>0</v>
      </c>
      <c r="J51" s="106">
        <v>5</v>
      </c>
      <c r="K51" s="142">
        <v>45814</v>
      </c>
      <c r="L51" s="167">
        <v>93002</v>
      </c>
      <c r="M51" s="142"/>
      <c r="N51" s="150"/>
      <c r="O51" s="144">
        <v>93002</v>
      </c>
      <c r="P51" s="151"/>
      <c r="Q51" s="152"/>
      <c r="R51" s="152" t="s">
        <v>198</v>
      </c>
      <c r="S51" s="147" t="s">
        <v>199</v>
      </c>
      <c r="T51" s="147" t="s">
        <v>200</v>
      </c>
      <c r="U51" s="147" t="s">
        <v>201</v>
      </c>
      <c r="V51" s="148" t="s">
        <v>55</v>
      </c>
      <c r="W51" s="148"/>
      <c r="X51" s="148"/>
      <c r="Y51" s="147"/>
      <c r="Z51" s="142"/>
      <c r="AA51" s="155"/>
      <c r="AB51" s="144"/>
      <c r="AC51" s="162"/>
      <c r="AD51" s="144"/>
      <c r="AE51" s="161"/>
      <c r="AF51" s="152"/>
      <c r="AG51" s="161"/>
      <c r="AH51" s="163"/>
      <c r="AI51" s="161"/>
      <c r="AJ51" s="161"/>
      <c r="AK51" s="161"/>
      <c r="AL51" s="161"/>
      <c r="AM51" s="196">
        <v>45922.575023148151</v>
      </c>
      <c r="AN51" s="205" t="s">
        <v>95</v>
      </c>
      <c r="AO51" s="198" t="str" cm="1">
        <f t="array" ref="AO5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1" s="167"/>
      <c r="AQ51" s="152"/>
      <c r="AR51" s="173"/>
      <c r="AS51" s="173"/>
      <c r="AT51" s="144"/>
      <c r="AU51" s="142"/>
      <c r="AV51" s="147"/>
      <c r="AW51" s="148"/>
      <c r="AX51" s="174"/>
      <c r="AY51" s="175"/>
      <c r="AZ51" s="175"/>
      <c r="BA51" s="144"/>
      <c r="BB51" s="144"/>
      <c r="BC51" s="144"/>
      <c r="BD51" s="144"/>
      <c r="BE51" s="152"/>
      <c r="BF51" s="142"/>
      <c r="BG51" s="176"/>
      <c r="BH51" s="176"/>
      <c r="BI51" s="144"/>
      <c r="BJ51" s="144"/>
      <c r="BK51" s="169"/>
      <c r="BL51" s="169"/>
      <c r="BM51" s="169"/>
      <c r="BN51" s="152"/>
      <c r="BO51" s="177"/>
      <c r="BP51" s="177"/>
    </row>
    <row r="52" spans="1:68" ht="56" x14ac:dyDescent="0.25">
      <c r="B52" s="165">
        <f>TBLEventLog[[#This Row],[Date Investigated]]-TBLEventLog[[#This Row],[Date Notif.]]</f>
        <v>0</v>
      </c>
      <c r="C52" s="165">
        <f>TBLEventLog[[#This Row],[Date Notif.]]-TBLEventLog[[#This Row],[Event Date]]</f>
        <v>-45814</v>
      </c>
      <c r="D52" s="165">
        <f>TBLEventLog[[#This Row],[Date Event Closed Out]]-TBLEventLog[[#This Row],[Event Date]]</f>
        <v>-45814</v>
      </c>
      <c r="E52" s="165" t="str">
        <f>IF(TBLEventLog[[#This Row],[Event ID]]&lt;1,"Example Data","Real Data")</f>
        <v>Real Data</v>
      </c>
      <c r="F52" s="165">
        <f>YEAR(TBLEventLog[[#This Row],[Event Date]])</f>
        <v>2025</v>
      </c>
      <c r="G52" s="165">
        <f>MONTH(TBLEventLog[[#This Row],[Event Date]])</f>
        <v>6</v>
      </c>
      <c r="H52" s="165" t="str">
        <f>TBLEventLog[[#This Row],[Event Year]]&amp;"-"&amp;TBLEventLog[[#This Row],[Event Month]]</f>
        <v>2025-6</v>
      </c>
      <c r="I52" s="165" t="b">
        <f>ISNUMBER(TBLEventLog[[#This Row],[Date Event Completed]])</f>
        <v>1</v>
      </c>
      <c r="J52" s="125">
        <v>6</v>
      </c>
      <c r="K52" s="137">
        <v>45814</v>
      </c>
      <c r="L52" s="130">
        <v>93004</v>
      </c>
      <c r="M52" s="137"/>
      <c r="N52" s="184"/>
      <c r="O52" s="126">
        <v>93004</v>
      </c>
      <c r="P52" s="185"/>
      <c r="Q52" s="127"/>
      <c r="R52" s="127" t="s">
        <v>202</v>
      </c>
      <c r="S52" s="128" t="s">
        <v>203</v>
      </c>
      <c r="T52" s="128" t="s">
        <v>171</v>
      </c>
      <c r="U52" s="128" t="s">
        <v>204</v>
      </c>
      <c r="V52" s="136" t="s">
        <v>177</v>
      </c>
      <c r="W52" s="136" t="s">
        <v>177</v>
      </c>
      <c r="X52" s="136"/>
      <c r="Y52" s="219" t="s">
        <v>272</v>
      </c>
      <c r="Z52" s="137">
        <v>45944</v>
      </c>
      <c r="AA52" s="138"/>
      <c r="AB52" s="126"/>
      <c r="AC52" s="139"/>
      <c r="AD52" s="126"/>
      <c r="AE52" s="186"/>
      <c r="AF52" s="127"/>
      <c r="AG52" s="186"/>
      <c r="AH52" s="187"/>
      <c r="AI52" s="186"/>
      <c r="AJ52" s="186"/>
      <c r="AK52" s="186"/>
      <c r="AL52" s="186"/>
      <c r="AM52" s="199">
        <v>45945.598067129627</v>
      </c>
      <c r="AN52" s="207" t="s">
        <v>270</v>
      </c>
      <c r="AO52" s="198" t="str" cm="1">
        <f t="array" ref="AO5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2" s="167"/>
      <c r="AQ52" s="152"/>
      <c r="AR52" s="173"/>
      <c r="AS52" s="173"/>
      <c r="AT52" s="144"/>
      <c r="AU52" s="142"/>
      <c r="AV52" s="147"/>
      <c r="AW52" s="148"/>
      <c r="AX52" s="174"/>
      <c r="AY52" s="175"/>
      <c r="AZ52" s="175"/>
      <c r="BA52" s="144"/>
      <c r="BB52" s="144"/>
      <c r="BC52" s="144"/>
      <c r="BD52" s="144"/>
      <c r="BE52" s="152"/>
      <c r="BF52" s="142"/>
      <c r="BG52" s="176"/>
      <c r="BH52" s="176"/>
      <c r="BI52" s="144"/>
      <c r="BJ52" s="144"/>
      <c r="BK52" s="169"/>
      <c r="BL52" s="169"/>
      <c r="BM52" s="169"/>
      <c r="BN52" s="152"/>
      <c r="BO52" s="177"/>
      <c r="BP52" s="177"/>
    </row>
    <row r="53" spans="1:68" ht="42" x14ac:dyDescent="0.25">
      <c r="B53" s="165">
        <f>TBLEventLog[[#This Row],[Date Investigated]]-TBLEventLog[[#This Row],[Date Notif.]]</f>
        <v>0</v>
      </c>
      <c r="C53" s="165">
        <f>TBLEventLog[[#This Row],[Date Notif.]]-TBLEventLog[[#This Row],[Event Date]]</f>
        <v>-45809</v>
      </c>
      <c r="D53" s="165">
        <f>TBLEventLog[[#This Row],[Date Event Closed Out]]-TBLEventLog[[#This Row],[Event Date]]</f>
        <v>-45809</v>
      </c>
      <c r="E53" s="165" t="str">
        <f>IF(TBLEventLog[[#This Row],[Event ID]]&lt;1,"Example Data","Real Data")</f>
        <v>Real Data</v>
      </c>
      <c r="F53" s="165">
        <f>YEAR(TBLEventLog[[#This Row],[Event Date]])</f>
        <v>2025</v>
      </c>
      <c r="G53" s="165">
        <f>MONTH(TBLEventLog[[#This Row],[Event Date]])</f>
        <v>6</v>
      </c>
      <c r="H53" s="165" t="str">
        <f>TBLEventLog[[#This Row],[Event Year]]&amp;"-"&amp;TBLEventLog[[#This Row],[Event Month]]</f>
        <v>2025-6</v>
      </c>
      <c r="I53" s="165" t="b">
        <f>ISNUMBER(TBLEventLog[[#This Row],[Date Event Completed]])</f>
        <v>0</v>
      </c>
      <c r="J53" s="106">
        <v>7</v>
      </c>
      <c r="K53" s="142">
        <v>45809</v>
      </c>
      <c r="L53" s="167">
        <v>93002</v>
      </c>
      <c r="M53" s="142"/>
      <c r="N53" s="150"/>
      <c r="O53" s="144">
        <v>93001</v>
      </c>
      <c r="P53" s="151"/>
      <c r="Q53" s="152"/>
      <c r="R53" s="152" t="s">
        <v>207</v>
      </c>
      <c r="S53" s="147" t="s">
        <v>208</v>
      </c>
      <c r="T53" s="147" t="s">
        <v>171</v>
      </c>
      <c r="U53" s="147" t="s">
        <v>209</v>
      </c>
      <c r="V53" s="148" t="s">
        <v>55</v>
      </c>
      <c r="W53" s="148" t="s">
        <v>177</v>
      </c>
      <c r="X53" s="148"/>
      <c r="Y53" s="147"/>
      <c r="Z53" s="142"/>
      <c r="AA53" s="155"/>
      <c r="AB53" s="144"/>
      <c r="AC53" s="162"/>
      <c r="AD53" s="144"/>
      <c r="AE53" s="161"/>
      <c r="AF53" s="152" t="s">
        <v>273</v>
      </c>
      <c r="AG53" s="161"/>
      <c r="AH53" s="163"/>
      <c r="AI53" s="161"/>
      <c r="AJ53" s="161"/>
      <c r="AK53" s="161"/>
      <c r="AL53" s="161"/>
      <c r="AM53" s="196">
        <v>45922.57503472222</v>
      </c>
      <c r="AN53" s="205" t="s">
        <v>95</v>
      </c>
      <c r="AO53" s="198" t="str" cm="1">
        <f t="array" ref="AO5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3" s="167"/>
      <c r="AQ53" s="152"/>
      <c r="AR53" s="173"/>
      <c r="AS53" s="173"/>
      <c r="AT53" s="144"/>
      <c r="AU53" s="142"/>
      <c r="AV53" s="147"/>
      <c r="AW53" s="148"/>
      <c r="AX53" s="174"/>
      <c r="AY53" s="175"/>
      <c r="AZ53" s="175"/>
      <c r="BA53" s="144"/>
      <c r="BB53" s="144"/>
      <c r="BC53" s="144"/>
      <c r="BD53" s="144"/>
      <c r="BE53" s="152"/>
      <c r="BF53" s="142"/>
      <c r="BG53" s="176"/>
      <c r="BH53" s="176"/>
      <c r="BI53" s="144"/>
      <c r="BJ53" s="144"/>
      <c r="BK53" s="169"/>
      <c r="BL53" s="169"/>
      <c r="BM53" s="169"/>
      <c r="BN53" s="152"/>
      <c r="BO53" s="177"/>
      <c r="BP53" s="177"/>
    </row>
    <row r="54" spans="1:68" ht="42" x14ac:dyDescent="0.25">
      <c r="B54" s="165">
        <f>TBLEventLog[[#This Row],[Date Investigated]]-TBLEventLog[[#This Row],[Date Notif.]]</f>
        <v>0</v>
      </c>
      <c r="C54" s="165">
        <f>TBLEventLog[[#This Row],[Date Notif.]]-TBLEventLog[[#This Row],[Event Date]]</f>
        <v>-45809</v>
      </c>
      <c r="D54" s="165">
        <f>TBLEventLog[[#This Row],[Date Event Closed Out]]-TBLEventLog[[#This Row],[Event Date]]</f>
        <v>-45809</v>
      </c>
      <c r="E54" s="165" t="str">
        <f>IF(TBLEventLog[[#This Row],[Event ID]]&lt;1,"Example Data","Real Data")</f>
        <v>Real Data</v>
      </c>
      <c r="F54" s="165">
        <f>YEAR(TBLEventLog[[#This Row],[Event Date]])</f>
        <v>2025</v>
      </c>
      <c r="G54" s="165">
        <f>MONTH(TBLEventLog[[#This Row],[Event Date]])</f>
        <v>6</v>
      </c>
      <c r="H54" s="165" t="str">
        <f>TBLEventLog[[#This Row],[Event Year]]&amp;"-"&amp;TBLEventLog[[#This Row],[Event Month]]</f>
        <v>2025-6</v>
      </c>
      <c r="I54" s="165" t="b">
        <f>ISNUMBER(TBLEventLog[[#This Row],[Date Event Completed]])</f>
        <v>0</v>
      </c>
      <c r="J54" s="125">
        <v>8</v>
      </c>
      <c r="K54" s="137">
        <v>45809</v>
      </c>
      <c r="L54" s="130">
        <v>93002</v>
      </c>
      <c r="M54" s="137"/>
      <c r="N54" s="184"/>
      <c r="O54" s="126">
        <v>93002</v>
      </c>
      <c r="P54" s="185"/>
      <c r="Q54" s="127"/>
      <c r="R54" s="127" t="s">
        <v>207</v>
      </c>
      <c r="S54" s="128" t="s">
        <v>208</v>
      </c>
      <c r="T54" s="128" t="s">
        <v>171</v>
      </c>
      <c r="U54" s="128" t="s">
        <v>209</v>
      </c>
      <c r="V54" s="136" t="s">
        <v>55</v>
      </c>
      <c r="W54" s="136" t="s">
        <v>177</v>
      </c>
      <c r="X54" s="136"/>
      <c r="Y54" s="128"/>
      <c r="Z54" s="137"/>
      <c r="AA54" s="138"/>
      <c r="AB54" s="126"/>
      <c r="AC54" s="139"/>
      <c r="AD54" s="126"/>
      <c r="AE54" s="186"/>
      <c r="AF54" s="127" t="s">
        <v>273</v>
      </c>
      <c r="AG54" s="186"/>
      <c r="AH54" s="187"/>
      <c r="AI54" s="186"/>
      <c r="AJ54" s="186"/>
      <c r="AK54" s="186"/>
      <c r="AL54" s="186"/>
      <c r="AM54" s="199">
        <v>45922.57503472222</v>
      </c>
      <c r="AN54" s="207" t="s">
        <v>95</v>
      </c>
      <c r="AO54" s="198" t="str" cm="1">
        <f t="array" ref="AO5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4" s="167"/>
      <c r="AQ54" s="152"/>
      <c r="AR54" s="173"/>
      <c r="AS54" s="173"/>
      <c r="AT54" s="144"/>
      <c r="AU54" s="142"/>
      <c r="AV54" s="147"/>
      <c r="AW54" s="148"/>
      <c r="AX54" s="174"/>
      <c r="AY54" s="175"/>
      <c r="AZ54" s="175"/>
      <c r="BA54" s="144"/>
      <c r="BB54" s="144"/>
      <c r="BC54" s="144"/>
      <c r="BD54" s="144"/>
      <c r="BE54" s="152"/>
      <c r="BF54" s="142"/>
      <c r="BG54" s="176"/>
      <c r="BH54" s="176"/>
      <c r="BI54" s="144"/>
      <c r="BJ54" s="144"/>
      <c r="BK54" s="169"/>
      <c r="BL54" s="169"/>
      <c r="BM54" s="169"/>
      <c r="BN54" s="152"/>
      <c r="BO54" s="177"/>
      <c r="BP54" s="177"/>
    </row>
    <row r="55" spans="1:68" ht="42" x14ac:dyDescent="0.25">
      <c r="A55" s="10"/>
      <c r="B55" s="165">
        <f>TBLEventLog[[#This Row],[Date Investigated]]-TBLEventLog[[#This Row],[Date Notif.]]</f>
        <v>0</v>
      </c>
      <c r="C55" s="165">
        <f>TBLEventLog[[#This Row],[Date Notif.]]-TBLEventLog[[#This Row],[Event Date]]</f>
        <v>-45818</v>
      </c>
      <c r="D55" s="165">
        <f>TBLEventLog[[#This Row],[Date Event Closed Out]]-TBLEventLog[[#This Row],[Event Date]]</f>
        <v>-45818</v>
      </c>
      <c r="E55" s="165" t="str">
        <f>IF(TBLEventLog[[#This Row],[Event ID]]&lt;1,"Example Data","Real Data")</f>
        <v>Real Data</v>
      </c>
      <c r="F55" s="165">
        <f>YEAR(TBLEventLog[[#This Row],[Event Date]])</f>
        <v>2025</v>
      </c>
      <c r="G55" s="165">
        <f>MONTH(TBLEventLog[[#This Row],[Event Date]])</f>
        <v>6</v>
      </c>
      <c r="H55" s="165" t="str">
        <f>TBLEventLog[[#This Row],[Event Year]]&amp;"-"&amp;TBLEventLog[[#This Row],[Event Month]]</f>
        <v>2025-6</v>
      </c>
      <c r="I55" s="165" t="b">
        <f>ISNUMBER(TBLEventLog[[#This Row],[Date Event Completed]])</f>
        <v>1</v>
      </c>
      <c r="J55" s="106">
        <v>9</v>
      </c>
      <c r="K55" s="142">
        <v>45818</v>
      </c>
      <c r="L55" s="167">
        <v>93003</v>
      </c>
      <c r="M55" s="142"/>
      <c r="N55" s="150"/>
      <c r="O55" s="144">
        <v>93003</v>
      </c>
      <c r="P55" s="151"/>
      <c r="Q55" s="152"/>
      <c r="R55" s="152" t="s">
        <v>211</v>
      </c>
      <c r="S55" s="147" t="s">
        <v>212</v>
      </c>
      <c r="T55" s="147" t="s">
        <v>181</v>
      </c>
      <c r="U55" s="147" t="s">
        <v>213</v>
      </c>
      <c r="V55" s="148" t="s">
        <v>177</v>
      </c>
      <c r="W55" s="148" t="s">
        <v>55</v>
      </c>
      <c r="X55" s="148"/>
      <c r="Y55" s="147" t="s">
        <v>271</v>
      </c>
      <c r="Z55" s="142">
        <v>45834</v>
      </c>
      <c r="AA55" s="155" t="s">
        <v>185</v>
      </c>
      <c r="AB55" s="144" t="s">
        <v>177</v>
      </c>
      <c r="AC55" s="162">
        <v>21</v>
      </c>
      <c r="AD55" s="144"/>
      <c r="AE55" s="161"/>
      <c r="AF55" s="152" t="s">
        <v>214</v>
      </c>
      <c r="AG55" s="161"/>
      <c r="AH55" s="163"/>
      <c r="AI55" s="161"/>
      <c r="AJ55" s="161"/>
      <c r="AK55" s="161"/>
      <c r="AL55" s="161"/>
      <c r="AM55" s="196">
        <v>45945.612581018519</v>
      </c>
      <c r="AN55" s="205" t="s">
        <v>270</v>
      </c>
      <c r="AO55" s="198" t="str" cm="1">
        <f t="array" ref="AO5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5" s="167"/>
      <c r="AQ55" s="152"/>
      <c r="AR55" s="173"/>
      <c r="AS55" s="173"/>
      <c r="AT55" s="144"/>
      <c r="AU55" s="142"/>
      <c r="AV55" s="147"/>
      <c r="AW55" s="148"/>
      <c r="AX55" s="174"/>
      <c r="AY55" s="175"/>
      <c r="AZ55" s="175"/>
      <c r="BA55" s="144"/>
      <c r="BB55" s="144"/>
      <c r="BC55" s="144"/>
      <c r="BD55" s="144"/>
      <c r="BE55" s="152"/>
      <c r="BF55" s="142"/>
      <c r="BG55" s="176"/>
      <c r="BH55" s="176"/>
      <c r="BI55" s="144"/>
      <c r="BJ55" s="144"/>
      <c r="BK55" s="169"/>
      <c r="BL55" s="169"/>
      <c r="BM55" s="169"/>
      <c r="BN55" s="152"/>
      <c r="BO55" s="177"/>
      <c r="BP55" s="177"/>
    </row>
    <row r="56" spans="1:68" ht="42" x14ac:dyDescent="0.25">
      <c r="B56" s="165">
        <f>TBLEventLog[[#This Row],[Date Investigated]]-TBLEventLog[[#This Row],[Date Notif.]]</f>
        <v>0</v>
      </c>
      <c r="C56" s="165">
        <f>TBLEventLog[[#This Row],[Date Notif.]]-TBLEventLog[[#This Row],[Event Date]]</f>
        <v>-45818</v>
      </c>
      <c r="D56" s="165">
        <f>TBLEventLog[[#This Row],[Date Event Closed Out]]-TBLEventLog[[#This Row],[Event Date]]</f>
        <v>-45818</v>
      </c>
      <c r="E56" s="165" t="str">
        <f>IF(TBLEventLog[[#This Row],[Event ID]]&lt;1,"Example Data","Real Data")</f>
        <v>Real Data</v>
      </c>
      <c r="F56" s="165">
        <f>YEAR(TBLEventLog[[#This Row],[Event Date]])</f>
        <v>2025</v>
      </c>
      <c r="G56" s="165">
        <f>MONTH(TBLEventLog[[#This Row],[Event Date]])</f>
        <v>6</v>
      </c>
      <c r="H56" s="165" t="str">
        <f>TBLEventLog[[#This Row],[Event Year]]&amp;"-"&amp;TBLEventLog[[#This Row],[Event Month]]</f>
        <v>2025-6</v>
      </c>
      <c r="I56" s="165" t="b">
        <f>ISNUMBER(TBLEventLog[[#This Row],[Date Event Completed]])</f>
        <v>1</v>
      </c>
      <c r="J56" s="125">
        <v>10</v>
      </c>
      <c r="K56" s="137">
        <v>45818</v>
      </c>
      <c r="L56" s="130">
        <v>93002</v>
      </c>
      <c r="M56" s="137"/>
      <c r="N56" s="184"/>
      <c r="O56" s="126">
        <v>93002</v>
      </c>
      <c r="P56" s="185"/>
      <c r="Q56" s="127"/>
      <c r="R56" s="127" t="s">
        <v>215</v>
      </c>
      <c r="S56" s="128" t="s">
        <v>216</v>
      </c>
      <c r="T56" s="128" t="s">
        <v>217</v>
      </c>
      <c r="U56" s="128" t="s">
        <v>218</v>
      </c>
      <c r="V56" s="136" t="s">
        <v>55</v>
      </c>
      <c r="W56" s="136"/>
      <c r="X56" s="136"/>
      <c r="Y56" s="15" t="s">
        <v>274</v>
      </c>
      <c r="Z56" s="137">
        <v>45944</v>
      </c>
      <c r="AA56" s="138"/>
      <c r="AB56" s="126"/>
      <c r="AC56" s="139"/>
      <c r="AD56" s="126"/>
      <c r="AE56" s="186"/>
      <c r="AF56" s="127"/>
      <c r="AG56" s="186"/>
      <c r="AH56" s="187"/>
      <c r="AI56" s="186"/>
      <c r="AJ56" s="186"/>
      <c r="AK56" s="186"/>
      <c r="AL56" s="186"/>
      <c r="AM56" s="199">
        <v>45945.597534722219</v>
      </c>
      <c r="AN56" s="207" t="s">
        <v>270</v>
      </c>
      <c r="AO56" s="198" t="str" cm="1">
        <f t="array" ref="AO5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6" s="167"/>
      <c r="AQ56" s="152"/>
      <c r="AR56" s="173"/>
      <c r="AS56" s="173"/>
      <c r="AT56" s="144"/>
      <c r="AU56" s="142"/>
      <c r="AV56" s="147"/>
      <c r="AW56" s="148"/>
      <c r="AX56" s="174"/>
      <c r="AY56" s="175"/>
      <c r="AZ56" s="175"/>
      <c r="BA56" s="144"/>
      <c r="BB56" s="144"/>
      <c r="BC56" s="144"/>
      <c r="BD56" s="144"/>
      <c r="BE56" s="152"/>
      <c r="BF56" s="142"/>
      <c r="BG56" s="176"/>
      <c r="BH56" s="176"/>
      <c r="BI56" s="144"/>
      <c r="BJ56" s="144"/>
      <c r="BK56" s="169"/>
      <c r="BL56" s="169"/>
      <c r="BM56" s="169"/>
      <c r="BN56" s="152"/>
      <c r="BO56" s="177"/>
      <c r="BP56" s="177"/>
    </row>
    <row r="57" spans="1:68" ht="42" x14ac:dyDescent="0.25">
      <c r="B57" s="165">
        <f>TBLEventLog[[#This Row],[Date Investigated]]-TBLEventLog[[#This Row],[Date Notif.]]</f>
        <v>0</v>
      </c>
      <c r="C57" s="165">
        <f>TBLEventLog[[#This Row],[Date Notif.]]-TBLEventLog[[#This Row],[Event Date]]</f>
        <v>-45826</v>
      </c>
      <c r="D57" s="165">
        <f>TBLEventLog[[#This Row],[Date Event Closed Out]]-TBLEventLog[[#This Row],[Event Date]]</f>
        <v>-45826</v>
      </c>
      <c r="E57" s="165" t="str">
        <f>IF(TBLEventLog[[#This Row],[Event ID]]&lt;1,"Example Data","Real Data")</f>
        <v>Real Data</v>
      </c>
      <c r="F57" s="165">
        <f>YEAR(TBLEventLog[[#This Row],[Event Date]])</f>
        <v>2025</v>
      </c>
      <c r="G57" s="165">
        <f>MONTH(TBLEventLog[[#This Row],[Event Date]])</f>
        <v>6</v>
      </c>
      <c r="H57" s="165" t="str">
        <f>TBLEventLog[[#This Row],[Event Year]]&amp;"-"&amp;TBLEventLog[[#This Row],[Event Month]]</f>
        <v>2025-6</v>
      </c>
      <c r="I57" s="165" t="b">
        <f>ISNUMBER(TBLEventLog[[#This Row],[Date Event Completed]])</f>
        <v>1</v>
      </c>
      <c r="J57" s="106">
        <v>11</v>
      </c>
      <c r="K57" s="142" t="s">
        <v>275</v>
      </c>
      <c r="L57" s="167">
        <v>93010</v>
      </c>
      <c r="M57" s="142"/>
      <c r="N57" s="150"/>
      <c r="O57" s="144">
        <v>93010</v>
      </c>
      <c r="P57" s="151"/>
      <c r="Q57" s="152"/>
      <c r="R57" s="152" t="s">
        <v>219</v>
      </c>
      <c r="S57" s="147" t="s">
        <v>220</v>
      </c>
      <c r="T57" s="147" t="s">
        <v>221</v>
      </c>
      <c r="U57" s="147" t="s">
        <v>222</v>
      </c>
      <c r="V57" s="148" t="s">
        <v>55</v>
      </c>
      <c r="W57" s="148" t="s">
        <v>55</v>
      </c>
      <c r="X57" s="148" t="s">
        <v>197</v>
      </c>
      <c r="Y57" s="147" t="s">
        <v>223</v>
      </c>
      <c r="Z57" s="142">
        <v>45876</v>
      </c>
      <c r="AA57" s="155" t="s">
        <v>185</v>
      </c>
      <c r="AB57" s="144" t="s">
        <v>55</v>
      </c>
      <c r="AC57" s="162">
        <v>2</v>
      </c>
      <c r="AD57" s="144"/>
      <c r="AE57" s="161"/>
      <c r="AF57" s="152"/>
      <c r="AG57" s="161"/>
      <c r="AH57" s="163"/>
      <c r="AI57" s="161"/>
      <c r="AJ57" s="161"/>
      <c r="AK57" s="161"/>
      <c r="AL57" s="161"/>
      <c r="AM57" s="196">
        <v>45922.575057870374</v>
      </c>
      <c r="AN57" s="205" t="s">
        <v>95</v>
      </c>
      <c r="AO57" s="198" t="str" cm="1">
        <f t="array" ref="AO5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7" s="167"/>
      <c r="AQ57" s="152"/>
      <c r="AR57" s="173"/>
      <c r="AS57" s="173"/>
      <c r="AT57" s="144"/>
      <c r="AU57" s="142"/>
      <c r="AV57" s="147"/>
      <c r="AW57" s="148"/>
      <c r="AX57" s="174"/>
      <c r="AY57" s="175"/>
      <c r="AZ57" s="175"/>
      <c r="BA57" s="144"/>
      <c r="BB57" s="144"/>
      <c r="BC57" s="144"/>
      <c r="BD57" s="144"/>
      <c r="BE57" s="152"/>
      <c r="BF57" s="142"/>
      <c r="BG57" s="176"/>
      <c r="BH57" s="176"/>
      <c r="BI57" s="144"/>
      <c r="BJ57" s="144"/>
      <c r="BK57" s="169"/>
      <c r="BL57" s="169"/>
      <c r="BM57" s="169"/>
      <c r="BN57" s="152"/>
      <c r="BO57" s="177"/>
      <c r="BP57" s="177"/>
    </row>
    <row r="58" spans="1:68" ht="70" x14ac:dyDescent="0.25">
      <c r="B58" s="165">
        <f>TBLEventLog[[#This Row],[Date Investigated]]-TBLEventLog[[#This Row],[Date Notif.]]</f>
        <v>0</v>
      </c>
      <c r="C58" s="165">
        <f>TBLEventLog[[#This Row],[Date Notif.]]-TBLEventLog[[#This Row],[Event Date]]</f>
        <v>-45826</v>
      </c>
      <c r="D58" s="165">
        <f>TBLEventLog[[#This Row],[Date Event Closed Out]]-TBLEventLog[[#This Row],[Event Date]]</f>
        <v>-45826</v>
      </c>
      <c r="E58" s="165" t="str">
        <f>IF(TBLEventLog[[#This Row],[Event ID]]&lt;1,"Example Data","Real Data")</f>
        <v>Real Data</v>
      </c>
      <c r="F58" s="165">
        <f>YEAR(TBLEventLog[[#This Row],[Event Date]])</f>
        <v>2025</v>
      </c>
      <c r="G58" s="165">
        <f>MONTH(TBLEventLog[[#This Row],[Event Date]])</f>
        <v>6</v>
      </c>
      <c r="H58" s="165" t="str">
        <f>TBLEventLog[[#This Row],[Event Year]]&amp;"-"&amp;TBLEventLog[[#This Row],[Event Month]]</f>
        <v>2025-6</v>
      </c>
      <c r="I58" s="165" t="b">
        <f>ISNUMBER(TBLEventLog[[#This Row],[Date Event Completed]])</f>
        <v>1</v>
      </c>
      <c r="J58" s="125">
        <v>12</v>
      </c>
      <c r="K58" s="137" t="s">
        <v>275</v>
      </c>
      <c r="L58" s="130">
        <v>93005</v>
      </c>
      <c r="M58" s="137"/>
      <c r="N58" s="184"/>
      <c r="O58" s="126">
        <v>93005</v>
      </c>
      <c r="P58" s="185"/>
      <c r="Q58" s="127"/>
      <c r="R58" s="127" t="s">
        <v>224</v>
      </c>
      <c r="S58" s="128" t="s">
        <v>225</v>
      </c>
      <c r="T58" s="128" t="s">
        <v>226</v>
      </c>
      <c r="U58" s="128" t="s">
        <v>227</v>
      </c>
      <c r="V58" s="136" t="s">
        <v>55</v>
      </c>
      <c r="W58" s="136" t="s">
        <v>55</v>
      </c>
      <c r="X58" s="136"/>
      <c r="Y58" s="128" t="s">
        <v>269</v>
      </c>
      <c r="Z58" s="137">
        <v>45827</v>
      </c>
      <c r="AA58" s="138" t="s">
        <v>185</v>
      </c>
      <c r="AB58" s="126" t="s">
        <v>55</v>
      </c>
      <c r="AC58" s="139" t="s">
        <v>197</v>
      </c>
      <c r="AD58" s="126" t="s">
        <v>55</v>
      </c>
      <c r="AE58" s="186"/>
      <c r="AF58" s="127" t="s">
        <v>228</v>
      </c>
      <c r="AG58" s="186"/>
      <c r="AH58" s="187"/>
      <c r="AI58" s="186"/>
      <c r="AJ58" s="186"/>
      <c r="AK58" s="186"/>
      <c r="AL58" s="186"/>
      <c r="AM58" s="199">
        <v>45922.575104166666</v>
      </c>
      <c r="AN58" s="207" t="s">
        <v>95</v>
      </c>
      <c r="AO58" s="198" t="str" cm="1">
        <f t="array" ref="AO5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8" s="167"/>
      <c r="AQ58" s="152"/>
      <c r="AR58" s="173"/>
      <c r="AS58" s="173"/>
      <c r="AT58" s="144"/>
      <c r="AU58" s="142"/>
      <c r="AV58" s="147"/>
      <c r="AW58" s="148"/>
      <c r="AX58" s="174"/>
      <c r="AY58" s="175"/>
      <c r="AZ58" s="175"/>
      <c r="BA58" s="144"/>
      <c r="BB58" s="144"/>
      <c r="BC58" s="144"/>
      <c r="BD58" s="144"/>
      <c r="BE58" s="152"/>
      <c r="BF58" s="142"/>
      <c r="BG58" s="176"/>
      <c r="BH58" s="176"/>
      <c r="BI58" s="144"/>
      <c r="BJ58" s="144"/>
      <c r="BK58" s="169"/>
      <c r="BL58" s="169"/>
      <c r="BM58" s="169"/>
      <c r="BN58" s="152"/>
      <c r="BO58" s="177"/>
      <c r="BP58" s="177"/>
    </row>
    <row r="59" spans="1:68" ht="42" x14ac:dyDescent="0.25">
      <c r="B59" s="165">
        <f>TBLEventLog[[#This Row],[Date Investigated]]-TBLEventLog[[#This Row],[Date Notif.]]</f>
        <v>0</v>
      </c>
      <c r="C59" s="165">
        <f>TBLEventLog[[#This Row],[Date Notif.]]-TBLEventLog[[#This Row],[Event Date]]</f>
        <v>-45833</v>
      </c>
      <c r="D59" s="165">
        <f>TBLEventLog[[#This Row],[Date Event Closed Out]]-TBLEventLog[[#This Row],[Event Date]]</f>
        <v>-45833</v>
      </c>
      <c r="E59" s="165" t="str">
        <f>IF(TBLEventLog[[#This Row],[Event ID]]&lt;1,"Example Data","Real Data")</f>
        <v>Real Data</v>
      </c>
      <c r="F59" s="165">
        <f>YEAR(TBLEventLog[[#This Row],[Event Date]])</f>
        <v>2025</v>
      </c>
      <c r="G59" s="165">
        <f>MONTH(TBLEventLog[[#This Row],[Event Date]])</f>
        <v>6</v>
      </c>
      <c r="H59" s="165" t="str">
        <f>TBLEventLog[[#This Row],[Event Year]]&amp;"-"&amp;TBLEventLog[[#This Row],[Event Month]]</f>
        <v>2025-6</v>
      </c>
      <c r="I59" s="165" t="b">
        <f>ISNUMBER(TBLEventLog[[#This Row],[Date Event Completed]])</f>
        <v>0</v>
      </c>
      <c r="J59" s="106">
        <v>13</v>
      </c>
      <c r="K59" s="142" t="s">
        <v>276</v>
      </c>
      <c r="L59" s="167">
        <v>93010</v>
      </c>
      <c r="M59" s="142"/>
      <c r="N59" s="150"/>
      <c r="O59" s="144">
        <v>93010</v>
      </c>
      <c r="P59" s="151"/>
      <c r="Q59" s="152"/>
      <c r="R59" s="152" t="s">
        <v>229</v>
      </c>
      <c r="S59" s="147" t="s">
        <v>230</v>
      </c>
      <c r="T59" s="147" t="s">
        <v>226</v>
      </c>
      <c r="U59" s="147" t="s">
        <v>231</v>
      </c>
      <c r="V59" s="148"/>
      <c r="W59" s="148"/>
      <c r="X59" s="148"/>
      <c r="Y59" s="147"/>
      <c r="Z59" s="142"/>
      <c r="AA59" s="155"/>
      <c r="AB59" s="144"/>
      <c r="AC59" s="162"/>
      <c r="AD59" s="144"/>
      <c r="AE59" s="161"/>
      <c r="AF59" s="152"/>
      <c r="AG59" s="161"/>
      <c r="AH59" s="163"/>
      <c r="AI59" s="161"/>
      <c r="AJ59" s="161"/>
      <c r="AK59" s="161"/>
      <c r="AL59" s="161"/>
      <c r="AM59" s="196">
        <v>45922.575115740743</v>
      </c>
      <c r="AN59" s="205" t="s">
        <v>95</v>
      </c>
      <c r="AO59" s="198" t="str" cm="1">
        <f t="array" ref="AO5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9" s="167"/>
      <c r="AQ59" s="152"/>
      <c r="AR59" s="173"/>
      <c r="AS59" s="173"/>
      <c r="AT59" s="144"/>
      <c r="AU59" s="142"/>
      <c r="AV59" s="147"/>
      <c r="AW59" s="148"/>
      <c r="AX59" s="174"/>
      <c r="AY59" s="175"/>
      <c r="AZ59" s="175"/>
      <c r="BA59" s="144"/>
      <c r="BB59" s="144"/>
      <c r="BC59" s="144"/>
      <c r="BD59" s="144"/>
      <c r="BE59" s="152"/>
      <c r="BF59" s="142"/>
      <c r="BG59" s="176"/>
      <c r="BH59" s="176"/>
      <c r="BI59" s="144"/>
      <c r="BJ59" s="144"/>
      <c r="BK59" s="169"/>
      <c r="BL59" s="169"/>
      <c r="BM59" s="169"/>
      <c r="BN59" s="152"/>
      <c r="BO59" s="177"/>
      <c r="BP59" s="177"/>
    </row>
    <row r="60" spans="1:68" ht="42" x14ac:dyDescent="0.25">
      <c r="B60" s="165">
        <f>TBLEventLog[[#This Row],[Date Investigated]]-TBLEventLog[[#This Row],[Date Notif.]]</f>
        <v>0</v>
      </c>
      <c r="C60" s="165">
        <f>TBLEventLog[[#This Row],[Date Notif.]]-TBLEventLog[[#This Row],[Event Date]]</f>
        <v>-45833</v>
      </c>
      <c r="D60" s="165">
        <f>TBLEventLog[[#This Row],[Date Event Closed Out]]-TBLEventLog[[#This Row],[Event Date]]</f>
        <v>-45833</v>
      </c>
      <c r="E60" s="165" t="str">
        <f>IF(TBLEventLog[[#This Row],[Event ID]]&lt;1,"Example Data","Real Data")</f>
        <v>Real Data</v>
      </c>
      <c r="F60" s="165">
        <f>YEAR(TBLEventLog[[#This Row],[Event Date]])</f>
        <v>2025</v>
      </c>
      <c r="G60" s="165">
        <f>MONTH(TBLEventLog[[#This Row],[Event Date]])</f>
        <v>6</v>
      </c>
      <c r="H60" s="165" t="str">
        <f>TBLEventLog[[#This Row],[Event Year]]&amp;"-"&amp;TBLEventLog[[#This Row],[Event Month]]</f>
        <v>2025-6</v>
      </c>
      <c r="I60" s="165" t="b">
        <f>ISNUMBER(TBLEventLog[[#This Row],[Date Event Completed]])</f>
        <v>0</v>
      </c>
      <c r="J60" s="125">
        <v>14</v>
      </c>
      <c r="K60" s="137" t="s">
        <v>277</v>
      </c>
      <c r="L60" s="130">
        <v>93010</v>
      </c>
      <c r="M60" s="137"/>
      <c r="N60" s="184"/>
      <c r="O60" s="126">
        <v>93010</v>
      </c>
      <c r="P60" s="185"/>
      <c r="Q60" s="127"/>
      <c r="R60" s="127" t="s">
        <v>232</v>
      </c>
      <c r="S60" s="128" t="s">
        <v>233</v>
      </c>
      <c r="T60" s="128"/>
      <c r="U60" s="128"/>
      <c r="V60" s="136"/>
      <c r="W60" s="136"/>
      <c r="X60" s="136"/>
      <c r="Y60" s="128"/>
      <c r="Z60" s="137"/>
      <c r="AA60" s="138"/>
      <c r="AB60" s="126"/>
      <c r="AC60" s="139"/>
      <c r="AD60" s="126"/>
      <c r="AE60" s="186"/>
      <c r="AF60" s="127" t="s">
        <v>234</v>
      </c>
      <c r="AG60" s="186"/>
      <c r="AH60" s="187"/>
      <c r="AI60" s="186"/>
      <c r="AJ60" s="186"/>
      <c r="AK60" s="186"/>
      <c r="AL60" s="186"/>
      <c r="AM60" s="199">
        <v>45922.575127314813</v>
      </c>
      <c r="AN60" s="207" t="s">
        <v>95</v>
      </c>
      <c r="AO60" s="198" t="str" cm="1">
        <f t="array" ref="AO6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0" s="167"/>
      <c r="AQ60" s="152"/>
      <c r="AR60" s="173"/>
      <c r="AS60" s="173"/>
      <c r="AT60" s="144"/>
      <c r="AU60" s="142"/>
      <c r="AV60" s="147"/>
      <c r="AW60" s="148"/>
      <c r="AX60" s="174"/>
      <c r="AY60" s="175"/>
      <c r="AZ60" s="175"/>
      <c r="BA60" s="144"/>
      <c r="BB60" s="144"/>
      <c r="BC60" s="144"/>
      <c r="BD60" s="144"/>
      <c r="BE60" s="152"/>
      <c r="BF60" s="142"/>
      <c r="BG60" s="176"/>
      <c r="BH60" s="176"/>
      <c r="BI60" s="144"/>
      <c r="BJ60" s="144"/>
      <c r="BK60" s="169"/>
      <c r="BL60" s="169"/>
      <c r="BM60" s="169"/>
      <c r="BN60" s="152"/>
      <c r="BO60" s="177"/>
      <c r="BP60" s="177"/>
    </row>
    <row r="61" spans="1:68" ht="42" x14ac:dyDescent="0.25">
      <c r="B61" s="165">
        <f>TBLEventLog[[#This Row],[Date Investigated]]-TBLEventLog[[#This Row],[Date Notif.]]</f>
        <v>0</v>
      </c>
      <c r="C61" s="165">
        <f>TBLEventLog[[#This Row],[Date Notif.]]-TBLEventLog[[#This Row],[Event Date]]</f>
        <v>-45833</v>
      </c>
      <c r="D61" s="165">
        <f>TBLEventLog[[#This Row],[Date Event Closed Out]]-TBLEventLog[[#This Row],[Event Date]]</f>
        <v>-45833</v>
      </c>
      <c r="E61" s="165" t="str">
        <f>IF(TBLEventLog[[#This Row],[Event ID]]&lt;1,"Example Data","Real Data")</f>
        <v>Real Data</v>
      </c>
      <c r="F61" s="165">
        <f>YEAR(TBLEventLog[[#This Row],[Event Date]])</f>
        <v>2025</v>
      </c>
      <c r="G61" s="165">
        <f>MONTH(TBLEventLog[[#This Row],[Event Date]])</f>
        <v>6</v>
      </c>
      <c r="H61" s="165" t="str">
        <f>TBLEventLog[[#This Row],[Event Year]]&amp;"-"&amp;TBLEventLog[[#This Row],[Event Month]]</f>
        <v>2025-6</v>
      </c>
      <c r="I61" s="165" t="b">
        <f>ISNUMBER(TBLEventLog[[#This Row],[Date Event Completed]])</f>
        <v>0</v>
      </c>
      <c r="J61" s="106">
        <v>15</v>
      </c>
      <c r="K61" s="142" t="s">
        <v>277</v>
      </c>
      <c r="L61" s="167">
        <v>93010</v>
      </c>
      <c r="M61" s="142"/>
      <c r="N61" s="150"/>
      <c r="O61" s="144">
        <v>93010</v>
      </c>
      <c r="P61" s="151"/>
      <c r="Q61" s="152"/>
      <c r="R61" s="152" t="s">
        <v>235</v>
      </c>
      <c r="S61" s="147" t="s">
        <v>233</v>
      </c>
      <c r="T61" s="147"/>
      <c r="U61" s="147"/>
      <c r="V61" s="148"/>
      <c r="W61" s="148"/>
      <c r="X61" s="148"/>
      <c r="Y61" s="147"/>
      <c r="Z61" s="142"/>
      <c r="AA61" s="155"/>
      <c r="AB61" s="144"/>
      <c r="AC61" s="162"/>
      <c r="AD61" s="144"/>
      <c r="AE61" s="161"/>
      <c r="AF61" s="152"/>
      <c r="AG61" s="161"/>
      <c r="AH61" s="163"/>
      <c r="AI61" s="161"/>
      <c r="AJ61" s="161"/>
      <c r="AK61" s="161"/>
      <c r="AL61" s="161"/>
      <c r="AM61" s="196">
        <v>45922.575138888889</v>
      </c>
      <c r="AN61" s="205" t="s">
        <v>95</v>
      </c>
      <c r="AO61" s="198" t="str" cm="1">
        <f t="array" ref="AO6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1" s="167"/>
      <c r="AQ61" s="152"/>
      <c r="AR61" s="173"/>
      <c r="AS61" s="173"/>
      <c r="AT61" s="144"/>
      <c r="AU61" s="142"/>
      <c r="AV61" s="147"/>
      <c r="AW61" s="148"/>
      <c r="AX61" s="174"/>
      <c r="AY61" s="175"/>
      <c r="AZ61" s="175"/>
      <c r="BA61" s="144"/>
      <c r="BB61" s="144"/>
      <c r="BC61" s="144"/>
      <c r="BD61" s="144"/>
      <c r="BE61" s="152"/>
      <c r="BF61" s="142"/>
      <c r="BG61" s="176"/>
      <c r="BH61" s="176"/>
      <c r="BI61" s="144"/>
      <c r="BJ61" s="144"/>
      <c r="BK61" s="169"/>
      <c r="BL61" s="169"/>
      <c r="BM61" s="169"/>
      <c r="BN61" s="152"/>
      <c r="BO61" s="177"/>
      <c r="BP61" s="177"/>
    </row>
    <row r="62" spans="1:68" ht="84" x14ac:dyDescent="0.25">
      <c r="B62" s="165">
        <f>TBLEventLog[[#This Row],[Date Investigated]]-TBLEventLog[[#This Row],[Date Notif.]]</f>
        <v>0</v>
      </c>
      <c r="C62" s="165">
        <f>TBLEventLog[[#This Row],[Date Notif.]]-TBLEventLog[[#This Row],[Event Date]]</f>
        <v>-45833</v>
      </c>
      <c r="D62" s="165">
        <f>TBLEventLog[[#This Row],[Date Event Closed Out]]-TBLEventLog[[#This Row],[Event Date]]</f>
        <v>-45833</v>
      </c>
      <c r="E62" s="165" t="str">
        <f>IF(TBLEventLog[[#This Row],[Event ID]]&lt;1,"Example Data","Real Data")</f>
        <v>Real Data</v>
      </c>
      <c r="F62" s="165">
        <f>YEAR(TBLEventLog[[#This Row],[Event Date]])</f>
        <v>2025</v>
      </c>
      <c r="G62" s="165">
        <f>MONTH(TBLEventLog[[#This Row],[Event Date]])</f>
        <v>6</v>
      </c>
      <c r="H62" s="165" t="str">
        <f>TBLEventLog[[#This Row],[Event Year]]&amp;"-"&amp;TBLEventLog[[#This Row],[Event Month]]</f>
        <v>2025-6</v>
      </c>
      <c r="I62" s="165" t="b">
        <f>ISNUMBER(TBLEventLog[[#This Row],[Date Event Completed]])</f>
        <v>0</v>
      </c>
      <c r="J62" s="125">
        <v>16</v>
      </c>
      <c r="K62" s="137">
        <v>45833</v>
      </c>
      <c r="L62" s="130">
        <v>93007</v>
      </c>
      <c r="M62" s="137"/>
      <c r="N62" s="184"/>
      <c r="O62" s="126" t="s">
        <v>236</v>
      </c>
      <c r="P62" s="185"/>
      <c r="Q62" s="127"/>
      <c r="R62" s="127" t="s">
        <v>237</v>
      </c>
      <c r="S62" s="128" t="s">
        <v>238</v>
      </c>
      <c r="T62" s="128" t="s">
        <v>217</v>
      </c>
      <c r="U62" s="128"/>
      <c r="V62" s="136" t="s">
        <v>55</v>
      </c>
      <c r="W62" s="136" t="s">
        <v>177</v>
      </c>
      <c r="X62" s="136"/>
      <c r="Y62" s="128"/>
      <c r="Z62" s="137"/>
      <c r="AA62" s="138"/>
      <c r="AB62" s="126"/>
      <c r="AC62" s="139"/>
      <c r="AD62" s="126"/>
      <c r="AE62" s="186"/>
      <c r="AF62" s="127"/>
      <c r="AG62" s="186"/>
      <c r="AH62" s="187"/>
      <c r="AI62" s="186"/>
      <c r="AJ62" s="186"/>
      <c r="AK62" s="186"/>
      <c r="AL62" s="186"/>
      <c r="AM62" s="199">
        <v>45922.575150462966</v>
      </c>
      <c r="AN62" s="207" t="s">
        <v>95</v>
      </c>
      <c r="AO62" s="198" t="str" cm="1">
        <f t="array" ref="AO6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2" s="167"/>
      <c r="AQ62" s="152"/>
      <c r="AR62" s="173"/>
      <c r="AS62" s="173"/>
      <c r="AT62" s="144"/>
      <c r="AU62" s="142"/>
      <c r="AV62" s="147"/>
      <c r="AW62" s="148"/>
      <c r="AX62" s="174"/>
      <c r="AY62" s="175"/>
      <c r="AZ62" s="175"/>
      <c r="BA62" s="144"/>
      <c r="BB62" s="144"/>
      <c r="BC62" s="144"/>
      <c r="BD62" s="144"/>
      <c r="BE62" s="152"/>
      <c r="BF62" s="142"/>
      <c r="BG62" s="176"/>
      <c r="BH62" s="176"/>
      <c r="BI62" s="144"/>
      <c r="BJ62" s="144"/>
      <c r="BK62" s="169"/>
      <c r="BL62" s="169"/>
      <c r="BM62" s="169"/>
      <c r="BN62" s="152"/>
      <c r="BO62" s="177"/>
      <c r="BP62" s="177"/>
    </row>
    <row r="63" spans="1:68" ht="56" x14ac:dyDescent="0.25">
      <c r="B63" s="165">
        <f>TBLEventLog[[#This Row],[Date Investigated]]-TBLEventLog[[#This Row],[Date Notif.]]</f>
        <v>0</v>
      </c>
      <c r="C63" s="165">
        <f>TBLEventLog[[#This Row],[Date Notif.]]-TBLEventLog[[#This Row],[Event Date]]</f>
        <v>-45826</v>
      </c>
      <c r="D63" s="165">
        <f>TBLEventLog[[#This Row],[Date Event Closed Out]]-TBLEventLog[[#This Row],[Event Date]]</f>
        <v>-45826</v>
      </c>
      <c r="E63" s="165" t="str">
        <f>IF(TBLEventLog[[#This Row],[Event ID]]&lt;1,"Example Data","Real Data")</f>
        <v>Real Data</v>
      </c>
      <c r="F63" s="165">
        <f>YEAR(TBLEventLog[[#This Row],[Event Date]])</f>
        <v>2025</v>
      </c>
      <c r="G63" s="165">
        <f>MONTH(TBLEventLog[[#This Row],[Event Date]])</f>
        <v>6</v>
      </c>
      <c r="H63" s="165" t="str">
        <f>TBLEventLog[[#This Row],[Event Year]]&amp;"-"&amp;TBLEventLog[[#This Row],[Event Month]]</f>
        <v>2025-6</v>
      </c>
      <c r="I63" s="165" t="b">
        <f>ISNUMBER(TBLEventLog[[#This Row],[Date Event Completed]])</f>
        <v>1</v>
      </c>
      <c r="J63" s="106">
        <v>17</v>
      </c>
      <c r="K63" s="142">
        <v>45826</v>
      </c>
      <c r="L63" s="167">
        <v>93002</v>
      </c>
      <c r="M63" s="142"/>
      <c r="N63" s="150"/>
      <c r="O63" s="144">
        <v>93002</v>
      </c>
      <c r="P63" s="151"/>
      <c r="Q63" s="152"/>
      <c r="R63" s="152" t="s">
        <v>278</v>
      </c>
      <c r="S63" s="147" t="s">
        <v>279</v>
      </c>
      <c r="T63" s="147" t="s">
        <v>217</v>
      </c>
      <c r="U63" s="147" t="s">
        <v>213</v>
      </c>
      <c r="V63" s="148" t="s">
        <v>177</v>
      </c>
      <c r="W63" s="148" t="s">
        <v>55</v>
      </c>
      <c r="X63" s="148"/>
      <c r="Y63" s="156" t="s">
        <v>280</v>
      </c>
      <c r="Z63" s="142">
        <v>45943</v>
      </c>
      <c r="AA63" s="155"/>
      <c r="AB63" s="144"/>
      <c r="AC63" s="162"/>
      <c r="AD63" s="144"/>
      <c r="AE63" s="161"/>
      <c r="AF63" s="152"/>
      <c r="AG63" s="161"/>
      <c r="AH63" s="163"/>
      <c r="AI63" s="161"/>
      <c r="AJ63" s="161"/>
      <c r="AK63" s="161"/>
      <c r="AL63" s="161"/>
      <c r="AM63" s="196">
        <v>45945.518090277779</v>
      </c>
      <c r="AN63" s="205" t="s">
        <v>95</v>
      </c>
      <c r="AO63" s="198" t="str" cm="1">
        <f t="array" ref="AO6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3" s="167"/>
      <c r="AQ63" s="152"/>
      <c r="AR63" s="173"/>
      <c r="AS63" s="173"/>
      <c r="AT63" s="144"/>
      <c r="AU63" s="142"/>
      <c r="AV63" s="147"/>
      <c r="AW63" s="148"/>
      <c r="AX63" s="174"/>
      <c r="AY63" s="175"/>
      <c r="AZ63" s="175"/>
      <c r="BA63" s="144"/>
      <c r="BB63" s="144"/>
      <c r="BC63" s="144"/>
      <c r="BD63" s="144"/>
      <c r="BE63" s="152"/>
      <c r="BF63" s="142"/>
      <c r="BG63" s="176"/>
      <c r="BH63" s="176"/>
      <c r="BI63" s="144"/>
      <c r="BJ63" s="144"/>
      <c r="BK63" s="169"/>
      <c r="BL63" s="169"/>
      <c r="BM63" s="169"/>
      <c r="BN63" s="152"/>
      <c r="BO63" s="177"/>
      <c r="BP63" s="177"/>
    </row>
    <row r="64" spans="1:68" ht="28" x14ac:dyDescent="0.25">
      <c r="B64" s="165">
        <f>TBLEventLog[[#This Row],[Date Investigated]]-TBLEventLog[[#This Row],[Date Notif.]]</f>
        <v>0</v>
      </c>
      <c r="C64" s="165">
        <f>TBLEventLog[[#This Row],[Date Notif.]]-TBLEventLog[[#This Row],[Event Date]]</f>
        <v>-45839</v>
      </c>
      <c r="D64" s="165">
        <f>TBLEventLog[[#This Row],[Date Event Closed Out]]-TBLEventLog[[#This Row],[Event Date]]</f>
        <v>-45839</v>
      </c>
      <c r="E64" s="165" t="str">
        <f>IF(TBLEventLog[[#This Row],[Event ID]]&lt;1,"Example Data","Real Data")</f>
        <v>Real Data</v>
      </c>
      <c r="F64" s="165">
        <f>YEAR(TBLEventLog[[#This Row],[Event Date]])</f>
        <v>2025</v>
      </c>
      <c r="G64" s="165">
        <f>MONTH(TBLEventLog[[#This Row],[Event Date]])</f>
        <v>7</v>
      </c>
      <c r="H64" s="165" t="str">
        <f>TBLEventLog[[#This Row],[Event Year]]&amp;"-"&amp;TBLEventLog[[#This Row],[Event Month]]</f>
        <v>2025-7</v>
      </c>
      <c r="I64" s="165" t="b">
        <f>ISNUMBER(TBLEventLog[[#This Row],[Date Event Completed]])</f>
        <v>1</v>
      </c>
      <c r="J64" s="125">
        <v>18</v>
      </c>
      <c r="K64" s="137">
        <v>45839</v>
      </c>
      <c r="L64" s="130"/>
      <c r="M64" s="137"/>
      <c r="N64" s="184"/>
      <c r="O64" s="126">
        <v>93007</v>
      </c>
      <c r="P64" s="185"/>
      <c r="Q64" s="127"/>
      <c r="R64" s="127" t="s">
        <v>239</v>
      </c>
      <c r="S64" s="128" t="s">
        <v>240</v>
      </c>
      <c r="T64" s="128"/>
      <c r="U64" s="128"/>
      <c r="V64" s="136"/>
      <c r="W64" s="136"/>
      <c r="X64" s="136"/>
      <c r="Y64" s="128" t="s">
        <v>281</v>
      </c>
      <c r="Z64" s="137">
        <v>45943</v>
      </c>
      <c r="AA64" s="138"/>
      <c r="AB64" s="126"/>
      <c r="AC64" s="139"/>
      <c r="AD64" s="126"/>
      <c r="AE64" s="186"/>
      <c r="AF64" s="127"/>
      <c r="AG64" s="186"/>
      <c r="AH64" s="187"/>
      <c r="AI64" s="186"/>
      <c r="AJ64" s="186"/>
      <c r="AK64" s="186"/>
      <c r="AL64" s="186"/>
      <c r="AM64" s="199">
        <v>45943.407442129632</v>
      </c>
      <c r="AN64" s="207" t="s">
        <v>282</v>
      </c>
      <c r="AO64" s="198" t="str" cm="1">
        <f t="array" ref="AO6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4" s="167"/>
      <c r="AQ64" s="152"/>
      <c r="AR64" s="173"/>
      <c r="AS64" s="173"/>
      <c r="AT64" s="144"/>
      <c r="AU64" s="142"/>
      <c r="AV64" s="147"/>
      <c r="AW64" s="148"/>
      <c r="AX64" s="174"/>
      <c r="AY64" s="175"/>
      <c r="AZ64" s="175"/>
      <c r="BA64" s="144"/>
      <c r="BB64" s="144"/>
      <c r="BC64" s="144"/>
      <c r="BD64" s="144"/>
      <c r="BE64" s="152"/>
      <c r="BF64" s="142"/>
      <c r="BG64" s="176"/>
      <c r="BH64" s="176"/>
      <c r="BI64" s="144"/>
      <c r="BJ64" s="144"/>
      <c r="BK64" s="169"/>
      <c r="BL64" s="169"/>
      <c r="BM64" s="169"/>
      <c r="BN64" s="152"/>
      <c r="BO64" s="177"/>
      <c r="BP64" s="177"/>
    </row>
    <row r="65" spans="2:68" ht="28" x14ac:dyDescent="0.25">
      <c r="B65" s="165">
        <f>TBLEventLog[[#This Row],[Date Investigated]]-TBLEventLog[[#This Row],[Date Notif.]]</f>
        <v>0</v>
      </c>
      <c r="C65" s="165">
        <f>TBLEventLog[[#This Row],[Date Notif.]]-TBLEventLog[[#This Row],[Event Date]]</f>
        <v>-45847</v>
      </c>
      <c r="D65" s="165">
        <f>TBLEventLog[[#This Row],[Date Event Closed Out]]-TBLEventLog[[#This Row],[Event Date]]</f>
        <v>-45847</v>
      </c>
      <c r="E65" s="165" t="str">
        <f>IF(TBLEventLog[[#This Row],[Event ID]]&lt;1,"Example Data","Real Data")</f>
        <v>Real Data</v>
      </c>
      <c r="F65" s="165">
        <f>YEAR(TBLEventLog[[#This Row],[Event Date]])</f>
        <v>2025</v>
      </c>
      <c r="G65" s="165">
        <f>MONTH(TBLEventLog[[#This Row],[Event Date]])</f>
        <v>7</v>
      </c>
      <c r="H65" s="165" t="str">
        <f>TBLEventLog[[#This Row],[Event Year]]&amp;"-"&amp;TBLEventLog[[#This Row],[Event Month]]</f>
        <v>2025-7</v>
      </c>
      <c r="I65" s="165" t="b">
        <f>ISNUMBER(TBLEventLog[[#This Row],[Date Event Completed]])</f>
        <v>1</v>
      </c>
      <c r="J65" s="106">
        <v>19</v>
      </c>
      <c r="K65" s="142">
        <v>45847</v>
      </c>
      <c r="L65" s="167"/>
      <c r="M65" s="142"/>
      <c r="N65" s="150"/>
      <c r="O65" s="144">
        <v>93009</v>
      </c>
      <c r="P65" s="151"/>
      <c r="Q65" s="152"/>
      <c r="R65" s="152" t="s">
        <v>241</v>
      </c>
      <c r="S65" s="147" t="s">
        <v>242</v>
      </c>
      <c r="T65" s="147" t="s">
        <v>226</v>
      </c>
      <c r="U65" s="147"/>
      <c r="V65" s="148"/>
      <c r="W65" s="148"/>
      <c r="X65" s="148"/>
      <c r="Y65" s="156" t="s">
        <v>243</v>
      </c>
      <c r="Z65" s="142">
        <v>45968</v>
      </c>
      <c r="AA65" s="155" t="s">
        <v>194</v>
      </c>
      <c r="AB65" s="144" t="s">
        <v>55</v>
      </c>
      <c r="AC65" s="162">
        <v>2</v>
      </c>
      <c r="AD65" s="144" t="s">
        <v>55</v>
      </c>
      <c r="AE65" s="161"/>
      <c r="AF65" s="152"/>
      <c r="AG65" s="161"/>
      <c r="AH65" s="163"/>
      <c r="AI65" s="161"/>
      <c r="AJ65" s="161"/>
      <c r="AK65" s="161"/>
      <c r="AL65" s="161"/>
      <c r="AM65" s="196">
        <v>45922.579780092594</v>
      </c>
      <c r="AN65" s="205" t="s">
        <v>95</v>
      </c>
      <c r="AO65" s="198" t="str" cm="1">
        <f t="array" ref="AO6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5" s="167"/>
      <c r="AQ65" s="152"/>
      <c r="AR65" s="173"/>
      <c r="AS65" s="173"/>
      <c r="AT65" s="144"/>
      <c r="AU65" s="142"/>
      <c r="AV65" s="147"/>
      <c r="AW65" s="148"/>
      <c r="AX65" s="174"/>
      <c r="AY65" s="175"/>
      <c r="AZ65" s="175"/>
      <c r="BA65" s="144"/>
      <c r="BB65" s="144"/>
      <c r="BC65" s="144"/>
      <c r="BD65" s="144"/>
      <c r="BE65" s="152"/>
      <c r="BF65" s="142"/>
      <c r="BG65" s="176"/>
      <c r="BH65" s="176"/>
      <c r="BI65" s="144"/>
      <c r="BJ65" s="144"/>
      <c r="BK65" s="169"/>
      <c r="BL65" s="169"/>
      <c r="BM65" s="169"/>
      <c r="BN65" s="152"/>
      <c r="BO65" s="177"/>
      <c r="BP65" s="177"/>
    </row>
    <row r="66" spans="2:68" ht="70" x14ac:dyDescent="0.25">
      <c r="B66" s="165">
        <f>TBLEventLog[[#This Row],[Date Investigated]]-TBLEventLog[[#This Row],[Date Notif.]]</f>
        <v>0</v>
      </c>
      <c r="C66" s="165">
        <f>TBLEventLog[[#This Row],[Date Notif.]]-TBLEventLog[[#This Row],[Event Date]]</f>
        <v>-45876</v>
      </c>
      <c r="D66" s="165">
        <f>TBLEventLog[[#This Row],[Date Event Closed Out]]-TBLEventLog[[#This Row],[Event Date]]</f>
        <v>-45876</v>
      </c>
      <c r="E66" s="165" t="str">
        <f>IF(TBLEventLog[[#This Row],[Event ID]]&lt;1,"Example Data","Real Data")</f>
        <v>Real Data</v>
      </c>
      <c r="F66" s="165">
        <f>YEAR(TBLEventLog[[#This Row],[Event Date]])</f>
        <v>2025</v>
      </c>
      <c r="G66" s="165">
        <f>MONTH(TBLEventLog[[#This Row],[Event Date]])</f>
        <v>8</v>
      </c>
      <c r="H66" s="165" t="str">
        <f>TBLEventLog[[#This Row],[Event Year]]&amp;"-"&amp;TBLEventLog[[#This Row],[Event Month]]</f>
        <v>2025-8</v>
      </c>
      <c r="I66" s="165" t="b">
        <f>ISNUMBER(TBLEventLog[[#This Row],[Date Event Completed]])</f>
        <v>0</v>
      </c>
      <c r="J66" s="125">
        <v>20</v>
      </c>
      <c r="K66" s="137">
        <v>45876</v>
      </c>
      <c r="L66" s="130"/>
      <c r="M66" s="137"/>
      <c r="N66" s="184"/>
      <c r="O66" s="126">
        <v>93006</v>
      </c>
      <c r="P66" s="185"/>
      <c r="Q66" s="127"/>
      <c r="R66" s="127" t="s">
        <v>246</v>
      </c>
      <c r="S66" s="128" t="s">
        <v>247</v>
      </c>
      <c r="T66" s="128" t="s">
        <v>226</v>
      </c>
      <c r="U66" s="128"/>
      <c r="V66" s="136"/>
      <c r="W66" s="136"/>
      <c r="X66" s="136"/>
      <c r="Y66" s="128"/>
      <c r="Z66" s="137"/>
      <c r="AA66" s="138"/>
      <c r="AB66" s="126"/>
      <c r="AC66" s="139"/>
      <c r="AD66" s="126"/>
      <c r="AE66" s="186"/>
      <c r="AF66" s="127"/>
      <c r="AG66" s="186"/>
      <c r="AH66" s="187"/>
      <c r="AI66" s="186"/>
      <c r="AJ66" s="186"/>
      <c r="AK66" s="186"/>
      <c r="AL66" s="186"/>
      <c r="AM66" s="199">
        <v>45922.579918981479</v>
      </c>
      <c r="AN66" s="207" t="s">
        <v>95</v>
      </c>
      <c r="AO66" s="198" t="str" cm="1">
        <f t="array" ref="AO6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6" s="167"/>
      <c r="AQ66" s="152"/>
      <c r="AR66" s="173"/>
      <c r="AS66" s="173"/>
      <c r="AT66" s="144"/>
      <c r="AU66" s="142"/>
      <c r="AV66" s="147"/>
      <c r="AW66" s="148"/>
      <c r="AX66" s="174"/>
      <c r="AY66" s="175"/>
      <c r="AZ66" s="175"/>
      <c r="BA66" s="144"/>
      <c r="BB66" s="144"/>
      <c r="BC66" s="144"/>
      <c r="BD66" s="144"/>
      <c r="BE66" s="152"/>
      <c r="BF66" s="142"/>
      <c r="BG66" s="176"/>
      <c r="BH66" s="176"/>
      <c r="BI66" s="144"/>
      <c r="BJ66" s="144"/>
      <c r="BK66" s="169"/>
      <c r="BL66" s="169"/>
      <c r="BM66" s="169"/>
      <c r="BN66" s="152"/>
      <c r="BO66" s="177"/>
      <c r="BP66" s="177"/>
    </row>
    <row r="67" spans="2:68" ht="42" x14ac:dyDescent="0.25">
      <c r="B67" s="165">
        <f>TBLEventLog[[#This Row],[Date Investigated]]-TBLEventLog[[#This Row],[Date Notif.]]</f>
        <v>0</v>
      </c>
      <c r="C67" s="165">
        <f>TBLEventLog[[#This Row],[Date Notif.]]-TBLEventLog[[#This Row],[Event Date]]</f>
        <v>-45847</v>
      </c>
      <c r="D67" s="165">
        <f>TBLEventLog[[#This Row],[Date Event Closed Out]]-TBLEventLog[[#This Row],[Event Date]]</f>
        <v>-45847</v>
      </c>
      <c r="E67" s="165" t="str">
        <f>IF(TBLEventLog[[#This Row],[Event ID]]&lt;1,"Example Data","Real Data")</f>
        <v>Real Data</v>
      </c>
      <c r="F67" s="165">
        <f>YEAR(TBLEventLog[[#This Row],[Event Date]])</f>
        <v>2025</v>
      </c>
      <c r="G67" s="165">
        <f>MONTH(TBLEventLog[[#This Row],[Event Date]])</f>
        <v>7</v>
      </c>
      <c r="H67" s="165" t="str">
        <f>TBLEventLog[[#This Row],[Event Year]]&amp;"-"&amp;TBLEventLog[[#This Row],[Event Month]]</f>
        <v>2025-7</v>
      </c>
      <c r="I67" s="165" t="b">
        <f>ISNUMBER(TBLEventLog[[#This Row],[Date Event Completed]])</f>
        <v>1</v>
      </c>
      <c r="J67" s="106">
        <v>21</v>
      </c>
      <c r="K67" s="142">
        <v>45847</v>
      </c>
      <c r="L67" s="167"/>
      <c r="M67" s="142"/>
      <c r="N67" s="150"/>
      <c r="O67" s="144">
        <v>93006</v>
      </c>
      <c r="P67" s="151"/>
      <c r="Q67" s="152"/>
      <c r="R67" s="152" t="s">
        <v>248</v>
      </c>
      <c r="S67" s="147" t="s">
        <v>249</v>
      </c>
      <c r="T67" s="147" t="s">
        <v>250</v>
      </c>
      <c r="U67" s="147"/>
      <c r="V67" s="148"/>
      <c r="W67" s="148" t="s">
        <v>177</v>
      </c>
      <c r="X67" s="148"/>
      <c r="Y67" s="218" t="s">
        <v>283</v>
      </c>
      <c r="Z67" s="142">
        <v>45847</v>
      </c>
      <c r="AA67" s="155" t="s">
        <v>194</v>
      </c>
      <c r="AB67" s="144"/>
      <c r="AC67" s="162"/>
      <c r="AD67" s="144"/>
      <c r="AE67" s="161"/>
      <c r="AF67" s="164" t="s">
        <v>251</v>
      </c>
      <c r="AG67" s="161"/>
      <c r="AH67" s="163"/>
      <c r="AI67" s="161"/>
      <c r="AJ67" s="161"/>
      <c r="AK67" s="161"/>
      <c r="AL67" s="161"/>
      <c r="AM67" s="196">
        <v>45943.592083333337</v>
      </c>
      <c r="AN67" s="205" t="s">
        <v>95</v>
      </c>
      <c r="AO67" s="198" t="str" cm="1">
        <f t="array" ref="AO6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7" s="167"/>
      <c r="AQ67" s="152"/>
      <c r="AR67" s="173"/>
      <c r="AS67" s="173"/>
      <c r="AT67" s="144"/>
      <c r="AU67" s="142"/>
      <c r="AV67" s="147"/>
      <c r="AW67" s="148"/>
      <c r="AX67" s="174"/>
      <c r="AY67" s="175"/>
      <c r="AZ67" s="175"/>
      <c r="BA67" s="144"/>
      <c r="BB67" s="144"/>
      <c r="BC67" s="144"/>
      <c r="BD67" s="144"/>
      <c r="BE67" s="152"/>
      <c r="BF67" s="142"/>
      <c r="BG67" s="176"/>
      <c r="BH67" s="176"/>
      <c r="BI67" s="144"/>
      <c r="BJ67" s="144"/>
      <c r="BK67" s="169"/>
      <c r="BL67" s="169"/>
      <c r="BM67" s="169"/>
      <c r="BN67" s="152"/>
      <c r="BO67" s="177"/>
      <c r="BP67" s="177"/>
    </row>
    <row r="68" spans="2:68" ht="42" x14ac:dyDescent="0.25">
      <c r="B68" s="165">
        <f>TBLEventLog[[#This Row],[Date Investigated]]-TBLEventLog[[#This Row],[Date Notif.]]</f>
        <v>0</v>
      </c>
      <c r="C68" s="165">
        <f>TBLEventLog[[#This Row],[Date Notif.]]-TBLEventLog[[#This Row],[Event Date]]</f>
        <v>-45854</v>
      </c>
      <c r="D68" s="165">
        <f>TBLEventLog[[#This Row],[Date Event Closed Out]]-TBLEventLog[[#This Row],[Event Date]]</f>
        <v>-45854</v>
      </c>
      <c r="E68" s="165" t="str">
        <f>IF(TBLEventLog[[#This Row],[Event ID]]&lt;1,"Example Data","Real Data")</f>
        <v>Real Data</v>
      </c>
      <c r="F68" s="165">
        <f>YEAR(TBLEventLog[[#This Row],[Event Date]])</f>
        <v>2025</v>
      </c>
      <c r="G68" s="165">
        <f>MONTH(TBLEventLog[[#This Row],[Event Date]])</f>
        <v>7</v>
      </c>
      <c r="H68" s="165" t="str">
        <f>TBLEventLog[[#This Row],[Event Year]]&amp;"-"&amp;TBLEventLog[[#This Row],[Event Month]]</f>
        <v>2025-7</v>
      </c>
      <c r="I68" s="165" t="b">
        <f>ISNUMBER(TBLEventLog[[#This Row],[Date Event Completed]])</f>
        <v>1</v>
      </c>
      <c r="J68" s="125">
        <v>22</v>
      </c>
      <c r="K68" s="137">
        <v>45854</v>
      </c>
      <c r="L68" s="130"/>
      <c r="M68" s="137"/>
      <c r="N68" s="184"/>
      <c r="O68" s="126">
        <v>93004</v>
      </c>
      <c r="P68" s="185"/>
      <c r="Q68" s="127"/>
      <c r="R68" s="127" t="s">
        <v>248</v>
      </c>
      <c r="S68" s="128" t="s">
        <v>249</v>
      </c>
      <c r="T68" s="128" t="s">
        <v>250</v>
      </c>
      <c r="U68" s="128"/>
      <c r="V68" s="136"/>
      <c r="W68" s="136"/>
      <c r="X68" s="136"/>
      <c r="Y68" s="219" t="s">
        <v>284</v>
      </c>
      <c r="Z68" s="137">
        <v>45854</v>
      </c>
      <c r="AA68" s="138" t="s">
        <v>185</v>
      </c>
      <c r="AB68" s="126"/>
      <c r="AC68" s="139"/>
      <c r="AD68" s="126"/>
      <c r="AE68" s="186"/>
      <c r="AF68" s="127"/>
      <c r="AG68" s="186"/>
      <c r="AH68" s="187"/>
      <c r="AI68" s="186"/>
      <c r="AJ68" s="186"/>
      <c r="AK68" s="186"/>
      <c r="AL68" s="186"/>
      <c r="AM68" s="199">
        <v>45945.598587962966</v>
      </c>
      <c r="AN68" s="207" t="s">
        <v>270</v>
      </c>
      <c r="AO68" s="198" t="str" cm="1">
        <f t="array" ref="AO6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8" s="167"/>
      <c r="AQ68" s="152"/>
      <c r="AR68" s="173"/>
      <c r="AS68" s="173"/>
      <c r="AT68" s="144"/>
      <c r="AU68" s="142"/>
      <c r="AV68" s="147"/>
      <c r="AW68" s="148"/>
      <c r="AX68" s="174"/>
      <c r="AY68" s="175"/>
      <c r="AZ68" s="175"/>
      <c r="BA68" s="144"/>
      <c r="BB68" s="144"/>
      <c r="BC68" s="144"/>
      <c r="BD68" s="144"/>
      <c r="BE68" s="152"/>
      <c r="BF68" s="142"/>
      <c r="BG68" s="176"/>
      <c r="BH68" s="176"/>
      <c r="BI68" s="144"/>
      <c r="BJ68" s="144"/>
      <c r="BK68" s="169"/>
      <c r="BL68" s="169"/>
      <c r="BM68" s="169"/>
      <c r="BN68" s="152"/>
      <c r="BO68" s="177"/>
      <c r="BP68" s="177"/>
    </row>
    <row r="69" spans="2:68" ht="42" x14ac:dyDescent="0.25">
      <c r="B69" s="165">
        <f>TBLEventLog[[#This Row],[Date Investigated]]-TBLEventLog[[#This Row],[Date Notif.]]</f>
        <v>0</v>
      </c>
      <c r="C69" s="165">
        <f>TBLEventLog[[#This Row],[Date Notif.]]-TBLEventLog[[#This Row],[Event Date]]</f>
        <v>-45856</v>
      </c>
      <c r="D69" s="165">
        <f>TBLEventLog[[#This Row],[Date Event Closed Out]]-TBLEventLog[[#This Row],[Event Date]]</f>
        <v>-45856</v>
      </c>
      <c r="E69" s="165" t="str">
        <f>IF(TBLEventLog[[#This Row],[Event ID]]&lt;1,"Example Data","Real Data")</f>
        <v>Real Data</v>
      </c>
      <c r="F69" s="165">
        <f>YEAR(TBLEventLog[[#This Row],[Event Date]])</f>
        <v>2025</v>
      </c>
      <c r="G69" s="165">
        <f>MONTH(TBLEventLog[[#This Row],[Event Date]])</f>
        <v>7</v>
      </c>
      <c r="H69" s="165" t="str">
        <f>TBLEventLog[[#This Row],[Event Year]]&amp;"-"&amp;TBLEventLog[[#This Row],[Event Month]]</f>
        <v>2025-7</v>
      </c>
      <c r="I69" s="165" t="b">
        <f>ISNUMBER(TBLEventLog[[#This Row],[Date Event Completed]])</f>
        <v>1</v>
      </c>
      <c r="J69" s="106">
        <v>23</v>
      </c>
      <c r="K69" s="142">
        <v>45856</v>
      </c>
      <c r="L69" s="167"/>
      <c r="M69" s="142"/>
      <c r="N69" s="150"/>
      <c r="O69" s="144">
        <v>93009</v>
      </c>
      <c r="P69" s="151"/>
      <c r="Q69" s="152"/>
      <c r="R69" s="152" t="s">
        <v>285</v>
      </c>
      <c r="S69" s="147" t="s">
        <v>286</v>
      </c>
      <c r="T69" s="147" t="s">
        <v>217</v>
      </c>
      <c r="U69" s="147"/>
      <c r="V69" s="148"/>
      <c r="W69" s="148"/>
      <c r="X69" s="148"/>
      <c r="Y69" s="147" t="s">
        <v>205</v>
      </c>
      <c r="Z69" s="142">
        <v>45944</v>
      </c>
      <c r="AA69" s="155"/>
      <c r="AB69" s="144"/>
      <c r="AC69" s="162"/>
      <c r="AD69" s="144"/>
      <c r="AE69" s="161"/>
      <c r="AF69" s="164" t="s">
        <v>287</v>
      </c>
      <c r="AG69" s="161"/>
      <c r="AH69" s="163"/>
      <c r="AI69" s="161"/>
      <c r="AJ69" s="161"/>
      <c r="AK69" s="161"/>
      <c r="AL69" s="161"/>
      <c r="AM69" s="196">
        <v>45945.604398148149</v>
      </c>
      <c r="AN69" s="205" t="s">
        <v>270</v>
      </c>
      <c r="AO69" s="198" t="str" cm="1">
        <f t="array" ref="AO6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9" s="167"/>
      <c r="AQ69" s="152"/>
      <c r="AR69" s="173"/>
      <c r="AS69" s="173"/>
      <c r="AT69" s="144"/>
      <c r="AU69" s="142"/>
      <c r="AV69" s="147"/>
      <c r="AW69" s="148"/>
      <c r="AX69" s="174"/>
      <c r="AY69" s="175"/>
      <c r="AZ69" s="175"/>
      <c r="BA69" s="144"/>
      <c r="BB69" s="144"/>
      <c r="BC69" s="144"/>
      <c r="BD69" s="144"/>
      <c r="BE69" s="152"/>
      <c r="BF69" s="142"/>
      <c r="BG69" s="176"/>
      <c r="BH69" s="176"/>
      <c r="BI69" s="144"/>
      <c r="BJ69" s="144"/>
      <c r="BK69" s="169"/>
      <c r="BL69" s="169"/>
      <c r="BM69" s="169"/>
      <c r="BN69" s="152"/>
      <c r="BO69" s="177"/>
      <c r="BP69" s="177"/>
    </row>
    <row r="70" spans="2:68" ht="70" x14ac:dyDescent="0.25">
      <c r="B70" s="165">
        <f>TBLEventLog[[#This Row],[Date Investigated]]-TBLEventLog[[#This Row],[Date Notif.]]</f>
        <v>0</v>
      </c>
      <c r="C70" s="165">
        <f>TBLEventLog[[#This Row],[Date Notif.]]-TBLEventLog[[#This Row],[Event Date]]</f>
        <v>-45856</v>
      </c>
      <c r="D70" s="165">
        <f>TBLEventLog[[#This Row],[Date Event Closed Out]]-TBLEventLog[[#This Row],[Event Date]]</f>
        <v>-45856</v>
      </c>
      <c r="E70" s="165" t="str">
        <f>IF(TBLEventLog[[#This Row],[Event ID]]&lt;1,"Example Data","Real Data")</f>
        <v>Real Data</v>
      </c>
      <c r="F70" s="165">
        <f>YEAR(TBLEventLog[[#This Row],[Event Date]])</f>
        <v>2025</v>
      </c>
      <c r="G70" s="165">
        <f>MONTH(TBLEventLog[[#This Row],[Event Date]])</f>
        <v>7</v>
      </c>
      <c r="H70" s="165" t="str">
        <f>TBLEventLog[[#This Row],[Event Year]]&amp;"-"&amp;TBLEventLog[[#This Row],[Event Month]]</f>
        <v>2025-7</v>
      </c>
      <c r="I70" s="165" t="b">
        <f>ISNUMBER(TBLEventLog[[#This Row],[Date Event Completed]])</f>
        <v>0</v>
      </c>
      <c r="J70" s="125">
        <v>24</v>
      </c>
      <c r="K70" s="137">
        <v>45856</v>
      </c>
      <c r="L70" s="130"/>
      <c r="M70" s="137"/>
      <c r="N70" s="184"/>
      <c r="O70" s="126">
        <v>93009</v>
      </c>
      <c r="P70" s="185"/>
      <c r="Q70" s="127"/>
      <c r="R70" s="127" t="s">
        <v>288</v>
      </c>
      <c r="S70" s="128" t="s">
        <v>289</v>
      </c>
      <c r="T70" s="128" t="s">
        <v>200</v>
      </c>
      <c r="U70" s="128"/>
      <c r="V70" s="136"/>
      <c r="W70" s="136"/>
      <c r="X70" s="136"/>
      <c r="Y70" s="128"/>
      <c r="Z70" s="137"/>
      <c r="AA70" s="138"/>
      <c r="AB70" s="126"/>
      <c r="AC70" s="139"/>
      <c r="AD70" s="126"/>
      <c r="AE70" s="186"/>
      <c r="AF70" s="127"/>
      <c r="AG70" s="186"/>
      <c r="AH70" s="187"/>
      <c r="AI70" s="186"/>
      <c r="AJ70" s="186"/>
      <c r="AK70" s="186"/>
      <c r="AL70" s="186"/>
      <c r="AM70" s="199">
        <v>45922.579988425925</v>
      </c>
      <c r="AN70" s="207" t="s">
        <v>95</v>
      </c>
      <c r="AO70" s="198" t="str" cm="1">
        <f t="array" ref="AO7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0" s="167"/>
      <c r="AQ70" s="152"/>
      <c r="AR70" s="173"/>
      <c r="AS70" s="173"/>
      <c r="AT70" s="144"/>
      <c r="AU70" s="142"/>
      <c r="AV70" s="147"/>
      <c r="AW70" s="148"/>
      <c r="AX70" s="174"/>
      <c r="AY70" s="175"/>
      <c r="AZ70" s="175"/>
      <c r="BA70" s="144"/>
      <c r="BB70" s="144"/>
      <c r="BC70" s="144"/>
      <c r="BD70" s="144"/>
      <c r="BE70" s="152"/>
      <c r="BF70" s="142"/>
      <c r="BG70" s="176"/>
      <c r="BH70" s="176"/>
      <c r="BI70" s="144"/>
      <c r="BJ70" s="144"/>
      <c r="BK70" s="169"/>
      <c r="BL70" s="169"/>
      <c r="BM70" s="169"/>
      <c r="BN70" s="152"/>
      <c r="BO70" s="177"/>
      <c r="BP70" s="177"/>
    </row>
    <row r="71" spans="2:68" ht="28" x14ac:dyDescent="0.25">
      <c r="B71" s="165">
        <f>TBLEventLog[[#This Row],[Date Investigated]]-TBLEventLog[[#This Row],[Date Notif.]]</f>
        <v>0</v>
      </c>
      <c r="C71" s="165">
        <f>TBLEventLog[[#This Row],[Date Notif.]]-TBLEventLog[[#This Row],[Event Date]]</f>
        <v>0</v>
      </c>
      <c r="D71" s="165">
        <f>TBLEventLog[[#This Row],[Date Event Closed Out]]-TBLEventLog[[#This Row],[Event Date]]</f>
        <v>0</v>
      </c>
      <c r="E71" s="165" t="str">
        <f>IF(TBLEventLog[[#This Row],[Event ID]]&lt;1,"Example Data","Real Data")</f>
        <v>Real Data</v>
      </c>
      <c r="F71" s="165">
        <f>YEAR(TBLEventLog[[#This Row],[Event Date]])</f>
        <v>1900</v>
      </c>
      <c r="G71" s="165">
        <f>MONTH(TBLEventLog[[#This Row],[Event Date]])</f>
        <v>1</v>
      </c>
      <c r="H71" s="165" t="str">
        <f>TBLEventLog[[#This Row],[Event Year]]&amp;"-"&amp;TBLEventLog[[#This Row],[Event Month]]</f>
        <v>1900-1</v>
      </c>
      <c r="I71" s="165" t="b">
        <f>ISNUMBER(TBLEventLog[[#This Row],[Date Event Completed]])</f>
        <v>1</v>
      </c>
      <c r="J71" s="106">
        <v>25</v>
      </c>
      <c r="K71" s="142"/>
      <c r="L71" s="167"/>
      <c r="M71" s="142"/>
      <c r="N71" s="150"/>
      <c r="O71" s="144">
        <v>93005</v>
      </c>
      <c r="P71" s="151"/>
      <c r="Q71" s="152"/>
      <c r="R71" s="152" t="s">
        <v>79</v>
      </c>
      <c r="S71" s="147" t="s">
        <v>290</v>
      </c>
      <c r="T71" s="147" t="s">
        <v>226</v>
      </c>
      <c r="U71" s="147"/>
      <c r="V71" s="148"/>
      <c r="W71" s="148"/>
      <c r="X71" s="148"/>
      <c r="Y71" s="147" t="s">
        <v>205</v>
      </c>
      <c r="Z71" s="142">
        <v>45944</v>
      </c>
      <c r="AA71" s="155"/>
      <c r="AB71" s="144"/>
      <c r="AC71" s="162"/>
      <c r="AD71" s="144"/>
      <c r="AE71" s="161"/>
      <c r="AF71" s="152" t="s">
        <v>291</v>
      </c>
      <c r="AG71" s="161"/>
      <c r="AH71" s="163"/>
      <c r="AI71" s="161"/>
      <c r="AJ71" s="161"/>
      <c r="AK71" s="161"/>
      <c r="AL71" s="161"/>
      <c r="AM71" s="196">
        <v>45945.604328703703</v>
      </c>
      <c r="AN71" s="205" t="s">
        <v>270</v>
      </c>
      <c r="AO71" s="198" t="str" cm="1">
        <f t="array" ref="AO7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1" s="167"/>
      <c r="AQ71" s="152"/>
      <c r="AR71" s="173"/>
      <c r="AS71" s="173"/>
      <c r="AT71" s="144"/>
      <c r="AU71" s="142"/>
      <c r="AV71" s="147"/>
      <c r="AW71" s="148"/>
      <c r="AX71" s="174"/>
      <c r="AY71" s="175"/>
      <c r="AZ71" s="175"/>
      <c r="BA71" s="144"/>
      <c r="BB71" s="144"/>
      <c r="BC71" s="144"/>
      <c r="BD71" s="144"/>
      <c r="BE71" s="152"/>
      <c r="BF71" s="142"/>
      <c r="BG71" s="176"/>
      <c r="BH71" s="176"/>
      <c r="BI71" s="144"/>
      <c r="BJ71" s="144"/>
      <c r="BK71" s="169"/>
      <c r="BL71" s="169"/>
      <c r="BM71" s="169"/>
      <c r="BN71" s="152"/>
      <c r="BO71" s="177"/>
      <c r="BP71" s="177"/>
    </row>
    <row r="72" spans="2:68" ht="28" x14ac:dyDescent="0.25">
      <c r="B72" s="165">
        <f>TBLEventLog[[#This Row],[Date Investigated]]-TBLEventLog[[#This Row],[Date Notif.]]</f>
        <v>0</v>
      </c>
      <c r="C72" s="165">
        <f>TBLEventLog[[#This Row],[Date Notif.]]-TBLEventLog[[#This Row],[Event Date]]</f>
        <v>0</v>
      </c>
      <c r="D72" s="165">
        <f>TBLEventLog[[#This Row],[Date Event Closed Out]]-TBLEventLog[[#This Row],[Event Date]]</f>
        <v>0</v>
      </c>
      <c r="E72" s="165" t="str">
        <f>IF(TBLEventLog[[#This Row],[Event ID]]&lt;1,"Example Data","Real Data")</f>
        <v>Real Data</v>
      </c>
      <c r="F72" s="165">
        <f>YEAR(TBLEventLog[[#This Row],[Event Date]])</f>
        <v>1900</v>
      </c>
      <c r="G72" s="165">
        <f>MONTH(TBLEventLog[[#This Row],[Event Date]])</f>
        <v>1</v>
      </c>
      <c r="H72" s="165" t="str">
        <f>TBLEventLog[[#This Row],[Event Year]]&amp;"-"&amp;TBLEventLog[[#This Row],[Event Month]]</f>
        <v>1900-1</v>
      </c>
      <c r="I72" s="165" t="b">
        <f>ISNUMBER(TBLEventLog[[#This Row],[Date Event Completed]])</f>
        <v>1</v>
      </c>
      <c r="J72" s="125">
        <v>26</v>
      </c>
      <c r="K72" s="137"/>
      <c r="L72" s="130"/>
      <c r="M72" s="137"/>
      <c r="N72" s="184"/>
      <c r="O72" s="126">
        <v>93005</v>
      </c>
      <c r="P72" s="185"/>
      <c r="Q72" s="127"/>
      <c r="R72" s="127" t="s">
        <v>292</v>
      </c>
      <c r="S72" s="128" t="s">
        <v>293</v>
      </c>
      <c r="T72" s="128" t="s">
        <v>217</v>
      </c>
      <c r="U72" s="128" t="s">
        <v>294</v>
      </c>
      <c r="V72" s="136"/>
      <c r="W72" s="136"/>
      <c r="X72" s="136"/>
      <c r="Y72" s="128" t="s">
        <v>205</v>
      </c>
      <c r="Z72" s="137">
        <v>45944</v>
      </c>
      <c r="AA72" s="138"/>
      <c r="AB72" s="126"/>
      <c r="AC72" s="139"/>
      <c r="AD72" s="126"/>
      <c r="AE72" s="186"/>
      <c r="AF72" s="127" t="s">
        <v>291</v>
      </c>
      <c r="AG72" s="186"/>
      <c r="AH72" s="187"/>
      <c r="AI72" s="186"/>
      <c r="AJ72" s="186"/>
      <c r="AK72" s="186"/>
      <c r="AL72" s="186"/>
      <c r="AM72" s="199">
        <v>45945.604351851849</v>
      </c>
      <c r="AN72" s="207" t="s">
        <v>270</v>
      </c>
      <c r="AO72" s="198" t="str" cm="1">
        <f t="array" ref="AO7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2" s="167"/>
      <c r="AQ72" s="152"/>
      <c r="AR72" s="173"/>
      <c r="AS72" s="173"/>
      <c r="AT72" s="144"/>
      <c r="AU72" s="142"/>
      <c r="AV72" s="147"/>
      <c r="AW72" s="148"/>
      <c r="AX72" s="174"/>
      <c r="AY72" s="175"/>
      <c r="AZ72" s="175"/>
      <c r="BA72" s="144"/>
      <c r="BB72" s="144"/>
      <c r="BC72" s="144"/>
      <c r="BD72" s="144"/>
      <c r="BE72" s="152"/>
      <c r="BF72" s="142"/>
      <c r="BG72" s="176"/>
      <c r="BH72" s="176"/>
      <c r="BI72" s="144"/>
      <c r="BJ72" s="144"/>
      <c r="BK72" s="169"/>
      <c r="BL72" s="169"/>
      <c r="BM72" s="169"/>
      <c r="BN72" s="152"/>
      <c r="BO72" s="177"/>
      <c r="BP72" s="177"/>
    </row>
    <row r="73" spans="2:68" ht="42" x14ac:dyDescent="0.25">
      <c r="B73" s="165">
        <f>TBLEventLog[[#This Row],[Date Investigated]]-TBLEventLog[[#This Row],[Date Notif.]]</f>
        <v>0</v>
      </c>
      <c r="C73" s="165">
        <f>TBLEventLog[[#This Row],[Date Notif.]]-TBLEventLog[[#This Row],[Event Date]]</f>
        <v>-45859</v>
      </c>
      <c r="D73" s="165">
        <f>TBLEventLog[[#This Row],[Date Event Closed Out]]-TBLEventLog[[#This Row],[Event Date]]</f>
        <v>-45859</v>
      </c>
      <c r="E73" s="165" t="str">
        <f>IF(TBLEventLog[[#This Row],[Event ID]]&lt;1,"Example Data","Real Data")</f>
        <v>Real Data</v>
      </c>
      <c r="F73" s="165">
        <f>YEAR(TBLEventLog[[#This Row],[Event Date]])</f>
        <v>2025</v>
      </c>
      <c r="G73" s="165">
        <f>MONTH(TBLEventLog[[#This Row],[Event Date]])</f>
        <v>7</v>
      </c>
      <c r="H73" s="165" t="str">
        <f>TBLEventLog[[#This Row],[Event Year]]&amp;"-"&amp;TBLEventLog[[#This Row],[Event Month]]</f>
        <v>2025-7</v>
      </c>
      <c r="I73" s="165" t="b">
        <f>ISNUMBER(TBLEventLog[[#This Row],[Date Event Completed]])</f>
        <v>1</v>
      </c>
      <c r="J73" s="106">
        <v>27</v>
      </c>
      <c r="K73" s="142">
        <v>45859</v>
      </c>
      <c r="L73" s="167"/>
      <c r="M73" s="142"/>
      <c r="N73" s="150"/>
      <c r="O73" s="144">
        <v>93005</v>
      </c>
      <c r="P73" s="151"/>
      <c r="Q73" s="152"/>
      <c r="R73" s="152" t="s">
        <v>295</v>
      </c>
      <c r="S73" s="147" t="s">
        <v>296</v>
      </c>
      <c r="T73" s="147"/>
      <c r="U73" s="147"/>
      <c r="V73" s="148"/>
      <c r="W73" s="148"/>
      <c r="X73" s="148"/>
      <c r="Y73" s="147" t="s">
        <v>297</v>
      </c>
      <c r="Z73" s="142">
        <v>45944</v>
      </c>
      <c r="AA73" s="155"/>
      <c r="AB73" s="144"/>
      <c r="AC73" s="162"/>
      <c r="AD73" s="144"/>
      <c r="AE73" s="161"/>
      <c r="AF73" s="152" t="s">
        <v>298</v>
      </c>
      <c r="AG73" s="161"/>
      <c r="AH73" s="163"/>
      <c r="AI73" s="161"/>
      <c r="AJ73" s="161"/>
      <c r="AK73" s="161"/>
      <c r="AL73" s="161"/>
      <c r="AM73" s="196">
        <v>45945.60428240741</v>
      </c>
      <c r="AN73" s="205" t="s">
        <v>270</v>
      </c>
      <c r="AO73" s="198" t="str" cm="1">
        <f t="array" ref="AO7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3" s="167"/>
      <c r="AQ73" s="152"/>
      <c r="AR73" s="173"/>
      <c r="AS73" s="173"/>
      <c r="AT73" s="144"/>
      <c r="AU73" s="142"/>
      <c r="AV73" s="147"/>
      <c r="AW73" s="148"/>
      <c r="AX73" s="174"/>
      <c r="AY73" s="175"/>
      <c r="AZ73" s="175"/>
      <c r="BA73" s="144"/>
      <c r="BB73" s="144"/>
      <c r="BC73" s="144"/>
      <c r="BD73" s="144"/>
      <c r="BE73" s="152"/>
      <c r="BF73" s="142"/>
      <c r="BG73" s="176"/>
      <c r="BH73" s="176"/>
      <c r="BI73" s="144"/>
      <c r="BJ73" s="144"/>
      <c r="BK73" s="169"/>
      <c r="BL73" s="169"/>
      <c r="BM73" s="169"/>
      <c r="BN73" s="152"/>
      <c r="BO73" s="177"/>
      <c r="BP73" s="177"/>
    </row>
    <row r="74" spans="2:68" ht="28" x14ac:dyDescent="0.25">
      <c r="B74" s="165">
        <f>TBLEventLog[[#This Row],[Date Investigated]]-TBLEventLog[[#This Row],[Date Notif.]]</f>
        <v>0</v>
      </c>
      <c r="C74" s="165">
        <f>TBLEventLog[[#This Row],[Date Notif.]]-TBLEventLog[[#This Row],[Event Date]]</f>
        <v>-45859</v>
      </c>
      <c r="D74" s="165">
        <f>TBLEventLog[[#This Row],[Date Event Closed Out]]-TBLEventLog[[#This Row],[Event Date]]</f>
        <v>-45859</v>
      </c>
      <c r="E74" s="165" t="str">
        <f>IF(TBLEventLog[[#This Row],[Event ID]]&lt;1,"Example Data","Real Data")</f>
        <v>Real Data</v>
      </c>
      <c r="F74" s="165">
        <f>YEAR(TBLEventLog[[#This Row],[Event Date]])</f>
        <v>2025</v>
      </c>
      <c r="G74" s="165">
        <f>MONTH(TBLEventLog[[#This Row],[Event Date]])</f>
        <v>7</v>
      </c>
      <c r="H74" s="165" t="str">
        <f>TBLEventLog[[#This Row],[Event Year]]&amp;"-"&amp;TBLEventLog[[#This Row],[Event Month]]</f>
        <v>2025-7</v>
      </c>
      <c r="I74" s="165" t="b">
        <f>ISNUMBER(TBLEventLog[[#This Row],[Date Event Completed]])</f>
        <v>0</v>
      </c>
      <c r="J74" s="125">
        <v>28</v>
      </c>
      <c r="K74" s="137">
        <v>45859</v>
      </c>
      <c r="L74" s="130"/>
      <c r="M74" s="137"/>
      <c r="N74" s="184"/>
      <c r="O74" s="126">
        <v>93005</v>
      </c>
      <c r="P74" s="185"/>
      <c r="Q74" s="127"/>
      <c r="R74" s="127" t="s">
        <v>299</v>
      </c>
      <c r="S74" s="128" t="s">
        <v>300</v>
      </c>
      <c r="T74" s="128" t="s">
        <v>301</v>
      </c>
      <c r="U74" s="128" t="s">
        <v>213</v>
      </c>
      <c r="V74" s="136"/>
      <c r="W74" s="136"/>
      <c r="X74" s="136"/>
      <c r="Y74" s="128"/>
      <c r="Z74" s="137"/>
      <c r="AA74" s="138"/>
      <c r="AB74" s="126"/>
      <c r="AC74" s="139"/>
      <c r="AD74" s="126"/>
      <c r="AE74" s="186"/>
      <c r="AF74" s="188" t="s">
        <v>302</v>
      </c>
      <c r="AG74" s="186"/>
      <c r="AH74" s="187"/>
      <c r="AI74" s="186"/>
      <c r="AJ74" s="186"/>
      <c r="AK74" s="186"/>
      <c r="AL74" s="186"/>
      <c r="AM74" s="199">
        <v>45922.580069444448</v>
      </c>
      <c r="AN74" s="207" t="s">
        <v>95</v>
      </c>
      <c r="AO74" s="198" t="str" cm="1">
        <f t="array" ref="AO7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4" s="167"/>
      <c r="AQ74" s="152"/>
      <c r="AR74" s="173"/>
      <c r="AS74" s="173"/>
      <c r="AT74" s="144"/>
      <c r="AU74" s="142"/>
      <c r="AV74" s="147"/>
      <c r="AW74" s="148"/>
      <c r="AX74" s="174"/>
      <c r="AY74" s="175"/>
      <c r="AZ74" s="175"/>
      <c r="BA74" s="144"/>
      <c r="BB74" s="144"/>
      <c r="BC74" s="144"/>
      <c r="BD74" s="144"/>
      <c r="BE74" s="152"/>
      <c r="BF74" s="142"/>
      <c r="BG74" s="176"/>
      <c r="BH74" s="176"/>
      <c r="BI74" s="144"/>
      <c r="BJ74" s="144"/>
      <c r="BK74" s="169"/>
      <c r="BL74" s="169"/>
      <c r="BM74" s="169"/>
      <c r="BN74" s="152"/>
      <c r="BO74" s="177"/>
      <c r="BP74" s="177"/>
    </row>
    <row r="75" spans="2:68" ht="42" x14ac:dyDescent="0.25">
      <c r="B75" s="165">
        <f>TBLEventLog[[#This Row],[Date Investigated]]-TBLEventLog[[#This Row],[Date Notif.]]</f>
        <v>0</v>
      </c>
      <c r="C75" s="165">
        <f>TBLEventLog[[#This Row],[Date Notif.]]-TBLEventLog[[#This Row],[Event Date]]</f>
        <v>-45861</v>
      </c>
      <c r="D75" s="165">
        <f>TBLEventLog[[#This Row],[Date Event Closed Out]]-TBLEventLog[[#This Row],[Event Date]]</f>
        <v>-45861</v>
      </c>
      <c r="E75" s="165" t="str">
        <f>IF(TBLEventLog[[#This Row],[Event ID]]&lt;1,"Example Data","Real Data")</f>
        <v>Real Data</v>
      </c>
      <c r="F75" s="165">
        <f>YEAR(TBLEventLog[[#This Row],[Event Date]])</f>
        <v>2025</v>
      </c>
      <c r="G75" s="165">
        <f>MONTH(TBLEventLog[[#This Row],[Event Date]])</f>
        <v>7</v>
      </c>
      <c r="H75" s="165" t="str">
        <f>TBLEventLog[[#This Row],[Event Year]]&amp;"-"&amp;TBLEventLog[[#This Row],[Event Month]]</f>
        <v>2025-7</v>
      </c>
      <c r="I75" s="165" t="b">
        <f>ISNUMBER(TBLEventLog[[#This Row],[Date Event Completed]])</f>
        <v>1</v>
      </c>
      <c r="J75" s="106">
        <v>29</v>
      </c>
      <c r="K75" s="142">
        <v>45861</v>
      </c>
      <c r="L75" s="167"/>
      <c r="M75" s="142"/>
      <c r="N75" s="150"/>
      <c r="O75" s="144">
        <v>93007</v>
      </c>
      <c r="P75" s="151"/>
      <c r="Q75" s="152"/>
      <c r="R75" s="152" t="s">
        <v>303</v>
      </c>
      <c r="S75" s="147" t="s">
        <v>304</v>
      </c>
      <c r="T75" s="147"/>
      <c r="U75" s="147"/>
      <c r="V75" s="148"/>
      <c r="W75" s="148"/>
      <c r="X75" s="148"/>
      <c r="Y75" s="147" t="s">
        <v>305</v>
      </c>
      <c r="Z75" s="142">
        <v>45944</v>
      </c>
      <c r="AA75" s="155"/>
      <c r="AB75" s="144"/>
      <c r="AC75" s="162"/>
      <c r="AD75" s="144"/>
      <c r="AE75" s="161"/>
      <c r="AF75" s="152"/>
      <c r="AG75" s="161"/>
      <c r="AH75" s="163"/>
      <c r="AI75" s="161"/>
      <c r="AJ75" s="161"/>
      <c r="AK75" s="161"/>
      <c r="AL75" s="161"/>
      <c r="AM75" s="196">
        <v>45945.604224537034</v>
      </c>
      <c r="AN75" s="205" t="s">
        <v>270</v>
      </c>
      <c r="AO75" s="198" t="str" cm="1">
        <f t="array" ref="AO7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5" s="167"/>
      <c r="AQ75" s="152"/>
      <c r="AR75" s="173"/>
      <c r="AS75" s="173"/>
      <c r="AT75" s="144"/>
      <c r="AU75" s="142"/>
      <c r="AV75" s="147"/>
      <c r="AW75" s="148"/>
      <c r="AX75" s="174"/>
      <c r="AY75" s="175"/>
      <c r="AZ75" s="175"/>
      <c r="BA75" s="144"/>
      <c r="BB75" s="144"/>
      <c r="BC75" s="144"/>
      <c r="BD75" s="144"/>
      <c r="BE75" s="152"/>
      <c r="BF75" s="142"/>
      <c r="BG75" s="176"/>
      <c r="BH75" s="176"/>
      <c r="BI75" s="144"/>
      <c r="BJ75" s="144"/>
      <c r="BK75" s="169"/>
      <c r="BL75" s="169"/>
      <c r="BM75" s="169"/>
      <c r="BN75" s="152"/>
      <c r="BO75" s="177"/>
      <c r="BP75" s="177"/>
    </row>
    <row r="76" spans="2:68" ht="28" x14ac:dyDescent="0.25">
      <c r="B76" s="165">
        <f>TBLEventLog[[#This Row],[Date Investigated]]-TBLEventLog[[#This Row],[Date Notif.]]</f>
        <v>0</v>
      </c>
      <c r="C76" s="165">
        <f>TBLEventLog[[#This Row],[Date Notif.]]-TBLEventLog[[#This Row],[Event Date]]</f>
        <v>-45862</v>
      </c>
      <c r="D76" s="165">
        <f>TBLEventLog[[#This Row],[Date Event Closed Out]]-TBLEventLog[[#This Row],[Event Date]]</f>
        <v>-45862</v>
      </c>
      <c r="E76" s="165" t="str">
        <f>IF(TBLEventLog[[#This Row],[Event ID]]&lt;1,"Example Data","Real Data")</f>
        <v>Real Data</v>
      </c>
      <c r="F76" s="165">
        <f>YEAR(TBLEventLog[[#This Row],[Event Date]])</f>
        <v>2025</v>
      </c>
      <c r="G76" s="165">
        <f>MONTH(TBLEventLog[[#This Row],[Event Date]])</f>
        <v>7</v>
      </c>
      <c r="H76" s="165" t="str">
        <f>TBLEventLog[[#This Row],[Event Year]]&amp;"-"&amp;TBLEventLog[[#This Row],[Event Month]]</f>
        <v>2025-7</v>
      </c>
      <c r="I76" s="165" t="b">
        <f>ISNUMBER(TBLEventLog[[#This Row],[Date Event Completed]])</f>
        <v>1</v>
      </c>
      <c r="J76" s="125">
        <v>30</v>
      </c>
      <c r="K76" s="137">
        <v>45862</v>
      </c>
      <c r="L76" s="130"/>
      <c r="M76" s="137"/>
      <c r="N76" s="184"/>
      <c r="O76" s="126">
        <v>93008</v>
      </c>
      <c r="P76" s="185"/>
      <c r="Q76" s="127"/>
      <c r="R76" s="127" t="s">
        <v>306</v>
      </c>
      <c r="S76" s="128" t="s">
        <v>307</v>
      </c>
      <c r="T76" s="128"/>
      <c r="U76" s="128"/>
      <c r="V76" s="136"/>
      <c r="W76" s="136"/>
      <c r="X76" s="136"/>
      <c r="Y76" s="219" t="s">
        <v>308</v>
      </c>
      <c r="Z76" s="137">
        <v>45944</v>
      </c>
      <c r="AA76" s="138"/>
      <c r="AB76" s="126"/>
      <c r="AC76" s="139"/>
      <c r="AD76" s="126"/>
      <c r="AE76" s="186"/>
      <c r="AF76" s="127"/>
      <c r="AG76" s="186"/>
      <c r="AH76" s="187"/>
      <c r="AI76" s="186"/>
      <c r="AJ76" s="186"/>
      <c r="AK76" s="186"/>
      <c r="AL76" s="186"/>
      <c r="AM76" s="199">
        <v>45945.601643518516</v>
      </c>
      <c r="AN76" s="207" t="s">
        <v>270</v>
      </c>
      <c r="AO76" s="198" t="str" cm="1">
        <f t="array" ref="AO7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6" s="167"/>
      <c r="AQ76" s="152"/>
      <c r="AR76" s="173"/>
      <c r="AS76" s="173"/>
      <c r="AT76" s="144"/>
      <c r="AU76" s="142"/>
      <c r="AV76" s="147"/>
      <c r="AW76" s="148"/>
      <c r="AX76" s="174"/>
      <c r="AY76" s="175"/>
      <c r="AZ76" s="175"/>
      <c r="BA76" s="144"/>
      <c r="BB76" s="144"/>
      <c r="BC76" s="144"/>
      <c r="BD76" s="144"/>
      <c r="BE76" s="152"/>
      <c r="BF76" s="142"/>
      <c r="BG76" s="176"/>
      <c r="BH76" s="176"/>
      <c r="BI76" s="144"/>
      <c r="BJ76" s="144"/>
      <c r="BK76" s="169"/>
      <c r="BL76" s="169"/>
      <c r="BM76" s="169"/>
      <c r="BN76" s="152"/>
      <c r="BO76" s="177"/>
      <c r="BP76" s="177"/>
    </row>
    <row r="77" spans="2:68" ht="42" x14ac:dyDescent="0.25">
      <c r="B77" s="165">
        <f>TBLEventLog[[#This Row],[Date Investigated]]-TBLEventLog[[#This Row],[Date Notif.]]</f>
        <v>0</v>
      </c>
      <c r="C77" s="165">
        <f>TBLEventLog[[#This Row],[Date Notif.]]-TBLEventLog[[#This Row],[Event Date]]</f>
        <v>-45863</v>
      </c>
      <c r="D77" s="165">
        <f>TBLEventLog[[#This Row],[Date Event Closed Out]]-TBLEventLog[[#This Row],[Event Date]]</f>
        <v>-45863</v>
      </c>
      <c r="E77" s="165" t="str">
        <f>IF(TBLEventLog[[#This Row],[Event ID]]&lt;1,"Example Data","Real Data")</f>
        <v>Real Data</v>
      </c>
      <c r="F77" s="165">
        <f>YEAR(TBLEventLog[[#This Row],[Event Date]])</f>
        <v>2025</v>
      </c>
      <c r="G77" s="165">
        <f>MONTH(TBLEventLog[[#This Row],[Event Date]])</f>
        <v>7</v>
      </c>
      <c r="H77" s="165" t="str">
        <f>TBLEventLog[[#This Row],[Event Year]]&amp;"-"&amp;TBLEventLog[[#This Row],[Event Month]]</f>
        <v>2025-7</v>
      </c>
      <c r="I77" s="165" t="b">
        <f>ISNUMBER(TBLEventLog[[#This Row],[Date Event Completed]])</f>
        <v>1</v>
      </c>
      <c r="J77" s="106">
        <v>31</v>
      </c>
      <c r="K77" s="142">
        <v>45863</v>
      </c>
      <c r="L77" s="167"/>
      <c r="M77" s="142"/>
      <c r="N77" s="150"/>
      <c r="O77" s="144">
        <v>93009</v>
      </c>
      <c r="P77" s="151"/>
      <c r="Q77" s="152"/>
      <c r="R77" s="152" t="s">
        <v>309</v>
      </c>
      <c r="S77" s="147" t="s">
        <v>310</v>
      </c>
      <c r="T77" s="147" t="s">
        <v>171</v>
      </c>
      <c r="U77" s="147"/>
      <c r="V77" s="148"/>
      <c r="W77" s="148"/>
      <c r="X77" s="148"/>
      <c r="Y77" s="147" t="s">
        <v>311</v>
      </c>
      <c r="Z77" s="142">
        <v>45944</v>
      </c>
      <c r="AA77" s="155"/>
      <c r="AB77" s="144"/>
      <c r="AC77" s="162"/>
      <c r="AD77" s="144"/>
      <c r="AE77" s="161"/>
      <c r="AF77" s="152"/>
      <c r="AG77" s="161"/>
      <c r="AH77" s="163"/>
      <c r="AI77" s="161"/>
      <c r="AJ77" s="161"/>
      <c r="AK77" s="161"/>
      <c r="AL77" s="161"/>
      <c r="AM77" s="196">
        <v>45945.601840277777</v>
      </c>
      <c r="AN77" s="205" t="s">
        <v>270</v>
      </c>
      <c r="AO77" s="198" t="str" cm="1">
        <f t="array" ref="AO7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7" s="167"/>
      <c r="AQ77" s="152"/>
      <c r="AR77" s="173"/>
      <c r="AS77" s="173"/>
      <c r="AT77" s="144"/>
      <c r="AU77" s="142"/>
      <c r="AV77" s="147"/>
      <c r="AW77" s="148"/>
      <c r="AX77" s="174"/>
      <c r="AY77" s="175"/>
      <c r="AZ77" s="175"/>
      <c r="BA77" s="144"/>
      <c r="BB77" s="144"/>
      <c r="BC77" s="144"/>
      <c r="BD77" s="144"/>
      <c r="BE77" s="152"/>
      <c r="BF77" s="142"/>
      <c r="BG77" s="176"/>
      <c r="BH77" s="176"/>
      <c r="BI77" s="144"/>
      <c r="BJ77" s="144"/>
      <c r="BK77" s="169"/>
      <c r="BL77" s="169"/>
      <c r="BM77" s="169"/>
      <c r="BN77" s="152"/>
      <c r="BO77" s="177"/>
      <c r="BP77" s="177"/>
    </row>
    <row r="78" spans="2:68" ht="42" x14ac:dyDescent="0.25">
      <c r="B78" s="165">
        <f>TBLEventLog[[#This Row],[Date Investigated]]-TBLEventLog[[#This Row],[Date Notif.]]</f>
        <v>0</v>
      </c>
      <c r="C78" s="165">
        <f>TBLEventLog[[#This Row],[Date Notif.]]-TBLEventLog[[#This Row],[Event Date]]</f>
        <v>-45867</v>
      </c>
      <c r="D78" s="165">
        <f>TBLEventLog[[#This Row],[Date Event Closed Out]]-TBLEventLog[[#This Row],[Event Date]]</f>
        <v>-45867</v>
      </c>
      <c r="E78" s="165" t="str">
        <f>IF(TBLEventLog[[#This Row],[Event ID]]&lt;1,"Example Data","Real Data")</f>
        <v>Real Data</v>
      </c>
      <c r="F78" s="165">
        <f>YEAR(TBLEventLog[[#This Row],[Event Date]])</f>
        <v>2025</v>
      </c>
      <c r="G78" s="165">
        <f>MONTH(TBLEventLog[[#This Row],[Event Date]])</f>
        <v>7</v>
      </c>
      <c r="H78" s="165" t="str">
        <f>TBLEventLog[[#This Row],[Event Year]]&amp;"-"&amp;TBLEventLog[[#This Row],[Event Month]]</f>
        <v>2025-7</v>
      </c>
      <c r="I78" s="165" t="b">
        <f>ISNUMBER(TBLEventLog[[#This Row],[Date Event Completed]])</f>
        <v>1</v>
      </c>
      <c r="J78" s="125">
        <v>32</v>
      </c>
      <c r="K78" s="137">
        <v>45867</v>
      </c>
      <c r="L78" s="130"/>
      <c r="M78" s="137"/>
      <c r="N78" s="184"/>
      <c r="O78" s="126">
        <v>93004</v>
      </c>
      <c r="P78" s="185"/>
      <c r="Q78" s="127"/>
      <c r="R78" s="127" t="s">
        <v>312</v>
      </c>
      <c r="S78" s="128" t="s">
        <v>313</v>
      </c>
      <c r="T78" s="128" t="s">
        <v>171</v>
      </c>
      <c r="U78" s="128"/>
      <c r="V78" s="136"/>
      <c r="W78" s="136"/>
      <c r="X78" s="136"/>
      <c r="Y78" s="128" t="s">
        <v>314</v>
      </c>
      <c r="Z78" s="137">
        <v>45944</v>
      </c>
      <c r="AA78" s="138"/>
      <c r="AB78" s="126"/>
      <c r="AC78" s="139"/>
      <c r="AD78" s="126"/>
      <c r="AE78" s="186"/>
      <c r="AF78" s="127"/>
      <c r="AG78" s="186"/>
      <c r="AH78" s="187"/>
      <c r="AI78" s="186"/>
      <c r="AJ78" s="186"/>
      <c r="AK78" s="186"/>
      <c r="AL78" s="186"/>
      <c r="AM78" s="199">
        <v>45945.601770833331</v>
      </c>
      <c r="AN78" s="207" t="s">
        <v>270</v>
      </c>
      <c r="AO78" s="198" t="str" cm="1">
        <f t="array" ref="AO7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8" s="167"/>
      <c r="AQ78" s="152"/>
      <c r="AR78" s="173"/>
      <c r="AS78" s="173"/>
      <c r="AT78" s="144"/>
      <c r="AU78" s="142"/>
      <c r="AV78" s="147"/>
      <c r="AW78" s="148"/>
      <c r="AX78" s="174"/>
      <c r="AY78" s="175"/>
      <c r="AZ78" s="175"/>
      <c r="BA78" s="144"/>
      <c r="BB78" s="144"/>
      <c r="BC78" s="144"/>
      <c r="BD78" s="144"/>
      <c r="BE78" s="152"/>
      <c r="BF78" s="142"/>
      <c r="BG78" s="176"/>
      <c r="BH78" s="176"/>
      <c r="BI78" s="144"/>
      <c r="BJ78" s="144"/>
      <c r="BK78" s="169"/>
      <c r="BL78" s="169"/>
      <c r="BM78" s="169"/>
      <c r="BN78" s="152"/>
      <c r="BO78" s="177"/>
      <c r="BP78" s="177"/>
    </row>
    <row r="79" spans="2:68" ht="28" x14ac:dyDescent="0.25">
      <c r="B79" s="165">
        <f>TBLEventLog[[#This Row],[Date Investigated]]-TBLEventLog[[#This Row],[Date Notif.]]</f>
        <v>0</v>
      </c>
      <c r="C79" s="165">
        <f>TBLEventLog[[#This Row],[Date Notif.]]-TBLEventLog[[#This Row],[Event Date]]</f>
        <v>-45856</v>
      </c>
      <c r="D79" s="165">
        <f>TBLEventLog[[#This Row],[Date Event Closed Out]]-TBLEventLog[[#This Row],[Event Date]]</f>
        <v>-45856</v>
      </c>
      <c r="E79" s="165" t="str">
        <f>IF(TBLEventLog[[#This Row],[Event ID]]&lt;1,"Example Data","Real Data")</f>
        <v>Real Data</v>
      </c>
      <c r="F79" s="165">
        <f>YEAR(TBLEventLog[[#This Row],[Event Date]])</f>
        <v>2025</v>
      </c>
      <c r="G79" s="165">
        <f>MONTH(TBLEventLog[[#This Row],[Event Date]])</f>
        <v>7</v>
      </c>
      <c r="H79" s="165" t="str">
        <f>TBLEventLog[[#This Row],[Event Year]]&amp;"-"&amp;TBLEventLog[[#This Row],[Event Month]]</f>
        <v>2025-7</v>
      </c>
      <c r="I79" s="165" t="b">
        <f>ISNUMBER(TBLEventLog[[#This Row],[Date Event Completed]])</f>
        <v>1</v>
      </c>
      <c r="J79" s="106">
        <v>33</v>
      </c>
      <c r="K79" s="142">
        <v>45856</v>
      </c>
      <c r="L79" s="167"/>
      <c r="M79" s="142"/>
      <c r="N79" s="150"/>
      <c r="O79" s="144">
        <v>93002</v>
      </c>
      <c r="P79" s="151"/>
      <c r="Q79" s="152"/>
      <c r="R79" s="152" t="s">
        <v>79</v>
      </c>
      <c r="S79" s="147" t="s">
        <v>315</v>
      </c>
      <c r="T79" s="147" t="s">
        <v>226</v>
      </c>
      <c r="U79" s="147"/>
      <c r="V79" s="148"/>
      <c r="W79" s="148"/>
      <c r="X79" s="148"/>
      <c r="Y79" s="156" t="s">
        <v>316</v>
      </c>
      <c r="Z79" s="142">
        <v>45944</v>
      </c>
      <c r="AA79" s="155"/>
      <c r="AB79" s="144"/>
      <c r="AC79" s="162"/>
      <c r="AD79" s="144"/>
      <c r="AE79" s="161"/>
      <c r="AF79" s="152"/>
      <c r="AG79" s="161"/>
      <c r="AH79" s="163"/>
      <c r="AI79" s="161"/>
      <c r="AJ79" s="161"/>
      <c r="AK79" s="161"/>
      <c r="AL79" s="161"/>
      <c r="AM79" s="196">
        <v>45945.601666666669</v>
      </c>
      <c r="AN79" s="205" t="s">
        <v>270</v>
      </c>
      <c r="AO79" s="198" t="str" cm="1">
        <f t="array" ref="AO7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9" s="167"/>
      <c r="AQ79" s="152"/>
      <c r="AR79" s="173"/>
      <c r="AS79" s="173"/>
      <c r="AT79" s="144"/>
      <c r="AU79" s="142"/>
      <c r="AV79" s="147"/>
      <c r="AW79" s="148"/>
      <c r="AX79" s="174"/>
      <c r="AY79" s="175"/>
      <c r="AZ79" s="175"/>
      <c r="BA79" s="144"/>
      <c r="BB79" s="144"/>
      <c r="BC79" s="144"/>
      <c r="BD79" s="144"/>
      <c r="BE79" s="152"/>
      <c r="BF79" s="142"/>
      <c r="BG79" s="176"/>
      <c r="BH79" s="176"/>
      <c r="BI79" s="144"/>
      <c r="BJ79" s="144"/>
      <c r="BK79" s="169"/>
      <c r="BL79" s="169"/>
      <c r="BM79" s="169"/>
      <c r="BN79" s="152"/>
      <c r="BO79" s="177"/>
      <c r="BP79" s="177"/>
    </row>
    <row r="80" spans="2:68" ht="42" x14ac:dyDescent="0.25">
      <c r="B80" s="165">
        <f>TBLEventLog[[#This Row],[Date Investigated]]-TBLEventLog[[#This Row],[Date Notif.]]</f>
        <v>0</v>
      </c>
      <c r="C80" s="165">
        <f>TBLEventLog[[#This Row],[Date Notif.]]-TBLEventLog[[#This Row],[Event Date]]</f>
        <v>-45869</v>
      </c>
      <c r="D80" s="165">
        <f>TBLEventLog[[#This Row],[Date Event Closed Out]]-TBLEventLog[[#This Row],[Event Date]]</f>
        <v>-45869</v>
      </c>
      <c r="E80" s="165" t="str">
        <f>IF(TBLEventLog[[#This Row],[Event ID]]&lt;1,"Example Data","Real Data")</f>
        <v>Real Data</v>
      </c>
      <c r="F80" s="165">
        <f>YEAR(TBLEventLog[[#This Row],[Event Date]])</f>
        <v>2025</v>
      </c>
      <c r="G80" s="165">
        <f>MONTH(TBLEventLog[[#This Row],[Event Date]])</f>
        <v>7</v>
      </c>
      <c r="H80" s="165" t="str">
        <f>TBLEventLog[[#This Row],[Event Year]]&amp;"-"&amp;TBLEventLog[[#This Row],[Event Month]]</f>
        <v>2025-7</v>
      </c>
      <c r="I80" s="165" t="b">
        <f>ISNUMBER(TBLEventLog[[#This Row],[Date Event Completed]])</f>
        <v>0</v>
      </c>
      <c r="J80" s="125">
        <v>34</v>
      </c>
      <c r="K80" s="137">
        <v>45869</v>
      </c>
      <c r="L80" s="130"/>
      <c r="M80" s="137"/>
      <c r="N80" s="184"/>
      <c r="O80" s="126">
        <v>93006</v>
      </c>
      <c r="P80" s="185"/>
      <c r="Q80" s="127"/>
      <c r="R80" s="127" t="s">
        <v>317</v>
      </c>
      <c r="S80" s="128" t="s">
        <v>318</v>
      </c>
      <c r="T80" s="128"/>
      <c r="U80" s="128"/>
      <c r="V80" s="136"/>
      <c r="W80" s="136"/>
      <c r="X80" s="136"/>
      <c r="Y80" s="128"/>
      <c r="Z80" s="137"/>
      <c r="AA80" s="138"/>
      <c r="AB80" s="126"/>
      <c r="AC80" s="139"/>
      <c r="AD80" s="126"/>
      <c r="AE80" s="186"/>
      <c r="AF80" s="127"/>
      <c r="AG80" s="186"/>
      <c r="AH80" s="187"/>
      <c r="AI80" s="186"/>
      <c r="AJ80" s="186"/>
      <c r="AK80" s="186"/>
      <c r="AL80" s="186"/>
      <c r="AM80" s="199">
        <v>45922.580497685187</v>
      </c>
      <c r="AN80" s="207" t="s">
        <v>95</v>
      </c>
      <c r="AO80" s="198" t="str" cm="1">
        <f t="array" ref="AO8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0" s="167"/>
      <c r="AQ80" s="152"/>
      <c r="AR80" s="173"/>
      <c r="AS80" s="173"/>
      <c r="AT80" s="144"/>
      <c r="AU80" s="142"/>
      <c r="AV80" s="147"/>
      <c r="AW80" s="148"/>
      <c r="AX80" s="174"/>
      <c r="AY80" s="175"/>
      <c r="AZ80" s="175"/>
      <c r="BA80" s="144"/>
      <c r="BB80" s="144"/>
      <c r="BC80" s="144"/>
      <c r="BD80" s="144"/>
      <c r="BE80" s="152"/>
      <c r="BF80" s="142"/>
      <c r="BG80" s="176"/>
      <c r="BH80" s="176"/>
      <c r="BI80" s="144"/>
      <c r="BJ80" s="144"/>
      <c r="BK80" s="169"/>
      <c r="BL80" s="169"/>
      <c r="BM80" s="169"/>
      <c r="BN80" s="152"/>
      <c r="BO80" s="177"/>
      <c r="BP80" s="177"/>
    </row>
    <row r="81" spans="2:68" ht="28" x14ac:dyDescent="0.25">
      <c r="B81" s="165">
        <f>TBLEventLog[[#This Row],[Date Investigated]]-TBLEventLog[[#This Row],[Date Notif.]]</f>
        <v>0</v>
      </c>
      <c r="C81" s="165">
        <f>TBLEventLog[[#This Row],[Date Notif.]]-TBLEventLog[[#This Row],[Event Date]]</f>
        <v>-45869</v>
      </c>
      <c r="D81" s="165">
        <f>TBLEventLog[[#This Row],[Date Event Closed Out]]-TBLEventLog[[#This Row],[Event Date]]</f>
        <v>-45869</v>
      </c>
      <c r="E81" s="165" t="str">
        <f>IF(TBLEventLog[[#This Row],[Event ID]]&lt;1,"Example Data","Real Data")</f>
        <v>Real Data</v>
      </c>
      <c r="F81" s="165">
        <f>YEAR(TBLEventLog[[#This Row],[Event Date]])</f>
        <v>2025</v>
      </c>
      <c r="G81" s="165">
        <f>MONTH(TBLEventLog[[#This Row],[Event Date]])</f>
        <v>7</v>
      </c>
      <c r="H81" s="165" t="str">
        <f>TBLEventLog[[#This Row],[Event Year]]&amp;"-"&amp;TBLEventLog[[#This Row],[Event Month]]</f>
        <v>2025-7</v>
      </c>
      <c r="I81" s="165" t="b">
        <f>ISNUMBER(TBLEventLog[[#This Row],[Date Event Completed]])</f>
        <v>0</v>
      </c>
      <c r="J81" s="106">
        <v>35</v>
      </c>
      <c r="K81" s="142">
        <v>45869</v>
      </c>
      <c r="L81" s="167"/>
      <c r="M81" s="142"/>
      <c r="N81" s="150"/>
      <c r="O81" s="144">
        <v>93008</v>
      </c>
      <c r="P81" s="151"/>
      <c r="Q81" s="152"/>
      <c r="R81" s="152" t="s">
        <v>319</v>
      </c>
      <c r="S81" s="147" t="s">
        <v>320</v>
      </c>
      <c r="T81" s="147"/>
      <c r="U81" s="147"/>
      <c r="V81" s="148"/>
      <c r="W81" s="148"/>
      <c r="X81" s="148"/>
      <c r="Y81" s="147" t="s">
        <v>321</v>
      </c>
      <c r="Z81" s="142" t="s">
        <v>322</v>
      </c>
      <c r="AA81" s="155"/>
      <c r="AB81" s="144"/>
      <c r="AC81" s="162"/>
      <c r="AD81" s="144"/>
      <c r="AE81" s="161"/>
      <c r="AF81" s="152"/>
      <c r="AG81" s="161"/>
      <c r="AH81" s="163"/>
      <c r="AI81" s="161"/>
      <c r="AJ81" s="161"/>
      <c r="AK81" s="161"/>
      <c r="AL81" s="161"/>
      <c r="AM81" s="196">
        <v>45922.58053240741</v>
      </c>
      <c r="AN81" s="205" t="s">
        <v>95</v>
      </c>
      <c r="AO81" s="198" t="str" cm="1">
        <f t="array" ref="AO8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1" s="167"/>
      <c r="AQ81" s="152"/>
      <c r="AR81" s="173"/>
      <c r="AS81" s="173"/>
      <c r="AT81" s="144"/>
      <c r="AU81" s="142"/>
      <c r="AV81" s="147"/>
      <c r="AW81" s="148"/>
      <c r="AX81" s="174"/>
      <c r="AY81" s="175"/>
      <c r="AZ81" s="175"/>
      <c r="BA81" s="144"/>
      <c r="BB81" s="144"/>
      <c r="BC81" s="144"/>
      <c r="BD81" s="144"/>
      <c r="BE81" s="152"/>
      <c r="BF81" s="142"/>
      <c r="BG81" s="176"/>
      <c r="BH81" s="176"/>
      <c r="BI81" s="144"/>
      <c r="BJ81" s="144"/>
      <c r="BK81" s="169"/>
      <c r="BL81" s="169"/>
      <c r="BM81" s="169"/>
      <c r="BN81" s="152"/>
      <c r="BO81" s="177"/>
      <c r="BP81" s="177"/>
    </row>
    <row r="82" spans="2:68" ht="28" x14ac:dyDescent="0.25">
      <c r="B82" s="165">
        <f>TBLEventLog[[#This Row],[Date Investigated]]-TBLEventLog[[#This Row],[Date Notif.]]</f>
        <v>0</v>
      </c>
      <c r="C82" s="165">
        <f>TBLEventLog[[#This Row],[Date Notif.]]-TBLEventLog[[#This Row],[Event Date]]</f>
        <v>-45870</v>
      </c>
      <c r="D82" s="165">
        <f>TBLEventLog[[#This Row],[Date Event Closed Out]]-TBLEventLog[[#This Row],[Event Date]]</f>
        <v>-45870</v>
      </c>
      <c r="E82" s="165" t="str">
        <f>IF(TBLEventLog[[#This Row],[Event ID]]&lt;1,"Example Data","Real Data")</f>
        <v>Real Data</v>
      </c>
      <c r="F82" s="165">
        <f>YEAR(TBLEventLog[[#This Row],[Event Date]])</f>
        <v>2025</v>
      </c>
      <c r="G82" s="165">
        <f>MONTH(TBLEventLog[[#This Row],[Event Date]])</f>
        <v>8</v>
      </c>
      <c r="H82" s="165" t="str">
        <f>TBLEventLog[[#This Row],[Event Year]]&amp;"-"&amp;TBLEventLog[[#This Row],[Event Month]]</f>
        <v>2025-8</v>
      </c>
      <c r="I82" s="165" t="b">
        <f>ISNUMBER(TBLEventLog[[#This Row],[Date Event Completed]])</f>
        <v>1</v>
      </c>
      <c r="J82" s="125">
        <v>36</v>
      </c>
      <c r="K82" s="137">
        <v>45870</v>
      </c>
      <c r="L82" s="130"/>
      <c r="M82" s="137"/>
      <c r="N82" s="184"/>
      <c r="O82" s="126">
        <v>93008</v>
      </c>
      <c r="P82" s="185"/>
      <c r="Q82" s="127"/>
      <c r="R82" s="127" t="s">
        <v>323</v>
      </c>
      <c r="S82" s="128" t="s">
        <v>324</v>
      </c>
      <c r="T82" s="128"/>
      <c r="U82" s="128"/>
      <c r="V82" s="136"/>
      <c r="W82" s="136"/>
      <c r="X82" s="136"/>
      <c r="Y82" s="219" t="s">
        <v>325</v>
      </c>
      <c r="Z82" s="137">
        <v>45944</v>
      </c>
      <c r="AA82" s="138"/>
      <c r="AB82" s="126"/>
      <c r="AC82" s="139"/>
      <c r="AD82" s="126"/>
      <c r="AE82" s="186"/>
      <c r="AF82" s="127"/>
      <c r="AG82" s="186"/>
      <c r="AH82" s="187"/>
      <c r="AI82" s="186"/>
      <c r="AJ82" s="186"/>
      <c r="AK82" s="186"/>
      <c r="AL82" s="186"/>
      <c r="AM82" s="199">
        <v>45945.602500000001</v>
      </c>
      <c r="AN82" s="207" t="s">
        <v>270</v>
      </c>
      <c r="AO82" s="198" t="str" cm="1">
        <f t="array" ref="AO8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2" s="167"/>
      <c r="AQ82" s="152"/>
      <c r="AR82" s="173"/>
      <c r="AS82" s="173"/>
      <c r="AT82" s="144"/>
      <c r="AU82" s="142"/>
      <c r="AV82" s="147"/>
      <c r="AW82" s="148"/>
      <c r="AX82" s="174"/>
      <c r="AY82" s="175"/>
      <c r="AZ82" s="175"/>
      <c r="BA82" s="144"/>
      <c r="BB82" s="144"/>
      <c r="BC82" s="144"/>
      <c r="BD82" s="144"/>
      <c r="BE82" s="152"/>
      <c r="BF82" s="142"/>
      <c r="BG82" s="176"/>
      <c r="BH82" s="176"/>
      <c r="BI82" s="144"/>
      <c r="BJ82" s="144"/>
      <c r="BK82" s="169"/>
      <c r="BL82" s="169"/>
      <c r="BM82" s="169"/>
      <c r="BN82" s="152"/>
      <c r="BO82" s="177"/>
      <c r="BP82" s="177"/>
    </row>
    <row r="83" spans="2:68" ht="28" x14ac:dyDescent="0.25">
      <c r="B83" s="165">
        <f>TBLEventLog[[#This Row],[Date Investigated]]-TBLEventLog[[#This Row],[Date Notif.]]</f>
        <v>0</v>
      </c>
      <c r="C83" s="165">
        <f>TBLEventLog[[#This Row],[Date Notif.]]-TBLEventLog[[#This Row],[Event Date]]</f>
        <v>-45877</v>
      </c>
      <c r="D83" s="165">
        <f>TBLEventLog[[#This Row],[Date Event Closed Out]]-TBLEventLog[[#This Row],[Event Date]]</f>
        <v>-45877</v>
      </c>
      <c r="E83" s="165" t="str">
        <f>IF(TBLEventLog[[#This Row],[Event ID]]&lt;1,"Example Data","Real Data")</f>
        <v>Real Data</v>
      </c>
      <c r="F83" s="165">
        <f>YEAR(TBLEventLog[[#This Row],[Event Date]])</f>
        <v>2025</v>
      </c>
      <c r="G83" s="165">
        <f>MONTH(TBLEventLog[[#This Row],[Event Date]])</f>
        <v>8</v>
      </c>
      <c r="H83" s="165" t="str">
        <f>TBLEventLog[[#This Row],[Event Year]]&amp;"-"&amp;TBLEventLog[[#This Row],[Event Month]]</f>
        <v>2025-8</v>
      </c>
      <c r="I83" s="165" t="b">
        <f>ISNUMBER(TBLEventLog[[#This Row],[Date Event Completed]])</f>
        <v>1</v>
      </c>
      <c r="J83" s="106">
        <v>37</v>
      </c>
      <c r="K83" s="142">
        <v>45877</v>
      </c>
      <c r="L83" s="167"/>
      <c r="M83" s="142"/>
      <c r="N83" s="150"/>
      <c r="O83" s="144">
        <v>93008</v>
      </c>
      <c r="P83" s="151"/>
      <c r="Q83" s="152"/>
      <c r="R83" s="152" t="s">
        <v>317</v>
      </c>
      <c r="S83" s="147" t="s">
        <v>326</v>
      </c>
      <c r="T83" s="147"/>
      <c r="U83" s="147"/>
      <c r="V83" s="148"/>
      <c r="W83" s="148"/>
      <c r="X83" s="148"/>
      <c r="Y83" s="218" t="s">
        <v>327</v>
      </c>
      <c r="Z83" s="142">
        <v>45944</v>
      </c>
      <c r="AA83" s="155"/>
      <c r="AB83" s="144"/>
      <c r="AC83" s="162"/>
      <c r="AD83" s="144"/>
      <c r="AE83" s="161"/>
      <c r="AF83" s="152"/>
      <c r="AG83" s="161"/>
      <c r="AH83" s="163"/>
      <c r="AI83" s="161"/>
      <c r="AJ83" s="161"/>
      <c r="AK83" s="161"/>
      <c r="AL83" s="161"/>
      <c r="AM83" s="196">
        <v>45945.603182870371</v>
      </c>
      <c r="AN83" s="205" t="s">
        <v>270</v>
      </c>
      <c r="AO83" s="198" t="str" cm="1">
        <f t="array" ref="AO8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3" s="167"/>
      <c r="AQ83" s="152"/>
      <c r="AR83" s="173"/>
      <c r="AS83" s="173"/>
      <c r="AT83" s="144"/>
      <c r="AU83" s="142"/>
      <c r="AV83" s="147"/>
      <c r="AW83" s="148"/>
      <c r="AX83" s="174"/>
      <c r="AY83" s="175"/>
      <c r="AZ83" s="175"/>
      <c r="BA83" s="144"/>
      <c r="BB83" s="144"/>
      <c r="BC83" s="144"/>
      <c r="BD83" s="144"/>
      <c r="BE83" s="152"/>
      <c r="BF83" s="142"/>
      <c r="BG83" s="176"/>
      <c r="BH83" s="176"/>
      <c r="BI83" s="144"/>
      <c r="BJ83" s="144"/>
      <c r="BK83" s="169"/>
      <c r="BL83" s="169"/>
      <c r="BM83" s="169"/>
      <c r="BN83" s="152"/>
      <c r="BO83" s="177"/>
      <c r="BP83" s="177"/>
    </row>
    <row r="84" spans="2:68" ht="28" x14ac:dyDescent="0.25">
      <c r="B84" s="165">
        <f>TBLEventLog[[#This Row],[Date Investigated]]-TBLEventLog[[#This Row],[Date Notif.]]</f>
        <v>0</v>
      </c>
      <c r="C84" s="165">
        <f>TBLEventLog[[#This Row],[Date Notif.]]-TBLEventLog[[#This Row],[Event Date]]</f>
        <v>-45882</v>
      </c>
      <c r="D84" s="165">
        <f>TBLEventLog[[#This Row],[Date Event Closed Out]]-TBLEventLog[[#This Row],[Event Date]]</f>
        <v>-45882</v>
      </c>
      <c r="E84" s="165" t="str">
        <f>IF(TBLEventLog[[#This Row],[Event ID]]&lt;1,"Example Data","Real Data")</f>
        <v>Real Data</v>
      </c>
      <c r="F84" s="165">
        <f>YEAR(TBLEventLog[[#This Row],[Event Date]])</f>
        <v>2025</v>
      </c>
      <c r="G84" s="165">
        <f>MONTH(TBLEventLog[[#This Row],[Event Date]])</f>
        <v>8</v>
      </c>
      <c r="H84" s="165" t="str">
        <f>TBLEventLog[[#This Row],[Event Year]]&amp;"-"&amp;TBLEventLog[[#This Row],[Event Month]]</f>
        <v>2025-8</v>
      </c>
      <c r="I84" s="165" t="b">
        <f>ISNUMBER(TBLEventLog[[#This Row],[Date Event Completed]])</f>
        <v>1</v>
      </c>
      <c r="J84" s="125">
        <v>38</v>
      </c>
      <c r="K84" s="137">
        <v>45882</v>
      </c>
      <c r="L84" s="130"/>
      <c r="M84" s="137"/>
      <c r="N84" s="184"/>
      <c r="O84" s="126">
        <v>93003</v>
      </c>
      <c r="P84" s="185"/>
      <c r="Q84" s="127"/>
      <c r="R84" s="127" t="s">
        <v>79</v>
      </c>
      <c r="S84" s="128" t="s">
        <v>328</v>
      </c>
      <c r="T84" s="128" t="s">
        <v>226</v>
      </c>
      <c r="U84" s="128" t="s">
        <v>329</v>
      </c>
      <c r="V84" s="136" t="s">
        <v>177</v>
      </c>
      <c r="W84" s="136"/>
      <c r="X84" s="136"/>
      <c r="Y84" s="128" t="s">
        <v>330</v>
      </c>
      <c r="Z84" s="137">
        <v>45944</v>
      </c>
      <c r="AA84" s="138"/>
      <c r="AB84" s="126"/>
      <c r="AC84" s="139"/>
      <c r="AD84" s="126"/>
      <c r="AE84" s="186"/>
      <c r="AF84" s="127"/>
      <c r="AG84" s="186"/>
      <c r="AH84" s="187"/>
      <c r="AI84" s="186"/>
      <c r="AJ84" s="186"/>
      <c r="AK84" s="186"/>
      <c r="AL84" s="186"/>
      <c r="AM84" s="199">
        <v>45945.603206018517</v>
      </c>
      <c r="AN84" s="207" t="s">
        <v>270</v>
      </c>
      <c r="AO84" s="198" t="str" cm="1">
        <f t="array" ref="AO8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4" s="167"/>
      <c r="AQ84" s="152"/>
      <c r="AR84" s="173"/>
      <c r="AS84" s="173"/>
      <c r="AT84" s="144"/>
      <c r="AU84" s="142"/>
      <c r="AV84" s="147"/>
      <c r="AW84" s="148"/>
      <c r="AX84" s="174"/>
      <c r="AY84" s="175"/>
      <c r="AZ84" s="175"/>
      <c r="BA84" s="144"/>
      <c r="BB84" s="144"/>
      <c r="BC84" s="144"/>
      <c r="BD84" s="144"/>
      <c r="BE84" s="152"/>
      <c r="BF84" s="142"/>
      <c r="BG84" s="176"/>
      <c r="BH84" s="176"/>
      <c r="BI84" s="144"/>
      <c r="BJ84" s="144"/>
      <c r="BK84" s="169"/>
      <c r="BL84" s="169"/>
      <c r="BM84" s="169"/>
      <c r="BN84" s="152"/>
      <c r="BO84" s="177"/>
      <c r="BP84" s="177"/>
    </row>
    <row r="85" spans="2:68" ht="28" x14ac:dyDescent="0.25">
      <c r="B85" s="165">
        <f>TBLEventLog[[#This Row],[Date Investigated]]-TBLEventLog[[#This Row],[Date Notif.]]</f>
        <v>0</v>
      </c>
      <c r="C85" s="165">
        <f>TBLEventLog[[#This Row],[Date Notif.]]-TBLEventLog[[#This Row],[Event Date]]</f>
        <v>-45882</v>
      </c>
      <c r="D85" s="165">
        <f>TBLEventLog[[#This Row],[Date Event Closed Out]]-TBLEventLog[[#This Row],[Event Date]]</f>
        <v>-45882</v>
      </c>
      <c r="E85" s="165" t="str">
        <f>IF(TBLEventLog[[#This Row],[Event ID]]&lt;1,"Example Data","Real Data")</f>
        <v>Real Data</v>
      </c>
      <c r="F85" s="165">
        <f>YEAR(TBLEventLog[[#This Row],[Event Date]])</f>
        <v>2025</v>
      </c>
      <c r="G85" s="165">
        <f>MONTH(TBLEventLog[[#This Row],[Event Date]])</f>
        <v>8</v>
      </c>
      <c r="H85" s="165" t="str">
        <f>TBLEventLog[[#This Row],[Event Year]]&amp;"-"&amp;TBLEventLog[[#This Row],[Event Month]]</f>
        <v>2025-8</v>
      </c>
      <c r="I85" s="165" t="b">
        <f>ISNUMBER(TBLEventLog[[#This Row],[Date Event Completed]])</f>
        <v>1</v>
      </c>
      <c r="J85" s="106">
        <v>39</v>
      </c>
      <c r="K85" s="142" t="s">
        <v>331</v>
      </c>
      <c r="L85" s="167"/>
      <c r="M85" s="142"/>
      <c r="N85" s="150"/>
      <c r="O85" s="144">
        <v>93003</v>
      </c>
      <c r="P85" s="151"/>
      <c r="Q85" s="152"/>
      <c r="R85" s="152"/>
      <c r="S85" s="147" t="s">
        <v>332</v>
      </c>
      <c r="T85" s="147"/>
      <c r="U85" s="147"/>
      <c r="V85" s="148" t="s">
        <v>55</v>
      </c>
      <c r="W85" s="148"/>
      <c r="X85" s="148"/>
      <c r="Y85" s="218" t="s">
        <v>333</v>
      </c>
      <c r="Z85" s="142">
        <v>45944</v>
      </c>
      <c r="AA85" s="155"/>
      <c r="AB85" s="144"/>
      <c r="AC85" s="162"/>
      <c r="AD85" s="144"/>
      <c r="AE85" s="161"/>
      <c r="AF85" s="221" t="s">
        <v>334</v>
      </c>
      <c r="AG85" s="161"/>
      <c r="AH85" s="163"/>
      <c r="AI85" s="161"/>
      <c r="AJ85" s="161"/>
      <c r="AK85" s="161"/>
      <c r="AL85" s="161"/>
      <c r="AM85" s="196">
        <v>45945.599872685183</v>
      </c>
      <c r="AN85" s="205" t="s">
        <v>270</v>
      </c>
      <c r="AO85" s="198" t="str" cm="1">
        <f t="array" ref="AO8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5" s="167"/>
      <c r="AQ85" s="152"/>
      <c r="AR85" s="173"/>
      <c r="AS85" s="173"/>
      <c r="AT85" s="144"/>
      <c r="AU85" s="142"/>
      <c r="AV85" s="147"/>
      <c r="AW85" s="148"/>
      <c r="AX85" s="174"/>
      <c r="AY85" s="175"/>
      <c r="AZ85" s="175"/>
      <c r="BA85" s="144"/>
      <c r="BB85" s="144"/>
      <c r="BC85" s="144"/>
      <c r="BD85" s="144"/>
      <c r="BE85" s="152"/>
      <c r="BF85" s="142"/>
      <c r="BG85" s="176"/>
      <c r="BH85" s="176"/>
      <c r="BI85" s="144"/>
      <c r="BJ85" s="144"/>
      <c r="BK85" s="169"/>
      <c r="BL85" s="169"/>
      <c r="BM85" s="169"/>
      <c r="BN85" s="152"/>
      <c r="BO85" s="177"/>
      <c r="BP85" s="177"/>
    </row>
    <row r="86" spans="2:68" ht="28" x14ac:dyDescent="0.25">
      <c r="B86" s="165">
        <f>TBLEventLog[[#This Row],[Date Investigated]]-TBLEventLog[[#This Row],[Date Notif.]]</f>
        <v>0</v>
      </c>
      <c r="C86" s="165">
        <f>TBLEventLog[[#This Row],[Date Notif.]]-TBLEventLog[[#This Row],[Event Date]]</f>
        <v>-45882</v>
      </c>
      <c r="D86" s="165">
        <f>TBLEventLog[[#This Row],[Date Event Closed Out]]-TBLEventLog[[#This Row],[Event Date]]</f>
        <v>-45882</v>
      </c>
      <c r="E86" s="165" t="str">
        <f>IF(TBLEventLog[[#This Row],[Event ID]]&lt;1,"Example Data","Real Data")</f>
        <v>Real Data</v>
      </c>
      <c r="F86" s="165">
        <f>YEAR(TBLEventLog[[#This Row],[Event Date]])</f>
        <v>2025</v>
      </c>
      <c r="G86" s="165">
        <f>MONTH(TBLEventLog[[#This Row],[Event Date]])</f>
        <v>8</v>
      </c>
      <c r="H86" s="165" t="str">
        <f>TBLEventLog[[#This Row],[Event Year]]&amp;"-"&amp;TBLEventLog[[#This Row],[Event Month]]</f>
        <v>2025-8</v>
      </c>
      <c r="I86" s="165" t="b">
        <f>ISNUMBER(TBLEventLog[[#This Row],[Date Event Completed]])</f>
        <v>1</v>
      </c>
      <c r="J86" s="125">
        <v>40</v>
      </c>
      <c r="K86" s="137" t="s">
        <v>331</v>
      </c>
      <c r="L86" s="130"/>
      <c r="M86" s="137"/>
      <c r="N86" s="184"/>
      <c r="O86" s="126">
        <v>93009</v>
      </c>
      <c r="P86" s="185"/>
      <c r="Q86" s="127"/>
      <c r="R86" s="127"/>
      <c r="S86" s="128" t="s">
        <v>335</v>
      </c>
      <c r="T86" s="128"/>
      <c r="U86" s="128"/>
      <c r="V86" s="136" t="s">
        <v>55</v>
      </c>
      <c r="W86" s="136"/>
      <c r="X86" s="136"/>
      <c r="Y86" s="128" t="s">
        <v>336</v>
      </c>
      <c r="Z86" s="137">
        <v>45944</v>
      </c>
      <c r="AA86" s="138"/>
      <c r="AB86" s="126"/>
      <c r="AC86" s="139"/>
      <c r="AD86" s="126"/>
      <c r="AE86" s="186"/>
      <c r="AF86" s="127"/>
      <c r="AG86" s="186"/>
      <c r="AH86" s="187"/>
      <c r="AI86" s="186"/>
      <c r="AJ86" s="186"/>
      <c r="AK86" s="186"/>
      <c r="AL86" s="186"/>
      <c r="AM86" s="199">
        <v>45945.605752314812</v>
      </c>
      <c r="AN86" s="207" t="s">
        <v>270</v>
      </c>
      <c r="AO86" s="198" t="str" cm="1">
        <f t="array" ref="AO8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6" s="167"/>
      <c r="AQ86" s="152"/>
      <c r="AR86" s="173"/>
      <c r="AS86" s="173"/>
      <c r="AT86" s="144"/>
      <c r="AU86" s="142"/>
      <c r="AV86" s="147"/>
      <c r="AW86" s="148"/>
      <c r="AX86" s="174"/>
      <c r="AY86" s="175"/>
      <c r="AZ86" s="175"/>
      <c r="BA86" s="144"/>
      <c r="BB86" s="144"/>
      <c r="BC86" s="144"/>
      <c r="BD86" s="144"/>
      <c r="BE86" s="152"/>
      <c r="BF86" s="142"/>
      <c r="BG86" s="176"/>
      <c r="BH86" s="176"/>
      <c r="BI86" s="144"/>
      <c r="BJ86" s="144"/>
      <c r="BK86" s="169"/>
      <c r="BL86" s="169"/>
      <c r="BM86" s="169"/>
      <c r="BN86" s="152"/>
      <c r="BO86" s="177"/>
      <c r="BP86" s="177"/>
    </row>
    <row r="87" spans="2:68" ht="28" x14ac:dyDescent="0.25">
      <c r="B87" s="165">
        <f>TBLEventLog[[#This Row],[Date Investigated]]-TBLEventLog[[#This Row],[Date Notif.]]</f>
        <v>0</v>
      </c>
      <c r="C87" s="165">
        <f>TBLEventLog[[#This Row],[Date Notif.]]-TBLEventLog[[#This Row],[Event Date]]</f>
        <v>-46248</v>
      </c>
      <c r="D87" s="165">
        <f>TBLEventLog[[#This Row],[Date Event Closed Out]]-TBLEventLog[[#This Row],[Event Date]]</f>
        <v>-46248</v>
      </c>
      <c r="E87" s="165" t="str">
        <f>IF(TBLEventLog[[#This Row],[Event ID]]&lt;1,"Example Data","Real Data")</f>
        <v>Real Data</v>
      </c>
      <c r="F87" s="165">
        <f>YEAR(TBLEventLog[[#This Row],[Event Date]])</f>
        <v>2026</v>
      </c>
      <c r="G87" s="165">
        <f>MONTH(TBLEventLog[[#This Row],[Event Date]])</f>
        <v>8</v>
      </c>
      <c r="H87" s="165" t="str">
        <f>TBLEventLog[[#This Row],[Event Year]]&amp;"-"&amp;TBLEventLog[[#This Row],[Event Month]]</f>
        <v>2026-8</v>
      </c>
      <c r="I87" s="165" t="b">
        <f>ISNUMBER(TBLEventLog[[#This Row],[Date Event Completed]])</f>
        <v>1</v>
      </c>
      <c r="J87" s="106">
        <v>41</v>
      </c>
      <c r="K87" s="142" t="s">
        <v>337</v>
      </c>
      <c r="L87" s="167"/>
      <c r="M87" s="142"/>
      <c r="N87" s="150"/>
      <c r="O87" s="144">
        <v>93010</v>
      </c>
      <c r="P87" s="151"/>
      <c r="Q87" s="152"/>
      <c r="R87" s="152"/>
      <c r="S87" s="147" t="s">
        <v>338</v>
      </c>
      <c r="T87" s="147"/>
      <c r="U87" s="147"/>
      <c r="V87" s="148"/>
      <c r="W87" s="148"/>
      <c r="X87" s="148"/>
      <c r="Y87" s="147" t="s">
        <v>339</v>
      </c>
      <c r="Z87" s="142">
        <v>45884</v>
      </c>
      <c r="AA87" s="155"/>
      <c r="AB87" s="144"/>
      <c r="AC87" s="162"/>
      <c r="AD87" s="144"/>
      <c r="AE87" s="161"/>
      <c r="AF87" s="152"/>
      <c r="AG87" s="161"/>
      <c r="AH87" s="163"/>
      <c r="AI87" s="161"/>
      <c r="AJ87" s="161"/>
      <c r="AK87" s="161"/>
      <c r="AL87" s="161"/>
      <c r="AM87" s="196">
        <v>45922.584976851853</v>
      </c>
      <c r="AN87" s="205" t="s">
        <v>95</v>
      </c>
      <c r="AO87" s="198" t="str" cm="1">
        <f t="array" ref="AO8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7" s="167"/>
      <c r="AQ87" s="152"/>
      <c r="AR87" s="173"/>
      <c r="AS87" s="173"/>
      <c r="AT87" s="144"/>
      <c r="AU87" s="142"/>
      <c r="AV87" s="147"/>
      <c r="AW87" s="148"/>
      <c r="AX87" s="174"/>
      <c r="AY87" s="175"/>
      <c r="AZ87" s="175"/>
      <c r="BA87" s="144"/>
      <c r="BB87" s="144"/>
      <c r="BC87" s="144"/>
      <c r="BD87" s="144"/>
      <c r="BE87" s="152"/>
      <c r="BF87" s="142"/>
      <c r="BG87" s="176"/>
      <c r="BH87" s="176"/>
      <c r="BI87" s="144"/>
      <c r="BJ87" s="144"/>
      <c r="BK87" s="169"/>
      <c r="BL87" s="169"/>
      <c r="BM87" s="169"/>
      <c r="BN87" s="152"/>
      <c r="BO87" s="177"/>
      <c r="BP87" s="177"/>
    </row>
    <row r="88" spans="2:68" ht="28" x14ac:dyDescent="0.25">
      <c r="B88" s="165">
        <f>TBLEventLog[[#This Row],[Date Investigated]]-TBLEventLog[[#This Row],[Date Notif.]]</f>
        <v>0</v>
      </c>
      <c r="C88" s="165">
        <f>TBLEventLog[[#This Row],[Date Notif.]]-TBLEventLog[[#This Row],[Event Date]]</f>
        <v>-45883</v>
      </c>
      <c r="D88" s="165">
        <f>TBLEventLog[[#This Row],[Date Event Closed Out]]-TBLEventLog[[#This Row],[Event Date]]</f>
        <v>-45883</v>
      </c>
      <c r="E88" s="165" t="str">
        <f>IF(TBLEventLog[[#This Row],[Event ID]]&lt;1,"Example Data","Real Data")</f>
        <v>Real Data</v>
      </c>
      <c r="F88" s="165">
        <f>YEAR(TBLEventLog[[#This Row],[Event Date]])</f>
        <v>2025</v>
      </c>
      <c r="G88" s="165">
        <f>MONTH(TBLEventLog[[#This Row],[Event Date]])</f>
        <v>8</v>
      </c>
      <c r="H88" s="165" t="str">
        <f>TBLEventLog[[#This Row],[Event Year]]&amp;"-"&amp;TBLEventLog[[#This Row],[Event Month]]</f>
        <v>2025-8</v>
      </c>
      <c r="I88" s="165" t="b">
        <f>ISNUMBER(TBLEventLog[[#This Row],[Date Event Completed]])</f>
        <v>0</v>
      </c>
      <c r="J88" s="125">
        <v>42</v>
      </c>
      <c r="K88" s="137" t="s">
        <v>340</v>
      </c>
      <c r="L88" s="130"/>
      <c r="M88" s="137"/>
      <c r="N88" s="184"/>
      <c r="O88" s="126">
        <v>93005</v>
      </c>
      <c r="P88" s="185"/>
      <c r="Q88" s="127"/>
      <c r="R88" s="127"/>
      <c r="S88" s="128" t="s">
        <v>341</v>
      </c>
      <c r="T88" s="128"/>
      <c r="U88" s="128"/>
      <c r="V88" s="136"/>
      <c r="W88" s="136"/>
      <c r="X88" s="136"/>
      <c r="Y88" s="128" t="s">
        <v>342</v>
      </c>
      <c r="Z88" s="137" t="s">
        <v>322</v>
      </c>
      <c r="AA88" s="138"/>
      <c r="AB88" s="126"/>
      <c r="AC88" s="139"/>
      <c r="AD88" s="126"/>
      <c r="AE88" s="186"/>
      <c r="AF88" s="127"/>
      <c r="AG88" s="186"/>
      <c r="AH88" s="187"/>
      <c r="AI88" s="186"/>
      <c r="AJ88" s="186"/>
      <c r="AK88" s="186"/>
      <c r="AL88" s="186"/>
      <c r="AM88" s="199">
        <v>45922.584988425922</v>
      </c>
      <c r="AN88" s="207" t="s">
        <v>95</v>
      </c>
      <c r="AO88" s="198" t="str" cm="1">
        <f t="array" ref="AO8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8" s="167"/>
      <c r="AQ88" s="152"/>
      <c r="AR88" s="173"/>
      <c r="AS88" s="173"/>
      <c r="AT88" s="144"/>
      <c r="AU88" s="142"/>
      <c r="AV88" s="147"/>
      <c r="AW88" s="148"/>
      <c r="AX88" s="174"/>
      <c r="AY88" s="175"/>
      <c r="AZ88" s="175"/>
      <c r="BA88" s="144"/>
      <c r="BB88" s="144"/>
      <c r="BC88" s="144"/>
      <c r="BD88" s="144"/>
      <c r="BE88" s="152"/>
      <c r="BF88" s="142"/>
      <c r="BG88" s="176"/>
      <c r="BH88" s="176"/>
      <c r="BI88" s="144"/>
      <c r="BJ88" s="144"/>
      <c r="BK88" s="169"/>
      <c r="BL88" s="169"/>
      <c r="BM88" s="169"/>
      <c r="BN88" s="152"/>
      <c r="BO88" s="177"/>
      <c r="BP88" s="177"/>
    </row>
    <row r="89" spans="2:68" ht="28" x14ac:dyDescent="0.25">
      <c r="B89" s="165">
        <f>TBLEventLog[[#This Row],[Date Investigated]]-TBLEventLog[[#This Row],[Date Notif.]]</f>
        <v>0</v>
      </c>
      <c r="C89" s="165">
        <f>TBLEventLog[[#This Row],[Date Notif.]]-TBLEventLog[[#This Row],[Event Date]]</f>
        <v>-45884</v>
      </c>
      <c r="D89" s="165">
        <f>TBLEventLog[[#This Row],[Date Event Closed Out]]-TBLEventLog[[#This Row],[Event Date]]</f>
        <v>-45884</v>
      </c>
      <c r="E89" s="165" t="str">
        <f>IF(TBLEventLog[[#This Row],[Event ID]]&lt;1,"Example Data","Real Data")</f>
        <v>Real Data</v>
      </c>
      <c r="F89" s="165">
        <f>YEAR(TBLEventLog[[#This Row],[Event Date]])</f>
        <v>2025</v>
      </c>
      <c r="G89" s="165">
        <f>MONTH(TBLEventLog[[#This Row],[Event Date]])</f>
        <v>8</v>
      </c>
      <c r="H89" s="165" t="str">
        <f>TBLEventLog[[#This Row],[Event Year]]&amp;"-"&amp;TBLEventLog[[#This Row],[Event Month]]</f>
        <v>2025-8</v>
      </c>
      <c r="I89" s="165" t="b">
        <f>ISNUMBER(TBLEventLog[[#This Row],[Date Event Completed]])</f>
        <v>0</v>
      </c>
      <c r="J89" s="106">
        <v>43</v>
      </c>
      <c r="K89" s="142">
        <v>45884</v>
      </c>
      <c r="L89" s="167"/>
      <c r="M89" s="142"/>
      <c r="N89" s="150"/>
      <c r="O89" s="144">
        <v>93004</v>
      </c>
      <c r="P89" s="151"/>
      <c r="Q89" s="152"/>
      <c r="R89" s="152"/>
      <c r="S89" s="147" t="s">
        <v>343</v>
      </c>
      <c r="T89" s="147"/>
      <c r="U89" s="147"/>
      <c r="V89" s="148"/>
      <c r="W89" s="148"/>
      <c r="X89" s="148"/>
      <c r="Y89" s="147" t="s">
        <v>342</v>
      </c>
      <c r="Z89" s="142" t="s">
        <v>322</v>
      </c>
      <c r="AA89" s="155"/>
      <c r="AB89" s="144"/>
      <c r="AC89" s="162"/>
      <c r="AD89" s="144"/>
      <c r="AE89" s="161"/>
      <c r="AF89" s="152"/>
      <c r="AG89" s="161"/>
      <c r="AH89" s="163"/>
      <c r="AI89" s="161"/>
      <c r="AJ89" s="161"/>
      <c r="AK89" s="161"/>
      <c r="AL89" s="161"/>
      <c r="AM89" s="196">
        <v>45922.584988425922</v>
      </c>
      <c r="AN89" s="205" t="s">
        <v>95</v>
      </c>
      <c r="AO89" s="198" t="str" cm="1">
        <f t="array" ref="AO8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9" s="167"/>
      <c r="AQ89" s="152"/>
      <c r="AR89" s="173"/>
      <c r="AS89" s="173"/>
      <c r="AT89" s="144"/>
      <c r="AU89" s="142"/>
      <c r="AV89" s="147"/>
      <c r="AW89" s="148"/>
      <c r="AX89" s="174"/>
      <c r="AY89" s="175"/>
      <c r="AZ89" s="175"/>
      <c r="BA89" s="144"/>
      <c r="BB89" s="144"/>
      <c r="BC89" s="144"/>
      <c r="BD89" s="144"/>
      <c r="BE89" s="152"/>
      <c r="BF89" s="142"/>
      <c r="BG89" s="176"/>
      <c r="BH89" s="176"/>
      <c r="BI89" s="144"/>
      <c r="BJ89" s="144"/>
      <c r="BK89" s="169"/>
      <c r="BL89" s="169"/>
      <c r="BM89" s="169"/>
      <c r="BN89" s="152"/>
      <c r="BO89" s="177"/>
      <c r="BP89" s="177"/>
    </row>
    <row r="90" spans="2:68" ht="28" x14ac:dyDescent="0.25">
      <c r="B90" s="165">
        <f>TBLEventLog[[#This Row],[Date Investigated]]-TBLEventLog[[#This Row],[Date Notif.]]</f>
        <v>0</v>
      </c>
      <c r="C90" s="165">
        <f>TBLEventLog[[#This Row],[Date Notif.]]-TBLEventLog[[#This Row],[Event Date]]</f>
        <v>-45887</v>
      </c>
      <c r="D90" s="165">
        <f>TBLEventLog[[#This Row],[Date Event Closed Out]]-TBLEventLog[[#This Row],[Event Date]]</f>
        <v>-45887</v>
      </c>
      <c r="E90" s="165" t="str">
        <f>IF(TBLEventLog[[#This Row],[Event ID]]&lt;1,"Example Data","Real Data")</f>
        <v>Real Data</v>
      </c>
      <c r="F90" s="165">
        <f>YEAR(TBLEventLog[[#This Row],[Event Date]])</f>
        <v>2025</v>
      </c>
      <c r="G90" s="165">
        <f>MONTH(TBLEventLog[[#This Row],[Event Date]])</f>
        <v>8</v>
      </c>
      <c r="H90" s="165" t="str">
        <f>TBLEventLog[[#This Row],[Event Year]]&amp;"-"&amp;TBLEventLog[[#This Row],[Event Month]]</f>
        <v>2025-8</v>
      </c>
      <c r="I90" s="165" t="b">
        <f>ISNUMBER(TBLEventLog[[#This Row],[Date Event Completed]])</f>
        <v>0</v>
      </c>
      <c r="J90" s="125">
        <v>44</v>
      </c>
      <c r="K90" s="137" t="s">
        <v>344</v>
      </c>
      <c r="L90" s="130"/>
      <c r="M90" s="137"/>
      <c r="N90" s="184"/>
      <c r="O90" s="126">
        <v>93007</v>
      </c>
      <c r="P90" s="185"/>
      <c r="Q90" s="127"/>
      <c r="R90" s="127"/>
      <c r="S90" s="128" t="s">
        <v>345</v>
      </c>
      <c r="T90" s="128"/>
      <c r="U90" s="128"/>
      <c r="V90" s="136"/>
      <c r="W90" s="136"/>
      <c r="X90" s="136"/>
      <c r="Y90" s="128"/>
      <c r="Z90" s="137"/>
      <c r="AA90" s="138"/>
      <c r="AB90" s="126"/>
      <c r="AC90" s="139"/>
      <c r="AD90" s="126"/>
      <c r="AE90" s="186"/>
      <c r="AF90" s="127"/>
      <c r="AG90" s="186"/>
      <c r="AH90" s="187"/>
      <c r="AI90" s="186"/>
      <c r="AJ90" s="186"/>
      <c r="AK90" s="186"/>
      <c r="AL90" s="186"/>
      <c r="AM90" s="199">
        <v>45922.584988425922</v>
      </c>
      <c r="AN90" s="207" t="s">
        <v>95</v>
      </c>
      <c r="AO90" s="198" t="str" cm="1">
        <f t="array" ref="AO9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0" s="167"/>
      <c r="AQ90" s="152"/>
      <c r="AR90" s="173"/>
      <c r="AS90" s="173"/>
      <c r="AT90" s="144"/>
      <c r="AU90" s="142"/>
      <c r="AV90" s="147"/>
      <c r="AW90" s="148"/>
      <c r="AX90" s="174"/>
      <c r="AY90" s="175"/>
      <c r="AZ90" s="175"/>
      <c r="BA90" s="144"/>
      <c r="BB90" s="144"/>
      <c r="BC90" s="144"/>
      <c r="BD90" s="144"/>
      <c r="BE90" s="152"/>
      <c r="BF90" s="142"/>
      <c r="BG90" s="176"/>
      <c r="BH90" s="176"/>
      <c r="BI90" s="144"/>
      <c r="BJ90" s="144"/>
      <c r="BK90" s="169"/>
      <c r="BL90" s="169"/>
      <c r="BM90" s="169"/>
      <c r="BN90" s="152"/>
      <c r="BO90" s="177"/>
      <c r="BP90" s="177"/>
    </row>
    <row r="91" spans="2:68" ht="28" x14ac:dyDescent="0.25">
      <c r="B91" s="165">
        <f>TBLEventLog[[#This Row],[Date Investigated]]-TBLEventLog[[#This Row],[Date Notif.]]</f>
        <v>0</v>
      </c>
      <c r="C91" s="165">
        <f>TBLEventLog[[#This Row],[Date Notif.]]-TBLEventLog[[#This Row],[Event Date]]</f>
        <v>-45887</v>
      </c>
      <c r="D91" s="165">
        <f>TBLEventLog[[#This Row],[Date Event Closed Out]]-TBLEventLog[[#This Row],[Event Date]]</f>
        <v>-45887</v>
      </c>
      <c r="E91" s="165" t="str">
        <f>IF(TBLEventLog[[#This Row],[Event ID]]&lt;1,"Example Data","Real Data")</f>
        <v>Real Data</v>
      </c>
      <c r="F91" s="165">
        <f>YEAR(TBLEventLog[[#This Row],[Event Date]])</f>
        <v>2025</v>
      </c>
      <c r="G91" s="165">
        <f>MONTH(TBLEventLog[[#This Row],[Event Date]])</f>
        <v>8</v>
      </c>
      <c r="H91" s="165" t="str">
        <f>TBLEventLog[[#This Row],[Event Year]]&amp;"-"&amp;TBLEventLog[[#This Row],[Event Month]]</f>
        <v>2025-8</v>
      </c>
      <c r="I91" s="165" t="b">
        <f>ISNUMBER(TBLEventLog[[#This Row],[Date Event Completed]])</f>
        <v>0</v>
      </c>
      <c r="J91" s="106">
        <v>45</v>
      </c>
      <c r="K91" s="142" t="s">
        <v>344</v>
      </c>
      <c r="L91" s="167"/>
      <c r="M91" s="142"/>
      <c r="N91" s="150"/>
      <c r="O91" s="144">
        <v>93007</v>
      </c>
      <c r="P91" s="151"/>
      <c r="Q91" s="152"/>
      <c r="R91" s="152"/>
      <c r="S91" s="147" t="s">
        <v>346</v>
      </c>
      <c r="T91" s="147"/>
      <c r="U91" s="147"/>
      <c r="V91" s="148"/>
      <c r="W91" s="148"/>
      <c r="X91" s="148"/>
      <c r="Y91" s="147"/>
      <c r="Z91" s="142"/>
      <c r="AA91" s="155"/>
      <c r="AB91" s="144"/>
      <c r="AC91" s="162"/>
      <c r="AD91" s="144"/>
      <c r="AE91" s="161"/>
      <c r="AF91" s="152"/>
      <c r="AG91" s="161"/>
      <c r="AH91" s="163"/>
      <c r="AI91" s="161"/>
      <c r="AJ91" s="161"/>
      <c r="AK91" s="161"/>
      <c r="AL91" s="161"/>
      <c r="AM91" s="196">
        <v>45922.584988425922</v>
      </c>
      <c r="AN91" s="205" t="s">
        <v>95</v>
      </c>
      <c r="AO91" s="198" t="str" cm="1">
        <f t="array" ref="AO9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1" s="167"/>
      <c r="AQ91" s="152"/>
      <c r="AR91" s="173"/>
      <c r="AS91" s="173"/>
      <c r="AT91" s="144"/>
      <c r="AU91" s="142"/>
      <c r="AV91" s="147"/>
      <c r="AW91" s="148"/>
      <c r="AX91" s="174"/>
      <c r="AY91" s="175"/>
      <c r="AZ91" s="175"/>
      <c r="BA91" s="144"/>
      <c r="BB91" s="144"/>
      <c r="BC91" s="144"/>
      <c r="BD91" s="144"/>
      <c r="BE91" s="152"/>
      <c r="BF91" s="142"/>
      <c r="BG91" s="176"/>
      <c r="BH91" s="176"/>
      <c r="BI91" s="144"/>
      <c r="BJ91" s="144"/>
      <c r="BK91" s="169"/>
      <c r="BL91" s="169"/>
      <c r="BM91" s="169"/>
      <c r="BN91" s="152"/>
      <c r="BO91" s="177"/>
      <c r="BP91" s="177"/>
    </row>
    <row r="92" spans="2:68" ht="56" x14ac:dyDescent="0.25">
      <c r="B92" s="165">
        <f>TBLEventLog[[#This Row],[Date Investigated]]-TBLEventLog[[#This Row],[Date Notif.]]</f>
        <v>0</v>
      </c>
      <c r="C92" s="165">
        <f>TBLEventLog[[#This Row],[Date Notif.]]-TBLEventLog[[#This Row],[Event Date]]</f>
        <v>-45894</v>
      </c>
      <c r="D92" s="165">
        <f>TBLEventLog[[#This Row],[Date Event Closed Out]]-TBLEventLog[[#This Row],[Event Date]]</f>
        <v>-45894</v>
      </c>
      <c r="E92" s="165" t="str">
        <f>IF(TBLEventLog[[#This Row],[Event ID]]&lt;1,"Example Data","Real Data")</f>
        <v>Real Data</v>
      </c>
      <c r="F92" s="165">
        <f>YEAR(TBLEventLog[[#This Row],[Event Date]])</f>
        <v>2025</v>
      </c>
      <c r="G92" s="165">
        <f>MONTH(TBLEventLog[[#This Row],[Event Date]])</f>
        <v>8</v>
      </c>
      <c r="H92" s="165" t="str">
        <f>TBLEventLog[[#This Row],[Event Year]]&amp;"-"&amp;TBLEventLog[[#This Row],[Event Month]]</f>
        <v>2025-8</v>
      </c>
      <c r="I92" s="165" t="b">
        <f>ISNUMBER(TBLEventLog[[#This Row],[Date Event Completed]])</f>
        <v>1</v>
      </c>
      <c r="J92" s="125">
        <v>46</v>
      </c>
      <c r="K92" s="137" t="s">
        <v>347</v>
      </c>
      <c r="L92" s="130"/>
      <c r="M92" s="137"/>
      <c r="N92" s="184"/>
      <c r="O92" s="126">
        <v>93005</v>
      </c>
      <c r="P92" s="185"/>
      <c r="Q92" s="127"/>
      <c r="R92" s="127"/>
      <c r="S92" s="128" t="s">
        <v>348</v>
      </c>
      <c r="T92" s="128"/>
      <c r="U92" s="128"/>
      <c r="V92" s="136"/>
      <c r="W92" s="136"/>
      <c r="X92" s="136"/>
      <c r="Y92" s="128" t="s">
        <v>205</v>
      </c>
      <c r="Z92" s="137">
        <v>45944</v>
      </c>
      <c r="AA92" s="138"/>
      <c r="AB92" s="126"/>
      <c r="AC92" s="139"/>
      <c r="AD92" s="126"/>
      <c r="AE92" s="186"/>
      <c r="AF92" s="127"/>
      <c r="AG92" s="186"/>
      <c r="AH92" s="187"/>
      <c r="AI92" s="186"/>
      <c r="AJ92" s="186"/>
      <c r="AK92" s="186"/>
      <c r="AL92" s="186"/>
      <c r="AM92" s="199">
        <v>45945.603472222225</v>
      </c>
      <c r="AN92" s="207" t="s">
        <v>270</v>
      </c>
      <c r="AO92" s="198" t="str" cm="1">
        <f t="array" ref="AO9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2" s="167"/>
      <c r="AQ92" s="152"/>
      <c r="AR92" s="173"/>
      <c r="AS92" s="173"/>
      <c r="AT92" s="144"/>
      <c r="AU92" s="142"/>
      <c r="AV92" s="147"/>
      <c r="AW92" s="148"/>
      <c r="AX92" s="174"/>
      <c r="AY92" s="175"/>
      <c r="AZ92" s="175"/>
      <c r="BA92" s="144"/>
      <c r="BB92" s="144"/>
      <c r="BC92" s="144"/>
      <c r="BD92" s="144"/>
      <c r="BE92" s="152"/>
      <c r="BF92" s="142"/>
      <c r="BG92" s="176"/>
      <c r="BH92" s="176"/>
      <c r="BI92" s="144"/>
      <c r="BJ92" s="144"/>
      <c r="BK92" s="169"/>
      <c r="BL92" s="169"/>
      <c r="BM92" s="169"/>
      <c r="BN92" s="152"/>
      <c r="BO92" s="177"/>
      <c r="BP92" s="177"/>
    </row>
    <row r="93" spans="2:68" ht="28" x14ac:dyDescent="0.25">
      <c r="B93" s="165">
        <f>TBLEventLog[[#This Row],[Date Investigated]]-TBLEventLog[[#This Row],[Date Notif.]]</f>
        <v>0</v>
      </c>
      <c r="C93" s="165">
        <f>TBLEventLog[[#This Row],[Date Notif.]]-TBLEventLog[[#This Row],[Event Date]]</f>
        <v>-45936</v>
      </c>
      <c r="D93" s="165">
        <f>TBLEventLog[[#This Row],[Date Event Closed Out]]-TBLEventLog[[#This Row],[Event Date]]</f>
        <v>-45936</v>
      </c>
      <c r="E93" s="165" t="str">
        <f>IF(TBLEventLog[[#This Row],[Event ID]]&lt;1,"Example Data","Real Data")</f>
        <v>Real Data</v>
      </c>
      <c r="F93" s="165">
        <f>YEAR(TBLEventLog[[#This Row],[Event Date]])</f>
        <v>2025</v>
      </c>
      <c r="G93" s="165">
        <f>MONTH(TBLEventLog[[#This Row],[Event Date]])</f>
        <v>10</v>
      </c>
      <c r="H93" s="165" t="str">
        <f>TBLEventLog[[#This Row],[Event Year]]&amp;"-"&amp;TBLEventLog[[#This Row],[Event Month]]</f>
        <v>2025-10</v>
      </c>
      <c r="I93" s="165" t="b">
        <f>ISNUMBER(TBLEventLog[[#This Row],[Date Event Completed]])</f>
        <v>1</v>
      </c>
      <c r="J93" s="106">
        <v>47</v>
      </c>
      <c r="K93" s="142">
        <v>45936</v>
      </c>
      <c r="L93" s="167"/>
      <c r="M93" s="142" t="s">
        <v>349</v>
      </c>
      <c r="N93" s="150"/>
      <c r="O93" s="144">
        <v>93001</v>
      </c>
      <c r="P93" s="151"/>
      <c r="Q93" s="214"/>
      <c r="R93" s="152"/>
      <c r="S93" s="147" t="s">
        <v>350</v>
      </c>
      <c r="T93" s="147" t="s">
        <v>221</v>
      </c>
      <c r="U93" s="147"/>
      <c r="V93" s="148" t="s">
        <v>177</v>
      </c>
      <c r="W93" s="148"/>
      <c r="X93" s="148"/>
      <c r="Y93" s="147" t="s">
        <v>205</v>
      </c>
      <c r="Z93" s="142">
        <v>45938</v>
      </c>
      <c r="AA93" s="155"/>
      <c r="AB93" s="144"/>
      <c r="AC93" s="162"/>
      <c r="AD93" s="144"/>
      <c r="AE93" s="161"/>
      <c r="AF93" s="152"/>
      <c r="AG93" s="161"/>
      <c r="AH93" s="163"/>
      <c r="AI93" s="161"/>
      <c r="AJ93" s="161"/>
      <c r="AK93" s="161"/>
      <c r="AL93" s="161"/>
      <c r="AM93" s="196">
        <v>45943.434490740743</v>
      </c>
      <c r="AN93" s="205" t="s">
        <v>282</v>
      </c>
      <c r="AO93" s="198" t="str" cm="1">
        <f t="array" ref="AO9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3" s="167"/>
      <c r="AQ93" s="152"/>
      <c r="AR93" s="173"/>
      <c r="AS93" s="173"/>
      <c r="AT93" s="144"/>
      <c r="AU93" s="142"/>
      <c r="AV93" s="147"/>
      <c r="AW93" s="148"/>
      <c r="AX93" s="174"/>
      <c r="AY93" s="175"/>
      <c r="AZ93" s="175"/>
      <c r="BA93" s="144"/>
      <c r="BB93" s="144"/>
      <c r="BC93" s="144"/>
      <c r="BD93" s="144"/>
      <c r="BE93" s="152"/>
      <c r="BF93" s="142"/>
      <c r="BG93" s="176"/>
      <c r="BH93" s="176"/>
      <c r="BI93" s="144"/>
      <c r="BJ93" s="144"/>
      <c r="BK93" s="169"/>
      <c r="BL93" s="169"/>
      <c r="BM93" s="169"/>
      <c r="BN93" s="152"/>
      <c r="BO93" s="177"/>
      <c r="BP93" s="177"/>
    </row>
    <row r="94" spans="2:68" ht="28" x14ac:dyDescent="0.25">
      <c r="B94" s="215">
        <f>TBLEventLog[[#This Row],[Date Investigated]]-TBLEventLog[[#This Row],[Date Notif.]]</f>
        <v>0</v>
      </c>
      <c r="C94" s="215">
        <f>TBLEventLog[[#This Row],[Date Notif.]]-TBLEventLog[[#This Row],[Event Date]]</f>
        <v>-45936</v>
      </c>
      <c r="D94" s="215">
        <f>TBLEventLog[[#This Row],[Date Event Closed Out]]-TBLEventLog[[#This Row],[Event Date]]</f>
        <v>-45936</v>
      </c>
      <c r="E94" s="215" t="str">
        <f>IF(TBLEventLog[[#This Row],[Event ID]]&lt;1,"Example Data","Real Data")</f>
        <v>Real Data</v>
      </c>
      <c r="F94" s="215">
        <f>YEAR(TBLEventLog[[#This Row],[Event Date]])</f>
        <v>2025</v>
      </c>
      <c r="G94" s="215">
        <f>MONTH(TBLEventLog[[#This Row],[Event Date]])</f>
        <v>10</v>
      </c>
      <c r="H94" s="215" t="str">
        <f>TBLEventLog[[#This Row],[Event Year]]&amp;"-"&amp;TBLEventLog[[#This Row],[Event Month]]</f>
        <v>2025-10</v>
      </c>
      <c r="I94" s="215" t="b">
        <f>ISNUMBER(TBLEventLog[[#This Row],[Date Event Completed]])</f>
        <v>1</v>
      </c>
      <c r="J94" s="106">
        <v>48</v>
      </c>
      <c r="K94" s="142">
        <v>45936</v>
      </c>
      <c r="L94" s="142"/>
      <c r="M94" s="142" t="s">
        <v>349</v>
      </c>
      <c r="N94" s="150"/>
      <c r="O94" s="126">
        <v>93001</v>
      </c>
      <c r="P94" s="151"/>
      <c r="Q94" s="214"/>
      <c r="R94" s="152"/>
      <c r="S94" s="147" t="s">
        <v>351</v>
      </c>
      <c r="T94" s="147" t="s">
        <v>217</v>
      </c>
      <c r="U94" s="147"/>
      <c r="V94" s="148" t="s">
        <v>55</v>
      </c>
      <c r="W94" s="148"/>
      <c r="X94" s="148"/>
      <c r="Y94" s="147" t="s">
        <v>205</v>
      </c>
      <c r="Z94" s="142">
        <v>45938</v>
      </c>
      <c r="AA94" s="155"/>
      <c r="AB94" s="144"/>
      <c r="AC94" s="162"/>
      <c r="AD94" s="144"/>
      <c r="AE94" s="161"/>
      <c r="AF94" s="152"/>
      <c r="AG94" s="161"/>
      <c r="AH94" s="163"/>
      <c r="AI94" s="161"/>
      <c r="AJ94" s="161"/>
      <c r="AK94" s="161"/>
      <c r="AL94" s="161"/>
      <c r="AM94" s="196">
        <v>45943.434641203705</v>
      </c>
      <c r="AN94" s="205" t="s">
        <v>282</v>
      </c>
      <c r="AO94" s="198" t="str" cm="1">
        <f t="array" ref="AO9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4" s="142"/>
      <c r="AQ94" s="152"/>
      <c r="AR94" s="163"/>
      <c r="AS94" s="163"/>
      <c r="AT94" s="144"/>
      <c r="AU94" s="142"/>
      <c r="AV94" s="147"/>
      <c r="AW94" s="148"/>
      <c r="AX94" s="216"/>
      <c r="AY94" s="217"/>
      <c r="AZ94" s="217"/>
      <c r="BA94" s="144"/>
      <c r="BB94" s="144"/>
      <c r="BC94" s="144"/>
      <c r="BD94" s="144"/>
      <c r="BE94" s="152"/>
      <c r="BF94" s="142"/>
      <c r="BG94" s="176"/>
      <c r="BH94" s="176"/>
      <c r="BI94" s="144"/>
      <c r="BJ94" s="144"/>
      <c r="BK94" s="144"/>
      <c r="BL94" s="144"/>
      <c r="BM94" s="144"/>
      <c r="BN94" s="152"/>
      <c r="BO94" s="177"/>
      <c r="BP94" s="177"/>
    </row>
    <row r="95" spans="2:68" ht="28" x14ac:dyDescent="0.25">
      <c r="B95" s="215">
        <f>TBLEventLog[[#This Row],[Date Investigated]]-TBLEventLog[[#This Row],[Date Notif.]]</f>
        <v>0</v>
      </c>
      <c r="C95" s="215">
        <f>TBLEventLog[[#This Row],[Date Notif.]]-TBLEventLog[[#This Row],[Event Date]]</f>
        <v>-45936</v>
      </c>
      <c r="D95" s="215">
        <f>TBLEventLog[[#This Row],[Date Event Closed Out]]-TBLEventLog[[#This Row],[Event Date]]</f>
        <v>-45936</v>
      </c>
      <c r="E95" s="215" t="str">
        <f>IF(TBLEventLog[[#This Row],[Event ID]]&lt;1,"Example Data","Real Data")</f>
        <v>Real Data</v>
      </c>
      <c r="F95" s="215">
        <f>YEAR(TBLEventLog[[#This Row],[Event Date]])</f>
        <v>2025</v>
      </c>
      <c r="G95" s="215">
        <f>MONTH(TBLEventLog[[#This Row],[Event Date]])</f>
        <v>10</v>
      </c>
      <c r="H95" s="215" t="str">
        <f>TBLEventLog[[#This Row],[Event Year]]&amp;"-"&amp;TBLEventLog[[#This Row],[Event Month]]</f>
        <v>2025-10</v>
      </c>
      <c r="I95" s="215" t="b">
        <f>ISNUMBER(TBLEventLog[[#This Row],[Date Event Completed]])</f>
        <v>1</v>
      </c>
      <c r="J95" s="106">
        <v>49</v>
      </c>
      <c r="K95" s="142">
        <v>45936</v>
      </c>
      <c r="L95" s="142"/>
      <c r="M95" s="142" t="s">
        <v>349</v>
      </c>
      <c r="N95" s="150"/>
      <c r="O95" s="144">
        <v>93001</v>
      </c>
      <c r="P95" s="151"/>
      <c r="Q95" s="214"/>
      <c r="R95" s="152"/>
      <c r="S95" s="147" t="s">
        <v>352</v>
      </c>
      <c r="T95" s="147" t="s">
        <v>217</v>
      </c>
      <c r="U95" s="147"/>
      <c r="V95" s="148" t="s">
        <v>55</v>
      </c>
      <c r="W95" s="148"/>
      <c r="X95" s="148"/>
      <c r="Y95" s="147" t="s">
        <v>205</v>
      </c>
      <c r="Z95" s="142">
        <v>45938</v>
      </c>
      <c r="AA95" s="155"/>
      <c r="AB95" s="144"/>
      <c r="AC95" s="162"/>
      <c r="AD95" s="144"/>
      <c r="AE95" s="161"/>
      <c r="AF95" s="152"/>
      <c r="AG95" s="161"/>
      <c r="AH95" s="163"/>
      <c r="AI95" s="161"/>
      <c r="AJ95" s="161"/>
      <c r="AK95" s="161"/>
      <c r="AL95" s="161"/>
      <c r="AM95" s="196">
        <v>45943.434675925928</v>
      </c>
      <c r="AN95" s="205" t="s">
        <v>282</v>
      </c>
      <c r="AO95" s="198" t="str" cm="1">
        <f t="array" ref="AO9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5" s="142"/>
      <c r="AQ95" s="152"/>
      <c r="AR95" s="163"/>
      <c r="AS95" s="163"/>
      <c r="AT95" s="144"/>
      <c r="AU95" s="142"/>
      <c r="AV95" s="147"/>
      <c r="AW95" s="148"/>
      <c r="AX95" s="216"/>
      <c r="AY95" s="217"/>
      <c r="AZ95" s="217"/>
      <c r="BA95" s="144"/>
      <c r="BB95" s="144"/>
      <c r="BC95" s="144"/>
      <c r="BD95" s="144"/>
      <c r="BE95" s="152"/>
      <c r="BF95" s="142"/>
      <c r="BG95" s="176"/>
      <c r="BH95" s="176"/>
      <c r="BI95" s="144"/>
      <c r="BJ95" s="144"/>
      <c r="BK95" s="144"/>
      <c r="BL95" s="144"/>
      <c r="BM95" s="144"/>
      <c r="BN95" s="152"/>
      <c r="BO95" s="177"/>
      <c r="BP95" s="177"/>
    </row>
    <row r="96" spans="2:68" ht="28" x14ac:dyDescent="0.25">
      <c r="B96" s="215">
        <f>TBLEventLog[[#This Row],[Date Investigated]]-TBLEventLog[[#This Row],[Date Notif.]]</f>
        <v>0</v>
      </c>
      <c r="C96" s="215">
        <f>TBLEventLog[[#This Row],[Date Notif.]]-TBLEventLog[[#This Row],[Event Date]]</f>
        <v>-45936</v>
      </c>
      <c r="D96" s="215">
        <f>TBLEventLog[[#This Row],[Date Event Closed Out]]-TBLEventLog[[#This Row],[Event Date]]</f>
        <v>-45936</v>
      </c>
      <c r="E96" s="215" t="str">
        <f>IF(TBLEventLog[[#This Row],[Event ID]]&lt;1,"Example Data","Real Data")</f>
        <v>Real Data</v>
      </c>
      <c r="F96" s="215">
        <f>YEAR(TBLEventLog[[#This Row],[Event Date]])</f>
        <v>2025</v>
      </c>
      <c r="G96" s="215">
        <f>MONTH(TBLEventLog[[#This Row],[Event Date]])</f>
        <v>10</v>
      </c>
      <c r="H96" s="215" t="str">
        <f>TBLEventLog[[#This Row],[Event Year]]&amp;"-"&amp;TBLEventLog[[#This Row],[Event Month]]</f>
        <v>2025-10</v>
      </c>
      <c r="I96" s="215" t="b">
        <f>ISNUMBER(TBLEventLog[[#This Row],[Date Event Completed]])</f>
        <v>1</v>
      </c>
      <c r="J96" s="106">
        <v>50</v>
      </c>
      <c r="K96" s="142">
        <v>45936</v>
      </c>
      <c r="L96" s="142"/>
      <c r="M96" s="142" t="s">
        <v>349</v>
      </c>
      <c r="N96" s="150"/>
      <c r="O96" s="144">
        <v>93001</v>
      </c>
      <c r="P96" s="151"/>
      <c r="Q96" s="214"/>
      <c r="R96" s="152"/>
      <c r="S96" s="147" t="s">
        <v>353</v>
      </c>
      <c r="T96" s="147" t="s">
        <v>221</v>
      </c>
      <c r="U96" s="147"/>
      <c r="V96" s="148" t="s">
        <v>55</v>
      </c>
      <c r="W96" s="148"/>
      <c r="X96" s="148"/>
      <c r="Y96" s="147" t="s">
        <v>205</v>
      </c>
      <c r="Z96" s="142">
        <v>45938</v>
      </c>
      <c r="AA96" s="155"/>
      <c r="AB96" s="144"/>
      <c r="AC96" s="162"/>
      <c r="AD96" s="144"/>
      <c r="AE96" s="161"/>
      <c r="AF96" s="152"/>
      <c r="AG96" s="161"/>
      <c r="AH96" s="163"/>
      <c r="AI96" s="161"/>
      <c r="AJ96" s="161"/>
      <c r="AK96" s="161"/>
      <c r="AL96" s="161"/>
      <c r="AM96" s="196">
        <v>45943.43472222222</v>
      </c>
      <c r="AN96" s="205" t="s">
        <v>282</v>
      </c>
      <c r="AO96" s="198" t="str" cm="1">
        <f t="array" ref="AO9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6" s="142"/>
      <c r="AQ96" s="152"/>
      <c r="AR96" s="163"/>
      <c r="AS96" s="163"/>
      <c r="AT96" s="144"/>
      <c r="AU96" s="142"/>
      <c r="AV96" s="147"/>
      <c r="AW96" s="148"/>
      <c r="AX96" s="216"/>
      <c r="AY96" s="217"/>
      <c r="AZ96" s="217"/>
      <c r="BA96" s="144"/>
      <c r="BB96" s="144"/>
      <c r="BC96" s="144"/>
      <c r="BD96" s="144"/>
      <c r="BE96" s="152"/>
      <c r="BF96" s="142"/>
      <c r="BG96" s="176"/>
      <c r="BH96" s="176"/>
      <c r="BI96" s="144"/>
      <c r="BJ96" s="144"/>
      <c r="BK96" s="144"/>
      <c r="BL96" s="144"/>
      <c r="BM96" s="144"/>
      <c r="BN96" s="152"/>
      <c r="BO96" s="177"/>
      <c r="BP96" s="177"/>
    </row>
    <row r="97" spans="2:68" ht="28" x14ac:dyDescent="0.25">
      <c r="B97" s="215">
        <f>TBLEventLog[[#This Row],[Date Investigated]]-TBLEventLog[[#This Row],[Date Notif.]]</f>
        <v>0</v>
      </c>
      <c r="C97" s="215">
        <f>TBLEventLog[[#This Row],[Date Notif.]]-TBLEventLog[[#This Row],[Event Date]]</f>
        <v>-45936</v>
      </c>
      <c r="D97" s="215">
        <f>TBLEventLog[[#This Row],[Date Event Closed Out]]-TBLEventLog[[#This Row],[Event Date]]</f>
        <v>-45936</v>
      </c>
      <c r="E97" s="215" t="str">
        <f>IF(TBLEventLog[[#This Row],[Event ID]]&lt;1,"Example Data","Real Data")</f>
        <v>Real Data</v>
      </c>
      <c r="F97" s="215">
        <f>YEAR(TBLEventLog[[#This Row],[Event Date]])</f>
        <v>2025</v>
      </c>
      <c r="G97" s="215">
        <f>MONTH(TBLEventLog[[#This Row],[Event Date]])</f>
        <v>10</v>
      </c>
      <c r="H97" s="215" t="str">
        <f>TBLEventLog[[#This Row],[Event Year]]&amp;"-"&amp;TBLEventLog[[#This Row],[Event Month]]</f>
        <v>2025-10</v>
      </c>
      <c r="I97" s="215" t="b">
        <f>ISNUMBER(TBLEventLog[[#This Row],[Date Event Completed]])</f>
        <v>0</v>
      </c>
      <c r="J97" s="106">
        <v>51</v>
      </c>
      <c r="K97" s="142">
        <v>45936</v>
      </c>
      <c r="L97" s="142"/>
      <c r="M97" s="142" t="s">
        <v>349</v>
      </c>
      <c r="N97" s="150"/>
      <c r="O97" s="144">
        <v>93001</v>
      </c>
      <c r="P97" s="151"/>
      <c r="Q97" s="214"/>
      <c r="R97" s="152"/>
      <c r="S97" s="147" t="s">
        <v>354</v>
      </c>
      <c r="T97" s="147" t="s">
        <v>250</v>
      </c>
      <c r="U97" s="147"/>
      <c r="V97" s="148" t="s">
        <v>55</v>
      </c>
      <c r="W97" s="148"/>
      <c r="X97" s="148"/>
      <c r="Y97" s="147"/>
      <c r="Z97" s="142"/>
      <c r="AA97" s="155"/>
      <c r="AB97" s="144"/>
      <c r="AC97" s="162"/>
      <c r="AD97" s="144"/>
      <c r="AE97" s="161"/>
      <c r="AF97" s="152"/>
      <c r="AG97" s="161"/>
      <c r="AH97" s="163"/>
      <c r="AI97" s="161"/>
      <c r="AJ97" s="161"/>
      <c r="AK97" s="161"/>
      <c r="AL97" s="161"/>
      <c r="AM97" s="196">
        <v>45943.434907407405</v>
      </c>
      <c r="AN97" s="205" t="s">
        <v>282</v>
      </c>
      <c r="AO97" s="198" t="str" cm="1">
        <f t="array" ref="AO9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7" s="142"/>
      <c r="AQ97" s="152"/>
      <c r="AR97" s="163"/>
      <c r="AS97" s="163"/>
      <c r="AT97" s="144"/>
      <c r="AU97" s="142"/>
      <c r="AV97" s="147"/>
      <c r="AW97" s="148"/>
      <c r="AX97" s="216"/>
      <c r="AY97" s="217"/>
      <c r="AZ97" s="217"/>
      <c r="BA97" s="144"/>
      <c r="BB97" s="144"/>
      <c r="BC97" s="144"/>
      <c r="BD97" s="144"/>
      <c r="BE97" s="152"/>
      <c r="BF97" s="142"/>
      <c r="BG97" s="176"/>
      <c r="BH97" s="176"/>
      <c r="BI97" s="144"/>
      <c r="BJ97" s="144"/>
      <c r="BK97" s="144"/>
      <c r="BL97" s="144"/>
      <c r="BM97" s="144"/>
      <c r="BN97" s="152"/>
      <c r="BO97" s="177"/>
      <c r="BP97" s="177"/>
    </row>
    <row r="98" spans="2:68" ht="28" x14ac:dyDescent="0.25">
      <c r="B98" s="215">
        <f>TBLEventLog[[#This Row],[Date Investigated]]-TBLEventLog[[#This Row],[Date Notif.]]</f>
        <v>0</v>
      </c>
      <c r="C98" s="215">
        <f>TBLEventLog[[#This Row],[Date Notif.]]-TBLEventLog[[#This Row],[Event Date]]</f>
        <v>-45936</v>
      </c>
      <c r="D98" s="215">
        <f>TBLEventLog[[#This Row],[Date Event Closed Out]]-TBLEventLog[[#This Row],[Event Date]]</f>
        <v>-45936</v>
      </c>
      <c r="E98" s="215" t="str">
        <f>IF(TBLEventLog[[#This Row],[Event ID]]&lt;1,"Example Data","Real Data")</f>
        <v>Real Data</v>
      </c>
      <c r="F98" s="215">
        <f>YEAR(TBLEventLog[[#This Row],[Event Date]])</f>
        <v>2025</v>
      </c>
      <c r="G98" s="215">
        <f>MONTH(TBLEventLog[[#This Row],[Event Date]])</f>
        <v>10</v>
      </c>
      <c r="H98" s="215" t="str">
        <f>TBLEventLog[[#This Row],[Event Year]]&amp;"-"&amp;TBLEventLog[[#This Row],[Event Month]]</f>
        <v>2025-10</v>
      </c>
      <c r="I98" s="215" t="b">
        <f>ISNUMBER(TBLEventLog[[#This Row],[Date Event Completed]])</f>
        <v>0</v>
      </c>
      <c r="J98" s="106">
        <v>52</v>
      </c>
      <c r="K98" s="142">
        <v>45936</v>
      </c>
      <c r="L98" s="142"/>
      <c r="M98" s="142" t="s">
        <v>349</v>
      </c>
      <c r="N98" s="150"/>
      <c r="O98" s="144">
        <v>93001</v>
      </c>
      <c r="P98" s="151"/>
      <c r="Q98" s="214"/>
      <c r="R98" s="152"/>
      <c r="S98" s="147" t="s">
        <v>355</v>
      </c>
      <c r="T98" s="147" t="s">
        <v>250</v>
      </c>
      <c r="U98" s="147"/>
      <c r="V98" s="148" t="s">
        <v>55</v>
      </c>
      <c r="W98" s="148"/>
      <c r="X98" s="148"/>
      <c r="Y98" s="147"/>
      <c r="Z98" s="142"/>
      <c r="AA98" s="155"/>
      <c r="AB98" s="144"/>
      <c r="AC98" s="162"/>
      <c r="AD98" s="144"/>
      <c r="AE98" s="161"/>
      <c r="AF98" s="152"/>
      <c r="AG98" s="161"/>
      <c r="AH98" s="163"/>
      <c r="AI98" s="161"/>
      <c r="AJ98" s="161"/>
      <c r="AK98" s="161"/>
      <c r="AL98" s="161"/>
      <c r="AM98" s="196">
        <v>45943.435185185182</v>
      </c>
      <c r="AN98" s="205" t="s">
        <v>282</v>
      </c>
      <c r="AO98" s="198" t="str" cm="1">
        <f t="array" ref="AO9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8" s="142"/>
      <c r="AQ98" s="152"/>
      <c r="AR98" s="163"/>
      <c r="AS98" s="163"/>
      <c r="AT98" s="144"/>
      <c r="AU98" s="142"/>
      <c r="AV98" s="147"/>
      <c r="AW98" s="148"/>
      <c r="AX98" s="216"/>
      <c r="AY98" s="217"/>
      <c r="AZ98" s="217"/>
      <c r="BA98" s="144"/>
      <c r="BB98" s="144"/>
      <c r="BC98" s="144"/>
      <c r="BD98" s="144"/>
      <c r="BE98" s="152"/>
      <c r="BF98" s="142"/>
      <c r="BG98" s="176"/>
      <c r="BH98" s="176"/>
      <c r="BI98" s="144"/>
      <c r="BJ98" s="144"/>
      <c r="BK98" s="144"/>
      <c r="BL98" s="144"/>
      <c r="BM98" s="144"/>
      <c r="BN98" s="152"/>
      <c r="BO98" s="177"/>
      <c r="BP98" s="177"/>
    </row>
    <row r="99" spans="2:68" ht="28" x14ac:dyDescent="0.25">
      <c r="B99" s="215">
        <f>TBLEventLog[[#This Row],[Date Investigated]]-TBLEventLog[[#This Row],[Date Notif.]]</f>
        <v>0</v>
      </c>
      <c r="C99" s="215">
        <f>TBLEventLog[[#This Row],[Date Notif.]]-TBLEventLog[[#This Row],[Event Date]]</f>
        <v>-45943</v>
      </c>
      <c r="D99" s="215">
        <f>TBLEventLog[[#This Row],[Date Event Closed Out]]-TBLEventLog[[#This Row],[Event Date]]</f>
        <v>-45943</v>
      </c>
      <c r="E99" s="215" t="str">
        <f>IF(TBLEventLog[[#This Row],[Event ID]]&lt;1,"Example Data","Real Data")</f>
        <v>Real Data</v>
      </c>
      <c r="F99" s="215">
        <f>YEAR(TBLEventLog[[#This Row],[Event Date]])</f>
        <v>2025</v>
      </c>
      <c r="G99" s="215">
        <f>MONTH(TBLEventLog[[#This Row],[Event Date]])</f>
        <v>10</v>
      </c>
      <c r="H99" s="215" t="str">
        <f>TBLEventLog[[#This Row],[Event Year]]&amp;"-"&amp;TBLEventLog[[#This Row],[Event Month]]</f>
        <v>2025-10</v>
      </c>
      <c r="I99" s="215" t="b">
        <f>ISNUMBER(TBLEventLog[[#This Row],[Date Event Completed]])</f>
        <v>0</v>
      </c>
      <c r="J99" s="106">
        <v>53</v>
      </c>
      <c r="K99" s="142">
        <v>45943</v>
      </c>
      <c r="L99" s="142"/>
      <c r="M99" s="142" t="s">
        <v>349</v>
      </c>
      <c r="N99" s="150"/>
      <c r="O99" s="144">
        <v>93010</v>
      </c>
      <c r="P99" s="151"/>
      <c r="Q99" s="214"/>
      <c r="R99" s="152"/>
      <c r="S99" s="147" t="s">
        <v>356</v>
      </c>
      <c r="T99" s="147" t="s">
        <v>357</v>
      </c>
      <c r="U99" s="147"/>
      <c r="V99" s="148" t="s">
        <v>55</v>
      </c>
      <c r="W99" s="148"/>
      <c r="X99" s="148"/>
      <c r="Y99" s="147"/>
      <c r="Z99" s="142"/>
      <c r="AA99" s="155"/>
      <c r="AB99" s="144"/>
      <c r="AC99" s="162"/>
      <c r="AD99" s="144"/>
      <c r="AE99" s="161"/>
      <c r="AF99" s="152"/>
      <c r="AG99" s="161"/>
      <c r="AH99" s="163"/>
      <c r="AI99" s="161"/>
      <c r="AJ99" s="161"/>
      <c r="AK99" s="161"/>
      <c r="AL99" s="161"/>
      <c r="AM99" s="196">
        <v>45943.435289351852</v>
      </c>
      <c r="AN99" s="205" t="s">
        <v>282</v>
      </c>
      <c r="AO99" s="198" t="str" cm="1">
        <f t="array" ref="AO9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9" s="142"/>
      <c r="AQ99" s="152"/>
      <c r="AR99" s="163"/>
      <c r="AS99" s="163"/>
      <c r="AT99" s="144"/>
      <c r="AU99" s="142"/>
      <c r="AV99" s="147"/>
      <c r="AW99" s="148"/>
      <c r="AX99" s="216"/>
      <c r="AY99" s="217"/>
      <c r="AZ99" s="217"/>
      <c r="BA99" s="144"/>
      <c r="BB99" s="144"/>
      <c r="BC99" s="144"/>
      <c r="BD99" s="144"/>
      <c r="BE99" s="152"/>
      <c r="BF99" s="142"/>
      <c r="BG99" s="176"/>
      <c r="BH99" s="176"/>
      <c r="BI99" s="144"/>
      <c r="BJ99" s="144"/>
      <c r="BK99" s="144"/>
      <c r="BL99" s="144"/>
      <c r="BM99" s="144"/>
      <c r="BN99" s="152"/>
      <c r="BO99" s="177"/>
      <c r="BP99" s="177"/>
    </row>
    <row r="100" spans="2:68" ht="28" x14ac:dyDescent="0.25">
      <c r="B100" s="215">
        <f>TBLEventLog[[#This Row],[Date Investigated]]-TBLEventLog[[#This Row],[Date Notif.]]</f>
        <v>0</v>
      </c>
      <c r="C100" s="215">
        <f>TBLEventLog[[#This Row],[Date Notif.]]-TBLEventLog[[#This Row],[Event Date]]</f>
        <v>-45943</v>
      </c>
      <c r="D100" s="215">
        <f>TBLEventLog[[#This Row],[Date Event Closed Out]]-TBLEventLog[[#This Row],[Event Date]]</f>
        <v>-45943</v>
      </c>
      <c r="E100" s="215" t="str">
        <f>IF(TBLEventLog[[#This Row],[Event ID]]&lt;1,"Example Data","Real Data")</f>
        <v>Real Data</v>
      </c>
      <c r="F100" s="215">
        <f>YEAR(TBLEventLog[[#This Row],[Event Date]])</f>
        <v>2025</v>
      </c>
      <c r="G100" s="215">
        <f>MONTH(TBLEventLog[[#This Row],[Event Date]])</f>
        <v>10</v>
      </c>
      <c r="H100" s="215" t="str">
        <f>TBLEventLog[[#This Row],[Event Year]]&amp;"-"&amp;TBLEventLog[[#This Row],[Event Month]]</f>
        <v>2025-10</v>
      </c>
      <c r="I100" s="215" t="b">
        <f>ISNUMBER(TBLEventLog[[#This Row],[Date Event Completed]])</f>
        <v>0</v>
      </c>
      <c r="J100" s="106">
        <v>54</v>
      </c>
      <c r="K100" s="142">
        <v>45943</v>
      </c>
      <c r="L100" s="142"/>
      <c r="M100" s="142" t="s">
        <v>349</v>
      </c>
      <c r="N100" s="150"/>
      <c r="O100" s="144">
        <v>93010</v>
      </c>
      <c r="P100" s="151"/>
      <c r="Q100" s="214"/>
      <c r="R100" s="152"/>
      <c r="S100" s="147" t="s">
        <v>358</v>
      </c>
      <c r="T100" s="147" t="s">
        <v>357</v>
      </c>
      <c r="U100" s="147"/>
      <c r="V100" s="148" t="s">
        <v>55</v>
      </c>
      <c r="W100" s="148"/>
      <c r="X100" s="148"/>
      <c r="Y100" s="147"/>
      <c r="Z100" s="142"/>
      <c r="AA100" s="155"/>
      <c r="AB100" s="144"/>
      <c r="AC100" s="162"/>
      <c r="AD100" s="144"/>
      <c r="AE100" s="161"/>
      <c r="AF100" s="152"/>
      <c r="AG100" s="161"/>
      <c r="AH100" s="163"/>
      <c r="AI100" s="161"/>
      <c r="AJ100" s="161"/>
      <c r="AK100" s="161"/>
      <c r="AL100" s="161"/>
      <c r="AM100" s="196">
        <v>45943.435324074075</v>
      </c>
      <c r="AN100" s="205" t="s">
        <v>282</v>
      </c>
      <c r="AO100" s="198" t="str" cm="1">
        <f t="array" ref="AO10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0" s="142"/>
      <c r="AQ100" s="152"/>
      <c r="AR100" s="163"/>
      <c r="AS100" s="163"/>
      <c r="AT100" s="144"/>
      <c r="AU100" s="142"/>
      <c r="AV100" s="147"/>
      <c r="AW100" s="148"/>
      <c r="AX100" s="216"/>
      <c r="AY100" s="217"/>
      <c r="AZ100" s="217"/>
      <c r="BA100" s="144"/>
      <c r="BB100" s="144"/>
      <c r="BC100" s="144"/>
      <c r="BD100" s="144"/>
      <c r="BE100" s="152"/>
      <c r="BF100" s="142"/>
      <c r="BG100" s="176"/>
      <c r="BH100" s="176"/>
      <c r="BI100" s="144"/>
      <c r="BJ100" s="144"/>
      <c r="BK100" s="144"/>
      <c r="BL100" s="144"/>
      <c r="BM100" s="144"/>
      <c r="BN100" s="152"/>
      <c r="BO100" s="177"/>
      <c r="BP100" s="177"/>
    </row>
    <row r="101" spans="2:68" ht="28" x14ac:dyDescent="0.25">
      <c r="B101" s="215">
        <f>TBLEventLog[[#This Row],[Date Investigated]]-TBLEventLog[[#This Row],[Date Notif.]]</f>
        <v>0</v>
      </c>
      <c r="C101" s="215">
        <f>TBLEventLog[[#This Row],[Date Notif.]]-TBLEventLog[[#This Row],[Event Date]]</f>
        <v>-45943</v>
      </c>
      <c r="D101" s="215">
        <f>TBLEventLog[[#This Row],[Date Event Closed Out]]-TBLEventLog[[#This Row],[Event Date]]</f>
        <v>-45943</v>
      </c>
      <c r="E101" s="215" t="str">
        <f>IF(TBLEventLog[[#This Row],[Event ID]]&lt;1,"Example Data","Real Data")</f>
        <v>Real Data</v>
      </c>
      <c r="F101" s="215">
        <f>YEAR(TBLEventLog[[#This Row],[Event Date]])</f>
        <v>2025</v>
      </c>
      <c r="G101" s="215">
        <f>MONTH(TBLEventLog[[#This Row],[Event Date]])</f>
        <v>10</v>
      </c>
      <c r="H101" s="215" t="str">
        <f>TBLEventLog[[#This Row],[Event Year]]&amp;"-"&amp;TBLEventLog[[#This Row],[Event Month]]</f>
        <v>2025-10</v>
      </c>
      <c r="I101" s="215" t="b">
        <f>ISNUMBER(TBLEventLog[[#This Row],[Date Event Completed]])</f>
        <v>0</v>
      </c>
      <c r="J101" s="106">
        <v>55</v>
      </c>
      <c r="K101" s="142">
        <v>45943</v>
      </c>
      <c r="L101" s="142"/>
      <c r="M101" s="142" t="s">
        <v>349</v>
      </c>
      <c r="N101" s="150"/>
      <c r="O101" s="144">
        <v>93010</v>
      </c>
      <c r="P101" s="151"/>
      <c r="Q101" s="214"/>
      <c r="R101" s="152"/>
      <c r="S101" s="147" t="s">
        <v>359</v>
      </c>
      <c r="T101" s="147" t="s">
        <v>357</v>
      </c>
      <c r="U101" s="147"/>
      <c r="V101" s="148" t="s">
        <v>55</v>
      </c>
      <c r="W101" s="148"/>
      <c r="X101" s="148"/>
      <c r="Y101" s="147"/>
      <c r="Z101" s="142"/>
      <c r="AA101" s="155"/>
      <c r="AB101" s="144"/>
      <c r="AC101" s="162"/>
      <c r="AD101" s="144"/>
      <c r="AE101" s="161"/>
      <c r="AF101" s="152"/>
      <c r="AG101" s="161"/>
      <c r="AH101" s="163"/>
      <c r="AI101" s="161"/>
      <c r="AJ101" s="161"/>
      <c r="AK101" s="161"/>
      <c r="AL101" s="161"/>
      <c r="AM101" s="196">
        <v>45943.435393518521</v>
      </c>
      <c r="AN101" s="205" t="s">
        <v>282</v>
      </c>
      <c r="AO101" s="198" t="str" cm="1">
        <f t="array" ref="AO10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1" s="142"/>
      <c r="AQ101" s="152"/>
      <c r="AR101" s="163"/>
      <c r="AS101" s="163"/>
      <c r="AT101" s="144"/>
      <c r="AU101" s="142"/>
      <c r="AV101" s="147"/>
      <c r="AW101" s="148"/>
      <c r="AX101" s="216"/>
      <c r="AY101" s="217"/>
      <c r="AZ101" s="217"/>
      <c r="BA101" s="144"/>
      <c r="BB101" s="144"/>
      <c r="BC101" s="144"/>
      <c r="BD101" s="144"/>
      <c r="BE101" s="152"/>
      <c r="BF101" s="142"/>
      <c r="BG101" s="176"/>
      <c r="BH101" s="176"/>
      <c r="BI101" s="144"/>
      <c r="BJ101" s="144"/>
      <c r="BK101" s="144"/>
      <c r="BL101" s="144"/>
      <c r="BM101" s="144"/>
      <c r="BN101" s="152"/>
      <c r="BO101" s="177"/>
      <c r="BP101" s="177"/>
    </row>
    <row r="102" spans="2:68" ht="28" x14ac:dyDescent="0.25">
      <c r="B102" s="215">
        <f>TBLEventLog[[#This Row],[Date Investigated]]-TBLEventLog[[#This Row],[Date Notif.]]</f>
        <v>0</v>
      </c>
      <c r="C102" s="215">
        <f>TBLEventLog[[#This Row],[Date Notif.]]-TBLEventLog[[#This Row],[Event Date]]</f>
        <v>-45943</v>
      </c>
      <c r="D102" s="215">
        <f>TBLEventLog[[#This Row],[Date Event Closed Out]]-TBLEventLog[[#This Row],[Event Date]]</f>
        <v>-45943</v>
      </c>
      <c r="E102" s="215" t="str">
        <f>IF(TBLEventLog[[#This Row],[Event ID]]&lt;1,"Example Data","Real Data")</f>
        <v>Real Data</v>
      </c>
      <c r="F102" s="215">
        <f>YEAR(TBLEventLog[[#This Row],[Event Date]])</f>
        <v>2025</v>
      </c>
      <c r="G102" s="215">
        <f>MONTH(TBLEventLog[[#This Row],[Event Date]])</f>
        <v>10</v>
      </c>
      <c r="H102" s="215" t="str">
        <f>TBLEventLog[[#This Row],[Event Year]]&amp;"-"&amp;TBLEventLog[[#This Row],[Event Month]]</f>
        <v>2025-10</v>
      </c>
      <c r="I102" s="215" t="b">
        <f>ISNUMBER(TBLEventLog[[#This Row],[Date Event Completed]])</f>
        <v>0</v>
      </c>
      <c r="J102" s="106">
        <v>56</v>
      </c>
      <c r="K102" s="142">
        <v>45943</v>
      </c>
      <c r="L102" s="142"/>
      <c r="M102" s="142" t="s">
        <v>349</v>
      </c>
      <c r="N102" s="150"/>
      <c r="O102" s="144">
        <v>93010</v>
      </c>
      <c r="P102" s="151"/>
      <c r="Q102" s="214"/>
      <c r="R102" s="152"/>
      <c r="S102" s="147" t="s">
        <v>360</v>
      </c>
      <c r="T102" s="147" t="s">
        <v>361</v>
      </c>
      <c r="U102" s="147"/>
      <c r="V102" s="148" t="s">
        <v>55</v>
      </c>
      <c r="W102" s="148"/>
      <c r="X102" s="148"/>
      <c r="Y102" s="147"/>
      <c r="Z102" s="142"/>
      <c r="AA102" s="155"/>
      <c r="AB102" s="144"/>
      <c r="AC102" s="162"/>
      <c r="AD102" s="144"/>
      <c r="AE102" s="161"/>
      <c r="AF102" s="152"/>
      <c r="AG102" s="161"/>
      <c r="AH102" s="163"/>
      <c r="AI102" s="161"/>
      <c r="AJ102" s="161"/>
      <c r="AK102" s="161"/>
      <c r="AL102" s="161"/>
      <c r="AM102" s="196">
        <v>45943.43546296296</v>
      </c>
      <c r="AN102" s="205" t="s">
        <v>282</v>
      </c>
      <c r="AO102" s="198" t="str" cm="1">
        <f t="array" ref="AO10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2" s="142"/>
      <c r="AQ102" s="152"/>
      <c r="AR102" s="163"/>
      <c r="AS102" s="163"/>
      <c r="AT102" s="144"/>
      <c r="AU102" s="142"/>
      <c r="AV102" s="147"/>
      <c r="AW102" s="148"/>
      <c r="AX102" s="216"/>
      <c r="AY102" s="217"/>
      <c r="AZ102" s="217"/>
      <c r="BA102" s="144"/>
      <c r="BB102" s="144"/>
      <c r="BC102" s="144"/>
      <c r="BD102" s="144"/>
      <c r="BE102" s="152"/>
      <c r="BF102" s="142"/>
      <c r="BG102" s="176"/>
      <c r="BH102" s="176"/>
      <c r="BI102" s="144"/>
      <c r="BJ102" s="144"/>
      <c r="BK102" s="144"/>
      <c r="BL102" s="144"/>
      <c r="BM102" s="144"/>
      <c r="BN102" s="152"/>
      <c r="BO102" s="177"/>
      <c r="BP102" s="177"/>
    </row>
    <row r="103" spans="2:68" ht="28" x14ac:dyDescent="0.25">
      <c r="B103" s="215">
        <f>TBLEventLog[[#This Row],[Date Investigated]]-TBLEventLog[[#This Row],[Date Notif.]]</f>
        <v>0</v>
      </c>
      <c r="C103" s="215">
        <f>TBLEventLog[[#This Row],[Date Notif.]]-TBLEventLog[[#This Row],[Event Date]]</f>
        <v>-45943</v>
      </c>
      <c r="D103" s="215">
        <f>TBLEventLog[[#This Row],[Date Event Closed Out]]-TBLEventLog[[#This Row],[Event Date]]</f>
        <v>-45943</v>
      </c>
      <c r="E103" s="215" t="str">
        <f>IF(TBLEventLog[[#This Row],[Event ID]]&lt;1,"Example Data","Real Data")</f>
        <v>Real Data</v>
      </c>
      <c r="F103" s="215">
        <f>YEAR(TBLEventLog[[#This Row],[Event Date]])</f>
        <v>2025</v>
      </c>
      <c r="G103" s="215">
        <f>MONTH(TBLEventLog[[#This Row],[Event Date]])</f>
        <v>10</v>
      </c>
      <c r="H103" s="215" t="str">
        <f>TBLEventLog[[#This Row],[Event Year]]&amp;"-"&amp;TBLEventLog[[#This Row],[Event Month]]</f>
        <v>2025-10</v>
      </c>
      <c r="I103" s="215" t="b">
        <f>ISNUMBER(TBLEventLog[[#This Row],[Date Event Completed]])</f>
        <v>1</v>
      </c>
      <c r="J103" s="106">
        <v>57</v>
      </c>
      <c r="K103" s="142">
        <v>45943</v>
      </c>
      <c r="L103" s="142"/>
      <c r="M103" s="142" t="s">
        <v>266</v>
      </c>
      <c r="N103" s="150"/>
      <c r="O103" s="144">
        <v>93006</v>
      </c>
      <c r="P103" s="151"/>
      <c r="Q103" s="214"/>
      <c r="R103" s="152" t="s">
        <v>362</v>
      </c>
      <c r="S103" s="147" t="s">
        <v>363</v>
      </c>
      <c r="T103" s="147" t="s">
        <v>357</v>
      </c>
      <c r="U103" s="147"/>
      <c r="V103" s="148" t="s">
        <v>55</v>
      </c>
      <c r="W103" s="148"/>
      <c r="X103" s="148"/>
      <c r="Y103" s="147" t="s">
        <v>205</v>
      </c>
      <c r="Z103" s="142">
        <v>45944</v>
      </c>
      <c r="AA103" s="155"/>
      <c r="AB103" s="144"/>
      <c r="AC103" s="162"/>
      <c r="AD103" s="144"/>
      <c r="AE103" s="161"/>
      <c r="AF103" s="152"/>
      <c r="AG103" s="161"/>
      <c r="AH103" s="163"/>
      <c r="AI103" s="161"/>
      <c r="AJ103" s="161"/>
      <c r="AK103" s="161"/>
      <c r="AL103" s="161"/>
      <c r="AM103" s="196">
        <v>45945.603888888887</v>
      </c>
      <c r="AN103" s="205" t="s">
        <v>270</v>
      </c>
      <c r="AO103" s="198" t="str" cm="1">
        <f t="array" ref="AO10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3" s="142"/>
      <c r="AQ103" s="152"/>
      <c r="AR103" s="163"/>
      <c r="AS103" s="163"/>
      <c r="AT103" s="144"/>
      <c r="AU103" s="142"/>
      <c r="AV103" s="147"/>
      <c r="AW103" s="148"/>
      <c r="AX103" s="216"/>
      <c r="AY103" s="217"/>
      <c r="AZ103" s="217"/>
      <c r="BA103" s="144"/>
      <c r="BB103" s="144"/>
      <c r="BC103" s="144"/>
      <c r="BD103" s="144"/>
      <c r="BE103" s="152"/>
      <c r="BF103" s="142"/>
      <c r="BG103" s="176"/>
      <c r="BH103" s="176"/>
      <c r="BI103" s="144"/>
      <c r="BJ103" s="144"/>
      <c r="BK103" s="144"/>
      <c r="BL103" s="144"/>
      <c r="BM103" s="144"/>
      <c r="BN103" s="152"/>
      <c r="BO103" s="177"/>
      <c r="BP103" s="177"/>
    </row>
    <row r="104" spans="2:68" ht="28" x14ac:dyDescent="0.25">
      <c r="B104" s="215">
        <f>TBLEventLog[[#This Row],[Date Investigated]]-TBLEventLog[[#This Row],[Date Notif.]]</f>
        <v>0</v>
      </c>
      <c r="C104" s="215">
        <f>TBLEventLog[[#This Row],[Date Notif.]]-TBLEventLog[[#This Row],[Event Date]]</f>
        <v>-45943</v>
      </c>
      <c r="D104" s="215">
        <f>TBLEventLog[[#This Row],[Date Event Closed Out]]-TBLEventLog[[#This Row],[Event Date]]</f>
        <v>-45943</v>
      </c>
      <c r="E104" s="215" t="str">
        <f>IF(TBLEventLog[[#This Row],[Event ID]]&lt;1,"Example Data","Real Data")</f>
        <v>Real Data</v>
      </c>
      <c r="F104" s="215">
        <f>YEAR(TBLEventLog[[#This Row],[Event Date]])</f>
        <v>2025</v>
      </c>
      <c r="G104" s="215">
        <f>MONTH(TBLEventLog[[#This Row],[Event Date]])</f>
        <v>10</v>
      </c>
      <c r="H104" s="215" t="str">
        <f>TBLEventLog[[#This Row],[Event Year]]&amp;"-"&amp;TBLEventLog[[#This Row],[Event Month]]</f>
        <v>2025-10</v>
      </c>
      <c r="I104" s="215" t="b">
        <f>ISNUMBER(TBLEventLog[[#This Row],[Date Event Completed]])</f>
        <v>1</v>
      </c>
      <c r="J104" s="106">
        <v>58</v>
      </c>
      <c r="K104" s="142">
        <v>45943</v>
      </c>
      <c r="L104" s="142"/>
      <c r="M104" s="142" t="s">
        <v>349</v>
      </c>
      <c r="N104" s="150"/>
      <c r="O104" s="144">
        <v>93003</v>
      </c>
      <c r="P104" s="151"/>
      <c r="Q104" s="214"/>
      <c r="R104" s="152" t="s">
        <v>364</v>
      </c>
      <c r="S104" s="147" t="s">
        <v>365</v>
      </c>
      <c r="T104" s="147" t="s">
        <v>217</v>
      </c>
      <c r="U104" s="147" t="s">
        <v>213</v>
      </c>
      <c r="V104" s="148" t="s">
        <v>55</v>
      </c>
      <c r="W104" s="148"/>
      <c r="X104" s="148"/>
      <c r="Y104" s="218" t="s">
        <v>366</v>
      </c>
      <c r="Z104" s="142">
        <v>45944</v>
      </c>
      <c r="AA104" s="155"/>
      <c r="AB104" s="144"/>
      <c r="AC104" s="162"/>
      <c r="AD104" s="144"/>
      <c r="AE104" s="161"/>
      <c r="AF104" s="152"/>
      <c r="AG104" s="161"/>
      <c r="AH104" s="163"/>
      <c r="AI104" s="161"/>
      <c r="AJ104" s="161"/>
      <c r="AK104" s="161"/>
      <c r="AL104" s="161"/>
      <c r="AM104" s="196">
        <v>45945.600763888891</v>
      </c>
      <c r="AN104" s="205" t="s">
        <v>270</v>
      </c>
      <c r="AO104" s="198" t="str" cm="1">
        <f t="array" ref="AO10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4" s="142"/>
      <c r="AQ104" s="152"/>
      <c r="AR104" s="163"/>
      <c r="AS104" s="163"/>
      <c r="AT104" s="144"/>
      <c r="AU104" s="142"/>
      <c r="AV104" s="147"/>
      <c r="AW104" s="148"/>
      <c r="AX104" s="216"/>
      <c r="AY104" s="217"/>
      <c r="AZ104" s="217"/>
      <c r="BA104" s="144"/>
      <c r="BB104" s="144"/>
      <c r="BC104" s="144"/>
      <c r="BD104" s="144"/>
      <c r="BE104" s="152"/>
      <c r="BF104" s="142"/>
      <c r="BG104" s="176"/>
      <c r="BH104" s="176"/>
      <c r="BI104" s="144"/>
      <c r="BJ104" s="144"/>
      <c r="BK104" s="144"/>
      <c r="BL104" s="144"/>
      <c r="BM104" s="144"/>
      <c r="BN104" s="152"/>
      <c r="BO104" s="177"/>
      <c r="BP104" s="177"/>
    </row>
    <row r="105" spans="2:68" ht="28" x14ac:dyDescent="0.25">
      <c r="B105" s="215">
        <f>TBLEventLog[[#This Row],[Date Investigated]]-TBLEventLog[[#This Row],[Date Notif.]]</f>
        <v>0</v>
      </c>
      <c r="C105" s="215">
        <f>TBLEventLog[[#This Row],[Date Notif.]]-TBLEventLog[[#This Row],[Event Date]]</f>
        <v>-45944</v>
      </c>
      <c r="D105" s="215">
        <f>TBLEventLog[[#This Row],[Date Event Closed Out]]-TBLEventLog[[#This Row],[Event Date]]</f>
        <v>-45944</v>
      </c>
      <c r="E105" s="215" t="str">
        <f>IF(TBLEventLog[[#This Row],[Event ID]]&lt;1,"Example Data","Real Data")</f>
        <v>Real Data</v>
      </c>
      <c r="F105" s="215">
        <f>YEAR(TBLEventLog[[#This Row],[Event Date]])</f>
        <v>2025</v>
      </c>
      <c r="G105" s="215">
        <f>MONTH(TBLEventLog[[#This Row],[Event Date]])</f>
        <v>10</v>
      </c>
      <c r="H105" s="215" t="str">
        <f>TBLEventLog[[#This Row],[Event Year]]&amp;"-"&amp;TBLEventLog[[#This Row],[Event Month]]</f>
        <v>2025-10</v>
      </c>
      <c r="I105" s="215" t="b">
        <f>ISNUMBER(TBLEventLog[[#This Row],[Date Event Completed]])</f>
        <v>1</v>
      </c>
      <c r="J105" s="106">
        <v>59</v>
      </c>
      <c r="K105" s="142">
        <v>45944</v>
      </c>
      <c r="L105" s="142"/>
      <c r="M105" s="142" t="s">
        <v>266</v>
      </c>
      <c r="N105" s="150"/>
      <c r="O105" s="144">
        <v>93006</v>
      </c>
      <c r="P105" s="151"/>
      <c r="Q105" s="214"/>
      <c r="R105" s="152" t="s">
        <v>362</v>
      </c>
      <c r="S105" s="147" t="s">
        <v>367</v>
      </c>
      <c r="T105" s="147"/>
      <c r="U105" s="147"/>
      <c r="V105" s="148" t="s">
        <v>55</v>
      </c>
      <c r="W105" s="148"/>
      <c r="X105" s="148"/>
      <c r="Y105" s="147" t="s">
        <v>205</v>
      </c>
      <c r="Z105" s="142">
        <v>45944</v>
      </c>
      <c r="AA105" s="155"/>
      <c r="AB105" s="144"/>
      <c r="AC105" s="162"/>
      <c r="AD105" s="144"/>
      <c r="AE105" s="161"/>
      <c r="AF105" s="152"/>
      <c r="AG105" s="161"/>
      <c r="AH105" s="163"/>
      <c r="AI105" s="161"/>
      <c r="AJ105" s="161"/>
      <c r="AK105" s="161"/>
      <c r="AL105" s="161"/>
      <c r="AM105" s="196">
        <v>45945.603703703702</v>
      </c>
      <c r="AN105" s="205" t="s">
        <v>270</v>
      </c>
      <c r="AO105" s="198" t="str" cm="1">
        <f t="array" ref="AO10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5" s="142"/>
      <c r="AQ105" s="152"/>
      <c r="AR105" s="163"/>
      <c r="AS105" s="163"/>
      <c r="AT105" s="144"/>
      <c r="AU105" s="142"/>
      <c r="AV105" s="147"/>
      <c r="AW105" s="148"/>
      <c r="AX105" s="216"/>
      <c r="AY105" s="217"/>
      <c r="AZ105" s="217"/>
      <c r="BA105" s="144"/>
      <c r="BB105" s="144"/>
      <c r="BC105" s="144"/>
      <c r="BD105" s="144"/>
      <c r="BE105" s="152"/>
      <c r="BF105" s="142"/>
      <c r="BG105" s="176"/>
      <c r="BH105" s="176"/>
      <c r="BI105" s="144"/>
      <c r="BJ105" s="144"/>
      <c r="BK105" s="144"/>
      <c r="BL105" s="144"/>
      <c r="BM105" s="144"/>
      <c r="BN105" s="152"/>
      <c r="BO105" s="177"/>
      <c r="BP105" s="177"/>
    </row>
    <row r="106" spans="2:68" ht="28" x14ac:dyDescent="0.25">
      <c r="B106" s="215">
        <f>TBLEventLog[[#This Row],[Date Investigated]]-TBLEventLog[[#This Row],[Date Notif.]]</f>
        <v>0</v>
      </c>
      <c r="C106" s="215">
        <f>TBLEventLog[[#This Row],[Date Notif.]]-TBLEventLog[[#This Row],[Event Date]]</f>
        <v>-45944</v>
      </c>
      <c r="D106" s="215">
        <f>TBLEventLog[[#This Row],[Date Event Closed Out]]-TBLEventLog[[#This Row],[Event Date]]</f>
        <v>-45944</v>
      </c>
      <c r="E106" s="215" t="str">
        <f>IF(TBLEventLog[[#This Row],[Event ID]]&lt;1,"Example Data","Real Data")</f>
        <v>Real Data</v>
      </c>
      <c r="F106" s="215">
        <f>YEAR(TBLEventLog[[#This Row],[Event Date]])</f>
        <v>2025</v>
      </c>
      <c r="G106" s="215">
        <f>MONTH(TBLEventLog[[#This Row],[Event Date]])</f>
        <v>10</v>
      </c>
      <c r="H106" s="215" t="str">
        <f>TBLEventLog[[#This Row],[Event Year]]&amp;"-"&amp;TBLEventLog[[#This Row],[Event Month]]</f>
        <v>2025-10</v>
      </c>
      <c r="I106" s="215" t="b">
        <f>ISNUMBER(TBLEventLog[[#This Row],[Date Event Completed]])</f>
        <v>0</v>
      </c>
      <c r="J106" s="106">
        <v>60</v>
      </c>
      <c r="K106" s="142">
        <v>45944</v>
      </c>
      <c r="L106" s="142"/>
      <c r="M106" s="142" t="s">
        <v>266</v>
      </c>
      <c r="N106" s="150"/>
      <c r="O106" s="144">
        <v>93002</v>
      </c>
      <c r="P106" s="151"/>
      <c r="Q106" s="214"/>
      <c r="R106" s="152" t="s">
        <v>368</v>
      </c>
      <c r="S106" s="147" t="s">
        <v>369</v>
      </c>
      <c r="T106" s="147" t="s">
        <v>250</v>
      </c>
      <c r="U106" s="147" t="s">
        <v>370</v>
      </c>
      <c r="V106" s="148" t="s">
        <v>55</v>
      </c>
      <c r="W106" s="148"/>
      <c r="X106" s="148"/>
      <c r="Y106" s="147"/>
      <c r="Z106" s="142"/>
      <c r="AA106" s="155"/>
      <c r="AB106" s="144"/>
      <c r="AC106" s="162"/>
      <c r="AD106" s="144"/>
      <c r="AE106" s="161"/>
      <c r="AF106" s="152"/>
      <c r="AG106" s="161"/>
      <c r="AH106" s="163"/>
      <c r="AI106" s="161"/>
      <c r="AJ106" s="161"/>
      <c r="AK106" s="161"/>
      <c r="AL106" s="161"/>
      <c r="AM106" s="196">
        <v>45944.419166666667</v>
      </c>
      <c r="AN106" s="205" t="s">
        <v>265</v>
      </c>
      <c r="AO106" s="198" t="str" cm="1">
        <f t="array" ref="AO10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6" s="142"/>
      <c r="AQ106" s="152"/>
      <c r="AR106" s="163"/>
      <c r="AS106" s="163"/>
      <c r="AT106" s="144"/>
      <c r="AU106" s="142"/>
      <c r="AV106" s="147"/>
      <c r="AW106" s="148"/>
      <c r="AX106" s="216"/>
      <c r="AY106" s="217"/>
      <c r="AZ106" s="217"/>
      <c r="BA106" s="144"/>
      <c r="BB106" s="144"/>
      <c r="BC106" s="144"/>
      <c r="BD106" s="144"/>
      <c r="BE106" s="152"/>
      <c r="BF106" s="142"/>
      <c r="BG106" s="176"/>
      <c r="BH106" s="176"/>
      <c r="BI106" s="144"/>
      <c r="BJ106" s="144"/>
      <c r="BK106" s="144"/>
      <c r="BL106" s="144"/>
      <c r="BM106" s="144"/>
      <c r="BN106" s="152"/>
      <c r="BO106" s="177"/>
      <c r="BP106" s="177"/>
    </row>
    <row r="107" spans="2:68" ht="42" x14ac:dyDescent="0.25">
      <c r="B107" s="215">
        <f>TBLEventLog[[#This Row],[Date Investigated]]-TBLEventLog[[#This Row],[Date Notif.]]</f>
        <v>0</v>
      </c>
      <c r="C107" s="215">
        <f>TBLEventLog[[#This Row],[Date Notif.]]-TBLEventLog[[#This Row],[Event Date]]</f>
        <v>-45945</v>
      </c>
      <c r="D107" s="215">
        <f>TBLEventLog[[#This Row],[Date Event Closed Out]]-TBLEventLog[[#This Row],[Event Date]]</f>
        <v>-45945</v>
      </c>
      <c r="E107" s="215" t="str">
        <f>IF(TBLEventLog[[#This Row],[Event ID]]&lt;1,"Example Data","Real Data")</f>
        <v>Real Data</v>
      </c>
      <c r="F107" s="215">
        <f>YEAR(TBLEventLog[[#This Row],[Event Date]])</f>
        <v>2025</v>
      </c>
      <c r="G107" s="215">
        <f>MONTH(TBLEventLog[[#This Row],[Event Date]])</f>
        <v>10</v>
      </c>
      <c r="H107" s="215" t="str">
        <f>TBLEventLog[[#This Row],[Event Year]]&amp;"-"&amp;TBLEventLog[[#This Row],[Event Month]]</f>
        <v>2025-10</v>
      </c>
      <c r="I107" s="215" t="b">
        <f>ISNUMBER(TBLEventLog[[#This Row],[Date Event Completed]])</f>
        <v>0</v>
      </c>
      <c r="J107" s="106">
        <v>61</v>
      </c>
      <c r="K107" s="142">
        <v>45945</v>
      </c>
      <c r="L107" s="142"/>
      <c r="M107" s="142" t="s">
        <v>252</v>
      </c>
      <c r="N107" s="150"/>
      <c r="O107" s="144">
        <v>93004</v>
      </c>
      <c r="P107" s="151"/>
      <c r="Q107" s="214"/>
      <c r="R107" s="152" t="s">
        <v>371</v>
      </c>
      <c r="S107" s="147" t="s">
        <v>372</v>
      </c>
      <c r="T107" s="147"/>
      <c r="U107" s="147"/>
      <c r="V107" s="148" t="s">
        <v>55</v>
      </c>
      <c r="W107" s="148"/>
      <c r="X107" s="148"/>
      <c r="Y107" s="147"/>
      <c r="Z107" s="142"/>
      <c r="AA107" s="155"/>
      <c r="AB107" s="144"/>
      <c r="AC107" s="162"/>
      <c r="AD107" s="144"/>
      <c r="AE107" s="161"/>
      <c r="AF107" s="152"/>
      <c r="AG107" s="161"/>
      <c r="AH107" s="163"/>
      <c r="AI107" s="161"/>
      <c r="AJ107" s="161"/>
      <c r="AK107" s="161"/>
      <c r="AL107" s="161"/>
      <c r="AM107" s="196">
        <v>45945.615925925929</v>
      </c>
      <c r="AN107" s="205" t="s">
        <v>270</v>
      </c>
      <c r="AO107" s="198" t="str" cm="1">
        <f t="array" ref="AO10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7" s="142"/>
      <c r="AQ107" s="152"/>
      <c r="AR107" s="163"/>
      <c r="AS107" s="163"/>
      <c r="AT107" s="144"/>
      <c r="AU107" s="142"/>
      <c r="AV107" s="147"/>
      <c r="AW107" s="148"/>
      <c r="AX107" s="216"/>
      <c r="AY107" s="217"/>
      <c r="AZ107" s="217"/>
      <c r="BA107" s="144"/>
      <c r="BB107" s="144"/>
      <c r="BC107" s="144"/>
      <c r="BD107" s="144"/>
      <c r="BE107" s="152"/>
      <c r="BF107" s="142"/>
      <c r="BG107" s="176"/>
      <c r="BH107" s="176"/>
      <c r="BI107" s="144"/>
      <c r="BJ107" s="144"/>
      <c r="BK107" s="144"/>
      <c r="BL107" s="144"/>
      <c r="BM107" s="144"/>
      <c r="BN107" s="152"/>
      <c r="BO107" s="177"/>
      <c r="BP107" s="177"/>
    </row>
    <row r="112" spans="2:68" x14ac:dyDescent="0.25">
      <c r="M112"/>
    </row>
  </sheetData>
  <sheetProtection formatCells="0" formatColumns="0" formatRows="0" selectLockedCells="1" sort="0" autoFilter="0" pivotTables="0"/>
  <dataConsolidate/>
  <dataValidations count="15">
    <dataValidation type="list" allowBlank="1" showInputMessage="1" showErrorMessage="1" sqref="O9:O94 P32:Q94 O95:Q107 AP9:AP107" xr:uid="{87EC6957-31D5-4941-A0CA-C3A40EB446ED}">
      <formula1>VarAssetIDLookup</formula1>
    </dataValidation>
    <dataValidation type="list" allowBlank="1" showInputMessage="1" showErrorMessage="1" sqref="AQ9:AQ107" xr:uid="{D6C46166-0720-4DE6-8860-C44DC0BF576B}">
      <formula1>VarRaisedByCompany</formula1>
    </dataValidation>
    <dataValidation type="list" allowBlank="1" showInputMessage="1" showErrorMessage="1" sqref="AE9:AE107 Q9:Q107" xr:uid="{C67394FF-B076-496C-83A8-E9FA51E3892E}">
      <formula1>VarRaisedByPerson</formula1>
    </dataValidation>
    <dataValidation type="list" allowBlank="1" showInputMessage="1" showErrorMessage="1" sqref="AT9:AT107" xr:uid="{6C4DEDD7-7135-4258-871F-081B728457F5}">
      <formula1>VarFurtherActionsHolder</formula1>
    </dataValidation>
    <dataValidation type="list" allowBlank="1" showInputMessage="1" showErrorMessage="1" sqref="AI9:AL107 AD9:AE107 AB9:AB107 V9:X107" xr:uid="{7987AE29-4C65-44E4-9043-9CADCFED667B}">
      <formula1>VarYesNo</formula1>
    </dataValidation>
    <dataValidation type="list" allowBlank="1" showInputMessage="1" showErrorMessage="1" sqref="AL9:AL107" xr:uid="{07BD617E-8273-4667-81CD-84DB4843D632}">
      <formula1>VarClaimStatus</formula1>
    </dataValidation>
    <dataValidation type="list" allowBlank="1" showInputMessage="1" showErrorMessage="1" sqref="BK9:BK107" xr:uid="{896F2927-9731-478C-B9CC-E5C7B63DB00C}">
      <formula1>"Open,Closed"</formula1>
    </dataValidation>
    <dataValidation type="list" allowBlank="1" showInputMessage="1" showErrorMessage="1" sqref="AX9:AX107" xr:uid="{938C2572-3FAE-4540-8E79-1D275A1C6D08}">
      <formula1>VarEventSource</formula1>
    </dataValidation>
    <dataValidation type="list" allowBlank="1" showInputMessage="1" showErrorMessage="1" sqref="P9:Q107" xr:uid="{7B0228B2-D130-435C-96B8-3D04EE160A52}">
      <formula1>VarCabNo</formula1>
    </dataValidation>
    <dataValidation type="list" allowBlank="1" showInputMessage="1" showErrorMessage="1" sqref="T9:T107" xr:uid="{739C9827-20FD-4B1F-8159-5B2260FA86A5}">
      <formula1>VarSystems</formula1>
    </dataValidation>
    <dataValidation type="list" allowBlank="1" showInputMessage="1" showErrorMessage="1" sqref="U9:U107" xr:uid="{55819170-716C-489A-9BD5-36F1BF035D87}">
      <formula1>VarSubSystems</formula1>
    </dataValidation>
    <dataValidation type="list" allowBlank="1" showInputMessage="1" showErrorMessage="1" sqref="M9:M107" xr:uid="{8EF732C6-500B-4274-AF10-4FE5EE5BBE34}">
      <formula1>VarEventType</formula1>
    </dataValidation>
    <dataValidation type="list" allowBlank="1" showInputMessage="1" showErrorMessage="1" sqref="N9:N107" xr:uid="{29F92EC9-43C1-4674-99EB-EA6FC34BA5E0}">
      <formula1>VarEventID</formula1>
    </dataValidation>
    <dataValidation type="list" allowBlank="1" showInputMessage="1" showErrorMessage="1" sqref="AG9:AG107 AI9:AL107" xr:uid="{C5B6095A-96A7-4C6B-B213-89F61448E808}">
      <formula1>VarRootCause</formula1>
    </dataValidation>
    <dataValidation type="custom" allowBlank="1" showInputMessage="1" showErrorMessage="1" errorTitle="Error" error="You can't close an incident that isn't linked to a maintenence ticket" sqref="BF9:BF107" xr:uid="{B8A774F7-E995-4969-A1C7-29763B83790E}">
      <formula1>AO9=""</formula1>
    </dataValidation>
  </dataValidations>
  <hyperlinks>
    <hyperlink ref="AF27" r:id="rId1" xr:uid="{561AE499-2001-4384-8B18-489970DBEB78}"/>
    <hyperlink ref="Y25" r:id="rId2" xr:uid="{C45F6B91-FAB2-49EF-93F8-9234C051AA6B}"/>
    <hyperlink ref="Y18" r:id="rId3" xr:uid="{3FD3FD29-B35C-40C1-8487-FB63F7B2AA21}"/>
    <hyperlink ref="AF16" r:id="rId4" xr:uid="{D609C13D-371F-4B01-9B3B-9FF4EFADD6BF}"/>
    <hyperlink ref="Y63" r:id="rId5" xr:uid="{E1BC785E-505C-45BF-B840-347FC86D6797}"/>
    <hyperlink ref="Y65" r:id="rId6" xr:uid="{E6640CE9-FCA9-48DA-978B-8290601CA6E0}"/>
    <hyperlink ref="AF67" r:id="rId7" xr:uid="{D943A3A7-5EC4-4023-AF5F-CE85953009EC}"/>
    <hyperlink ref="AF69" r:id="rId8" xr:uid="{236F1999-F8CA-49B9-82A9-E3BB2E45FBD0}"/>
    <hyperlink ref="AF74" r:id="rId9" xr:uid="{BE5F7EC2-CE56-478C-B914-AD20F51A4FA5}"/>
    <hyperlink ref="Y79" r:id="rId10" xr:uid="{0109B6A8-A560-49DA-AA49-A562E02E536B}"/>
    <hyperlink ref="Y67" r:id="rId11" xr:uid="{CAAF07EE-64B5-46F1-9FA3-B3018287DD9F}"/>
    <hyperlink ref="Y76" r:id="rId12" xr:uid="{2E4D28DA-58D4-6849-9148-DC82038D6D20}"/>
    <hyperlink ref="Y56" r:id="rId13" xr:uid="{38A3A48A-CBE5-4ADF-90BE-32F40AC16170}"/>
    <hyperlink ref="Y52" r:id="rId14" xr:uid="{2ED4FC1A-3C6A-45E9-BEAF-9F2FE8F2B16D}"/>
    <hyperlink ref="Y68" r:id="rId15" xr:uid="{2920E97F-705F-484F-8155-DCD1A3B4D4DB}"/>
    <hyperlink ref="Y85" r:id="rId16" xr:uid="{31EAFBDA-B920-4659-957E-A25C7F370899}"/>
    <hyperlink ref="AF85" r:id="rId17" xr:uid="{3EF27B67-4C46-44AC-A5E3-D6917B263D8D}"/>
    <hyperlink ref="Y104" r:id="rId18" xr:uid="{DE2DD9E0-0979-4AEA-B5B5-A69B6CD77AF8}"/>
    <hyperlink ref="Y82" r:id="rId19" xr:uid="{F392870B-2323-41DD-82E1-70830ADEE9C9}"/>
    <hyperlink ref="Y83" r:id="rId20" xr:uid="{26D82081-B3D8-4AB0-8D18-61967D347CE1}"/>
  </hyperlinks>
  <pageMargins left="0.7" right="0.7" top="0.75" bottom="0.75" header="0.3" footer="0.3"/>
  <pageSetup paperSize="9"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22529" r:id="rId24" name="Button 1">
              <controlPr defaultSize="0" print="0" autoFill="0" autoPict="0" macro="[0]!Sheet7.TblEventLogAddRow">
                <anchor moveWithCells="1" sizeWithCells="1">
                  <from>
                    <xdr:col>0</xdr:col>
                    <xdr:colOff>76200</xdr:colOff>
                    <xdr:row>7</xdr:row>
                    <xdr:rowOff>12700</xdr:rowOff>
                  </from>
                  <to>
                    <xdr:col>0</xdr:col>
                    <xdr:colOff>1041400</xdr:colOff>
                    <xdr:row>7</xdr:row>
                    <xdr:rowOff>419100</xdr:rowOff>
                  </to>
                </anchor>
              </controlPr>
            </control>
          </mc:Choice>
        </mc:AlternateContent>
        <mc:AlternateContent xmlns:mc="http://schemas.openxmlformats.org/markup-compatibility/2006">
          <mc:Choice Requires="x14">
            <control shapeId="22535" r:id="rId25" name="Button 7">
              <controlPr defaultSize="0" print="0" autoFill="0" autoPict="0" macro="[0]!InsertHyperlinkViaPrompt">
                <anchor moveWithCells="1" sizeWithCells="1">
                  <from>
                    <xdr:col>0</xdr:col>
                    <xdr:colOff>76200</xdr:colOff>
                    <xdr:row>7</xdr:row>
                    <xdr:rowOff>495300</xdr:rowOff>
                  </from>
                  <to>
                    <xdr:col>0</xdr:col>
                    <xdr:colOff>1143000</xdr:colOff>
                    <xdr:row>7</xdr:row>
                    <xdr:rowOff>736600</xdr:rowOff>
                  </to>
                </anchor>
              </controlPr>
            </control>
          </mc:Choice>
        </mc:AlternateContent>
        <mc:AlternateContent xmlns:mc="http://schemas.openxmlformats.org/markup-compatibility/2006">
          <mc:Choice Requires="x14">
            <control shapeId="22536" r:id="rId26" name="Button 8">
              <controlPr defaultSize="0" print="0" autoFill="0" autoPict="0" macro="[0]!ClearFilters_ActiveSheetTable">
                <anchor moveWithCells="1" sizeWithCells="1">
                  <from>
                    <xdr:col>0</xdr:col>
                    <xdr:colOff>82550</xdr:colOff>
                    <xdr:row>7</xdr:row>
                    <xdr:rowOff>838200</xdr:rowOff>
                  </from>
                  <to>
                    <xdr:col>0</xdr:col>
                    <xdr:colOff>1149350</xdr:colOff>
                    <xdr:row>7</xdr:row>
                    <xdr:rowOff>1035050</xdr:rowOff>
                  </to>
                </anchor>
              </controlPr>
            </control>
          </mc:Choice>
        </mc:AlternateContent>
      </controls>
    </mc:Choice>
  </mc:AlternateContent>
  <tableParts count="1">
    <tablePart r:id="rId27"/>
  </tableParts>
  <extLst>
    <ext xmlns:x15="http://schemas.microsoft.com/office/spreadsheetml/2010/11/main" uri="{3A4CF648-6AED-40f4-86FF-DC5316D8AED3}">
      <x14:slicerList xmlns:x14="http://schemas.microsoft.com/office/spreadsheetml/2009/9/main">
        <x14:slicer r:id="rId28"/>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7B6D9-7BA4-284B-AB73-2BA3C010939E}">
  <sheetPr published="0" codeName="Sheet8">
    <tabColor theme="1"/>
  </sheetPr>
  <dimension ref="A1:XFD49"/>
  <sheetViews>
    <sheetView showGridLines="0" zoomScale="130" zoomScaleNormal="85" workbookViewId="0">
      <selection activeCell="I12" sqref="I12"/>
    </sheetView>
  </sheetViews>
  <sheetFormatPr defaultColWidth="11.453125" defaultRowHeight="12.5" x14ac:dyDescent="0.25"/>
  <cols>
    <col min="1" max="1" width="16.81640625" customWidth="1"/>
    <col min="2" max="2" width="113.453125" customWidth="1"/>
    <col min="3" max="3" width="28.453125" customWidth="1"/>
    <col min="4" max="4" width="35.1796875" bestFit="1" customWidth="1"/>
    <col min="5" max="5" width="16.08984375" bestFit="1" customWidth="1"/>
    <col min="6" max="6" width="9.81640625" bestFit="1" customWidth="1"/>
    <col min="7" max="7" width="11.1796875" bestFit="1" customWidth="1"/>
    <col min="8" max="9" width="4.453125" bestFit="1" customWidth="1"/>
    <col min="10" max="10" width="9.81640625" bestFit="1" customWidth="1"/>
    <col min="11" max="11" width="11.1796875" bestFit="1" customWidth="1"/>
    <col min="12" max="13" width="9.81640625" bestFit="1" customWidth="1"/>
    <col min="14" max="14" width="9.1796875" bestFit="1" customWidth="1"/>
    <col min="15" max="17" width="9.81640625" bestFit="1" customWidth="1"/>
    <col min="18" max="18" width="8.453125" bestFit="1" customWidth="1"/>
    <col min="19" max="19" width="9.81640625" bestFit="1" customWidth="1"/>
    <col min="20" max="20" width="9.453125" bestFit="1" customWidth="1"/>
    <col min="21" max="22" width="9.81640625" bestFit="1" customWidth="1"/>
    <col min="23" max="23" width="9.453125" bestFit="1" customWidth="1"/>
    <col min="24" max="24" width="9.81640625" bestFit="1" customWidth="1"/>
    <col min="25" max="25" width="11.1796875" bestFit="1" customWidth="1"/>
    <col min="26" max="26" width="9.453125" bestFit="1" customWidth="1"/>
    <col min="27" max="27" width="11.1796875" bestFit="1" customWidth="1"/>
    <col min="28" max="33" width="9.81640625" bestFit="1" customWidth="1"/>
    <col min="34" max="34" width="9.1796875" bestFit="1" customWidth="1"/>
    <col min="35" max="35" width="9.453125" bestFit="1" customWidth="1"/>
    <col min="36" max="36" width="9.81640625" bestFit="1" customWidth="1"/>
    <col min="37" max="37" width="11.1796875" bestFit="1" customWidth="1"/>
    <col min="38" max="44" width="9.81640625" bestFit="1" customWidth="1"/>
    <col min="45" max="45" width="9.1796875" bestFit="1" customWidth="1"/>
    <col min="46" max="46" width="9.453125" bestFit="1" customWidth="1"/>
    <col min="47" max="47" width="9.81640625" bestFit="1" customWidth="1"/>
    <col min="48" max="48" width="8.453125" bestFit="1" customWidth="1"/>
    <col min="49" max="52" width="9.81640625" bestFit="1" customWidth="1"/>
    <col min="53" max="53" width="9.453125" bestFit="1" customWidth="1"/>
    <col min="54" max="62" width="9.81640625" bestFit="1" customWidth="1"/>
    <col min="63" max="64" width="9.453125" bestFit="1" customWidth="1"/>
    <col min="65" max="75" width="9.81640625" bestFit="1" customWidth="1"/>
    <col min="76" max="76" width="8.81640625" bestFit="1" customWidth="1"/>
    <col min="77" max="83" width="9.81640625" bestFit="1" customWidth="1"/>
    <col min="84" max="84" width="9.1796875" bestFit="1" customWidth="1"/>
    <col min="85" max="90" width="9.81640625" bestFit="1" customWidth="1"/>
    <col min="91" max="91" width="9.1796875" bestFit="1" customWidth="1"/>
    <col min="92" max="92" width="9.453125" bestFit="1" customWidth="1"/>
    <col min="93" max="101" width="9.81640625" bestFit="1" customWidth="1"/>
    <col min="102" max="102" width="9" bestFit="1" customWidth="1"/>
    <col min="103" max="108" width="9.81640625" bestFit="1" customWidth="1"/>
    <col min="109" max="109" width="9.1796875" bestFit="1" customWidth="1"/>
    <col min="110" max="119" width="9.81640625" bestFit="1" customWidth="1"/>
    <col min="120" max="121" width="9.453125" bestFit="1" customWidth="1"/>
    <col min="122" max="128" width="9.81640625" bestFit="1" customWidth="1"/>
    <col min="129" max="129" width="9.1796875" bestFit="1" customWidth="1"/>
    <col min="130" max="131" width="9.81640625" bestFit="1" customWidth="1"/>
    <col min="132" max="132" width="9.453125" bestFit="1" customWidth="1"/>
    <col min="133" max="140" width="9.81640625" bestFit="1" customWidth="1"/>
    <col min="141" max="141" width="9.1796875" bestFit="1" customWidth="1"/>
    <col min="142" max="142" width="9.453125" bestFit="1" customWidth="1"/>
    <col min="143" max="146" width="9.81640625" bestFit="1" customWidth="1"/>
    <col min="147" max="147" width="8.453125" bestFit="1" customWidth="1"/>
    <col min="148" max="151" width="9.81640625" bestFit="1" customWidth="1"/>
    <col min="152" max="152" width="9.453125" bestFit="1" customWidth="1"/>
    <col min="153" max="160" width="9.81640625" bestFit="1" customWidth="1"/>
    <col min="161" max="162" width="9.453125" bestFit="1" customWidth="1"/>
    <col min="163" max="169" width="9.81640625" bestFit="1" customWidth="1"/>
    <col min="170" max="170" width="8.81640625" bestFit="1" customWidth="1"/>
    <col min="171" max="179" width="9.81640625" bestFit="1" customWidth="1"/>
    <col min="180" max="180" width="9.1796875" bestFit="1" customWidth="1"/>
    <col min="181" max="186" width="9.81640625" bestFit="1" customWidth="1"/>
    <col min="187" max="187" width="9.1796875" bestFit="1" customWidth="1"/>
    <col min="188" max="188" width="9.453125" bestFit="1" customWidth="1"/>
    <col min="189" max="197" width="9.81640625" bestFit="1" customWidth="1"/>
    <col min="198" max="198" width="9" bestFit="1" customWidth="1"/>
    <col min="199" max="205" width="9.81640625" bestFit="1" customWidth="1"/>
    <col min="206" max="206" width="9.1796875" bestFit="1" customWidth="1"/>
    <col min="207" max="210" width="9.81640625" bestFit="1" customWidth="1"/>
    <col min="211" max="212" width="9.453125" bestFit="1" customWidth="1"/>
    <col min="213" max="217" width="9.81640625" bestFit="1" customWidth="1"/>
    <col min="218" max="218" width="9.1796875" bestFit="1" customWidth="1"/>
    <col min="219" max="225" width="9.81640625" bestFit="1" customWidth="1"/>
    <col min="226" max="226" width="9.453125" bestFit="1" customWidth="1"/>
    <col min="227" max="233" width="9.81640625" bestFit="1" customWidth="1"/>
    <col min="234" max="234" width="9.1796875" bestFit="1" customWidth="1"/>
    <col min="235" max="235" width="9.453125" bestFit="1" customWidth="1"/>
    <col min="236" max="244" width="9.81640625" bestFit="1" customWidth="1"/>
    <col min="245" max="245" width="8.453125" bestFit="1" customWidth="1"/>
    <col min="246" max="255" width="9.81640625" bestFit="1" customWidth="1"/>
    <col min="256" max="256" width="9.453125" bestFit="1" customWidth="1"/>
    <col min="257" max="260" width="9.81640625" bestFit="1" customWidth="1"/>
    <col min="261" max="262" width="9.453125" bestFit="1" customWidth="1"/>
    <col min="263" max="270" width="9.81640625" bestFit="1" customWidth="1"/>
    <col min="271" max="271" width="8.81640625" bestFit="1" customWidth="1"/>
    <col min="272" max="278" width="9.81640625" bestFit="1" customWidth="1"/>
    <col min="279" max="279" width="9.1796875" bestFit="1" customWidth="1"/>
    <col min="280" max="286" width="9.81640625" bestFit="1" customWidth="1"/>
    <col min="287" max="287" width="9.1796875" bestFit="1" customWidth="1"/>
    <col min="288" max="288" width="9.453125" bestFit="1" customWidth="1"/>
    <col min="289" max="291" width="9.81640625" bestFit="1" customWidth="1"/>
    <col min="292" max="292" width="9" bestFit="1" customWidth="1"/>
    <col min="293" max="300" width="9.81640625" bestFit="1" customWidth="1"/>
    <col min="301" max="301" width="9.1796875" bestFit="1" customWidth="1"/>
    <col min="302" max="305" width="9.81640625" bestFit="1" customWidth="1"/>
    <col min="306" max="307" width="9.453125" bestFit="1" customWidth="1"/>
    <col min="308" max="311" width="9.81640625" bestFit="1" customWidth="1"/>
    <col min="312" max="312" width="9.1796875" bestFit="1" customWidth="1"/>
    <col min="313" max="315" width="9.81640625" bestFit="1" customWidth="1"/>
    <col min="316" max="316" width="9.453125" bestFit="1" customWidth="1"/>
    <col min="317" max="318" width="9.81640625" bestFit="1" customWidth="1"/>
    <col min="319" max="319" width="9.1796875" bestFit="1" customWidth="1"/>
    <col min="320" max="320" width="9.453125" bestFit="1" customWidth="1"/>
    <col min="321" max="321" width="9.81640625" bestFit="1" customWidth="1"/>
    <col min="322" max="322" width="11.179687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153.65" customHeight="1" x14ac:dyDescent="0.25"/>
    <row r="3" spans="1:16384" x14ac:dyDescent="0.25">
      <c r="D3" s="3" t="s">
        <v>411</v>
      </c>
      <c r="E3" t="s">
        <v>419</v>
      </c>
    </row>
    <row r="4" spans="1:16384" x14ac:dyDescent="0.25">
      <c r="D4" s="4" t="s">
        <v>260</v>
      </c>
      <c r="E4">
        <v>1</v>
      </c>
    </row>
    <row r="5" spans="1:16384" x14ac:dyDescent="0.25">
      <c r="D5" s="53" t="s">
        <v>257</v>
      </c>
      <c r="E5">
        <v>1</v>
      </c>
    </row>
    <row r="6" spans="1:16384" x14ac:dyDescent="0.25">
      <c r="D6" s="79">
        <v>93008</v>
      </c>
      <c r="E6">
        <v>1</v>
      </c>
    </row>
    <row r="7" spans="1:16384" x14ac:dyDescent="0.25">
      <c r="D7" s="4" t="s">
        <v>405</v>
      </c>
      <c r="E7">
        <v>98</v>
      </c>
    </row>
    <row r="8" spans="1:16384" x14ac:dyDescent="0.25">
      <c r="D8" s="53" t="s">
        <v>405</v>
      </c>
      <c r="E8">
        <v>57</v>
      </c>
    </row>
    <row r="9" spans="1:16384" x14ac:dyDescent="0.25">
      <c r="D9" s="53" t="s">
        <v>172</v>
      </c>
      <c r="E9">
        <v>2</v>
      </c>
    </row>
    <row r="10" spans="1:16384" x14ac:dyDescent="0.25">
      <c r="D10" s="79">
        <v>93004</v>
      </c>
      <c r="E10">
        <v>2</v>
      </c>
    </row>
    <row r="11" spans="1:16384" x14ac:dyDescent="0.25">
      <c r="D11" s="53" t="s">
        <v>182</v>
      </c>
      <c r="E11">
        <v>6</v>
      </c>
    </row>
    <row r="12" spans="1:16384" x14ac:dyDescent="0.25">
      <c r="D12" s="79">
        <v>93004</v>
      </c>
      <c r="E12">
        <v>4</v>
      </c>
    </row>
    <row r="13" spans="1:16384" x14ac:dyDescent="0.25">
      <c r="D13" s="79">
        <v>93003</v>
      </c>
      <c r="E13">
        <v>2</v>
      </c>
    </row>
    <row r="14" spans="1:16384" x14ac:dyDescent="0.25">
      <c r="D14" s="53" t="s">
        <v>201</v>
      </c>
      <c r="E14">
        <v>2</v>
      </c>
    </row>
    <row r="15" spans="1:16384" x14ac:dyDescent="0.25">
      <c r="D15" s="79">
        <v>93002</v>
      </c>
      <c r="E15">
        <v>2</v>
      </c>
    </row>
    <row r="16" spans="1:16384" x14ac:dyDescent="0.25">
      <c r="D16" s="53" t="s">
        <v>204</v>
      </c>
      <c r="E16">
        <v>2</v>
      </c>
    </row>
    <row r="17" spans="4:5" x14ac:dyDescent="0.25">
      <c r="D17" s="79">
        <v>93004</v>
      </c>
      <c r="E17">
        <v>2</v>
      </c>
    </row>
    <row r="18" spans="4:5" x14ac:dyDescent="0.25">
      <c r="D18" s="53" t="s">
        <v>209</v>
      </c>
      <c r="E18">
        <v>3</v>
      </c>
    </row>
    <row r="19" spans="4:5" x14ac:dyDescent="0.25">
      <c r="D19" s="79">
        <v>93002</v>
      </c>
      <c r="E19">
        <v>1</v>
      </c>
    </row>
    <row r="20" spans="4:5" x14ac:dyDescent="0.25">
      <c r="D20" s="79" t="s">
        <v>206</v>
      </c>
      <c r="E20">
        <v>1</v>
      </c>
    </row>
    <row r="21" spans="4:5" x14ac:dyDescent="0.25">
      <c r="D21" s="79">
        <v>93001</v>
      </c>
      <c r="E21">
        <v>1</v>
      </c>
    </row>
    <row r="22" spans="4:5" x14ac:dyDescent="0.25">
      <c r="D22" s="53" t="s">
        <v>213</v>
      </c>
      <c r="E22">
        <v>5</v>
      </c>
    </row>
    <row r="23" spans="4:5" x14ac:dyDescent="0.25">
      <c r="D23" s="79">
        <v>93003</v>
      </c>
      <c r="E23">
        <v>3</v>
      </c>
    </row>
    <row r="24" spans="4:5" x14ac:dyDescent="0.25">
      <c r="D24" s="79">
        <v>93002</v>
      </c>
      <c r="E24">
        <v>1</v>
      </c>
    </row>
    <row r="25" spans="4:5" x14ac:dyDescent="0.25">
      <c r="D25" s="79">
        <v>93005</v>
      </c>
      <c r="E25">
        <v>1</v>
      </c>
    </row>
    <row r="26" spans="4:5" x14ac:dyDescent="0.25">
      <c r="D26" s="53" t="s">
        <v>218</v>
      </c>
      <c r="E26">
        <v>12</v>
      </c>
    </row>
    <row r="27" spans="4:5" x14ac:dyDescent="0.25">
      <c r="D27" s="79">
        <v>93004</v>
      </c>
      <c r="E27">
        <v>1</v>
      </c>
    </row>
    <row r="28" spans="4:5" x14ac:dyDescent="0.25">
      <c r="D28" s="79">
        <v>93003</v>
      </c>
      <c r="E28">
        <v>1</v>
      </c>
    </row>
    <row r="29" spans="4:5" x14ac:dyDescent="0.25">
      <c r="D29" s="79">
        <v>93002</v>
      </c>
      <c r="E29">
        <v>3</v>
      </c>
    </row>
    <row r="30" spans="4:5" x14ac:dyDescent="0.25">
      <c r="D30" s="79">
        <v>93010</v>
      </c>
      <c r="E30">
        <v>1</v>
      </c>
    </row>
    <row r="31" spans="4:5" x14ac:dyDescent="0.25">
      <c r="D31" s="79">
        <v>93005</v>
      </c>
      <c r="E31">
        <v>1</v>
      </c>
    </row>
    <row r="32" spans="4:5" x14ac:dyDescent="0.25">
      <c r="D32" s="79">
        <v>93007</v>
      </c>
      <c r="E32">
        <v>1</v>
      </c>
    </row>
    <row r="33" spans="4:5" x14ac:dyDescent="0.25">
      <c r="D33" s="79">
        <v>93009</v>
      </c>
      <c r="E33">
        <v>1</v>
      </c>
    </row>
    <row r="34" spans="4:5" x14ac:dyDescent="0.25">
      <c r="D34" s="79">
        <v>93006</v>
      </c>
      <c r="E34">
        <v>1</v>
      </c>
    </row>
    <row r="35" spans="4:5" x14ac:dyDescent="0.25">
      <c r="D35" s="79">
        <v>93008</v>
      </c>
      <c r="E35">
        <v>1</v>
      </c>
    </row>
    <row r="36" spans="4:5" x14ac:dyDescent="0.25">
      <c r="D36" s="79">
        <v>93001</v>
      </c>
      <c r="E36">
        <v>1</v>
      </c>
    </row>
    <row r="37" spans="4:5" x14ac:dyDescent="0.25">
      <c r="D37" s="53" t="s">
        <v>222</v>
      </c>
      <c r="E37">
        <v>2</v>
      </c>
    </row>
    <row r="38" spans="4:5" x14ac:dyDescent="0.25">
      <c r="D38" s="79">
        <v>93010</v>
      </c>
      <c r="E38">
        <v>2</v>
      </c>
    </row>
    <row r="39" spans="4:5" x14ac:dyDescent="0.25">
      <c r="D39" s="53" t="s">
        <v>227</v>
      </c>
      <c r="E39">
        <v>2</v>
      </c>
    </row>
    <row r="40" spans="4:5" x14ac:dyDescent="0.25">
      <c r="D40" s="79">
        <v>93005</v>
      </c>
      <c r="E40">
        <v>2</v>
      </c>
    </row>
    <row r="41" spans="4:5" x14ac:dyDescent="0.25">
      <c r="D41" s="53" t="s">
        <v>231</v>
      </c>
      <c r="E41">
        <v>2</v>
      </c>
    </row>
    <row r="42" spans="4:5" x14ac:dyDescent="0.25">
      <c r="D42" s="79">
        <v>93010</v>
      </c>
      <c r="E42">
        <v>2</v>
      </c>
    </row>
    <row r="43" spans="4:5" x14ac:dyDescent="0.25">
      <c r="D43" s="53" t="s">
        <v>294</v>
      </c>
      <c r="E43">
        <v>1</v>
      </c>
    </row>
    <row r="44" spans="4:5" x14ac:dyDescent="0.25">
      <c r="D44" s="79">
        <v>93005</v>
      </c>
      <c r="E44">
        <v>1</v>
      </c>
    </row>
    <row r="45" spans="4:5" x14ac:dyDescent="0.25">
      <c r="D45" s="53" t="s">
        <v>329</v>
      </c>
      <c r="E45">
        <v>1</v>
      </c>
    </row>
    <row r="46" spans="4:5" x14ac:dyDescent="0.25">
      <c r="D46" s="79">
        <v>93003</v>
      </c>
      <c r="E46">
        <v>1</v>
      </c>
    </row>
    <row r="47" spans="4:5" x14ac:dyDescent="0.25">
      <c r="D47" s="53" t="s">
        <v>370</v>
      </c>
      <c r="E47">
        <v>1</v>
      </c>
    </row>
    <row r="48" spans="4:5" x14ac:dyDescent="0.25">
      <c r="D48" s="79">
        <v>93002</v>
      </c>
      <c r="E48">
        <v>1</v>
      </c>
    </row>
    <row r="49" spans="4:5" x14ac:dyDescent="0.25">
      <c r="D49" s="4" t="s">
        <v>418</v>
      </c>
      <c r="E49">
        <v>99</v>
      </c>
    </row>
  </sheetData>
  <sheetProtection formatCells="0" formatColumns="0" formatRows="0" selectLockedCells="1" sort="0" autoFilter="0" pivotTables="0"/>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4033" r:id="rId5" name="Button 1">
              <controlPr defaultSize="0" print="0" autoFill="0" autoPict="0" macro="[0]!RefreshPivotTablesSafely">
                <anchor moveWithCells="1" sizeWithCells="1">
                  <from>
                    <xdr:col>1</xdr:col>
                    <xdr:colOff>3022600</xdr:colOff>
                    <xdr:row>1</xdr:row>
                    <xdr:rowOff>114300</xdr:rowOff>
                  </from>
                  <to>
                    <xdr:col>1</xdr:col>
                    <xdr:colOff>5181600</xdr:colOff>
                    <xdr:row>1</xdr:row>
                    <xdr:rowOff>609600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7B5BD-B850-49E2-B9DC-E6CC75858A51}">
  <sheetPr published="0" codeName="Sheet15">
    <tabColor theme="1"/>
  </sheetPr>
  <dimension ref="A1:XFD72"/>
  <sheetViews>
    <sheetView showGridLines="0" zoomScale="112" zoomScaleNormal="115" workbookViewId="0">
      <selection activeCell="B26" sqref="B26"/>
    </sheetView>
  </sheetViews>
  <sheetFormatPr defaultColWidth="8.453125" defaultRowHeight="12.5" x14ac:dyDescent="0.25"/>
  <cols>
    <col min="1" max="1" width="8.453125" style="7"/>
    <col min="2" max="2" width="35.453125" style="7" customWidth="1"/>
    <col min="3" max="3" width="18.453125" style="25" customWidth="1"/>
    <col min="4" max="4" width="11.1796875" style="52" bestFit="1" customWidth="1"/>
    <col min="5" max="5" width="16.1796875" style="52" customWidth="1"/>
    <col min="6" max="6" width="17.453125" style="25" customWidth="1"/>
    <col min="7" max="7" width="20" style="25" bestFit="1" customWidth="1"/>
    <col min="8" max="8" width="54" style="25" customWidth="1"/>
    <col min="9" max="9" width="79.1796875" style="25" customWidth="1"/>
    <col min="10" max="16384" width="8.453125" style="7"/>
  </cols>
  <sheetData>
    <row r="1" spans="1:16384" s="224" customFormat="1" x14ac:dyDescent="0.25">
      <c r="A1" s="224" t="s">
        <v>0</v>
      </c>
      <c r="B1" s="224" t="s">
        <v>0</v>
      </c>
      <c r="C1" s="241" t="s">
        <v>0</v>
      </c>
      <c r="D1" s="242" t="s">
        <v>0</v>
      </c>
      <c r="E1" s="242" t="s">
        <v>0</v>
      </c>
      <c r="F1" s="241" t="s">
        <v>0</v>
      </c>
      <c r="G1" s="241" t="s">
        <v>0</v>
      </c>
      <c r="H1" s="241" t="s">
        <v>0</v>
      </c>
      <c r="I1" s="241"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9" spans="1:16384" hidden="1" x14ac:dyDescent="0.25">
      <c r="C9" s="211" t="s">
        <v>108</v>
      </c>
      <c r="D9" s="52" t="s">
        <v>403</v>
      </c>
    </row>
    <row r="11" spans="1:16384" x14ac:dyDescent="0.25">
      <c r="C11" s="211" t="s">
        <v>112</v>
      </c>
      <c r="D11" s="212" t="s">
        <v>15</v>
      </c>
      <c r="E11" s="212" t="s">
        <v>113</v>
      </c>
      <c r="F11" s="211" t="s">
        <v>122</v>
      </c>
      <c r="G11" s="211" t="s">
        <v>123</v>
      </c>
      <c r="H11" s="211" t="s">
        <v>120</v>
      </c>
      <c r="I11" s="211" t="s">
        <v>121</v>
      </c>
    </row>
    <row r="12" spans="1:16384" ht="25" x14ac:dyDescent="0.25">
      <c r="C12" s="258" t="s">
        <v>404</v>
      </c>
      <c r="D12" s="258">
        <v>93002</v>
      </c>
      <c r="E12" s="213">
        <v>5</v>
      </c>
      <c r="F12" s="25" t="s">
        <v>200</v>
      </c>
      <c r="G12" s="25" t="s">
        <v>201</v>
      </c>
      <c r="H12" s="25" t="s">
        <v>198</v>
      </c>
      <c r="I12" s="25" t="s">
        <v>199</v>
      </c>
    </row>
    <row r="13" spans="1:16384" ht="13" x14ac:dyDescent="0.25">
      <c r="C13" s="258" t="s">
        <v>404</v>
      </c>
      <c r="D13" s="258">
        <v>93002</v>
      </c>
      <c r="E13" s="213">
        <v>8</v>
      </c>
      <c r="F13" s="25" t="s">
        <v>171</v>
      </c>
      <c r="G13" s="25" t="s">
        <v>209</v>
      </c>
      <c r="H13" s="25" t="s">
        <v>207</v>
      </c>
      <c r="I13" s="25" t="s">
        <v>208</v>
      </c>
    </row>
    <row r="14" spans="1:16384" ht="13" x14ac:dyDescent="0.25">
      <c r="C14" s="258" t="s">
        <v>404</v>
      </c>
      <c r="D14" s="258">
        <v>93002</v>
      </c>
      <c r="E14" s="213">
        <v>60</v>
      </c>
      <c r="F14" s="25" t="s">
        <v>250</v>
      </c>
      <c r="G14" s="25" t="s">
        <v>370</v>
      </c>
      <c r="H14" s="25" t="s">
        <v>368</v>
      </c>
      <c r="I14" s="25" t="s">
        <v>369</v>
      </c>
    </row>
    <row r="15" spans="1:16384" ht="13" x14ac:dyDescent="0.25">
      <c r="C15" s="258" t="s">
        <v>406</v>
      </c>
      <c r="D15" s="222">
        <v>93002</v>
      </c>
      <c r="E15" s="213">
        <v>10</v>
      </c>
      <c r="F15" s="25" t="s">
        <v>217</v>
      </c>
      <c r="G15" s="25" t="s">
        <v>218</v>
      </c>
      <c r="H15" s="25" t="s">
        <v>215</v>
      </c>
      <c r="I15" s="25" t="s">
        <v>216</v>
      </c>
    </row>
    <row r="16" spans="1:16384" ht="25" x14ac:dyDescent="0.25">
      <c r="C16" s="258" t="s">
        <v>406</v>
      </c>
      <c r="D16" s="222">
        <v>93002</v>
      </c>
      <c r="E16" s="213">
        <v>17</v>
      </c>
      <c r="F16" s="25" t="s">
        <v>217</v>
      </c>
      <c r="G16" s="25" t="s">
        <v>213</v>
      </c>
      <c r="H16" s="25" t="s">
        <v>278</v>
      </c>
      <c r="I16" s="25" t="s">
        <v>279</v>
      </c>
    </row>
    <row r="17" spans="3:9" ht="13" x14ac:dyDescent="0.25">
      <c r="C17" s="258" t="s">
        <v>406</v>
      </c>
      <c r="D17" s="222">
        <v>93002</v>
      </c>
      <c r="E17" s="213">
        <v>33</v>
      </c>
      <c r="F17" s="25" t="s">
        <v>226</v>
      </c>
      <c r="G17" s="25" t="s">
        <v>405</v>
      </c>
      <c r="H17" s="25" t="s">
        <v>79</v>
      </c>
      <c r="I17" s="25" t="s">
        <v>315</v>
      </c>
    </row>
    <row r="18" spans="3:9" x14ac:dyDescent="0.25">
      <c r="C18"/>
      <c r="D18"/>
      <c r="E18"/>
      <c r="F18"/>
      <c r="G18"/>
      <c r="H18"/>
      <c r="I18"/>
    </row>
    <row r="19" spans="3:9" x14ac:dyDescent="0.25">
      <c r="C19"/>
      <c r="D19"/>
      <c r="E19"/>
      <c r="F19"/>
      <c r="G19"/>
      <c r="H19"/>
      <c r="I19"/>
    </row>
    <row r="20" spans="3:9" x14ac:dyDescent="0.25">
      <c r="C20"/>
      <c r="D20"/>
      <c r="E20"/>
      <c r="F20"/>
      <c r="G20"/>
      <c r="H20"/>
      <c r="I20"/>
    </row>
    <row r="21" spans="3:9" x14ac:dyDescent="0.25">
      <c r="C21"/>
      <c r="D21"/>
      <c r="E21"/>
      <c r="F21"/>
      <c r="G21"/>
      <c r="H21"/>
      <c r="I21"/>
    </row>
    <row r="22" spans="3:9" x14ac:dyDescent="0.25">
      <c r="C22"/>
      <c r="D22"/>
      <c r="E22"/>
      <c r="F22"/>
      <c r="G22"/>
      <c r="H22"/>
      <c r="I22"/>
    </row>
    <row r="23" spans="3:9" x14ac:dyDescent="0.25">
      <c r="C23"/>
      <c r="D23"/>
      <c r="E23"/>
      <c r="F23"/>
      <c r="G23"/>
      <c r="H23"/>
      <c r="I23"/>
    </row>
    <row r="24" spans="3:9" x14ac:dyDescent="0.25">
      <c r="C24"/>
      <c r="D24"/>
      <c r="E24"/>
      <c r="F24"/>
      <c r="G24"/>
      <c r="H24"/>
      <c r="I24"/>
    </row>
    <row r="25" spans="3:9" x14ac:dyDescent="0.25">
      <c r="C25"/>
      <c r="D25"/>
      <c r="E25"/>
      <c r="F25"/>
      <c r="G25"/>
      <c r="H25"/>
      <c r="I25"/>
    </row>
    <row r="26" spans="3:9" x14ac:dyDescent="0.25">
      <c r="C26"/>
      <c r="D26"/>
      <c r="E26"/>
      <c r="F26"/>
      <c r="G26"/>
      <c r="H26"/>
      <c r="I26"/>
    </row>
    <row r="27" spans="3:9" x14ac:dyDescent="0.25">
      <c r="C27"/>
      <c r="D27"/>
      <c r="E27"/>
      <c r="F27"/>
      <c r="G27"/>
      <c r="H27"/>
      <c r="I27"/>
    </row>
    <row r="28" spans="3:9" x14ac:dyDescent="0.25">
      <c r="C28"/>
      <c r="D28"/>
      <c r="E28"/>
      <c r="F28"/>
      <c r="G28"/>
      <c r="H28"/>
      <c r="I28"/>
    </row>
    <row r="29" spans="3:9" x14ac:dyDescent="0.25">
      <c r="C29"/>
      <c r="D29"/>
      <c r="E29"/>
      <c r="F29"/>
      <c r="G29"/>
      <c r="H29"/>
      <c r="I29"/>
    </row>
    <row r="30" spans="3:9" x14ac:dyDescent="0.25">
      <c r="C30"/>
      <c r="D30"/>
      <c r="E30"/>
      <c r="F30"/>
      <c r="G30"/>
      <c r="H30"/>
      <c r="I30"/>
    </row>
    <row r="31" spans="3:9" x14ac:dyDescent="0.25">
      <c r="C31"/>
      <c r="D31"/>
      <c r="E31"/>
      <c r="F31"/>
      <c r="G31"/>
      <c r="H31"/>
      <c r="I31"/>
    </row>
    <row r="32" spans="3:9" x14ac:dyDescent="0.25">
      <c r="C32"/>
      <c r="D32"/>
      <c r="E32"/>
      <c r="F32"/>
      <c r="G32"/>
      <c r="H32"/>
      <c r="I32"/>
    </row>
    <row r="33" spans="3:9" x14ac:dyDescent="0.25">
      <c r="C33"/>
      <c r="D33"/>
      <c r="E33"/>
      <c r="F33"/>
      <c r="G33"/>
      <c r="H33"/>
      <c r="I33"/>
    </row>
    <row r="34" spans="3:9" x14ac:dyDescent="0.25">
      <c r="C34"/>
      <c r="D34"/>
      <c r="E34"/>
      <c r="F34"/>
      <c r="G34"/>
      <c r="H34"/>
      <c r="I34"/>
    </row>
    <row r="35" spans="3:9" x14ac:dyDescent="0.25">
      <c r="C35"/>
      <c r="D35"/>
      <c r="E35"/>
      <c r="F35"/>
      <c r="G35"/>
      <c r="H35"/>
      <c r="I35"/>
    </row>
    <row r="36" spans="3:9" x14ac:dyDescent="0.25">
      <c r="C36"/>
      <c r="D36"/>
      <c r="E36"/>
      <c r="F36"/>
      <c r="G36"/>
      <c r="H36"/>
      <c r="I36"/>
    </row>
    <row r="37" spans="3:9" x14ac:dyDescent="0.25">
      <c r="C37"/>
      <c r="D37"/>
      <c r="E37"/>
      <c r="F37"/>
      <c r="G37"/>
      <c r="H37"/>
      <c r="I37"/>
    </row>
    <row r="38" spans="3:9" x14ac:dyDescent="0.25">
      <c r="C38"/>
      <c r="D38"/>
      <c r="E38"/>
      <c r="F38"/>
      <c r="G38"/>
      <c r="H38"/>
      <c r="I38"/>
    </row>
    <row r="39" spans="3:9" x14ac:dyDescent="0.25">
      <c r="C39"/>
      <c r="D39"/>
      <c r="E39"/>
      <c r="F39"/>
      <c r="G39"/>
      <c r="H39"/>
      <c r="I39"/>
    </row>
    <row r="40" spans="3:9" x14ac:dyDescent="0.25">
      <c r="C40"/>
      <c r="D40"/>
      <c r="E40"/>
      <c r="F40"/>
      <c r="G40"/>
      <c r="H40"/>
      <c r="I40"/>
    </row>
    <row r="41" spans="3:9" x14ac:dyDescent="0.25">
      <c r="C41"/>
      <c r="D41"/>
      <c r="E41"/>
      <c r="F41"/>
      <c r="G41"/>
      <c r="H41"/>
      <c r="I41"/>
    </row>
    <row r="42" spans="3:9" x14ac:dyDescent="0.25">
      <c r="C42"/>
      <c r="D42"/>
      <c r="E42"/>
      <c r="F42"/>
      <c r="G42"/>
      <c r="H42"/>
      <c r="I42"/>
    </row>
    <row r="43" spans="3:9" x14ac:dyDescent="0.25">
      <c r="C43"/>
      <c r="D43"/>
      <c r="E43"/>
      <c r="F43"/>
      <c r="G43"/>
      <c r="H43"/>
      <c r="I43"/>
    </row>
    <row r="44" spans="3:9" x14ac:dyDescent="0.25">
      <c r="C44"/>
      <c r="D44"/>
      <c r="E44"/>
      <c r="F44"/>
      <c r="G44"/>
      <c r="H44"/>
      <c r="I44"/>
    </row>
    <row r="45" spans="3:9" x14ac:dyDescent="0.25">
      <c r="C45"/>
      <c r="D45"/>
      <c r="E45"/>
      <c r="F45"/>
      <c r="G45"/>
      <c r="H45"/>
      <c r="I45"/>
    </row>
    <row r="46" spans="3:9" x14ac:dyDescent="0.25">
      <c r="C46"/>
      <c r="D46"/>
      <c r="E46"/>
      <c r="F46"/>
      <c r="G46"/>
      <c r="H46"/>
      <c r="I46"/>
    </row>
    <row r="47" spans="3:9" x14ac:dyDescent="0.25">
      <c r="C47"/>
      <c r="D47"/>
      <c r="E47"/>
      <c r="F47"/>
      <c r="G47"/>
      <c r="H47"/>
      <c r="I47"/>
    </row>
    <row r="48" spans="3:9" x14ac:dyDescent="0.25">
      <c r="C48"/>
      <c r="D48"/>
      <c r="E48"/>
      <c r="F48"/>
      <c r="G48"/>
      <c r="H48"/>
      <c r="I48"/>
    </row>
    <row r="49" spans="3:9" x14ac:dyDescent="0.25">
      <c r="C49"/>
      <c r="D49"/>
      <c r="E49"/>
      <c r="F49"/>
      <c r="G49"/>
      <c r="H49"/>
      <c r="I49"/>
    </row>
    <row r="50" spans="3:9" x14ac:dyDescent="0.25">
      <c r="C50"/>
      <c r="D50"/>
      <c r="E50"/>
      <c r="F50"/>
      <c r="G50"/>
      <c r="H50"/>
      <c r="I50"/>
    </row>
    <row r="51" spans="3:9" x14ac:dyDescent="0.25">
      <c r="C51"/>
      <c r="D51"/>
      <c r="E51"/>
      <c r="F51"/>
      <c r="G51"/>
      <c r="H51"/>
      <c r="I51"/>
    </row>
    <row r="52" spans="3:9" x14ac:dyDescent="0.25">
      <c r="C52"/>
      <c r="D52"/>
      <c r="E52"/>
      <c r="F52"/>
      <c r="G52"/>
      <c r="H52"/>
      <c r="I52"/>
    </row>
    <row r="53" spans="3:9" x14ac:dyDescent="0.25">
      <c r="C53"/>
      <c r="D53"/>
      <c r="E53"/>
      <c r="F53"/>
      <c r="G53"/>
      <c r="H53"/>
      <c r="I53"/>
    </row>
    <row r="54" spans="3:9" x14ac:dyDescent="0.25">
      <c r="C54"/>
      <c r="D54"/>
      <c r="E54"/>
      <c r="F54"/>
      <c r="G54"/>
      <c r="H54"/>
      <c r="I54"/>
    </row>
    <row r="55" spans="3:9" x14ac:dyDescent="0.25">
      <c r="C55"/>
      <c r="D55"/>
      <c r="E55"/>
      <c r="F55"/>
      <c r="G55"/>
      <c r="H55"/>
      <c r="I55"/>
    </row>
    <row r="56" spans="3:9" x14ac:dyDescent="0.25">
      <c r="C56"/>
      <c r="D56"/>
      <c r="E56"/>
      <c r="F56"/>
      <c r="G56"/>
      <c r="H56"/>
      <c r="I56"/>
    </row>
    <row r="57" spans="3:9" x14ac:dyDescent="0.25">
      <c r="C57"/>
      <c r="D57"/>
      <c r="E57"/>
      <c r="F57"/>
      <c r="G57"/>
      <c r="H57"/>
      <c r="I57"/>
    </row>
    <row r="58" spans="3:9" x14ac:dyDescent="0.25">
      <c r="C58"/>
      <c r="D58"/>
      <c r="E58"/>
      <c r="F58"/>
      <c r="G58"/>
      <c r="H58"/>
      <c r="I58"/>
    </row>
    <row r="59" spans="3:9" x14ac:dyDescent="0.25">
      <c r="C59"/>
      <c r="D59"/>
      <c r="E59"/>
      <c r="F59"/>
      <c r="G59"/>
      <c r="H59"/>
      <c r="I59"/>
    </row>
    <row r="60" spans="3:9" x14ac:dyDescent="0.25">
      <c r="C60"/>
      <c r="D60"/>
      <c r="E60"/>
      <c r="F60"/>
      <c r="G60"/>
      <c r="H60"/>
      <c r="I60"/>
    </row>
    <row r="61" spans="3:9" x14ac:dyDescent="0.25">
      <c r="C61"/>
      <c r="D61"/>
      <c r="E61"/>
      <c r="F61"/>
      <c r="G61"/>
      <c r="H61"/>
      <c r="I61"/>
    </row>
    <row r="62" spans="3:9" x14ac:dyDescent="0.25">
      <c r="C62"/>
      <c r="D62"/>
      <c r="E62"/>
      <c r="F62"/>
      <c r="G62"/>
      <c r="H62"/>
      <c r="I62"/>
    </row>
    <row r="63" spans="3:9" x14ac:dyDescent="0.25">
      <c r="C63"/>
      <c r="D63"/>
      <c r="E63"/>
      <c r="F63"/>
      <c r="G63"/>
      <c r="H63"/>
      <c r="I63"/>
    </row>
    <row r="64" spans="3:9" x14ac:dyDescent="0.25">
      <c r="C64"/>
      <c r="D64"/>
      <c r="E64"/>
      <c r="F64"/>
      <c r="G64"/>
      <c r="H64"/>
      <c r="I64"/>
    </row>
    <row r="65" spans="3:9" x14ac:dyDescent="0.25">
      <c r="C65"/>
      <c r="D65"/>
      <c r="E65"/>
      <c r="F65"/>
      <c r="G65"/>
      <c r="H65"/>
      <c r="I65"/>
    </row>
    <row r="66" spans="3:9" x14ac:dyDescent="0.25">
      <c r="C66"/>
      <c r="D66"/>
      <c r="E66"/>
      <c r="F66"/>
      <c r="G66"/>
      <c r="H66"/>
      <c r="I66"/>
    </row>
    <row r="67" spans="3:9" x14ac:dyDescent="0.25">
      <c r="C67"/>
      <c r="D67"/>
      <c r="E67"/>
      <c r="F67"/>
      <c r="G67"/>
      <c r="H67"/>
      <c r="I67"/>
    </row>
    <row r="68" spans="3:9" x14ac:dyDescent="0.25">
      <c r="C68"/>
      <c r="D68"/>
      <c r="E68"/>
      <c r="F68"/>
      <c r="G68"/>
      <c r="H68"/>
      <c r="I68"/>
    </row>
    <row r="69" spans="3:9" x14ac:dyDescent="0.25">
      <c r="C69"/>
      <c r="D69"/>
      <c r="E69"/>
      <c r="F69"/>
      <c r="G69"/>
      <c r="H69"/>
      <c r="I69"/>
    </row>
    <row r="70" spans="3:9" x14ac:dyDescent="0.25">
      <c r="C70"/>
      <c r="D70"/>
      <c r="E70"/>
      <c r="F70"/>
      <c r="G70"/>
      <c r="H70"/>
      <c r="I70"/>
    </row>
    <row r="71" spans="3:9" x14ac:dyDescent="0.25">
      <c r="C71"/>
      <c r="D71"/>
      <c r="E71"/>
      <c r="F71"/>
      <c r="G71"/>
      <c r="H71"/>
      <c r="I71"/>
    </row>
    <row r="72" spans="3:9" x14ac:dyDescent="0.25">
      <c r="C72"/>
      <c r="D72"/>
      <c r="E72"/>
      <c r="F72"/>
      <c r="G72"/>
      <c r="H72"/>
      <c r="I72"/>
    </row>
  </sheetData>
  <sheetProtection selectLockedCells="1" sort="0" autoFilter="0" pivotTables="0"/>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5298" r:id="rId4" name="Button 2">
              <controlPr defaultSize="0" print="0" autoFill="0" autoPict="0" macro="[0]!RefreshPivotTablesSafely">
                <anchor moveWithCells="1" sizeWithCells="1">
                  <from>
                    <xdr:col>0</xdr:col>
                    <xdr:colOff>76200</xdr:colOff>
                    <xdr:row>3</xdr:row>
                    <xdr:rowOff>114300</xdr:rowOff>
                  </from>
                  <to>
                    <xdr:col>1</xdr:col>
                    <xdr:colOff>1612900</xdr:colOff>
                    <xdr:row>6</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B3545-04A5-1549-BD1E-C1D9E00C9587}">
  <sheetPr published="0" codeName="Sheet10">
    <tabColor theme="1"/>
  </sheetPr>
  <dimension ref="A1:XFD21"/>
  <sheetViews>
    <sheetView showGridLines="0" zoomScale="130" zoomScaleNormal="130" workbookViewId="0">
      <selection activeCell="B5" sqref="B5"/>
    </sheetView>
  </sheetViews>
  <sheetFormatPr defaultColWidth="11.453125" defaultRowHeight="12.5" x14ac:dyDescent="0.25"/>
  <cols>
    <col min="1" max="2" width="11.453125" style="7"/>
    <col min="3" max="3" width="18.81640625" style="7" customWidth="1"/>
    <col min="4" max="4" width="11.453125" style="49"/>
    <col min="5" max="5" width="15.453125" style="49" customWidth="1"/>
    <col min="6" max="6" width="14.81640625" customWidth="1"/>
    <col min="7" max="7" width="13.453125" style="7" customWidth="1"/>
    <col min="8" max="8" width="0" hidden="1" customWidth="1"/>
    <col min="9" max="9" width="12.453125" customWidth="1"/>
    <col min="10" max="10" width="13" style="7" customWidth="1"/>
    <col min="11" max="11" width="11.453125" style="7" customWidth="1"/>
    <col min="12" max="12" width="26.453125" style="7" customWidth="1"/>
    <col min="13" max="14" width="0" style="7" hidden="1" customWidth="1"/>
    <col min="15" max="15" width="12.453125" style="7" customWidth="1"/>
    <col min="16" max="16" width="13.453125" customWidth="1"/>
    <col min="17" max="17" width="17.453125" style="7" customWidth="1"/>
    <col min="18" max="18" width="10.453125" style="7" customWidth="1"/>
    <col min="19" max="19" width="14.1796875" style="7" customWidth="1"/>
    <col min="20" max="20" width="8.453125" style="7" customWidth="1"/>
    <col min="21" max="22" width="18.453125" style="7" customWidth="1"/>
    <col min="23" max="16384" width="11.453125" style="7"/>
  </cols>
  <sheetData>
    <row r="1" spans="1:16384" s="224" customFormat="1" ht="14.25" customHeight="1" x14ac:dyDescent="0.25">
      <c r="A1" s="224" t="s">
        <v>0</v>
      </c>
      <c r="B1" s="224" t="s">
        <v>0</v>
      </c>
      <c r="C1" s="224" t="s">
        <v>0</v>
      </c>
      <c r="D1" s="226" t="s">
        <v>0</v>
      </c>
      <c r="E1" s="226" t="s">
        <v>0</v>
      </c>
      <c r="F1" s="224" t="s">
        <v>0</v>
      </c>
      <c r="G1" s="224" t="s">
        <v>0</v>
      </c>
      <c r="H1" s="224" t="s">
        <v>0</v>
      </c>
      <c r="I1" s="224"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s="115" customFormat="1" ht="70" customHeight="1" x14ac:dyDescent="0.25">
      <c r="D2" s="208"/>
      <c r="E2" s="208"/>
    </row>
    <row r="3" spans="1:16384" ht="13" x14ac:dyDescent="0.25">
      <c r="C3" s="7" t="s">
        <v>373</v>
      </c>
      <c r="D3" s="259" t="s">
        <v>374</v>
      </c>
      <c r="E3" s="260"/>
      <c r="F3" s="260"/>
      <c r="G3" s="261"/>
      <c r="I3" s="259" t="s">
        <v>375</v>
      </c>
      <c r="J3" s="260"/>
      <c r="K3" s="260"/>
      <c r="L3" s="260"/>
      <c r="M3" s="260"/>
      <c r="N3" s="260"/>
      <c r="O3" s="260"/>
      <c r="P3" s="261"/>
    </row>
    <row r="4" spans="1:16384" s="41" customFormat="1" ht="53.25" customHeight="1" x14ac:dyDescent="0.25">
      <c r="C4" s="89" t="s">
        <v>376</v>
      </c>
      <c r="D4" s="209" t="s">
        <v>15</v>
      </c>
      <c r="E4" s="209" t="s">
        <v>377</v>
      </c>
      <c r="F4" s="6" t="s">
        <v>378</v>
      </c>
      <c r="G4" s="6" t="s">
        <v>379</v>
      </c>
      <c r="H4" s="16" t="s">
        <v>380</v>
      </c>
      <c r="I4" s="6" t="s">
        <v>381</v>
      </c>
      <c r="J4" s="80" t="s">
        <v>382</v>
      </c>
      <c r="K4" s="80" t="s">
        <v>383</v>
      </c>
      <c r="L4" s="6" t="s">
        <v>384</v>
      </c>
      <c r="M4" s="80" t="s">
        <v>385</v>
      </c>
      <c r="N4" s="80" t="s">
        <v>386</v>
      </c>
      <c r="O4" s="6" t="s">
        <v>387</v>
      </c>
      <c r="P4" s="6" t="s">
        <v>388</v>
      </c>
      <c r="Q4" s="91" t="s">
        <v>49</v>
      </c>
      <c r="R4" s="92" t="s">
        <v>50</v>
      </c>
    </row>
    <row r="5" spans="1:16384" x14ac:dyDescent="0.25">
      <c r="C5" s="90" t="str">
        <f>(TblMaintenanceRecord[[#This Row],[Asset ID]]&amp;"-"&amp;TblMaintenanceRecord[[#This Row],[Maintenance Start Date]])</f>
        <v>93001-45828</v>
      </c>
      <c r="D5" s="49">
        <v>93001</v>
      </c>
      <c r="E5" s="42">
        <v>45828</v>
      </c>
      <c r="F5" s="7" t="s">
        <v>389</v>
      </c>
      <c r="G5" s="7" t="s">
        <v>390</v>
      </c>
      <c r="H5" s="7"/>
      <c r="I5" t="s">
        <v>194</v>
      </c>
      <c r="J5" s="7">
        <v>5188</v>
      </c>
      <c r="K5" s="7">
        <v>336</v>
      </c>
      <c r="L5" s="15"/>
      <c r="O5" s="77"/>
      <c r="P5" s="7" t="s">
        <v>391</v>
      </c>
      <c r="Q5" s="83">
        <v>45926.4531712963</v>
      </c>
      <c r="R5" t="s">
        <v>57</v>
      </c>
    </row>
    <row r="6" spans="1:16384" x14ac:dyDescent="0.25">
      <c r="C6" s="90" t="str">
        <f>(TblMaintenanceRecord[[#This Row],[Asset ID]]&amp;"-"&amp;TblMaintenanceRecord[[#This Row],[Maintenance Start Date]])</f>
        <v>93002-45828</v>
      </c>
      <c r="D6" s="49">
        <v>93002</v>
      </c>
      <c r="E6" s="42">
        <v>45828</v>
      </c>
      <c r="F6" s="7" t="s">
        <v>389</v>
      </c>
      <c r="G6" s="7" t="s">
        <v>390</v>
      </c>
      <c r="H6" s="7"/>
      <c r="I6" t="s">
        <v>194</v>
      </c>
      <c r="J6" s="7">
        <v>6200</v>
      </c>
      <c r="K6" s="7">
        <v>190</v>
      </c>
      <c r="L6" s="15" t="s">
        <v>392</v>
      </c>
      <c r="O6" s="77"/>
      <c r="P6" s="7" t="s">
        <v>391</v>
      </c>
      <c r="Q6" s="83">
        <v>45933.617407407408</v>
      </c>
      <c r="R6" t="s">
        <v>57</v>
      </c>
    </row>
    <row r="7" spans="1:16384" x14ac:dyDescent="0.25">
      <c r="C7" s="90" t="str">
        <f>(TblMaintenanceRecord[[#This Row],[Asset ID]]&amp;"-"&amp;TblMaintenanceRecord[[#This Row],[Maintenance Start Date]])</f>
        <v>93003-45922</v>
      </c>
      <c r="D7" s="49">
        <v>93003</v>
      </c>
      <c r="E7" s="42">
        <v>45922</v>
      </c>
      <c r="F7" s="7" t="s">
        <v>389</v>
      </c>
      <c r="G7" s="7" t="s">
        <v>390</v>
      </c>
      <c r="H7" s="7"/>
      <c r="I7" s="10" t="s">
        <v>194</v>
      </c>
      <c r="J7" s="7">
        <v>492</v>
      </c>
      <c r="K7" s="7">
        <v>166</v>
      </c>
      <c r="L7" s="15" t="s">
        <v>393</v>
      </c>
      <c r="O7" s="77"/>
      <c r="P7" s="7" t="s">
        <v>391</v>
      </c>
      <c r="Q7" s="83">
        <v>45933.617939814816</v>
      </c>
      <c r="R7" t="s">
        <v>57</v>
      </c>
    </row>
    <row r="8" spans="1:16384" x14ac:dyDescent="0.25">
      <c r="C8" s="90" t="str">
        <f>(TblMaintenanceRecord[[#This Row],[Asset ID]]&amp;"-"&amp;TblMaintenanceRecord[[#This Row],[Maintenance Start Date]])</f>
        <v>93004-45896</v>
      </c>
      <c r="D8" s="49">
        <v>93004</v>
      </c>
      <c r="E8" s="104">
        <v>45896</v>
      </c>
      <c r="F8" s="7" t="s">
        <v>389</v>
      </c>
      <c r="G8" s="7" t="s">
        <v>390</v>
      </c>
      <c r="H8" s="7"/>
      <c r="I8" s="10" t="s">
        <v>194</v>
      </c>
      <c r="J8" s="7">
        <v>519</v>
      </c>
      <c r="K8" s="7">
        <v>151</v>
      </c>
      <c r="L8" s="15" t="s">
        <v>394</v>
      </c>
      <c r="O8" s="88"/>
      <c r="P8" s="7" t="s">
        <v>391</v>
      </c>
      <c r="Q8" s="83">
        <v>45933.618611111109</v>
      </c>
      <c r="R8" t="s">
        <v>57</v>
      </c>
    </row>
    <row r="9" spans="1:16384" x14ac:dyDescent="0.25">
      <c r="C9" s="90" t="str">
        <f>(TblMaintenanceRecord[[#This Row],[Asset ID]]&amp;"-"&amp;TblMaintenanceRecord[[#This Row],[Maintenance Start Date]])</f>
        <v>93005-45896</v>
      </c>
      <c r="D9" s="210">
        <v>93005</v>
      </c>
      <c r="E9" s="42">
        <v>45896</v>
      </c>
      <c r="F9" s="7" t="s">
        <v>389</v>
      </c>
      <c r="G9" s="7" t="s">
        <v>390</v>
      </c>
      <c r="H9" s="7"/>
      <c r="I9" s="10" t="s">
        <v>194</v>
      </c>
      <c r="J9" s="7">
        <v>241</v>
      </c>
      <c r="K9" s="7">
        <v>124</v>
      </c>
      <c r="L9" s="15" t="s">
        <v>395</v>
      </c>
      <c r="O9" s="77"/>
      <c r="P9" s="7" t="s">
        <v>391</v>
      </c>
      <c r="Q9" s="83">
        <v>45933.618888888886</v>
      </c>
      <c r="R9" t="s">
        <v>57</v>
      </c>
    </row>
    <row r="10" spans="1:16384" x14ac:dyDescent="0.25">
      <c r="C10" s="90" t="str">
        <f>(TblMaintenanceRecord[[#This Row],[Asset ID]]&amp;"-"&amp;TblMaintenanceRecord[[#This Row],[Maintenance Start Date]])</f>
        <v>93006-45917</v>
      </c>
      <c r="D10" s="210">
        <v>93006</v>
      </c>
      <c r="E10" s="42">
        <v>45917</v>
      </c>
      <c r="F10" s="7" t="s">
        <v>389</v>
      </c>
      <c r="G10" s="7" t="s">
        <v>390</v>
      </c>
      <c r="H10" s="7"/>
      <c r="I10" s="10" t="s">
        <v>194</v>
      </c>
      <c r="J10" s="7">
        <v>800</v>
      </c>
      <c r="K10" s="7">
        <v>101</v>
      </c>
      <c r="L10" s="15" t="s">
        <v>396</v>
      </c>
      <c r="O10" s="77"/>
      <c r="P10" s="7" t="s">
        <v>391</v>
      </c>
      <c r="Q10" s="83">
        <v>45933.619687500002</v>
      </c>
      <c r="R10" t="s">
        <v>57</v>
      </c>
    </row>
    <row r="11" spans="1:16384" x14ac:dyDescent="0.25">
      <c r="C11" s="90" t="str">
        <f>(TblMaintenanceRecord[[#This Row],[Asset ID]]&amp;"-"&amp;TblMaintenanceRecord[[#This Row],[Maintenance Start Date]])</f>
        <v>93007-45917</v>
      </c>
      <c r="D11" s="210">
        <v>93007</v>
      </c>
      <c r="E11" s="42">
        <v>45917</v>
      </c>
      <c r="F11" s="7" t="s">
        <v>389</v>
      </c>
      <c r="G11" s="7" t="s">
        <v>390</v>
      </c>
      <c r="H11" s="7"/>
      <c r="I11" s="10" t="s">
        <v>194</v>
      </c>
      <c r="J11" s="7">
        <v>2685</v>
      </c>
      <c r="K11" s="7">
        <v>190</v>
      </c>
      <c r="L11" s="15" t="s">
        <v>397</v>
      </c>
      <c r="O11" s="77"/>
      <c r="P11" s="7" t="s">
        <v>391</v>
      </c>
      <c r="Q11" s="83">
        <v>45933.620011574072</v>
      </c>
      <c r="R11" t="s">
        <v>57</v>
      </c>
    </row>
    <row r="12" spans="1:16384" x14ac:dyDescent="0.25">
      <c r="C12" s="90" t="str">
        <f>(TblMaintenanceRecord[[#This Row],[Asset ID]]&amp;"-"&amp;TblMaintenanceRecord[[#This Row],[Maintenance Start Date]])</f>
        <v>93008-45903</v>
      </c>
      <c r="D12" s="210">
        <v>93008</v>
      </c>
      <c r="E12" s="42">
        <v>45903</v>
      </c>
      <c r="F12" s="7" t="s">
        <v>389</v>
      </c>
      <c r="G12" s="7" t="s">
        <v>390</v>
      </c>
      <c r="H12" s="7"/>
      <c r="I12" s="10" t="s">
        <v>194</v>
      </c>
      <c r="J12" s="7">
        <v>128</v>
      </c>
      <c r="K12" s="7">
        <v>97</v>
      </c>
      <c r="L12" s="15" t="s">
        <v>398</v>
      </c>
      <c r="O12" s="77"/>
      <c r="P12" s="7" t="s">
        <v>391</v>
      </c>
      <c r="Q12" s="83">
        <v>45933.620289351849</v>
      </c>
      <c r="R12" t="s">
        <v>57</v>
      </c>
    </row>
    <row r="13" spans="1:16384" x14ac:dyDescent="0.25">
      <c r="C13" s="90" t="str">
        <f>(TblMaintenanceRecord[[#This Row],[Asset ID]]&amp;"-"&amp;TblMaintenanceRecord[[#This Row],[Maintenance Start Date]])</f>
        <v>93009-45903</v>
      </c>
      <c r="D13" s="210">
        <v>93009</v>
      </c>
      <c r="E13" s="42">
        <v>45903</v>
      </c>
      <c r="F13" s="7" t="s">
        <v>389</v>
      </c>
      <c r="G13" s="7" t="s">
        <v>390</v>
      </c>
      <c r="H13" s="7"/>
      <c r="I13" s="10" t="s">
        <v>194</v>
      </c>
      <c r="J13" s="7">
        <v>228</v>
      </c>
      <c r="K13" s="7">
        <v>99</v>
      </c>
      <c r="L13" s="15" t="s">
        <v>399</v>
      </c>
      <c r="O13" s="77"/>
      <c r="P13" s="7" t="s">
        <v>391</v>
      </c>
      <c r="Q13" s="83">
        <v>45933.621388888889</v>
      </c>
      <c r="R13" t="s">
        <v>57</v>
      </c>
    </row>
    <row r="14" spans="1:16384" x14ac:dyDescent="0.25">
      <c r="C14" s="90" t="str">
        <f>(TblMaintenanceRecord[[#This Row],[Asset ID]]&amp;"-"&amp;TblMaintenanceRecord[[#This Row],[Maintenance Start Date]])</f>
        <v>93010-45887</v>
      </c>
      <c r="D14" s="210">
        <v>93010</v>
      </c>
      <c r="E14" s="42">
        <v>45887</v>
      </c>
      <c r="F14" s="7" t="s">
        <v>389</v>
      </c>
      <c r="G14" s="7" t="s">
        <v>390</v>
      </c>
      <c r="H14" s="7"/>
      <c r="I14" s="10" t="s">
        <v>194</v>
      </c>
      <c r="J14" s="7">
        <v>1787</v>
      </c>
      <c r="K14" s="7">
        <v>84</v>
      </c>
      <c r="L14" s="15"/>
      <c r="O14" s="77"/>
      <c r="P14" s="7" t="s">
        <v>391</v>
      </c>
      <c r="Q14" s="83">
        <v>45930.503136574072</v>
      </c>
      <c r="R14" t="s">
        <v>57</v>
      </c>
    </row>
    <row r="15" spans="1:16384" x14ac:dyDescent="0.25">
      <c r="C15" s="90" t="str">
        <f>(TblMaintenanceRecord[[#This Row],[Asset ID]]&amp;"-"&amp;TblMaintenanceRecord[[#This Row],[Maintenance Start Date]])</f>
        <v>93002-45925</v>
      </c>
      <c r="D15" s="210">
        <v>93002</v>
      </c>
      <c r="E15" s="42">
        <v>45925</v>
      </c>
      <c r="F15" s="7" t="s">
        <v>389</v>
      </c>
      <c r="G15" s="7" t="s">
        <v>400</v>
      </c>
      <c r="H15" s="7"/>
      <c r="I15" s="10" t="s">
        <v>194</v>
      </c>
      <c r="J15" s="7">
        <v>6898</v>
      </c>
      <c r="K15" s="7">
        <v>250</v>
      </c>
      <c r="L15" s="15" t="s">
        <v>401</v>
      </c>
      <c r="O15" s="77">
        <v>45931</v>
      </c>
      <c r="P15" s="7" t="s">
        <v>391</v>
      </c>
      <c r="Q15" s="83">
        <v>45933.617083333331</v>
      </c>
      <c r="R15" t="s">
        <v>57</v>
      </c>
    </row>
    <row r="16" spans="1:16384" x14ac:dyDescent="0.25">
      <c r="C16" s="90" t="str">
        <f>(TblMaintenanceRecord[[#This Row],[Asset ID]]&amp;"-"&amp;TblMaintenanceRecord[[#This Row],[Maintenance Start Date]])</f>
        <v>93001-45936</v>
      </c>
      <c r="D16" s="210">
        <v>93001</v>
      </c>
      <c r="E16" s="42">
        <v>45936</v>
      </c>
      <c r="F16" s="7" t="s">
        <v>389</v>
      </c>
      <c r="G16" s="7" t="s">
        <v>390</v>
      </c>
      <c r="H16" s="7"/>
      <c r="I16" s="10" t="s">
        <v>194</v>
      </c>
      <c r="J16" s="7">
        <v>5188</v>
      </c>
      <c r="K16" s="7">
        <v>366</v>
      </c>
      <c r="L16" s="15"/>
      <c r="O16" s="77"/>
      <c r="P16" s="7"/>
      <c r="Q16" s="83">
        <v>45933.614305555559</v>
      </c>
      <c r="R16" t="s">
        <v>57</v>
      </c>
    </row>
    <row r="21" spans="11:11" x14ac:dyDescent="0.25">
      <c r="K21" s="108"/>
    </row>
  </sheetData>
  <sheetProtection formatCells="0" formatColumns="0" formatRows="0" selectLockedCells="1" sort="0" autoFilter="0" pivotTables="0"/>
  <mergeCells count="2">
    <mergeCell ref="D3:G3"/>
    <mergeCell ref="I3:P3"/>
  </mergeCells>
  <dataValidations count="4">
    <dataValidation type="list" allowBlank="1" showInputMessage="1" showErrorMessage="1" sqref="F5:F16" xr:uid="{91A3E046-FA6E-4F4D-9120-FC54897E5676}">
      <formula1>VarMaintenanceType</formula1>
    </dataValidation>
    <dataValidation type="list" allowBlank="1" showInputMessage="1" showErrorMessage="1" sqref="G5:G16" xr:uid="{0F4CC302-D426-4918-B424-843D7AFC2B9C}">
      <formula1>VarExamType</formula1>
    </dataValidation>
    <dataValidation type="list" allowBlank="1" showInputMessage="1" showErrorMessage="1" sqref="D5:D16 H5:H16" xr:uid="{E2B40D52-4DFC-644B-BBA8-12368FB53085}">
      <formula1>VarAssetIDLookup</formula1>
    </dataValidation>
    <dataValidation type="list" allowBlank="1" showInputMessage="1" showErrorMessage="1" sqref="P5:P16" xr:uid="{229F5978-5024-4E90-B011-0100191E48E5}">
      <formula1>VarUserID</formula1>
    </dataValidation>
  </dataValidations>
  <hyperlinks>
    <hyperlink ref="L15" r:id="rId1" xr:uid="{67960B14-9511-4A3C-B668-4730F0DE685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54" r:id="rId5" name="Button 6">
              <controlPr defaultSize="0" print="0" autoFill="0" autoPict="0" macro="[0]!Sheet10.TblMaintenanceRecordAddRow">
                <anchor moveWithCells="1" sizeWithCells="1">
                  <from>
                    <xdr:col>0</xdr:col>
                    <xdr:colOff>76200</xdr:colOff>
                    <xdr:row>2</xdr:row>
                    <xdr:rowOff>114300</xdr:rowOff>
                  </from>
                  <to>
                    <xdr:col>1</xdr:col>
                    <xdr:colOff>88900</xdr:colOff>
                    <xdr:row>3</xdr:row>
                    <xdr:rowOff>266700</xdr:rowOff>
                  </to>
                </anchor>
              </controlPr>
            </control>
          </mc:Choice>
        </mc:AlternateContent>
        <mc:AlternateContent xmlns:mc="http://schemas.openxmlformats.org/markup-compatibility/2006">
          <mc:Choice Requires="x14">
            <control shapeId="27655" r:id="rId6" name="Button 7">
              <controlPr defaultSize="0" print="0" autoFill="0" autoPict="0" macro="[0]!InsertHyperlinkViaPrompt">
                <anchor moveWithCells="1" sizeWithCells="1">
                  <from>
                    <xdr:col>0</xdr:col>
                    <xdr:colOff>50800</xdr:colOff>
                    <xdr:row>3</xdr:row>
                    <xdr:rowOff>342900</xdr:rowOff>
                  </from>
                  <to>
                    <xdr:col>1</xdr:col>
                    <xdr:colOff>317500</xdr:colOff>
                    <xdr:row>3</xdr:row>
                    <xdr:rowOff>609600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37FB3-0254-497A-9258-D79DE80573B2}">
  <sheetPr published="0" codeName="Sheet20">
    <tabColor theme="1"/>
  </sheetPr>
  <dimension ref="A1:XFD4"/>
  <sheetViews>
    <sheetView showGridLines="0" zoomScale="115" zoomScaleNormal="115" workbookViewId="0">
      <selection activeCell="C11" sqref="C11"/>
    </sheetView>
  </sheetViews>
  <sheetFormatPr defaultColWidth="8.81640625" defaultRowHeight="12.5" x14ac:dyDescent="0.25"/>
  <cols>
    <col min="1" max="1" width="54.453125" customWidth="1"/>
    <col min="2" max="2" width="21.453125" style="7" customWidth="1"/>
    <col min="3" max="3" width="11.1796875" style="7" customWidth="1"/>
    <col min="4" max="4" width="41.453125" style="48" customWidth="1"/>
    <col min="5" max="6" width="18.453125" customWidth="1"/>
  </cols>
  <sheetData>
    <row r="1" spans="1:16384" s="223" customFormat="1" ht="14.25" customHeight="1" x14ac:dyDescent="0.25">
      <c r="A1" s="223" t="s">
        <v>0</v>
      </c>
      <c r="B1" s="224" t="s">
        <v>0</v>
      </c>
      <c r="C1" s="224" t="s">
        <v>0</v>
      </c>
      <c r="D1" s="240"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s="116" customFormat="1" ht="15" customHeight="1" x14ac:dyDescent="0.25">
      <c r="B2" s="115"/>
      <c r="C2" s="115"/>
      <c r="D2" s="117"/>
    </row>
    <row r="3" spans="1:16384" ht="49" customHeight="1" x14ac:dyDescent="0.25">
      <c r="B3" s="5" t="s">
        <v>376</v>
      </c>
      <c r="C3" s="41" t="s">
        <v>113</v>
      </c>
      <c r="D3" s="17" t="s">
        <v>120</v>
      </c>
      <c r="E3" s="94" t="s">
        <v>49</v>
      </c>
      <c r="F3" s="93" t="s">
        <v>50</v>
      </c>
    </row>
    <row r="4" spans="1:16384" ht="13" x14ac:dyDescent="0.25">
      <c r="B4" s="5" t="s">
        <v>402</v>
      </c>
      <c r="C4" s="41"/>
      <c r="D4" s="17" t="str" cm="1">
        <f t="array" ref="D4">_xlfn.XLOOKUP(TblMaintenanceEventLinks[[#This Row],[Event ID]],TBLEventLog[[#All],[Event ID]],TBLEventLog[[#All],[Event Details]],"Event Not Found",0)</f>
        <v>Event Not Found</v>
      </c>
      <c r="E4" s="118">
        <v>45944.715902777774</v>
      </c>
      <c r="F4" s="119" t="s">
        <v>265</v>
      </c>
    </row>
  </sheetData>
  <sheetProtection formatCells="0" formatColumns="0" formatRows="0" selectLockedCells="1" sort="0" autoFilter="0" pivotTables="0"/>
  <dataConsolidate/>
  <dataValidations count="2">
    <dataValidation type="list" allowBlank="1" showInputMessage="1" showErrorMessage="1" sqref="B4" xr:uid="{D253D3C0-1807-40EE-843F-A20829A1D6A0}">
      <formula1>VarMaintenanceID</formula1>
    </dataValidation>
    <dataValidation type="list" allowBlank="1" showInputMessage="1" showErrorMessage="1" sqref="C4" xr:uid="{2C5B1C57-012C-42FA-BF6A-A4CAD41669C5}">
      <formula1>VarEventID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6" r:id="rId4" name="Button 4">
              <controlPr defaultSize="0" print="0" autoFill="0" autoPict="0" macro="[0]!Sheet20.TblMaintenanceEventsLinkageAddRow">
                <anchor moveWithCells="1" sizeWithCells="1">
                  <from>
                    <xdr:col>0</xdr:col>
                    <xdr:colOff>228600</xdr:colOff>
                    <xdr:row>2</xdr:row>
                    <xdr:rowOff>76200</xdr:rowOff>
                  </from>
                  <to>
                    <xdr:col>0</xdr:col>
                    <xdr:colOff>3060700</xdr:colOff>
                    <xdr:row>2</xdr:row>
                    <xdr:rowOff>546100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2C817-A279-4856-9308-D3A9529060E4}">
  <sheetPr published="0" codeName="Sheet21">
    <tabColor theme="1"/>
  </sheetPr>
  <dimension ref="A1:AF111"/>
  <sheetViews>
    <sheetView zoomScale="110" zoomScaleNormal="110" workbookViewId="0">
      <pane xSplit="2" ySplit="3" topLeftCell="C4" activePane="bottomRight" state="frozen"/>
      <selection pane="topRight" activeCell="C1" sqref="C1"/>
      <selection pane="bottomLeft" activeCell="A4" sqref="A4"/>
      <selection pane="bottomRight" activeCell="I7" sqref="I7"/>
    </sheetView>
  </sheetViews>
  <sheetFormatPr defaultColWidth="8.453125" defaultRowHeight="12.5" x14ac:dyDescent="0.25"/>
  <cols>
    <col min="1" max="1" width="8.453125" style="7"/>
    <col min="2" max="2" width="16" style="7" customWidth="1"/>
    <col min="3" max="3" width="13.1796875" style="7" customWidth="1"/>
    <col min="4" max="4" width="8.81640625" style="4" customWidth="1"/>
    <col min="5" max="5" width="11" style="39" customWidth="1"/>
    <col min="6" max="6" width="11" style="42" customWidth="1"/>
    <col min="7" max="7" width="16.453125" style="7" customWidth="1"/>
    <col min="8" max="8" width="11.453125" hidden="1" customWidth="1"/>
    <col min="9" max="9" width="7.81640625" style="7" customWidth="1"/>
    <col min="10" max="10" width="10.453125" customWidth="1"/>
    <col min="11" max="11" width="17.81640625" bestFit="1" customWidth="1"/>
    <col min="12" max="12" width="13.6328125" customWidth="1"/>
    <col min="13" max="13" width="8.453125" style="7"/>
    <col min="14" max="19" width="0" style="7" hidden="1" customWidth="1"/>
    <col min="20" max="27" width="8.453125" style="7"/>
    <col min="28" max="28" width="16.453125" style="7" bestFit="1" customWidth="1"/>
    <col min="29" max="29" width="10.54296875" style="7" bestFit="1" customWidth="1"/>
    <col min="30" max="30" width="11.453125" style="7" bestFit="1" customWidth="1"/>
    <col min="31" max="16384" width="8.453125" style="7"/>
  </cols>
  <sheetData>
    <row r="1" spans="1:32" s="224" customFormat="1" ht="14.25" customHeight="1" x14ac:dyDescent="0.25">
      <c r="A1" s="224" t="s">
        <v>0</v>
      </c>
      <c r="B1" s="224" t="s">
        <v>0</v>
      </c>
      <c r="C1" s="224" t="s">
        <v>0</v>
      </c>
      <c r="D1" s="228" t="s">
        <v>0</v>
      </c>
      <c r="E1" s="225" t="s">
        <v>0</v>
      </c>
      <c r="F1" s="230"/>
      <c r="G1" s="224" t="s">
        <v>0</v>
      </c>
      <c r="H1" s="223" t="s">
        <v>0</v>
      </c>
      <c r="I1" s="224" t="s">
        <v>0</v>
      </c>
      <c r="J1" s="223" t="s">
        <v>0</v>
      </c>
      <c r="K1" s="223" t="s">
        <v>0</v>
      </c>
      <c r="L1" s="223"/>
      <c r="W1" s="224" t="s">
        <v>0</v>
      </c>
      <c r="X1" s="224" t="s">
        <v>0</v>
      </c>
      <c r="Y1" s="224" t="s">
        <v>0</v>
      </c>
      <c r="Z1" s="224" t="s">
        <v>0</v>
      </c>
      <c r="AA1" s="224" t="s">
        <v>0</v>
      </c>
      <c r="AB1" s="224" t="s">
        <v>0</v>
      </c>
      <c r="AC1" s="224" t="s">
        <v>0</v>
      </c>
      <c r="AD1" s="224" t="s">
        <v>0</v>
      </c>
      <c r="AE1" s="224" t="s">
        <v>0</v>
      </c>
      <c r="AF1" s="224" t="s">
        <v>0</v>
      </c>
    </row>
    <row r="2" spans="1:32" ht="48.75" customHeight="1" x14ac:dyDescent="0.25"/>
    <row r="3" spans="1:32" s="41" customFormat="1" ht="57.75" customHeight="1" x14ac:dyDescent="0.25">
      <c r="C3" s="5" t="s">
        <v>376</v>
      </c>
      <c r="D3" s="94" t="s">
        <v>15</v>
      </c>
      <c r="E3" s="250" t="s">
        <v>407</v>
      </c>
      <c r="F3" s="5" t="s">
        <v>431</v>
      </c>
      <c r="G3" s="5" t="s">
        <v>408</v>
      </c>
      <c r="H3" s="94" t="s">
        <v>409</v>
      </c>
      <c r="I3" s="105" t="s">
        <v>433</v>
      </c>
      <c r="J3" s="94" t="s">
        <v>410</v>
      </c>
      <c r="K3" s="91" t="s">
        <v>49</v>
      </c>
      <c r="L3" s="92" t="s">
        <v>50</v>
      </c>
    </row>
    <row r="4" spans="1:32" hidden="1" x14ac:dyDescent="0.25">
      <c r="C4" s="10" t="s">
        <v>914</v>
      </c>
      <c r="D4" s="251" cm="1">
        <f t="array" ref="D4">_xlfn.XLOOKUP(TblTimeAndMaterials[[#This Row],[Maintenance ID]],TblMaintenanceRecord[[#All],[Maintenance ID]],TblMaintenanceRecord[[#All],[Asset ID]],"Visit Not Found",0)</f>
        <v>93002</v>
      </c>
      <c r="E4" s="40" cm="1">
        <f t="array" ref="E4">_xlfn.XLOOKUP(TblTimeAndMaterials[[#This Row],[Maintenance ID]],TblMaintenanceRecord[[#All],[Maintenance ID]],TblMaintenanceRecord[[#All],[Maintenance Start Date]],"Visit Not Found",0)</f>
        <v>45828</v>
      </c>
      <c r="F4" s="104" t="s">
        <v>915</v>
      </c>
      <c r="G4" s="10" t="s">
        <v>414</v>
      </c>
      <c r="H4" s="2"/>
      <c r="I4" s="10">
        <v>20</v>
      </c>
      <c r="J4" s="2">
        <f>TblTimeAndMaterials[[#This Row],[QTY]]*_xlfn.XLOOKUP(TblTimeAndMaterials[[#This Row],[Inventory Item]],TblInventory[DDL Inventory],TblInventory[Price Per Unit],0,0,1)</f>
        <v>40</v>
      </c>
      <c r="K4" s="83">
        <v>45958.748090277775</v>
      </c>
      <c r="L4" t="s">
        <v>95</v>
      </c>
      <c r="AB4" s="3" t="s">
        <v>411</v>
      </c>
      <c r="AC4" t="s">
        <v>412</v>
      </c>
      <c r="AD4" t="s">
        <v>413</v>
      </c>
    </row>
    <row r="5" spans="1:32" x14ac:dyDescent="0.25">
      <c r="C5" s="10" t="s">
        <v>911</v>
      </c>
      <c r="D5" s="251" cm="1">
        <f t="array" ref="D5">_xlfn.XLOOKUP(TblTimeAndMaterials[[#This Row],[Maintenance ID]],TblMaintenanceRecord[[#All],[Maintenance ID]],TblMaintenanceRecord[[#All],[Asset ID]],"Visit Not Found",0)</f>
        <v>93008</v>
      </c>
      <c r="E5" s="40" cm="1">
        <f t="array" ref="E5">_xlfn.XLOOKUP(TblTimeAndMaterials[[#This Row],[Maintenance ID]],TblMaintenanceRecord[[#All],[Maintenance ID]],TblMaintenanceRecord[[#All],[Maintenance Start Date]],"Visit Not Found",0)</f>
        <v>45903</v>
      </c>
      <c r="F5" s="104" t="s">
        <v>400</v>
      </c>
      <c r="G5" s="10" t="s">
        <v>417</v>
      </c>
      <c r="H5" s="2" t="str">
        <f>IFERROR(LEFT(TblTimeAndMaterials[[#This Row],[Inventory Item]], FIND(" -",TblTimeAndMaterials[[#This Row],[Inventory Item]])-1), "")</f>
        <v>5</v>
      </c>
      <c r="I5" s="10">
        <v>2</v>
      </c>
      <c r="J5" s="2">
        <f>TblTimeAndMaterials[[#This Row],[QTY]]*_xlfn.XLOOKUP(TblTimeAndMaterials[[#This Row],[Inventory Item]],TblInventory[DDL Inventory],TblInventory[Price Per Unit],0,0,1)</f>
        <v>20</v>
      </c>
      <c r="K5" s="189">
        <v>45958.730624999997</v>
      </c>
      <c r="L5" s="2" t="s">
        <v>95</v>
      </c>
      <c r="AB5" s="4" t="s">
        <v>414</v>
      </c>
      <c r="AC5">
        <v>577</v>
      </c>
      <c r="AD5">
        <v>1154</v>
      </c>
    </row>
    <row r="6" spans="1:32" x14ac:dyDescent="0.25">
      <c r="C6" s="10" t="s">
        <v>911</v>
      </c>
      <c r="D6" s="251" cm="1">
        <f t="array" ref="D6">_xlfn.XLOOKUP(TblTimeAndMaterials[[#This Row],[Maintenance ID]],TblMaintenanceRecord[[#All],[Maintenance ID]],TblMaintenanceRecord[[#All],[Asset ID]],"Visit Not Found",0)</f>
        <v>93008</v>
      </c>
      <c r="E6" s="40" cm="1">
        <f t="array" ref="E6">_xlfn.XLOOKUP(TblTimeAndMaterials[[#This Row],[Maintenance ID]],TblMaintenanceRecord[[#All],[Maintenance ID]],TblMaintenanceRecord[[#All],[Maintenance Start Date]],"Visit Not Found",0)</f>
        <v>45903</v>
      </c>
      <c r="F6" s="104" t="s">
        <v>400</v>
      </c>
      <c r="G6" s="10" t="s">
        <v>417</v>
      </c>
      <c r="H6" s="2" t="str">
        <f>IFERROR(LEFT(TblTimeAndMaterials[[#This Row],[Inventory Item]], FIND(" -",TblTimeAndMaterials[[#This Row],[Inventory Item]])-1), "")</f>
        <v>5</v>
      </c>
      <c r="I6" s="10">
        <v>2</v>
      </c>
      <c r="J6" s="2">
        <f>TblTimeAndMaterials[[#This Row],[QTY]]*_xlfn.XLOOKUP(TblTimeAndMaterials[[#This Row],[Inventory Item]],TblInventory[DDL Inventory],TblInventory[Price Per Unit],0,0,1)</f>
        <v>20</v>
      </c>
      <c r="K6" s="189">
        <v>45958.742407407408</v>
      </c>
      <c r="L6" s="2" t="s">
        <v>95</v>
      </c>
      <c r="AB6" s="254">
        <v>45903</v>
      </c>
      <c r="AC6">
        <v>72</v>
      </c>
      <c r="AD6">
        <v>144</v>
      </c>
    </row>
    <row r="7" spans="1:32" x14ac:dyDescent="0.25">
      <c r="C7" s="10" t="s">
        <v>911</v>
      </c>
      <c r="D7" s="251" cm="1">
        <f t="array" ref="D7">_xlfn.XLOOKUP(TblTimeAndMaterials[[#This Row],[Maintenance ID]],TblMaintenanceRecord[[#All],[Maintenance ID]],TblMaintenanceRecord[[#All],[Asset ID]],"Visit Not Found",0)</f>
        <v>93008</v>
      </c>
      <c r="E7" s="40" cm="1">
        <f t="array" ref="E7">_xlfn.XLOOKUP(TblTimeAndMaterials[[#This Row],[Maintenance ID]],TblMaintenanceRecord[[#All],[Maintenance ID]],TblMaintenanceRecord[[#All],[Maintenance Start Date]],"Visit Not Found",0)</f>
        <v>45903</v>
      </c>
      <c r="F7" s="104" t="s">
        <v>400</v>
      </c>
      <c r="G7" s="10" t="s">
        <v>417</v>
      </c>
      <c r="H7" s="2" t="str">
        <f>IFERROR(LEFT(TblTimeAndMaterials[[#This Row],[Inventory Item]], FIND(" -",TblTimeAndMaterials[[#This Row],[Inventory Item]])-1), "")</f>
        <v>5</v>
      </c>
      <c r="I7" s="10">
        <v>2</v>
      </c>
      <c r="J7" s="2">
        <f>TblTimeAndMaterials[[#This Row],[QTY]]*_xlfn.XLOOKUP(TblTimeAndMaterials[[#This Row],[Inventory Item]],TblInventory[DDL Inventory],TblInventory[Price Per Unit],0,0,1)</f>
        <v>20</v>
      </c>
      <c r="K7" s="189">
        <v>45958.743796296294</v>
      </c>
      <c r="L7" s="2" t="s">
        <v>95</v>
      </c>
      <c r="AB7" s="254">
        <v>45896</v>
      </c>
      <c r="AC7">
        <v>409</v>
      </c>
      <c r="AD7">
        <v>818</v>
      </c>
    </row>
    <row r="8" spans="1:32" x14ac:dyDescent="0.25">
      <c r="C8" s="10" t="s">
        <v>911</v>
      </c>
      <c r="D8" s="251" cm="1">
        <f t="array" ref="D8">_xlfn.XLOOKUP(TblTimeAndMaterials[[#This Row],[Maintenance ID]],TblMaintenanceRecord[[#All],[Maintenance ID]],TblMaintenanceRecord[[#All],[Asset ID]],"Visit Not Found",0)</f>
        <v>93008</v>
      </c>
      <c r="E8" s="40" cm="1">
        <f t="array" ref="E8">_xlfn.XLOOKUP(TblTimeAndMaterials[[#This Row],[Maintenance ID]],TblMaintenanceRecord[[#All],[Maintenance ID]],TblMaintenanceRecord[[#All],[Maintenance Start Date]],"Visit Not Found",0)</f>
        <v>45903</v>
      </c>
      <c r="F8" s="104" t="s">
        <v>400</v>
      </c>
      <c r="G8" s="10" t="s">
        <v>414</v>
      </c>
      <c r="H8" s="2" t="str">
        <f>IFERROR(LEFT(TblTimeAndMaterials[[#This Row],[Inventory Item]], FIND(" -",TblTimeAndMaterials[[#This Row],[Inventory Item]])-1), "")</f>
        <v>3</v>
      </c>
      <c r="I8" s="10">
        <v>1</v>
      </c>
      <c r="J8" s="2">
        <f>TblTimeAndMaterials[[#This Row],[QTY]]*_xlfn.XLOOKUP(TblTimeAndMaterials[[#This Row],[Inventory Item]],TblInventory[DDL Inventory],TblInventory[Price Per Unit],0,0,1)</f>
        <v>2</v>
      </c>
      <c r="K8" s="189">
        <v>45958.743831018517</v>
      </c>
      <c r="L8" s="2" t="s">
        <v>95</v>
      </c>
      <c r="AB8" s="254">
        <v>45917</v>
      </c>
      <c r="AC8">
        <v>78</v>
      </c>
      <c r="AD8">
        <v>156</v>
      </c>
    </row>
    <row r="9" spans="1:32" x14ac:dyDescent="0.25">
      <c r="C9" s="10" t="s">
        <v>911</v>
      </c>
      <c r="D9" s="251" cm="1">
        <f t="array" ref="D9">_xlfn.XLOOKUP(TblTimeAndMaterials[[#This Row],[Maintenance ID]],TblMaintenanceRecord[[#All],[Maintenance ID]],TblMaintenanceRecord[[#All],[Asset ID]],"Visit Not Found",0)</f>
        <v>93008</v>
      </c>
      <c r="E9" s="40" cm="1">
        <f t="array" ref="E9">_xlfn.XLOOKUP(TblTimeAndMaterials[[#This Row],[Maintenance ID]],TblMaintenanceRecord[[#All],[Maintenance ID]],TblMaintenanceRecord[[#All],[Maintenance Start Date]],"Visit Not Found",0)</f>
        <v>45903</v>
      </c>
      <c r="F9" s="104" t="s">
        <v>400</v>
      </c>
      <c r="G9" s="10" t="s">
        <v>415</v>
      </c>
      <c r="H9" s="2" t="str">
        <f>IFERROR(LEFT(TblTimeAndMaterials[[#This Row],[Inventory Item]], FIND(" -",TblTimeAndMaterials[[#This Row],[Inventory Item]])-1), "")</f>
        <v>4</v>
      </c>
      <c r="I9" s="10">
        <v>6</v>
      </c>
      <c r="J9" s="2">
        <f>TblTimeAndMaterials[[#This Row],[QTY]]*_xlfn.XLOOKUP(TblTimeAndMaterials[[#This Row],[Inventory Item]],TblInventory[DDL Inventory],TblInventory[Price Per Unit],0,0,1)</f>
        <v>6</v>
      </c>
      <c r="K9" s="189">
        <v>45958.74386574074</v>
      </c>
      <c r="L9" s="2" t="s">
        <v>95</v>
      </c>
      <c r="AB9" s="254">
        <v>45922</v>
      </c>
      <c r="AC9">
        <v>18</v>
      </c>
      <c r="AD9">
        <v>36</v>
      </c>
    </row>
    <row r="10" spans="1:32" x14ac:dyDescent="0.25">
      <c r="C10" s="10" t="s">
        <v>911</v>
      </c>
      <c r="D10" s="251" cm="1">
        <f t="array" ref="D10">_xlfn.XLOOKUP(TblTimeAndMaterials[[#This Row],[Maintenance ID]],TblMaintenanceRecord[[#All],[Maintenance ID]],TblMaintenanceRecord[[#All],[Asset ID]],"Visit Not Found",0)</f>
        <v>93008</v>
      </c>
      <c r="E10" s="40" cm="1">
        <f t="array" ref="E10">_xlfn.XLOOKUP(TblTimeAndMaterials[[#This Row],[Maintenance ID]],TblMaintenanceRecord[[#All],[Maintenance ID]],TblMaintenanceRecord[[#All],[Maintenance Start Date]],"Visit Not Found",0)</f>
        <v>45903</v>
      </c>
      <c r="F10" s="104" t="s">
        <v>400</v>
      </c>
      <c r="G10" s="10" t="s">
        <v>414</v>
      </c>
      <c r="H10" s="2" t="str">
        <f>IFERROR(LEFT(TblTimeAndMaterials[[#This Row],[Inventory Item]], FIND(" -",TblTimeAndMaterials[[#This Row],[Inventory Item]])-1), "")</f>
        <v>3</v>
      </c>
      <c r="I10" s="10">
        <v>1</v>
      </c>
      <c r="J10" s="2">
        <f>TblTimeAndMaterials[[#This Row],[QTY]]*_xlfn.XLOOKUP(TblTimeAndMaterials[[#This Row],[Inventory Item]],TblInventory[DDL Inventory],TblInventory[Price Per Unit],0,0,1)</f>
        <v>2</v>
      </c>
      <c r="K10" s="189">
        <v>45958.743900462963</v>
      </c>
      <c r="L10" s="2" t="s">
        <v>95</v>
      </c>
      <c r="AB10" s="4" t="s">
        <v>415</v>
      </c>
      <c r="AC10">
        <v>96</v>
      </c>
      <c r="AD10">
        <v>96</v>
      </c>
    </row>
    <row r="11" spans="1:32" x14ac:dyDescent="0.25">
      <c r="C11" s="10" t="s">
        <v>911</v>
      </c>
      <c r="D11" s="251" cm="1">
        <f t="array" ref="D11">_xlfn.XLOOKUP(TblTimeAndMaterials[[#This Row],[Maintenance ID]],TblMaintenanceRecord[[#All],[Maintenance ID]],TblMaintenanceRecord[[#All],[Asset ID]],"Visit Not Found",0)</f>
        <v>93008</v>
      </c>
      <c r="E11" s="40" cm="1">
        <f t="array" ref="E11">_xlfn.XLOOKUP(TblTimeAndMaterials[[#This Row],[Maintenance ID]],TblMaintenanceRecord[[#All],[Maintenance ID]],TblMaintenanceRecord[[#All],[Maintenance Start Date]],"Visit Not Found",0)</f>
        <v>45903</v>
      </c>
      <c r="F11" s="104" t="s">
        <v>400</v>
      </c>
      <c r="G11" s="10" t="s">
        <v>414</v>
      </c>
      <c r="H11" s="2" t="str">
        <f>IFERROR(LEFT(TblTimeAndMaterials[[#This Row],[Inventory Item]], FIND(" -",TblTimeAndMaterials[[#This Row],[Inventory Item]])-1), "")</f>
        <v>3</v>
      </c>
      <c r="I11" s="10">
        <v>70</v>
      </c>
      <c r="J11" s="2">
        <f>TblTimeAndMaterials[[#This Row],[QTY]]*_xlfn.XLOOKUP(TblTimeAndMaterials[[#This Row],[Inventory Item]],TblInventory[DDL Inventory],TblInventory[Price Per Unit],0,0,1)</f>
        <v>140</v>
      </c>
      <c r="K11" s="189">
        <v>45958.743923611109</v>
      </c>
      <c r="L11" s="2" t="s">
        <v>95</v>
      </c>
      <c r="AB11" s="254">
        <v>45903</v>
      </c>
      <c r="AC11">
        <v>6</v>
      </c>
      <c r="AD11">
        <v>6</v>
      </c>
    </row>
    <row r="12" spans="1:32" hidden="1" x14ac:dyDescent="0.25">
      <c r="C12" s="10" t="s">
        <v>913</v>
      </c>
      <c r="D12" s="251" cm="1">
        <f t="array" ref="D12">_xlfn.XLOOKUP(TblTimeAndMaterials[[#This Row],[Maintenance ID]],TblMaintenanceRecord[[#All],[Maintenance ID]],TblMaintenanceRecord[[#All],[Asset ID]],"Visit Not Found",0)</f>
        <v>93004</v>
      </c>
      <c r="E12" s="40" cm="1">
        <f t="array" ref="E12">_xlfn.XLOOKUP(TblTimeAndMaterials[[#This Row],[Maintenance ID]],TblMaintenanceRecord[[#All],[Maintenance ID]],TblMaintenanceRecord[[#All],[Maintenance Start Date]],"Visit Not Found",0)</f>
        <v>45896</v>
      </c>
      <c r="F12" s="104" t="s">
        <v>915</v>
      </c>
      <c r="G12" s="10" t="s">
        <v>415</v>
      </c>
      <c r="H12" s="2" t="str">
        <f>IFERROR(LEFT(TblTimeAndMaterials[[#This Row],[Inventory Item]], FIND(" -",TblTimeAndMaterials[[#This Row],[Inventory Item]])-1), "")</f>
        <v>4</v>
      </c>
      <c r="I12" s="10">
        <v>12</v>
      </c>
      <c r="J12" s="2">
        <f>TblTimeAndMaterials[[#This Row],[QTY]]*_xlfn.XLOOKUP(TblTimeAndMaterials[[#This Row],[Inventory Item]],TblInventory[DDL Inventory],TblInventory[Price Per Unit],0,0,1)</f>
        <v>12</v>
      </c>
      <c r="K12" s="189">
        <v>45958.748287037037</v>
      </c>
      <c r="L12" s="2" t="s">
        <v>95</v>
      </c>
      <c r="M12" s="49"/>
      <c r="N12" s="49"/>
      <c r="O12" s="49"/>
      <c r="P12" s="49"/>
      <c r="Q12" s="49"/>
      <c r="R12" s="49"/>
      <c r="T12" s="49"/>
      <c r="U12" s="49"/>
      <c r="V12" s="49"/>
      <c r="AB12" s="254">
        <v>45896</v>
      </c>
      <c r="AC12">
        <v>66</v>
      </c>
      <c r="AD12">
        <v>66</v>
      </c>
    </row>
    <row r="13" spans="1:32" hidden="1" x14ac:dyDescent="0.25">
      <c r="C13" s="10" t="s">
        <v>922</v>
      </c>
      <c r="D13" s="251" cm="1">
        <f t="array" ref="D13">_xlfn.XLOOKUP(TblTimeAndMaterials[[#This Row],[Maintenance ID]],TblMaintenanceRecord[[#All],[Maintenance ID]],TblMaintenanceRecord[[#All],[Asset ID]],"Visit Not Found",0)</f>
        <v>93005</v>
      </c>
      <c r="E13" s="40" cm="1">
        <f t="array" ref="E13">_xlfn.XLOOKUP(TblTimeAndMaterials[[#This Row],[Maintenance ID]],TblMaintenanceRecord[[#All],[Maintenance ID]],TblMaintenanceRecord[[#All],[Maintenance Start Date]],"Visit Not Found",0)</f>
        <v>45896</v>
      </c>
      <c r="F13" s="104" t="s">
        <v>400</v>
      </c>
      <c r="G13" s="10" t="s">
        <v>417</v>
      </c>
      <c r="H13" s="2" t="str">
        <f>IFERROR(LEFT(TblTimeAndMaterials[[#This Row],[Inventory Item]], FIND(" -",TblTimeAndMaterials[[#This Row],[Inventory Item]])-1), "")</f>
        <v>5</v>
      </c>
      <c r="I13" s="10">
        <v>2</v>
      </c>
      <c r="J13" s="2">
        <f>TblTimeAndMaterials[[#This Row],[QTY]]*_xlfn.XLOOKUP(TblTimeAndMaterials[[#This Row],[Inventory Item]],TblInventory[DDL Inventory],TblInventory[Price Per Unit],0,0,1)</f>
        <v>20</v>
      </c>
      <c r="K13" s="189"/>
      <c r="L13" s="2"/>
      <c r="AB13" s="254">
        <v>45917</v>
      </c>
      <c r="AC13">
        <v>12</v>
      </c>
      <c r="AD13">
        <v>12</v>
      </c>
    </row>
    <row r="14" spans="1:32" hidden="1" x14ac:dyDescent="0.25">
      <c r="C14" s="10" t="s">
        <v>922</v>
      </c>
      <c r="D14" s="251" cm="1">
        <f t="array" ref="D14">_xlfn.XLOOKUP(TblTimeAndMaterials[[#This Row],[Maintenance ID]],TblMaintenanceRecord[[#All],[Maintenance ID]],TblMaintenanceRecord[[#All],[Asset ID]],"Visit Not Found",0)</f>
        <v>93005</v>
      </c>
      <c r="E14" s="40" cm="1">
        <f t="array" ref="E14">_xlfn.XLOOKUP(TblTimeAndMaterials[[#This Row],[Maintenance ID]],TblMaintenanceRecord[[#All],[Maintenance ID]],TblMaintenanceRecord[[#All],[Maintenance Start Date]],"Visit Not Found",0)</f>
        <v>45896</v>
      </c>
      <c r="F14" s="104" t="s">
        <v>400</v>
      </c>
      <c r="G14" s="10" t="s">
        <v>414</v>
      </c>
      <c r="H14" s="2" t="str">
        <f>IFERROR(LEFT(TblTimeAndMaterials[[#This Row],[Inventory Item]], FIND(" -",TblTimeAndMaterials[[#This Row],[Inventory Item]])-1), "")</f>
        <v>3</v>
      </c>
      <c r="I14" s="10">
        <v>1</v>
      </c>
      <c r="J14" s="2">
        <f>TblTimeAndMaterials[[#This Row],[QTY]]*_xlfn.XLOOKUP(TblTimeAndMaterials[[#This Row],[Inventory Item]],TblInventory[DDL Inventory],TblInventory[Price Per Unit],0,0,1)</f>
        <v>2</v>
      </c>
      <c r="K14" s="189"/>
      <c r="L14" s="2"/>
      <c r="AB14" s="254">
        <v>45922</v>
      </c>
      <c r="AC14">
        <v>12</v>
      </c>
      <c r="AD14">
        <v>12</v>
      </c>
    </row>
    <row r="15" spans="1:32" hidden="1" x14ac:dyDescent="0.25">
      <c r="C15" s="10" t="s">
        <v>922</v>
      </c>
      <c r="D15" s="251" cm="1">
        <f t="array" ref="D15">_xlfn.XLOOKUP(TblTimeAndMaterials[[#This Row],[Maintenance ID]],TblMaintenanceRecord[[#All],[Maintenance ID]],TblMaintenanceRecord[[#All],[Asset ID]],"Visit Not Found",0)</f>
        <v>93005</v>
      </c>
      <c r="E15" s="40" cm="1">
        <f t="array" ref="E15">_xlfn.XLOOKUP(TblTimeAndMaterials[[#This Row],[Maintenance ID]],TblMaintenanceRecord[[#All],[Maintenance ID]],TblMaintenanceRecord[[#All],[Maintenance Start Date]],"Visit Not Found",0)</f>
        <v>45896</v>
      </c>
      <c r="F15" s="104" t="s">
        <v>400</v>
      </c>
      <c r="G15" s="10" t="s">
        <v>415</v>
      </c>
      <c r="H15" s="2" t="str">
        <f>IFERROR(LEFT(TblTimeAndMaterials[[#This Row],[Inventory Item]], FIND(" -",TblTimeAndMaterials[[#This Row],[Inventory Item]])-1), "")</f>
        <v>4</v>
      </c>
      <c r="I15" s="10">
        <v>6</v>
      </c>
      <c r="J15" s="2">
        <f>TblTimeAndMaterials[[#This Row],[QTY]]*_xlfn.XLOOKUP(TblTimeAndMaterials[[#This Row],[Inventory Item]],TblInventory[DDL Inventory],TblInventory[Price Per Unit],0,0,1)</f>
        <v>6</v>
      </c>
      <c r="K15" s="189"/>
      <c r="L15" s="2"/>
      <c r="AB15" s="4" t="s">
        <v>416</v>
      </c>
      <c r="AC15">
        <v>35</v>
      </c>
      <c r="AD15">
        <v>700</v>
      </c>
    </row>
    <row r="16" spans="1:32" hidden="1" x14ac:dyDescent="0.25">
      <c r="C16" s="10" t="s">
        <v>922</v>
      </c>
      <c r="D16" s="251" cm="1">
        <f t="array" ref="D16">_xlfn.XLOOKUP(TblTimeAndMaterials[[#This Row],[Maintenance ID]],TblMaintenanceRecord[[#All],[Maintenance ID]],TblMaintenanceRecord[[#All],[Asset ID]],"Visit Not Found",0)</f>
        <v>93005</v>
      </c>
      <c r="E16" s="40" cm="1">
        <f t="array" ref="E16">_xlfn.XLOOKUP(TblTimeAndMaterials[[#This Row],[Maintenance ID]],TblMaintenanceRecord[[#All],[Maintenance ID]],TblMaintenanceRecord[[#All],[Maintenance Start Date]],"Visit Not Found",0)</f>
        <v>45896</v>
      </c>
      <c r="F16" s="104" t="s">
        <v>400</v>
      </c>
      <c r="G16" s="10" t="s">
        <v>414</v>
      </c>
      <c r="H16" s="2" t="str">
        <f>IFERROR(LEFT(TblTimeAndMaterials[[#This Row],[Inventory Item]], FIND(" -",TblTimeAndMaterials[[#This Row],[Inventory Item]])-1), "")</f>
        <v>3</v>
      </c>
      <c r="I16" s="10">
        <v>1</v>
      </c>
      <c r="J16" s="2">
        <f>TblTimeAndMaterials[[#This Row],[QTY]]*_xlfn.XLOOKUP(TblTimeAndMaterials[[#This Row],[Inventory Item]],TblInventory[DDL Inventory],TblInventory[Price Per Unit],0,0,1)</f>
        <v>2</v>
      </c>
      <c r="K16" s="189"/>
      <c r="L16" s="2"/>
      <c r="AB16" s="254">
        <v>45896</v>
      </c>
      <c r="AC16">
        <v>20</v>
      </c>
      <c r="AD16">
        <v>400</v>
      </c>
    </row>
    <row r="17" spans="3:30" hidden="1" x14ac:dyDescent="0.25">
      <c r="C17" s="10" t="s">
        <v>922</v>
      </c>
      <c r="D17" s="251" cm="1">
        <f t="array" ref="D17">_xlfn.XLOOKUP(TblTimeAndMaterials[[#This Row],[Maintenance ID]],TblMaintenanceRecord[[#All],[Maintenance ID]],TblMaintenanceRecord[[#All],[Asset ID]],"Visit Not Found",0)</f>
        <v>93005</v>
      </c>
      <c r="E17" s="40" cm="1">
        <f t="array" ref="E17">_xlfn.XLOOKUP(TblTimeAndMaterials[[#This Row],[Maintenance ID]],TblMaintenanceRecord[[#All],[Maintenance ID]],TblMaintenanceRecord[[#All],[Maintenance Start Date]],"Visit Not Found",0)</f>
        <v>45896</v>
      </c>
      <c r="F17" s="104" t="s">
        <v>400</v>
      </c>
      <c r="G17" s="10" t="s">
        <v>414</v>
      </c>
      <c r="H17" s="2" t="str">
        <f>IFERROR(LEFT(TblTimeAndMaterials[[#This Row],[Inventory Item]], FIND(" -",TblTimeAndMaterials[[#This Row],[Inventory Item]])-1), "")</f>
        <v>3</v>
      </c>
      <c r="I17" s="10">
        <v>70</v>
      </c>
      <c r="J17" s="2">
        <f>TblTimeAndMaterials[[#This Row],[QTY]]*_xlfn.XLOOKUP(TblTimeAndMaterials[[#This Row],[Inventory Item]],TblInventory[DDL Inventory],TblInventory[Price Per Unit],0,0,1)</f>
        <v>140</v>
      </c>
      <c r="K17" s="189"/>
      <c r="L17" s="2"/>
      <c r="AB17" s="254">
        <v>45917</v>
      </c>
      <c r="AC17">
        <v>5</v>
      </c>
      <c r="AD17">
        <v>100</v>
      </c>
    </row>
    <row r="18" spans="3:30" hidden="1" x14ac:dyDescent="0.25">
      <c r="C18" s="10" t="s">
        <v>922</v>
      </c>
      <c r="D18" s="251" cm="1">
        <f t="array" ref="D18">_xlfn.XLOOKUP(TblTimeAndMaterials[[#This Row],[Maintenance ID]],TblMaintenanceRecord[[#All],[Maintenance ID]],TblMaintenanceRecord[[#All],[Asset ID]],"Visit Not Found",0)</f>
        <v>93005</v>
      </c>
      <c r="E18" s="40" cm="1">
        <f t="array" ref="E18">_xlfn.XLOOKUP(TblTimeAndMaterials[[#This Row],[Maintenance ID]],TblMaintenanceRecord[[#All],[Maintenance ID]],TblMaintenanceRecord[[#All],[Maintenance Start Date]],"Visit Not Found",0)</f>
        <v>45896</v>
      </c>
      <c r="F18" s="104" t="s">
        <v>400</v>
      </c>
      <c r="G18" s="10" t="s">
        <v>920</v>
      </c>
      <c r="H18" s="2" t="str">
        <f>IFERROR(LEFT(TblTimeAndMaterials[[#This Row],[Inventory Item]], FIND(" -",TblTimeAndMaterials[[#This Row],[Inventory Item]])-1), "")</f>
        <v>6</v>
      </c>
      <c r="I18" s="10">
        <v>7</v>
      </c>
      <c r="J18" s="2">
        <f>TblTimeAndMaterials[[#This Row],[QTY]]*_xlfn.XLOOKUP(TblTimeAndMaterials[[#This Row],[Inventory Item]],TblInventory[DDL Inventory],TblInventory[Price Per Unit],0,0,1)</f>
        <v>70</v>
      </c>
      <c r="K18" s="189"/>
      <c r="L18" s="2"/>
      <c r="AB18" s="254">
        <v>45922</v>
      </c>
      <c r="AC18">
        <v>10</v>
      </c>
      <c r="AD18">
        <v>200</v>
      </c>
    </row>
    <row r="19" spans="3:30" hidden="1" x14ac:dyDescent="0.25">
      <c r="C19" s="10" t="s">
        <v>922</v>
      </c>
      <c r="D19" s="251" cm="1">
        <f t="array" ref="D19">_xlfn.XLOOKUP(TblTimeAndMaterials[[#This Row],[Maintenance ID]],TblMaintenanceRecord[[#All],[Maintenance ID]],TblMaintenanceRecord[[#All],[Asset ID]],"Visit Not Found",0)</f>
        <v>93005</v>
      </c>
      <c r="E19" s="40" cm="1">
        <f t="array" ref="E19">_xlfn.XLOOKUP(TblTimeAndMaterials[[#This Row],[Maintenance ID]],TblMaintenanceRecord[[#All],[Maintenance ID]],TblMaintenanceRecord[[#All],[Maintenance Start Date]],"Visit Not Found",0)</f>
        <v>45896</v>
      </c>
      <c r="F19" s="104" t="s">
        <v>400</v>
      </c>
      <c r="G19" s="10" t="s">
        <v>417</v>
      </c>
      <c r="H19" s="2" t="str">
        <f>IFERROR(LEFT(TblTimeAndMaterials[[#This Row],[Inventory Item]], FIND(" -",TblTimeAndMaterials[[#This Row],[Inventory Item]])-1), "")</f>
        <v>5</v>
      </c>
      <c r="I19" s="10">
        <v>2</v>
      </c>
      <c r="J19" s="2">
        <f>TblTimeAndMaterials[[#This Row],[QTY]]*_xlfn.XLOOKUP(TblTimeAndMaterials[[#This Row],[Inventory Item]],TblInventory[DDL Inventory],TblInventory[Price Per Unit],0,0,1)</f>
        <v>20</v>
      </c>
      <c r="K19" s="189"/>
      <c r="L19" s="2"/>
      <c r="AB19" s="4" t="s">
        <v>417</v>
      </c>
      <c r="AC19">
        <v>85</v>
      </c>
      <c r="AD19">
        <v>850</v>
      </c>
    </row>
    <row r="20" spans="3:30" hidden="1" x14ac:dyDescent="0.25">
      <c r="C20" s="10" t="s">
        <v>922</v>
      </c>
      <c r="D20" s="251" cm="1">
        <f t="array" ref="D20">_xlfn.XLOOKUP(TblTimeAndMaterials[[#This Row],[Maintenance ID]],TblMaintenanceRecord[[#All],[Maintenance ID]],TblMaintenanceRecord[[#All],[Asset ID]],"Visit Not Found",0)</f>
        <v>93005</v>
      </c>
      <c r="E20" s="40" cm="1">
        <f t="array" ref="E20">_xlfn.XLOOKUP(TblTimeAndMaterials[[#This Row],[Maintenance ID]],TblMaintenanceRecord[[#All],[Maintenance ID]],TblMaintenanceRecord[[#All],[Maintenance Start Date]],"Visit Not Found",0)</f>
        <v>45896</v>
      </c>
      <c r="F20" s="104" t="s">
        <v>400</v>
      </c>
      <c r="G20" s="10" t="s">
        <v>414</v>
      </c>
      <c r="H20" s="2" t="str">
        <f>IFERROR(LEFT(TblTimeAndMaterials[[#This Row],[Inventory Item]], FIND(" -",TblTimeAndMaterials[[#This Row],[Inventory Item]])-1), "")</f>
        <v>3</v>
      </c>
      <c r="I20" s="10">
        <v>1</v>
      </c>
      <c r="J20" s="2">
        <f>TblTimeAndMaterials[[#This Row],[QTY]]*_xlfn.XLOOKUP(TblTimeAndMaterials[[#This Row],[Inventory Item]],TblInventory[DDL Inventory],TblInventory[Price Per Unit],0,0,1)</f>
        <v>2</v>
      </c>
      <c r="K20" s="189"/>
      <c r="L20" s="2"/>
      <c r="AB20" s="254">
        <v>45903</v>
      </c>
      <c r="AC20">
        <v>6</v>
      </c>
      <c r="AD20">
        <v>60</v>
      </c>
    </row>
    <row r="21" spans="3:30" hidden="1" x14ac:dyDescent="0.25">
      <c r="C21" s="10" t="s">
        <v>922</v>
      </c>
      <c r="D21" s="251" cm="1">
        <f t="array" ref="D21">_xlfn.XLOOKUP(TblTimeAndMaterials[[#This Row],[Maintenance ID]],TblMaintenanceRecord[[#All],[Maintenance ID]],TblMaintenanceRecord[[#All],[Asset ID]],"Visit Not Found",0)</f>
        <v>93005</v>
      </c>
      <c r="E21" s="40" cm="1">
        <f t="array" ref="E21">_xlfn.XLOOKUP(TblTimeAndMaterials[[#This Row],[Maintenance ID]],TblMaintenanceRecord[[#All],[Maintenance ID]],TblMaintenanceRecord[[#All],[Maintenance Start Date]],"Visit Not Found",0)</f>
        <v>45896</v>
      </c>
      <c r="F21" s="104" t="s">
        <v>400</v>
      </c>
      <c r="G21" s="10" t="s">
        <v>415</v>
      </c>
      <c r="H21" s="2" t="str">
        <f>IFERROR(LEFT(TblTimeAndMaterials[[#This Row],[Inventory Item]], FIND(" -",TblTimeAndMaterials[[#This Row],[Inventory Item]])-1), "")</f>
        <v>4</v>
      </c>
      <c r="I21" s="10">
        <v>6</v>
      </c>
      <c r="J21" s="2">
        <f>TblTimeAndMaterials[[#This Row],[QTY]]*_xlfn.XLOOKUP(TblTimeAndMaterials[[#This Row],[Inventory Item]],TblInventory[DDL Inventory],TblInventory[Price Per Unit],0,0,1)</f>
        <v>6</v>
      </c>
      <c r="K21" s="189"/>
      <c r="L21" s="2"/>
      <c r="AB21" s="254">
        <v>45896</v>
      </c>
      <c r="AC21">
        <v>48</v>
      </c>
      <c r="AD21">
        <v>480</v>
      </c>
    </row>
    <row r="22" spans="3:30" hidden="1" x14ac:dyDescent="0.25">
      <c r="C22" s="10" t="s">
        <v>922</v>
      </c>
      <c r="D22" s="251" cm="1">
        <f t="array" ref="D22">_xlfn.XLOOKUP(TblTimeAndMaterials[[#This Row],[Maintenance ID]],TblMaintenanceRecord[[#All],[Maintenance ID]],TblMaintenanceRecord[[#All],[Asset ID]],"Visit Not Found",0)</f>
        <v>93005</v>
      </c>
      <c r="E22" s="40" cm="1">
        <f t="array" ref="E22">_xlfn.XLOOKUP(TblTimeAndMaterials[[#This Row],[Maintenance ID]],TblMaintenanceRecord[[#All],[Maintenance ID]],TblMaintenanceRecord[[#All],[Maintenance Start Date]],"Visit Not Found",0)</f>
        <v>45896</v>
      </c>
      <c r="F22" s="104" t="s">
        <v>400</v>
      </c>
      <c r="G22" s="10" t="s">
        <v>414</v>
      </c>
      <c r="H22" s="2" t="str">
        <f>IFERROR(LEFT(TblTimeAndMaterials[[#This Row],[Inventory Item]], FIND(" -",TblTimeAndMaterials[[#This Row],[Inventory Item]])-1), "")</f>
        <v>3</v>
      </c>
      <c r="I22" s="10">
        <v>1</v>
      </c>
      <c r="J22" s="2">
        <f>TblTimeAndMaterials[[#This Row],[QTY]]*_xlfn.XLOOKUP(TblTimeAndMaterials[[#This Row],[Inventory Item]],TblInventory[DDL Inventory],TblInventory[Price Per Unit],0,0,1)</f>
        <v>2</v>
      </c>
      <c r="K22" s="189"/>
      <c r="L22" s="2"/>
      <c r="AB22" s="254">
        <v>45917</v>
      </c>
      <c r="AC22">
        <v>11</v>
      </c>
      <c r="AD22">
        <v>110</v>
      </c>
    </row>
    <row r="23" spans="3:30" hidden="1" x14ac:dyDescent="0.25">
      <c r="C23" s="10" t="s">
        <v>922</v>
      </c>
      <c r="D23" s="251" cm="1">
        <f t="array" ref="D23">_xlfn.XLOOKUP(TblTimeAndMaterials[[#This Row],[Maintenance ID]],TblMaintenanceRecord[[#All],[Maintenance ID]],TblMaintenanceRecord[[#All],[Asset ID]],"Visit Not Found",0)</f>
        <v>93005</v>
      </c>
      <c r="E23" s="40" cm="1">
        <f t="array" ref="E23">_xlfn.XLOOKUP(TblTimeAndMaterials[[#This Row],[Maintenance ID]],TblMaintenanceRecord[[#All],[Maintenance ID]],TblMaintenanceRecord[[#All],[Maintenance Start Date]],"Visit Not Found",0)</f>
        <v>45896</v>
      </c>
      <c r="F23" s="104" t="s">
        <v>400</v>
      </c>
      <c r="G23" s="10" t="s">
        <v>414</v>
      </c>
      <c r="H23" s="2" t="str">
        <f>IFERROR(LEFT(TblTimeAndMaterials[[#This Row],[Inventory Item]], FIND(" -",TblTimeAndMaterials[[#This Row],[Inventory Item]])-1), "")</f>
        <v>3</v>
      </c>
      <c r="I23" s="10">
        <v>70</v>
      </c>
      <c r="J23" s="2">
        <f>TblTimeAndMaterials[[#This Row],[QTY]]*_xlfn.XLOOKUP(TblTimeAndMaterials[[#This Row],[Inventory Item]],TblInventory[DDL Inventory],TblInventory[Price Per Unit],0,0,1)</f>
        <v>140</v>
      </c>
      <c r="K23" s="189"/>
      <c r="L23" s="2"/>
      <c r="AB23" s="254">
        <v>45922</v>
      </c>
      <c r="AC23">
        <v>20</v>
      </c>
      <c r="AD23">
        <v>200</v>
      </c>
    </row>
    <row r="24" spans="3:30" hidden="1" x14ac:dyDescent="0.25">
      <c r="C24" s="10" t="s">
        <v>922</v>
      </c>
      <c r="D24" s="251" cm="1">
        <f t="array" ref="D24">_xlfn.XLOOKUP(TblTimeAndMaterials[[#This Row],[Maintenance ID]],TblMaintenanceRecord[[#All],[Maintenance ID]],TblMaintenanceRecord[[#All],[Asset ID]],"Visit Not Found",0)</f>
        <v>93005</v>
      </c>
      <c r="E24" s="40" cm="1">
        <f t="array" ref="E24">_xlfn.XLOOKUP(TblTimeAndMaterials[[#This Row],[Maintenance ID]],TblMaintenanceRecord[[#All],[Maintenance ID]],TblMaintenanceRecord[[#All],[Maintenance Start Date]],"Visit Not Found",0)</f>
        <v>45896</v>
      </c>
      <c r="F24" s="104" t="s">
        <v>400</v>
      </c>
      <c r="G24" s="10" t="s">
        <v>920</v>
      </c>
      <c r="H24" s="2" t="str">
        <f>IFERROR(LEFT(TblTimeAndMaterials[[#This Row],[Inventory Item]], FIND(" -",TblTimeAndMaterials[[#This Row],[Inventory Item]])-1), "")</f>
        <v>6</v>
      </c>
      <c r="I24" s="10">
        <v>7</v>
      </c>
      <c r="J24" s="2">
        <f>TblTimeAndMaterials[[#This Row],[QTY]]*_xlfn.XLOOKUP(TblTimeAndMaterials[[#This Row],[Inventory Item]],TblInventory[DDL Inventory],TblInventory[Price Per Unit],0,0,1)</f>
        <v>70</v>
      </c>
      <c r="K24" s="189"/>
      <c r="L24" s="2"/>
      <c r="AB24" s="4" t="s">
        <v>920</v>
      </c>
      <c r="AC24">
        <v>42</v>
      </c>
      <c r="AD24">
        <v>420</v>
      </c>
    </row>
    <row r="25" spans="3:30" hidden="1" x14ac:dyDescent="0.25">
      <c r="C25" s="10" t="s">
        <v>923</v>
      </c>
      <c r="D25" s="251" cm="1">
        <f t="array" ref="D25">_xlfn.XLOOKUP(TblTimeAndMaterials[[#This Row],[Maintenance ID]],TblMaintenanceRecord[[#All],[Maintenance ID]],TblMaintenanceRecord[[#All],[Asset ID]],"Visit Not Found",0)</f>
        <v>93006</v>
      </c>
      <c r="E25" s="40" cm="1">
        <f t="array" ref="E25">_xlfn.XLOOKUP(TblTimeAndMaterials[[#This Row],[Maintenance ID]],TblMaintenanceRecord[[#All],[Maintenance ID]],TblMaintenanceRecord[[#All],[Maintenance Start Date]],"Visit Not Found",0)</f>
        <v>45917</v>
      </c>
      <c r="F25" s="104" t="s">
        <v>390</v>
      </c>
      <c r="G25" s="10" t="s">
        <v>414</v>
      </c>
      <c r="H25" s="2" t="str">
        <f>IFERROR(LEFT(TblTimeAndMaterials[[#This Row],[Inventory Item]], FIND(" -",TblTimeAndMaterials[[#This Row],[Inventory Item]])-1), "")</f>
        <v>3</v>
      </c>
      <c r="I25" s="10">
        <v>6</v>
      </c>
      <c r="J25" s="2">
        <f>TblTimeAndMaterials[[#This Row],[QTY]]*_xlfn.XLOOKUP(TblTimeAndMaterials[[#This Row],[Inventory Item]],TblInventory[DDL Inventory],TblInventory[Price Per Unit],0,0,1)</f>
        <v>12</v>
      </c>
      <c r="K25" s="189">
        <v>45958.828402777777</v>
      </c>
      <c r="L25" s="2" t="s">
        <v>95</v>
      </c>
      <c r="AB25" s="254">
        <v>45896</v>
      </c>
      <c r="AC25">
        <v>35</v>
      </c>
      <c r="AD25">
        <v>350</v>
      </c>
    </row>
    <row r="26" spans="3:30" hidden="1" x14ac:dyDescent="0.25">
      <c r="C26" s="10" t="s">
        <v>923</v>
      </c>
      <c r="D26" s="251" cm="1">
        <f t="array" ref="D26">_xlfn.XLOOKUP(TblTimeAndMaterials[[#This Row],[Maintenance ID]],TblMaintenanceRecord[[#All],[Maintenance ID]],TblMaintenanceRecord[[#All],[Asset ID]],"Visit Not Found",0)</f>
        <v>93006</v>
      </c>
      <c r="E26" s="40" cm="1">
        <f t="array" ref="E26">_xlfn.XLOOKUP(TblTimeAndMaterials[[#This Row],[Maintenance ID]],TblMaintenanceRecord[[#All],[Maintenance ID]],TblMaintenanceRecord[[#All],[Maintenance Start Date]],"Visit Not Found",0)</f>
        <v>45917</v>
      </c>
      <c r="F26" s="104" t="s">
        <v>390</v>
      </c>
      <c r="G26" s="10" t="s">
        <v>416</v>
      </c>
      <c r="H26" s="2" t="str">
        <f>IFERROR(LEFT(TblTimeAndMaterials[[#This Row],[Inventory Item]], FIND(" -",TblTimeAndMaterials[[#This Row],[Inventory Item]])-1), "")</f>
        <v>1</v>
      </c>
      <c r="I26" s="10">
        <v>5</v>
      </c>
      <c r="J26" s="2">
        <f>TblTimeAndMaterials[[#This Row],[QTY]]*_xlfn.XLOOKUP(TblTimeAndMaterials[[#This Row],[Inventory Item]],TblInventory[DDL Inventory],TblInventory[Price Per Unit],0,0,1)</f>
        <v>100</v>
      </c>
      <c r="K26" s="189">
        <v>45958.828472222223</v>
      </c>
      <c r="L26" s="2" t="s">
        <v>95</v>
      </c>
      <c r="AB26" s="254">
        <v>45917</v>
      </c>
      <c r="AC26">
        <v>7</v>
      </c>
      <c r="AD26">
        <v>70</v>
      </c>
    </row>
    <row r="27" spans="3:30" hidden="1" x14ac:dyDescent="0.25">
      <c r="C27" s="10" t="s">
        <v>923</v>
      </c>
      <c r="D27" s="251" cm="1">
        <f t="array" ref="D27">_xlfn.XLOOKUP(TblTimeAndMaterials[[#This Row],[Maintenance ID]],TblMaintenanceRecord[[#All],[Maintenance ID]],TblMaintenanceRecord[[#All],[Asset ID]],"Visit Not Found",0)</f>
        <v>93006</v>
      </c>
      <c r="E27" s="40" cm="1">
        <f t="array" ref="E27">_xlfn.XLOOKUP(TblTimeAndMaterials[[#This Row],[Maintenance ID]],TblMaintenanceRecord[[#All],[Maintenance ID]],TblMaintenanceRecord[[#All],[Maintenance Start Date]],"Visit Not Found",0)</f>
        <v>45917</v>
      </c>
      <c r="F27" s="104" t="s">
        <v>390</v>
      </c>
      <c r="G27" s="10" t="s">
        <v>415</v>
      </c>
      <c r="H27" s="2" t="str">
        <f>IFERROR(LEFT(TblTimeAndMaterials[[#This Row],[Inventory Item]], FIND(" -",TblTimeAndMaterials[[#This Row],[Inventory Item]])-1), "")</f>
        <v>4</v>
      </c>
      <c r="I27" s="10">
        <v>6</v>
      </c>
      <c r="J27" s="2">
        <f>TblTimeAndMaterials[[#This Row],[QTY]]*_xlfn.XLOOKUP(TblTimeAndMaterials[[#This Row],[Inventory Item]],TblInventory[DDL Inventory],TblInventory[Price Per Unit],0,0,1)</f>
        <v>6</v>
      </c>
      <c r="K27" s="189">
        <v>45958.828530092593</v>
      </c>
      <c r="L27" s="2" t="s">
        <v>95</v>
      </c>
      <c r="AB27" s="4" t="s">
        <v>418</v>
      </c>
      <c r="AC27">
        <v>835</v>
      </c>
      <c r="AD27">
        <v>3220</v>
      </c>
    </row>
    <row r="28" spans="3:30" hidden="1" x14ac:dyDescent="0.25">
      <c r="C28" s="10" t="s">
        <v>923</v>
      </c>
      <c r="D28" s="251" cm="1">
        <f t="array" ref="D28">_xlfn.XLOOKUP(TblTimeAndMaterials[[#This Row],[Maintenance ID]],TblMaintenanceRecord[[#All],[Maintenance ID]],TblMaintenanceRecord[[#All],[Asset ID]],"Visit Not Found",0)</f>
        <v>93006</v>
      </c>
      <c r="E28" s="40" cm="1">
        <f t="array" ref="E28">_xlfn.XLOOKUP(TblTimeAndMaterials[[#This Row],[Maintenance ID]],TblMaintenanceRecord[[#All],[Maintenance ID]],TblMaintenanceRecord[[#All],[Maintenance Start Date]],"Visit Not Found",0)</f>
        <v>45917</v>
      </c>
      <c r="F28" s="104" t="s">
        <v>390</v>
      </c>
      <c r="G28" s="10" t="s">
        <v>417</v>
      </c>
      <c r="H28" s="2" t="str">
        <f>IFERROR(LEFT(TblTimeAndMaterials[[#This Row],[Inventory Item]], FIND(" -",TblTimeAndMaterials[[#This Row],[Inventory Item]])-1), "")</f>
        <v>5</v>
      </c>
      <c r="I28" s="10">
        <v>9</v>
      </c>
      <c r="J28" s="2">
        <f>TblTimeAndMaterials[[#This Row],[QTY]]*_xlfn.XLOOKUP(TblTimeAndMaterials[[#This Row],[Inventory Item]],TblInventory[DDL Inventory],TblInventory[Price Per Unit],0,0,1)</f>
        <v>90</v>
      </c>
      <c r="K28" s="189">
        <v>45958.828587962962</v>
      </c>
      <c r="L28" s="2" t="s">
        <v>95</v>
      </c>
      <c r="AB28"/>
      <c r="AC28"/>
      <c r="AD28"/>
    </row>
    <row r="29" spans="3:30" hidden="1" x14ac:dyDescent="0.25">
      <c r="C29" s="10" t="s">
        <v>914</v>
      </c>
      <c r="D29" s="251" cm="1">
        <f t="array" ref="D29">_xlfn.XLOOKUP(TblTimeAndMaterials[[#This Row],[Maintenance ID]],TblMaintenanceRecord[[#All],[Maintenance ID]],TblMaintenanceRecord[[#All],[Asset ID]],"Visit Not Found",0)</f>
        <v>93002</v>
      </c>
      <c r="E29" s="40" cm="1">
        <f t="array" ref="E29">_xlfn.XLOOKUP(TblTimeAndMaterials[[#This Row],[Maintenance ID]],TblMaintenanceRecord[[#All],[Maintenance ID]],TblMaintenanceRecord[[#All],[Maintenance Start Date]],"Visit Not Found",0)</f>
        <v>45828</v>
      </c>
      <c r="F29" s="104" t="s">
        <v>390</v>
      </c>
      <c r="G29" s="10" t="s">
        <v>414</v>
      </c>
      <c r="H29" s="2" t="str">
        <f>IFERROR(LEFT(TblTimeAndMaterials[[#This Row],[Inventory Item]], FIND(" -",TblTimeAndMaterials[[#This Row],[Inventory Item]])-1), "")</f>
        <v>3</v>
      </c>
      <c r="I29" s="10">
        <v>6</v>
      </c>
      <c r="J29" s="2">
        <f>TblTimeAndMaterials[[#This Row],[QTY]]*_xlfn.XLOOKUP(TblTimeAndMaterials[[#This Row],[Inventory Item]],TblInventory[DDL Inventory],TblInventory[Price Per Unit],0,0,1)</f>
        <v>12</v>
      </c>
      <c r="K29" s="189">
        <v>45958.830231481479</v>
      </c>
      <c r="L29" s="2" t="s">
        <v>95</v>
      </c>
      <c r="AB29"/>
      <c r="AC29"/>
      <c r="AD29"/>
    </row>
    <row r="30" spans="3:30" hidden="1" x14ac:dyDescent="0.25">
      <c r="C30" s="10" t="s">
        <v>914</v>
      </c>
      <c r="D30" s="251" cm="1">
        <f t="array" ref="D30">_xlfn.XLOOKUP(TblTimeAndMaterials[[#This Row],[Maintenance ID]],TblMaintenanceRecord[[#All],[Maintenance ID]],TblMaintenanceRecord[[#All],[Asset ID]],"Visit Not Found",0)</f>
        <v>93002</v>
      </c>
      <c r="E30" s="40" cm="1">
        <f t="array" ref="E30">_xlfn.XLOOKUP(TblTimeAndMaterials[[#This Row],[Maintenance ID]],TblMaintenanceRecord[[#All],[Maintenance ID]],TblMaintenanceRecord[[#All],[Maintenance Start Date]],"Visit Not Found",0)</f>
        <v>45828</v>
      </c>
      <c r="F30" s="104" t="s">
        <v>390</v>
      </c>
      <c r="G30" s="10" t="s">
        <v>416</v>
      </c>
      <c r="H30" s="2" t="str">
        <f>IFERROR(LEFT(TblTimeAndMaterials[[#This Row],[Inventory Item]], FIND(" -",TblTimeAndMaterials[[#This Row],[Inventory Item]])-1), "")</f>
        <v>1</v>
      </c>
      <c r="I30" s="10">
        <v>5</v>
      </c>
      <c r="J30" s="2">
        <f>TblTimeAndMaterials[[#This Row],[QTY]]*_xlfn.XLOOKUP(TblTimeAndMaterials[[#This Row],[Inventory Item]],TblInventory[DDL Inventory],TblInventory[Price Per Unit],0,0,1)</f>
        <v>100</v>
      </c>
      <c r="K30" s="189">
        <v>45958.830300925925</v>
      </c>
      <c r="L30" s="2" t="s">
        <v>95</v>
      </c>
      <c r="AB30"/>
      <c r="AC30"/>
      <c r="AD30"/>
    </row>
    <row r="31" spans="3:30" hidden="1" x14ac:dyDescent="0.25">
      <c r="C31" s="10" t="s">
        <v>914</v>
      </c>
      <c r="D31" s="251" cm="1">
        <f t="array" ref="D31">_xlfn.XLOOKUP(TblTimeAndMaterials[[#This Row],[Maintenance ID]],TblMaintenanceRecord[[#All],[Maintenance ID]],TblMaintenanceRecord[[#All],[Asset ID]],"Visit Not Found",0)</f>
        <v>93002</v>
      </c>
      <c r="E31" s="40" cm="1">
        <f t="array" ref="E31">_xlfn.XLOOKUP(TblTimeAndMaterials[[#This Row],[Maintenance ID]],TblMaintenanceRecord[[#All],[Maintenance ID]],TblMaintenanceRecord[[#All],[Maintenance Start Date]],"Visit Not Found",0)</f>
        <v>45828</v>
      </c>
      <c r="F31" s="104" t="s">
        <v>390</v>
      </c>
      <c r="G31" s="10" t="s">
        <v>415</v>
      </c>
      <c r="H31" s="2" t="str">
        <f>IFERROR(LEFT(TblTimeAndMaterials[[#This Row],[Inventory Item]], FIND(" -",TblTimeAndMaterials[[#This Row],[Inventory Item]])-1), "")</f>
        <v>4</v>
      </c>
      <c r="I31" s="10">
        <v>6</v>
      </c>
      <c r="J31" s="2">
        <f>TblTimeAndMaterials[[#This Row],[QTY]]*_xlfn.XLOOKUP(TblTimeAndMaterials[[#This Row],[Inventory Item]],TblInventory[DDL Inventory],TblInventory[Price Per Unit],0,0,1)</f>
        <v>6</v>
      </c>
      <c r="K31" s="189">
        <v>45958.830358796295</v>
      </c>
      <c r="L31" s="2" t="s">
        <v>95</v>
      </c>
      <c r="AB31"/>
      <c r="AC31"/>
      <c r="AD31"/>
    </row>
    <row r="32" spans="3:30" hidden="1" x14ac:dyDescent="0.25">
      <c r="C32" s="10" t="s">
        <v>914</v>
      </c>
      <c r="D32" s="251" cm="1">
        <f t="array" ref="D32">_xlfn.XLOOKUP(TblTimeAndMaterials[[#This Row],[Maintenance ID]],TblMaintenanceRecord[[#All],[Maintenance ID]],TblMaintenanceRecord[[#All],[Asset ID]],"Visit Not Found",0)</f>
        <v>93002</v>
      </c>
      <c r="E32" s="40" cm="1">
        <f t="array" ref="E32">_xlfn.XLOOKUP(TblTimeAndMaterials[[#This Row],[Maintenance ID]],TblMaintenanceRecord[[#All],[Maintenance ID]],TblMaintenanceRecord[[#All],[Maintenance Start Date]],"Visit Not Found",0)</f>
        <v>45828</v>
      </c>
      <c r="F32" s="104" t="s">
        <v>390</v>
      </c>
      <c r="G32" s="10" t="s">
        <v>417</v>
      </c>
      <c r="H32" s="2" t="str">
        <f>IFERROR(LEFT(TblTimeAndMaterials[[#This Row],[Inventory Item]], FIND(" -",TblTimeAndMaterials[[#This Row],[Inventory Item]])-1), "")</f>
        <v>5</v>
      </c>
      <c r="I32" s="10">
        <v>9</v>
      </c>
      <c r="J32" s="2">
        <f>TblTimeAndMaterials[[#This Row],[QTY]]*_xlfn.XLOOKUP(TblTimeAndMaterials[[#This Row],[Inventory Item]],TblInventory[DDL Inventory],TblInventory[Price Per Unit],0,0,1)</f>
        <v>90</v>
      </c>
      <c r="K32" s="189">
        <v>45958.830428240741</v>
      </c>
      <c r="L32" s="2" t="s">
        <v>95</v>
      </c>
      <c r="AB32"/>
      <c r="AC32"/>
      <c r="AD32"/>
    </row>
    <row r="33" spans="3:30" hidden="1" x14ac:dyDescent="0.25">
      <c r="C33" s="10" t="s">
        <v>924</v>
      </c>
      <c r="D33" s="251" cm="1">
        <f t="array" ref="D33">_xlfn.XLOOKUP(TblTimeAndMaterials[[#This Row],[Maintenance ID]],TblMaintenanceRecord[[#All],[Maintenance ID]],TblMaintenanceRecord[[#All],[Asset ID]],"Visit Not Found",0)</f>
        <v>93003</v>
      </c>
      <c r="E33" s="40" cm="1">
        <f t="array" ref="E33">_xlfn.XLOOKUP(TblTimeAndMaterials[[#This Row],[Maintenance ID]],TblMaintenanceRecord[[#All],[Maintenance ID]],TblMaintenanceRecord[[#All],[Maintenance Start Date]],"Visit Not Found",0)</f>
        <v>45922</v>
      </c>
      <c r="F33" s="104" t="s">
        <v>390</v>
      </c>
      <c r="G33" s="10" t="s">
        <v>414</v>
      </c>
      <c r="H33" s="2" t="str">
        <f>IFERROR(LEFT(TblTimeAndMaterials[[#This Row],[Inventory Item]], FIND(" -",TblTimeAndMaterials[[#This Row],[Inventory Item]])-1), "")</f>
        <v>3</v>
      </c>
      <c r="I33" s="10">
        <v>6</v>
      </c>
      <c r="J33" s="2">
        <f>TblTimeAndMaterials[[#This Row],[QTY]]*_xlfn.XLOOKUP(TblTimeAndMaterials[[#This Row],[Inventory Item]],TblInventory[DDL Inventory],TblInventory[Price Per Unit],0,0,1)</f>
        <v>12</v>
      </c>
      <c r="K33" s="189">
        <v>45958.835300925923</v>
      </c>
      <c r="L33" s="2" t="s">
        <v>95</v>
      </c>
      <c r="AB33"/>
      <c r="AC33"/>
      <c r="AD33"/>
    </row>
    <row r="34" spans="3:30" hidden="1" x14ac:dyDescent="0.25">
      <c r="C34" s="10" t="s">
        <v>913</v>
      </c>
      <c r="D34" s="251" cm="1">
        <f t="array" ref="D34">_xlfn.XLOOKUP(TblTimeAndMaterials[[#This Row],[Maintenance ID]],TblMaintenanceRecord[[#All],[Maintenance ID]],TblMaintenanceRecord[[#All],[Asset ID]],"Visit Not Found",0)</f>
        <v>93004</v>
      </c>
      <c r="E34" s="40" cm="1">
        <f t="array" ref="E34">_xlfn.XLOOKUP(TblTimeAndMaterials[[#This Row],[Maintenance ID]],TblMaintenanceRecord[[#All],[Maintenance ID]],TblMaintenanceRecord[[#All],[Maintenance Start Date]],"Visit Not Found",0)</f>
        <v>45896</v>
      </c>
      <c r="F34" s="104" t="s">
        <v>390</v>
      </c>
      <c r="G34" s="10" t="s">
        <v>414</v>
      </c>
      <c r="H34" s="2" t="str">
        <f>IFERROR(LEFT(TblTimeAndMaterials[[#This Row],[Inventory Item]], FIND(" -",TblTimeAndMaterials[[#This Row],[Inventory Item]])-1), "")</f>
        <v>3</v>
      </c>
      <c r="I34" s="10">
        <v>6</v>
      </c>
      <c r="J34" s="2">
        <f>TblTimeAndMaterials[[#This Row],[QTY]]*_xlfn.XLOOKUP(TblTimeAndMaterials[[#This Row],[Inventory Item]],TblInventory[DDL Inventory],TblInventory[Price Per Unit],0,0,1)</f>
        <v>12</v>
      </c>
      <c r="K34" s="189">
        <v>45958.836574074077</v>
      </c>
      <c r="L34" s="2" t="s">
        <v>95</v>
      </c>
      <c r="AB34"/>
      <c r="AC34"/>
      <c r="AD34"/>
    </row>
    <row r="35" spans="3:30" hidden="1" x14ac:dyDescent="0.25">
      <c r="C35" s="10" t="s">
        <v>925</v>
      </c>
      <c r="D35" s="251" cm="1">
        <f t="array" ref="D35">_xlfn.XLOOKUP(TblTimeAndMaterials[[#This Row],[Maintenance ID]],TblMaintenanceRecord[[#All],[Maintenance ID]],TblMaintenanceRecord[[#All],[Asset ID]],"Visit Not Found",0)</f>
        <v>93001</v>
      </c>
      <c r="E35" s="40" cm="1">
        <f t="array" ref="E35">_xlfn.XLOOKUP(TblTimeAndMaterials[[#This Row],[Maintenance ID]],TblMaintenanceRecord[[#All],[Maintenance ID]],TblMaintenanceRecord[[#All],[Maintenance Start Date]],"Visit Not Found",0)</f>
        <v>45828</v>
      </c>
      <c r="F35" s="104" t="s">
        <v>390</v>
      </c>
      <c r="G35" s="10" t="s">
        <v>414</v>
      </c>
      <c r="H35" s="2" t="str">
        <f>IFERROR(LEFT(TblTimeAndMaterials[[#This Row],[Inventory Item]], FIND(" -",TblTimeAndMaterials[[#This Row],[Inventory Item]])-1), "")</f>
        <v>3</v>
      </c>
      <c r="I35" s="10">
        <v>6</v>
      </c>
      <c r="J35" s="2">
        <f>TblTimeAndMaterials[[#This Row],[QTY]]*_xlfn.XLOOKUP(TblTimeAndMaterials[[#This Row],[Inventory Item]],TblInventory[DDL Inventory],TblInventory[Price Per Unit],0,0,1)</f>
        <v>12</v>
      </c>
      <c r="K35" s="189">
        <v>45958.837025462963</v>
      </c>
      <c r="L35" s="2" t="s">
        <v>95</v>
      </c>
      <c r="AB35"/>
      <c r="AC35"/>
      <c r="AD35"/>
    </row>
    <row r="36" spans="3:30" hidden="1" x14ac:dyDescent="0.25">
      <c r="C36" s="10" t="s">
        <v>925</v>
      </c>
      <c r="D36" s="251" cm="1">
        <f t="array" ref="D36">_xlfn.XLOOKUP(TblTimeAndMaterials[[#This Row],[Maintenance ID]],TblMaintenanceRecord[[#All],[Maintenance ID]],TblMaintenanceRecord[[#All],[Asset ID]],"Visit Not Found",0)</f>
        <v>93001</v>
      </c>
      <c r="E36" s="40" cm="1">
        <f t="array" ref="E36">_xlfn.XLOOKUP(TblTimeAndMaterials[[#This Row],[Maintenance ID]],TblMaintenanceRecord[[#All],[Maintenance ID]],TblMaintenanceRecord[[#All],[Maintenance Start Date]],"Visit Not Found",0)</f>
        <v>45828</v>
      </c>
      <c r="F36" s="104" t="s">
        <v>390</v>
      </c>
      <c r="G36" s="10" t="s">
        <v>416</v>
      </c>
      <c r="H36" s="2" t="str">
        <f>IFERROR(LEFT(TblTimeAndMaterials[[#This Row],[Inventory Item]], FIND(" -",TblTimeAndMaterials[[#This Row],[Inventory Item]])-1), "")</f>
        <v>1</v>
      </c>
      <c r="I36" s="10">
        <v>5</v>
      </c>
      <c r="J36" s="2">
        <f>TblTimeAndMaterials[[#This Row],[QTY]]*_xlfn.XLOOKUP(TblTimeAndMaterials[[#This Row],[Inventory Item]],TblInventory[DDL Inventory],TblInventory[Price Per Unit],0,0,1)</f>
        <v>100</v>
      </c>
      <c r="K36" s="189">
        <v>45958.837083333332</v>
      </c>
      <c r="L36" s="2" t="s">
        <v>95</v>
      </c>
    </row>
    <row r="37" spans="3:30" hidden="1" x14ac:dyDescent="0.25">
      <c r="C37" s="10" t="s">
        <v>925</v>
      </c>
      <c r="D37" s="251" cm="1">
        <f t="array" ref="D37">_xlfn.XLOOKUP(TblTimeAndMaterials[[#This Row],[Maintenance ID]],TblMaintenanceRecord[[#All],[Maintenance ID]],TblMaintenanceRecord[[#All],[Asset ID]],"Visit Not Found",0)</f>
        <v>93001</v>
      </c>
      <c r="E37" s="40" cm="1">
        <f t="array" ref="E37">_xlfn.XLOOKUP(TblTimeAndMaterials[[#This Row],[Maintenance ID]],TblMaintenanceRecord[[#All],[Maintenance ID]],TblMaintenanceRecord[[#All],[Maintenance Start Date]],"Visit Not Found",0)</f>
        <v>45828</v>
      </c>
      <c r="F37" s="104" t="s">
        <v>390</v>
      </c>
      <c r="G37" s="10" t="s">
        <v>415</v>
      </c>
      <c r="H37" s="2" t="str">
        <f>IFERROR(LEFT(TblTimeAndMaterials[[#This Row],[Inventory Item]], FIND(" -",TblTimeAndMaterials[[#This Row],[Inventory Item]])-1), "")</f>
        <v>4</v>
      </c>
      <c r="I37" s="10">
        <v>6</v>
      </c>
      <c r="J37" s="2">
        <f>TblTimeAndMaterials[[#This Row],[QTY]]*_xlfn.XLOOKUP(TblTimeAndMaterials[[#This Row],[Inventory Item]],TblInventory[DDL Inventory],TblInventory[Price Per Unit],0,0,1)</f>
        <v>6</v>
      </c>
      <c r="K37" s="189">
        <v>45958.837141203701</v>
      </c>
      <c r="L37" s="2" t="s">
        <v>95</v>
      </c>
    </row>
    <row r="38" spans="3:30" hidden="1" x14ac:dyDescent="0.25">
      <c r="C38" s="10" t="s">
        <v>925</v>
      </c>
      <c r="D38" s="251" cm="1">
        <f t="array" ref="D38">_xlfn.XLOOKUP(TblTimeAndMaterials[[#This Row],[Maintenance ID]],TblMaintenanceRecord[[#All],[Maintenance ID]],TblMaintenanceRecord[[#All],[Asset ID]],"Visit Not Found",0)</f>
        <v>93001</v>
      </c>
      <c r="E38" s="40" cm="1">
        <f t="array" ref="E38">_xlfn.XLOOKUP(TblTimeAndMaterials[[#This Row],[Maintenance ID]],TblMaintenanceRecord[[#All],[Maintenance ID]],TblMaintenanceRecord[[#All],[Maintenance Start Date]],"Visit Not Found",0)</f>
        <v>45828</v>
      </c>
      <c r="F38" s="104" t="s">
        <v>390</v>
      </c>
      <c r="G38" s="10" t="s">
        <v>417</v>
      </c>
      <c r="H38" s="2" t="str">
        <f>IFERROR(LEFT(TblTimeAndMaterials[[#This Row],[Inventory Item]], FIND(" -",TblTimeAndMaterials[[#This Row],[Inventory Item]])-1), "")</f>
        <v>5</v>
      </c>
      <c r="I38" s="10">
        <v>9</v>
      </c>
      <c r="J38" s="2">
        <f>TblTimeAndMaterials[[#This Row],[QTY]]*_xlfn.XLOOKUP(TblTimeAndMaterials[[#This Row],[Inventory Item]],TblInventory[DDL Inventory],TblInventory[Price Per Unit],0,0,1)</f>
        <v>90</v>
      </c>
      <c r="K38" s="189">
        <v>45958.837210648147</v>
      </c>
      <c r="L38" s="2" t="s">
        <v>95</v>
      </c>
    </row>
    <row r="39" spans="3:30" hidden="1" x14ac:dyDescent="0.25">
      <c r="C39" s="10" t="s">
        <v>924</v>
      </c>
      <c r="D39" s="251" cm="1">
        <f t="array" ref="D39">_xlfn.XLOOKUP(TblTimeAndMaterials[[#This Row],[Maintenance ID]],TblMaintenanceRecord[[#All],[Maintenance ID]],TblMaintenanceRecord[[#All],[Asset ID]],"Visit Not Found",0)</f>
        <v>93003</v>
      </c>
      <c r="E39" s="40" cm="1">
        <f t="array" ref="E39">_xlfn.XLOOKUP(TblTimeAndMaterials[[#This Row],[Maintenance ID]],TblMaintenanceRecord[[#All],[Maintenance ID]],TblMaintenanceRecord[[#All],[Maintenance Start Date]],"Visit Not Found",0)</f>
        <v>45922</v>
      </c>
      <c r="F39" s="104" t="s">
        <v>400</v>
      </c>
      <c r="G39" s="10" t="s">
        <v>417</v>
      </c>
      <c r="H39" s="2" t="str">
        <f>IFERROR(LEFT(TblTimeAndMaterials[[#This Row],[Inventory Item]], FIND(" -",TblTimeAndMaterials[[#This Row],[Inventory Item]])-1), "")</f>
        <v>5</v>
      </c>
      <c r="I39" s="10">
        <v>2</v>
      </c>
      <c r="J39" s="2">
        <f>TblTimeAndMaterials[[#This Row],[QTY]]*_xlfn.XLOOKUP(TblTimeAndMaterials[[#This Row],[Inventory Item]],TblInventory[DDL Inventory],TblInventory[Price Per Unit],0,0,1)</f>
        <v>20</v>
      </c>
      <c r="K39" s="189">
        <v>45958.838483796295</v>
      </c>
      <c r="L39" s="2" t="s">
        <v>95</v>
      </c>
    </row>
    <row r="40" spans="3:30" hidden="1" x14ac:dyDescent="0.25">
      <c r="C40" s="10" t="s">
        <v>922</v>
      </c>
      <c r="D40" s="251" cm="1">
        <f t="array" ref="D40">_xlfn.XLOOKUP(TblTimeAndMaterials[[#This Row],[Maintenance ID]],TblMaintenanceRecord[[#All],[Maintenance ID]],TblMaintenanceRecord[[#All],[Asset ID]],"Visit Not Found",0)</f>
        <v>93005</v>
      </c>
      <c r="E40" s="40" cm="1">
        <f t="array" ref="E40">_xlfn.XLOOKUP(TblTimeAndMaterials[[#This Row],[Maintenance ID]],TblMaintenanceRecord[[#All],[Maintenance ID]],TblMaintenanceRecord[[#All],[Maintenance Start Date]],"Visit Not Found",0)</f>
        <v>45896</v>
      </c>
      <c r="F40" s="104" t="s">
        <v>400</v>
      </c>
      <c r="G40" s="10" t="s">
        <v>417</v>
      </c>
      <c r="H40" s="2" t="str">
        <f>IFERROR(LEFT(TblTimeAndMaterials[[#This Row],[Inventory Item]], FIND(" -",TblTimeAndMaterials[[#This Row],[Inventory Item]])-1), "")</f>
        <v>5</v>
      </c>
      <c r="I40" s="10">
        <v>2</v>
      </c>
      <c r="J40" s="2">
        <f>TblTimeAndMaterials[[#This Row],[QTY]]*_xlfn.XLOOKUP(TblTimeAndMaterials[[#This Row],[Inventory Item]],TblInventory[DDL Inventory],TblInventory[Price Per Unit],0,0,1)</f>
        <v>20</v>
      </c>
      <c r="K40" s="189"/>
      <c r="L40" s="2"/>
    </row>
    <row r="41" spans="3:30" hidden="1" x14ac:dyDescent="0.25">
      <c r="C41" s="10" t="s">
        <v>922</v>
      </c>
      <c r="D41" s="251" cm="1">
        <f t="array" ref="D41">_xlfn.XLOOKUP(TblTimeAndMaterials[[#This Row],[Maintenance ID]],TblMaintenanceRecord[[#All],[Maintenance ID]],TblMaintenanceRecord[[#All],[Asset ID]],"Visit Not Found",0)</f>
        <v>93005</v>
      </c>
      <c r="E41" s="40" cm="1">
        <f t="array" ref="E41">_xlfn.XLOOKUP(TblTimeAndMaterials[[#This Row],[Maintenance ID]],TblMaintenanceRecord[[#All],[Maintenance ID]],TblMaintenanceRecord[[#All],[Maintenance Start Date]],"Visit Not Found",0)</f>
        <v>45896</v>
      </c>
      <c r="F41" s="104" t="s">
        <v>400</v>
      </c>
      <c r="G41" s="10" t="s">
        <v>414</v>
      </c>
      <c r="H41" s="2" t="str">
        <f>IFERROR(LEFT(TblTimeAndMaterials[[#This Row],[Inventory Item]], FIND(" -",TblTimeAndMaterials[[#This Row],[Inventory Item]])-1), "")</f>
        <v>3</v>
      </c>
      <c r="I41" s="10">
        <v>1</v>
      </c>
      <c r="J41" s="2">
        <f>TblTimeAndMaterials[[#This Row],[QTY]]*_xlfn.XLOOKUP(TblTimeAndMaterials[[#This Row],[Inventory Item]],TblInventory[DDL Inventory],TblInventory[Price Per Unit],0,0,1)</f>
        <v>2</v>
      </c>
      <c r="K41" s="189"/>
      <c r="L41" s="2"/>
    </row>
    <row r="42" spans="3:30" hidden="1" x14ac:dyDescent="0.25">
      <c r="C42" s="10" t="s">
        <v>922</v>
      </c>
      <c r="D42" s="251" cm="1">
        <f t="array" ref="D42">_xlfn.XLOOKUP(TblTimeAndMaterials[[#This Row],[Maintenance ID]],TblMaintenanceRecord[[#All],[Maintenance ID]],TblMaintenanceRecord[[#All],[Asset ID]],"Visit Not Found",0)</f>
        <v>93005</v>
      </c>
      <c r="E42" s="40" cm="1">
        <f t="array" ref="E42">_xlfn.XLOOKUP(TblTimeAndMaterials[[#This Row],[Maintenance ID]],TblMaintenanceRecord[[#All],[Maintenance ID]],TblMaintenanceRecord[[#All],[Maintenance Start Date]],"Visit Not Found",0)</f>
        <v>45896</v>
      </c>
      <c r="F42" s="104" t="s">
        <v>400</v>
      </c>
      <c r="G42" s="10" t="s">
        <v>415</v>
      </c>
      <c r="H42" s="2" t="str">
        <f>IFERROR(LEFT(TblTimeAndMaterials[[#This Row],[Inventory Item]], FIND(" -",TblTimeAndMaterials[[#This Row],[Inventory Item]])-1), "")</f>
        <v>4</v>
      </c>
      <c r="I42" s="10">
        <v>6</v>
      </c>
      <c r="J42" s="2">
        <f>TblTimeAndMaterials[[#This Row],[QTY]]*_xlfn.XLOOKUP(TblTimeAndMaterials[[#This Row],[Inventory Item]],TblInventory[DDL Inventory],TblInventory[Price Per Unit],0,0,1)</f>
        <v>6</v>
      </c>
      <c r="K42" s="189"/>
      <c r="L42" s="2"/>
    </row>
    <row r="43" spans="3:30" hidden="1" x14ac:dyDescent="0.25">
      <c r="C43" s="10" t="s">
        <v>922</v>
      </c>
      <c r="D43" s="251" cm="1">
        <f t="array" ref="D43">_xlfn.XLOOKUP(TblTimeAndMaterials[[#This Row],[Maintenance ID]],TblMaintenanceRecord[[#All],[Maintenance ID]],TblMaintenanceRecord[[#All],[Asset ID]],"Visit Not Found",0)</f>
        <v>93005</v>
      </c>
      <c r="E43" s="40" cm="1">
        <f t="array" ref="E43">_xlfn.XLOOKUP(TblTimeAndMaterials[[#This Row],[Maintenance ID]],TblMaintenanceRecord[[#All],[Maintenance ID]],TblMaintenanceRecord[[#All],[Maintenance Start Date]],"Visit Not Found",0)</f>
        <v>45896</v>
      </c>
      <c r="F43" s="104" t="s">
        <v>400</v>
      </c>
      <c r="G43" s="10" t="s">
        <v>414</v>
      </c>
      <c r="H43" s="2" t="str">
        <f>IFERROR(LEFT(TblTimeAndMaterials[[#This Row],[Inventory Item]], FIND(" -",TblTimeAndMaterials[[#This Row],[Inventory Item]])-1), "")</f>
        <v>3</v>
      </c>
      <c r="I43" s="10">
        <v>1</v>
      </c>
      <c r="J43" s="2">
        <f>TblTimeAndMaterials[[#This Row],[QTY]]*_xlfn.XLOOKUP(TblTimeAndMaterials[[#This Row],[Inventory Item]],TblInventory[DDL Inventory],TblInventory[Price Per Unit],0,0,1)</f>
        <v>2</v>
      </c>
      <c r="K43" s="189"/>
      <c r="L43" s="2"/>
    </row>
    <row r="44" spans="3:30" hidden="1" x14ac:dyDescent="0.25">
      <c r="C44" s="10" t="s">
        <v>922</v>
      </c>
      <c r="D44" s="251" cm="1">
        <f t="array" ref="D44">_xlfn.XLOOKUP(TblTimeAndMaterials[[#This Row],[Maintenance ID]],TblMaintenanceRecord[[#All],[Maintenance ID]],TblMaintenanceRecord[[#All],[Asset ID]],"Visit Not Found",0)</f>
        <v>93005</v>
      </c>
      <c r="E44" s="40" cm="1">
        <f t="array" ref="E44">_xlfn.XLOOKUP(TblTimeAndMaterials[[#This Row],[Maintenance ID]],TblMaintenanceRecord[[#All],[Maintenance ID]],TblMaintenanceRecord[[#All],[Maintenance Start Date]],"Visit Not Found",0)</f>
        <v>45896</v>
      </c>
      <c r="F44" s="104" t="s">
        <v>400</v>
      </c>
      <c r="G44" s="10" t="s">
        <v>414</v>
      </c>
      <c r="H44" s="2" t="str">
        <f>IFERROR(LEFT(TblTimeAndMaterials[[#This Row],[Inventory Item]], FIND(" -",TblTimeAndMaterials[[#This Row],[Inventory Item]])-1), "")</f>
        <v>3</v>
      </c>
      <c r="I44" s="10">
        <v>70</v>
      </c>
      <c r="J44" s="2">
        <f>TblTimeAndMaterials[[#This Row],[QTY]]*_xlfn.XLOOKUP(TblTimeAndMaterials[[#This Row],[Inventory Item]],TblInventory[DDL Inventory],TblInventory[Price Per Unit],0,0,1)</f>
        <v>140</v>
      </c>
      <c r="K44" s="189"/>
      <c r="L44" s="2"/>
    </row>
    <row r="45" spans="3:30" hidden="1" x14ac:dyDescent="0.25">
      <c r="C45" s="10" t="s">
        <v>922</v>
      </c>
      <c r="D45" s="251" cm="1">
        <f t="array" ref="D45">_xlfn.XLOOKUP(TblTimeAndMaterials[[#This Row],[Maintenance ID]],TblMaintenanceRecord[[#All],[Maintenance ID]],TblMaintenanceRecord[[#All],[Asset ID]],"Visit Not Found",0)</f>
        <v>93005</v>
      </c>
      <c r="E45" s="40" cm="1">
        <f t="array" ref="E45">_xlfn.XLOOKUP(TblTimeAndMaterials[[#This Row],[Maintenance ID]],TblMaintenanceRecord[[#All],[Maintenance ID]],TblMaintenanceRecord[[#All],[Maintenance Start Date]],"Visit Not Found",0)</f>
        <v>45896</v>
      </c>
      <c r="F45" s="104" t="s">
        <v>400</v>
      </c>
      <c r="G45" s="10" t="s">
        <v>920</v>
      </c>
      <c r="H45" s="2" t="str">
        <f>IFERROR(LEFT(TblTimeAndMaterials[[#This Row],[Inventory Item]], FIND(" -",TblTimeAndMaterials[[#This Row],[Inventory Item]])-1), "")</f>
        <v>6</v>
      </c>
      <c r="I45" s="10">
        <v>7</v>
      </c>
      <c r="J45" s="2">
        <f>TblTimeAndMaterials[[#This Row],[QTY]]*_xlfn.XLOOKUP(TblTimeAndMaterials[[#This Row],[Inventory Item]],TblInventory[DDL Inventory],TblInventory[Price Per Unit],0,0,1)</f>
        <v>70</v>
      </c>
      <c r="K45" s="189"/>
      <c r="L45" s="2"/>
    </row>
    <row r="46" spans="3:30" hidden="1" x14ac:dyDescent="0.25">
      <c r="C46" s="10" t="s">
        <v>913</v>
      </c>
      <c r="D46" s="251" cm="1">
        <f t="array" ref="D46">_xlfn.XLOOKUP(TblTimeAndMaterials[[#This Row],[Maintenance ID]],TblMaintenanceRecord[[#All],[Maintenance ID]],TblMaintenanceRecord[[#All],[Asset ID]],"Visit Not Found",0)</f>
        <v>93004</v>
      </c>
      <c r="E46" s="40" cm="1">
        <f t="array" ref="E46">_xlfn.XLOOKUP(TblTimeAndMaterials[[#This Row],[Maintenance ID]],TblMaintenanceRecord[[#All],[Maintenance ID]],TblMaintenanceRecord[[#All],[Maintenance Start Date]],"Visit Not Found",0)</f>
        <v>45896</v>
      </c>
      <c r="F46" s="104" t="s">
        <v>390</v>
      </c>
      <c r="G46" s="10" t="s">
        <v>414</v>
      </c>
      <c r="H46" s="2" t="str">
        <f>IFERROR(LEFT(TblTimeAndMaterials[[#This Row],[Inventory Item]], FIND(" -",TblTimeAndMaterials[[#This Row],[Inventory Item]])-1), "")</f>
        <v>3</v>
      </c>
      <c r="I46" s="10">
        <v>6</v>
      </c>
      <c r="J46" s="2">
        <f>TblTimeAndMaterials[[#This Row],[QTY]]*_xlfn.XLOOKUP(TblTimeAndMaterials[[#This Row],[Inventory Item]],TblInventory[DDL Inventory],TblInventory[Price Per Unit],0,0,1)</f>
        <v>12</v>
      </c>
      <c r="K46" s="189"/>
      <c r="L46" s="2"/>
    </row>
    <row r="47" spans="3:30" hidden="1" x14ac:dyDescent="0.25">
      <c r="C47" s="10" t="s">
        <v>923</v>
      </c>
      <c r="D47" s="251" cm="1">
        <f t="array" ref="D47">_xlfn.XLOOKUP(TblTimeAndMaterials[[#This Row],[Maintenance ID]],TblMaintenanceRecord[[#All],[Maintenance ID]],TblMaintenanceRecord[[#All],[Asset ID]],"Visit Not Found",0)</f>
        <v>93006</v>
      </c>
      <c r="E47" s="40" cm="1">
        <f t="array" ref="E47">_xlfn.XLOOKUP(TblTimeAndMaterials[[#This Row],[Maintenance ID]],TblMaintenanceRecord[[#All],[Maintenance ID]],TblMaintenanceRecord[[#All],[Maintenance Start Date]],"Visit Not Found",0)</f>
        <v>45917</v>
      </c>
      <c r="F47" s="104" t="s">
        <v>400</v>
      </c>
      <c r="G47" s="10" t="s">
        <v>417</v>
      </c>
      <c r="H47" s="2" t="str">
        <f>IFERROR(LEFT(TblTimeAndMaterials[[#This Row],[Inventory Item]], FIND(" -",TblTimeAndMaterials[[#This Row],[Inventory Item]])-1), "")</f>
        <v>5</v>
      </c>
      <c r="I47" s="10">
        <v>2</v>
      </c>
      <c r="J47" s="2">
        <f>TblTimeAndMaterials[[#This Row],[QTY]]*_xlfn.XLOOKUP(TblTimeAndMaterials[[#This Row],[Inventory Item]],TblInventory[DDL Inventory],TblInventory[Price Per Unit],0,0,1)</f>
        <v>20</v>
      </c>
      <c r="K47" s="189"/>
      <c r="L47" s="2"/>
    </row>
    <row r="48" spans="3:30" hidden="1" x14ac:dyDescent="0.25">
      <c r="C48" s="10" t="s">
        <v>923</v>
      </c>
      <c r="D48" s="251" cm="1">
        <f t="array" ref="D48">_xlfn.XLOOKUP(TblTimeAndMaterials[[#This Row],[Maintenance ID]],TblMaintenanceRecord[[#All],[Maintenance ID]],TblMaintenanceRecord[[#All],[Asset ID]],"Visit Not Found",0)</f>
        <v>93006</v>
      </c>
      <c r="E48" s="40" cm="1">
        <f t="array" ref="E48">_xlfn.XLOOKUP(TblTimeAndMaterials[[#This Row],[Maintenance ID]],TblMaintenanceRecord[[#All],[Maintenance ID]],TblMaintenanceRecord[[#All],[Maintenance Start Date]],"Visit Not Found",0)</f>
        <v>45917</v>
      </c>
      <c r="F48" s="104" t="s">
        <v>400</v>
      </c>
      <c r="G48" s="10" t="s">
        <v>414</v>
      </c>
      <c r="H48" s="2" t="str">
        <f>IFERROR(LEFT(TblTimeAndMaterials[[#This Row],[Inventory Item]], FIND(" -",TblTimeAndMaterials[[#This Row],[Inventory Item]])-1), "")</f>
        <v>3</v>
      </c>
      <c r="I48" s="10">
        <v>1</v>
      </c>
      <c r="J48" s="2">
        <f>TblTimeAndMaterials[[#This Row],[QTY]]*_xlfn.XLOOKUP(TblTimeAndMaterials[[#This Row],[Inventory Item]],TblInventory[DDL Inventory],TblInventory[Price Per Unit],0,0,1)</f>
        <v>2</v>
      </c>
      <c r="K48" s="189"/>
      <c r="L48" s="2"/>
    </row>
    <row r="49" spans="3:12" hidden="1" x14ac:dyDescent="0.25">
      <c r="C49" s="10" t="s">
        <v>923</v>
      </c>
      <c r="D49" s="251" cm="1">
        <f t="array" ref="D49">_xlfn.XLOOKUP(TblTimeAndMaterials[[#This Row],[Maintenance ID]],TblMaintenanceRecord[[#All],[Maintenance ID]],TblMaintenanceRecord[[#All],[Asset ID]],"Visit Not Found",0)</f>
        <v>93006</v>
      </c>
      <c r="E49" s="40" cm="1">
        <f t="array" ref="E49">_xlfn.XLOOKUP(TblTimeAndMaterials[[#This Row],[Maintenance ID]],TblMaintenanceRecord[[#All],[Maintenance ID]],TblMaintenanceRecord[[#All],[Maintenance Start Date]],"Visit Not Found",0)</f>
        <v>45917</v>
      </c>
      <c r="F49" s="104" t="s">
        <v>400</v>
      </c>
      <c r="G49" s="10" t="s">
        <v>415</v>
      </c>
      <c r="H49" s="2" t="str">
        <f>IFERROR(LEFT(TblTimeAndMaterials[[#This Row],[Inventory Item]], FIND(" -",TblTimeAndMaterials[[#This Row],[Inventory Item]])-1), "")</f>
        <v>4</v>
      </c>
      <c r="I49" s="10">
        <v>6</v>
      </c>
      <c r="J49" s="2">
        <f>TblTimeAndMaterials[[#This Row],[QTY]]*_xlfn.XLOOKUP(TblTimeAndMaterials[[#This Row],[Inventory Item]],TblInventory[DDL Inventory],TblInventory[Price Per Unit],0,0,1)</f>
        <v>6</v>
      </c>
      <c r="K49" s="189"/>
      <c r="L49" s="2"/>
    </row>
    <row r="50" spans="3:12" hidden="1" x14ac:dyDescent="0.25">
      <c r="C50" s="10" t="s">
        <v>923</v>
      </c>
      <c r="D50" s="251" cm="1">
        <f t="array" ref="D50">_xlfn.XLOOKUP(TblTimeAndMaterials[[#This Row],[Maintenance ID]],TblMaintenanceRecord[[#All],[Maintenance ID]],TblMaintenanceRecord[[#All],[Asset ID]],"Visit Not Found",0)</f>
        <v>93006</v>
      </c>
      <c r="E50" s="40" cm="1">
        <f t="array" ref="E50">_xlfn.XLOOKUP(TblTimeAndMaterials[[#This Row],[Maintenance ID]],TblMaintenanceRecord[[#All],[Maintenance ID]],TblMaintenanceRecord[[#All],[Maintenance Start Date]],"Visit Not Found",0)</f>
        <v>45917</v>
      </c>
      <c r="F50" s="104" t="s">
        <v>400</v>
      </c>
      <c r="G50" s="10" t="s">
        <v>414</v>
      </c>
      <c r="H50" s="2" t="str">
        <f>IFERROR(LEFT(TblTimeAndMaterials[[#This Row],[Inventory Item]], FIND(" -",TblTimeAndMaterials[[#This Row],[Inventory Item]])-1), "")</f>
        <v>3</v>
      </c>
      <c r="I50" s="10">
        <v>1</v>
      </c>
      <c r="J50" s="2">
        <f>TblTimeAndMaterials[[#This Row],[QTY]]*_xlfn.XLOOKUP(TblTimeAndMaterials[[#This Row],[Inventory Item]],TblInventory[DDL Inventory],TblInventory[Price Per Unit],0,0,1)</f>
        <v>2</v>
      </c>
      <c r="K50" s="189"/>
      <c r="L50" s="2"/>
    </row>
    <row r="51" spans="3:12" hidden="1" x14ac:dyDescent="0.25">
      <c r="C51" s="10" t="s">
        <v>923</v>
      </c>
      <c r="D51" s="251" cm="1">
        <f t="array" ref="D51">_xlfn.XLOOKUP(TblTimeAndMaterials[[#This Row],[Maintenance ID]],TblMaintenanceRecord[[#All],[Maintenance ID]],TblMaintenanceRecord[[#All],[Asset ID]],"Visit Not Found",0)</f>
        <v>93006</v>
      </c>
      <c r="E51" s="40" cm="1">
        <f t="array" ref="E51">_xlfn.XLOOKUP(TblTimeAndMaterials[[#This Row],[Maintenance ID]],TblMaintenanceRecord[[#All],[Maintenance ID]],TblMaintenanceRecord[[#All],[Maintenance Start Date]],"Visit Not Found",0)</f>
        <v>45917</v>
      </c>
      <c r="F51" s="104" t="s">
        <v>400</v>
      </c>
      <c r="G51" s="10" t="s">
        <v>414</v>
      </c>
      <c r="H51" s="2" t="str">
        <f>IFERROR(LEFT(TblTimeAndMaterials[[#This Row],[Inventory Item]], FIND(" -",TblTimeAndMaterials[[#This Row],[Inventory Item]])-1), "")</f>
        <v>3</v>
      </c>
      <c r="I51" s="10">
        <v>70</v>
      </c>
      <c r="J51" s="2">
        <f>TblTimeAndMaterials[[#This Row],[QTY]]*_xlfn.XLOOKUP(TblTimeAndMaterials[[#This Row],[Inventory Item]],TblInventory[DDL Inventory],TblInventory[Price Per Unit],0,0,1)</f>
        <v>140</v>
      </c>
      <c r="K51" s="189"/>
      <c r="L51" s="2"/>
    </row>
    <row r="52" spans="3:12" hidden="1" x14ac:dyDescent="0.25">
      <c r="C52" s="10" t="s">
        <v>923</v>
      </c>
      <c r="D52" s="251" cm="1">
        <f t="array" ref="D52">_xlfn.XLOOKUP(TblTimeAndMaterials[[#This Row],[Maintenance ID]],TblMaintenanceRecord[[#All],[Maintenance ID]],TblMaintenanceRecord[[#All],[Asset ID]],"Visit Not Found",0)</f>
        <v>93006</v>
      </c>
      <c r="E52" s="40" cm="1">
        <f t="array" ref="E52">_xlfn.XLOOKUP(TblTimeAndMaterials[[#This Row],[Maintenance ID]],TblMaintenanceRecord[[#All],[Maintenance ID]],TblMaintenanceRecord[[#All],[Maintenance Start Date]],"Visit Not Found",0)</f>
        <v>45917</v>
      </c>
      <c r="F52" s="104" t="s">
        <v>400</v>
      </c>
      <c r="G52" s="10" t="s">
        <v>920</v>
      </c>
      <c r="H52" s="2" t="str">
        <f>IFERROR(LEFT(TblTimeAndMaterials[[#This Row],[Inventory Item]], FIND(" -",TblTimeAndMaterials[[#This Row],[Inventory Item]])-1), "")</f>
        <v>6</v>
      </c>
      <c r="I52" s="10">
        <v>7</v>
      </c>
      <c r="J52" s="2">
        <f>TblTimeAndMaterials[[#This Row],[QTY]]*_xlfn.XLOOKUP(TblTimeAndMaterials[[#This Row],[Inventory Item]],TblInventory[DDL Inventory],TblInventory[Price Per Unit],0,0,1)</f>
        <v>70</v>
      </c>
      <c r="K52" s="189"/>
      <c r="L52" s="2"/>
    </row>
    <row r="53" spans="3:12" hidden="1" x14ac:dyDescent="0.25">
      <c r="C53" s="10" t="s">
        <v>922</v>
      </c>
      <c r="D53" s="251" cm="1">
        <f t="array" ref="D53">_xlfn.XLOOKUP(TblTimeAndMaterials[[#This Row],[Maintenance ID]],TblMaintenanceRecord[[#All],[Maintenance ID]],TblMaintenanceRecord[[#All],[Asset ID]],"Visit Not Found",0)</f>
        <v>93005</v>
      </c>
      <c r="E53" s="40" cm="1">
        <f t="array" ref="E53">_xlfn.XLOOKUP(TblTimeAndMaterials[[#This Row],[Maintenance ID]],TblMaintenanceRecord[[#All],[Maintenance ID]],TblMaintenanceRecord[[#All],[Maintenance Start Date]],"Visit Not Found",0)</f>
        <v>45896</v>
      </c>
      <c r="F53" s="104" t="s">
        <v>390</v>
      </c>
      <c r="G53" s="10" t="s">
        <v>414</v>
      </c>
      <c r="H53" s="2" t="str">
        <f>IFERROR(LEFT(TblTimeAndMaterials[[#This Row],[Inventory Item]], FIND(" -",TblTimeAndMaterials[[#This Row],[Inventory Item]])-1), "")</f>
        <v>3</v>
      </c>
      <c r="I53" s="10">
        <v>6</v>
      </c>
      <c r="J53" s="2">
        <f>TblTimeAndMaterials[[#This Row],[QTY]]*_xlfn.XLOOKUP(TblTimeAndMaterials[[#This Row],[Inventory Item]],TblInventory[DDL Inventory],TblInventory[Price Per Unit],0,0,1)</f>
        <v>12</v>
      </c>
      <c r="K53" s="189">
        <v>45958.845416666663</v>
      </c>
      <c r="L53" s="2" t="s">
        <v>95</v>
      </c>
    </row>
    <row r="54" spans="3:12" hidden="1" x14ac:dyDescent="0.25">
      <c r="C54" s="10" t="s">
        <v>924</v>
      </c>
      <c r="D54" s="251" cm="1">
        <f t="array" ref="D54">_xlfn.XLOOKUP(TblTimeAndMaterials[[#This Row],[Maintenance ID]],TblMaintenanceRecord[[#All],[Maintenance ID]],TblMaintenanceRecord[[#All],[Asset ID]],"Visit Not Found",0)</f>
        <v>93003</v>
      </c>
      <c r="E54" s="40" cm="1">
        <f t="array" ref="E54">_xlfn.XLOOKUP(TblTimeAndMaterials[[#This Row],[Maintenance ID]],TblMaintenanceRecord[[#All],[Maintenance ID]],TblMaintenanceRecord[[#All],[Maintenance Start Date]],"Visit Not Found",0)</f>
        <v>45922</v>
      </c>
      <c r="F54" s="104" t="s">
        <v>390</v>
      </c>
      <c r="G54" s="10" t="s">
        <v>414</v>
      </c>
      <c r="H54" s="2" t="str">
        <f>IFERROR(LEFT(TblTimeAndMaterials[[#This Row],[Inventory Item]], FIND(" -",TblTimeAndMaterials[[#This Row],[Inventory Item]])-1), "")</f>
        <v>3</v>
      </c>
      <c r="I54" s="10">
        <v>6</v>
      </c>
      <c r="J54" s="2">
        <f>TblTimeAndMaterials[[#This Row],[QTY]]*_xlfn.XLOOKUP(TblTimeAndMaterials[[#This Row],[Inventory Item]],TblInventory[DDL Inventory],TblInventory[Price Per Unit],0,0,1)</f>
        <v>12</v>
      </c>
      <c r="K54" s="189"/>
      <c r="L54" s="2"/>
    </row>
    <row r="55" spans="3:12" hidden="1" x14ac:dyDescent="0.25">
      <c r="C55" s="10" t="s">
        <v>924</v>
      </c>
      <c r="D55" s="251" cm="1">
        <f t="array" ref="D55">_xlfn.XLOOKUP(TblTimeAndMaterials[[#This Row],[Maintenance ID]],TblMaintenanceRecord[[#All],[Maintenance ID]],TblMaintenanceRecord[[#All],[Asset ID]],"Visit Not Found",0)</f>
        <v>93003</v>
      </c>
      <c r="E55" s="40" cm="1">
        <f t="array" ref="E55">_xlfn.XLOOKUP(TblTimeAndMaterials[[#This Row],[Maintenance ID]],TblMaintenanceRecord[[#All],[Maintenance ID]],TblMaintenanceRecord[[#All],[Maintenance Start Date]],"Visit Not Found",0)</f>
        <v>45922</v>
      </c>
      <c r="F55" s="104" t="s">
        <v>390</v>
      </c>
      <c r="G55" s="10" t="s">
        <v>416</v>
      </c>
      <c r="H55" s="2" t="str">
        <f>IFERROR(LEFT(TblTimeAndMaterials[[#This Row],[Inventory Item]], FIND(" -",TblTimeAndMaterials[[#This Row],[Inventory Item]])-1), "")</f>
        <v>1</v>
      </c>
      <c r="I55" s="10">
        <v>5</v>
      </c>
      <c r="J55" s="2">
        <f>TblTimeAndMaterials[[#This Row],[QTY]]*_xlfn.XLOOKUP(TblTimeAndMaterials[[#This Row],[Inventory Item]],TblInventory[DDL Inventory],TblInventory[Price Per Unit],0,0,1)</f>
        <v>100</v>
      </c>
      <c r="K55" s="189"/>
      <c r="L55" s="2"/>
    </row>
    <row r="56" spans="3:12" hidden="1" x14ac:dyDescent="0.25">
      <c r="C56" s="10" t="s">
        <v>924</v>
      </c>
      <c r="D56" s="251" cm="1">
        <f t="array" ref="D56">_xlfn.XLOOKUP(TblTimeAndMaterials[[#This Row],[Maintenance ID]],TblMaintenanceRecord[[#All],[Maintenance ID]],TblMaintenanceRecord[[#All],[Asset ID]],"Visit Not Found",0)</f>
        <v>93003</v>
      </c>
      <c r="E56" s="40" cm="1">
        <f t="array" ref="E56">_xlfn.XLOOKUP(TblTimeAndMaterials[[#This Row],[Maintenance ID]],TblMaintenanceRecord[[#All],[Maintenance ID]],TblMaintenanceRecord[[#All],[Maintenance Start Date]],"Visit Not Found",0)</f>
        <v>45922</v>
      </c>
      <c r="F56" s="104" t="s">
        <v>390</v>
      </c>
      <c r="G56" s="10" t="s">
        <v>415</v>
      </c>
      <c r="H56" s="2" t="str">
        <f>IFERROR(LEFT(TblTimeAndMaterials[[#This Row],[Inventory Item]], FIND(" -",TblTimeAndMaterials[[#This Row],[Inventory Item]])-1), "")</f>
        <v>4</v>
      </c>
      <c r="I56" s="10">
        <v>6</v>
      </c>
      <c r="J56" s="2">
        <f>TblTimeAndMaterials[[#This Row],[QTY]]*_xlfn.XLOOKUP(TblTimeAndMaterials[[#This Row],[Inventory Item]],TblInventory[DDL Inventory],TblInventory[Price Per Unit],0,0,1)</f>
        <v>6</v>
      </c>
      <c r="K56" s="189"/>
      <c r="L56" s="2"/>
    </row>
    <row r="57" spans="3:12" hidden="1" x14ac:dyDescent="0.25">
      <c r="C57" s="10" t="s">
        <v>924</v>
      </c>
      <c r="D57" s="251" cm="1">
        <f t="array" ref="D57">_xlfn.XLOOKUP(TblTimeAndMaterials[[#This Row],[Maintenance ID]],TblMaintenanceRecord[[#All],[Maintenance ID]],TblMaintenanceRecord[[#All],[Asset ID]],"Visit Not Found",0)</f>
        <v>93003</v>
      </c>
      <c r="E57" s="40" cm="1">
        <f t="array" ref="E57">_xlfn.XLOOKUP(TblTimeAndMaterials[[#This Row],[Maintenance ID]],TblMaintenanceRecord[[#All],[Maintenance ID]],TblMaintenanceRecord[[#All],[Maintenance Start Date]],"Visit Not Found",0)</f>
        <v>45922</v>
      </c>
      <c r="F57" s="104" t="s">
        <v>390</v>
      </c>
      <c r="G57" s="10" t="s">
        <v>417</v>
      </c>
      <c r="H57" s="2" t="str">
        <f>IFERROR(LEFT(TblTimeAndMaterials[[#This Row],[Inventory Item]], FIND(" -",TblTimeAndMaterials[[#This Row],[Inventory Item]])-1), "")</f>
        <v>5</v>
      </c>
      <c r="I57" s="10">
        <v>9</v>
      </c>
      <c r="J57" s="2">
        <f>TblTimeAndMaterials[[#This Row],[QTY]]*_xlfn.XLOOKUP(TblTimeAndMaterials[[#This Row],[Inventory Item]],TblInventory[DDL Inventory],TblInventory[Price Per Unit],0,0,1)</f>
        <v>90</v>
      </c>
      <c r="K57" s="189"/>
      <c r="L57" s="2"/>
    </row>
    <row r="58" spans="3:12" hidden="1" x14ac:dyDescent="0.25">
      <c r="C58" s="10" t="s">
        <v>922</v>
      </c>
      <c r="D58" s="251" cm="1">
        <f t="array" ref="D58">_xlfn.XLOOKUP(TblTimeAndMaterials[[#This Row],[Maintenance ID]],TblMaintenanceRecord[[#All],[Maintenance ID]],TblMaintenanceRecord[[#All],[Asset ID]],"Visit Not Found",0)</f>
        <v>93005</v>
      </c>
      <c r="E58" s="40" cm="1">
        <f t="array" ref="E58">_xlfn.XLOOKUP(TblTimeAndMaterials[[#This Row],[Maintenance ID]],TblMaintenanceRecord[[#All],[Maintenance ID]],TblMaintenanceRecord[[#All],[Maintenance Start Date]],"Visit Not Found",0)</f>
        <v>45896</v>
      </c>
      <c r="F58" s="104" t="s">
        <v>400</v>
      </c>
      <c r="G58" s="10" t="s">
        <v>417</v>
      </c>
      <c r="H58" s="2" t="str">
        <f>IFERROR(LEFT(TblTimeAndMaterials[[#This Row],[Inventory Item]], FIND(" -",TblTimeAndMaterials[[#This Row],[Inventory Item]])-1), "")</f>
        <v>5</v>
      </c>
      <c r="I58" s="10">
        <v>2</v>
      </c>
      <c r="J58" s="2">
        <f>TblTimeAndMaterials[[#This Row],[QTY]]*_xlfn.XLOOKUP(TblTimeAndMaterials[[#This Row],[Inventory Item]],TblInventory[DDL Inventory],TblInventory[Price Per Unit],0,0,1)</f>
        <v>20</v>
      </c>
      <c r="K58" s="189"/>
      <c r="L58" s="2"/>
    </row>
    <row r="59" spans="3:12" hidden="1" x14ac:dyDescent="0.25">
      <c r="C59" s="10" t="s">
        <v>922</v>
      </c>
      <c r="D59" s="251" cm="1">
        <f t="array" ref="D59">_xlfn.XLOOKUP(TblTimeAndMaterials[[#This Row],[Maintenance ID]],TblMaintenanceRecord[[#All],[Maintenance ID]],TblMaintenanceRecord[[#All],[Asset ID]],"Visit Not Found",0)</f>
        <v>93005</v>
      </c>
      <c r="E59" s="40" cm="1">
        <f t="array" ref="E59">_xlfn.XLOOKUP(TblTimeAndMaterials[[#This Row],[Maintenance ID]],TblMaintenanceRecord[[#All],[Maintenance ID]],TblMaintenanceRecord[[#All],[Maintenance Start Date]],"Visit Not Found",0)</f>
        <v>45896</v>
      </c>
      <c r="F59" s="104" t="s">
        <v>400</v>
      </c>
      <c r="G59" s="10" t="s">
        <v>414</v>
      </c>
      <c r="H59" s="2" t="str">
        <f>IFERROR(LEFT(TblTimeAndMaterials[[#This Row],[Inventory Item]], FIND(" -",TblTimeAndMaterials[[#This Row],[Inventory Item]])-1), "")</f>
        <v>3</v>
      </c>
      <c r="I59" s="10">
        <v>1</v>
      </c>
      <c r="J59" s="2">
        <f>TblTimeAndMaterials[[#This Row],[QTY]]*_xlfn.XLOOKUP(TblTimeAndMaterials[[#This Row],[Inventory Item]],TblInventory[DDL Inventory],TblInventory[Price Per Unit],0,0,1)</f>
        <v>2</v>
      </c>
      <c r="K59" s="189"/>
      <c r="L59" s="2"/>
    </row>
    <row r="60" spans="3:12" hidden="1" x14ac:dyDescent="0.25">
      <c r="C60" s="10" t="s">
        <v>922</v>
      </c>
      <c r="D60" s="251" cm="1">
        <f t="array" ref="D60">_xlfn.XLOOKUP(TblTimeAndMaterials[[#This Row],[Maintenance ID]],TblMaintenanceRecord[[#All],[Maintenance ID]],TblMaintenanceRecord[[#All],[Asset ID]],"Visit Not Found",0)</f>
        <v>93005</v>
      </c>
      <c r="E60" s="40" cm="1">
        <f t="array" ref="E60">_xlfn.XLOOKUP(TblTimeAndMaterials[[#This Row],[Maintenance ID]],TblMaintenanceRecord[[#All],[Maintenance ID]],TblMaintenanceRecord[[#All],[Maintenance Start Date]],"Visit Not Found",0)</f>
        <v>45896</v>
      </c>
      <c r="F60" s="104" t="s">
        <v>400</v>
      </c>
      <c r="G60" s="10" t="s">
        <v>415</v>
      </c>
      <c r="H60" s="2" t="str">
        <f>IFERROR(LEFT(TblTimeAndMaterials[[#This Row],[Inventory Item]], FIND(" -",TblTimeAndMaterials[[#This Row],[Inventory Item]])-1), "")</f>
        <v>4</v>
      </c>
      <c r="I60" s="10">
        <v>6</v>
      </c>
      <c r="J60" s="2">
        <f>TblTimeAndMaterials[[#This Row],[QTY]]*_xlfn.XLOOKUP(TblTimeAndMaterials[[#This Row],[Inventory Item]],TblInventory[DDL Inventory],TblInventory[Price Per Unit],0,0,1)</f>
        <v>6</v>
      </c>
      <c r="K60" s="189"/>
      <c r="L60" s="2"/>
    </row>
    <row r="61" spans="3:12" hidden="1" x14ac:dyDescent="0.25">
      <c r="C61" s="10" t="s">
        <v>922</v>
      </c>
      <c r="D61" s="251" cm="1">
        <f t="array" ref="D61">_xlfn.XLOOKUP(TblTimeAndMaterials[[#This Row],[Maintenance ID]],TblMaintenanceRecord[[#All],[Maintenance ID]],TblMaintenanceRecord[[#All],[Asset ID]],"Visit Not Found",0)</f>
        <v>93005</v>
      </c>
      <c r="E61" s="40" cm="1">
        <f t="array" ref="E61">_xlfn.XLOOKUP(TblTimeAndMaterials[[#This Row],[Maintenance ID]],TblMaintenanceRecord[[#All],[Maintenance ID]],TblMaintenanceRecord[[#All],[Maintenance Start Date]],"Visit Not Found",0)</f>
        <v>45896</v>
      </c>
      <c r="F61" s="104" t="s">
        <v>400</v>
      </c>
      <c r="G61" s="10" t="s">
        <v>414</v>
      </c>
      <c r="H61" s="2" t="str">
        <f>IFERROR(LEFT(TblTimeAndMaterials[[#This Row],[Inventory Item]], FIND(" -",TblTimeAndMaterials[[#This Row],[Inventory Item]])-1), "")</f>
        <v>3</v>
      </c>
      <c r="I61" s="10">
        <v>1</v>
      </c>
      <c r="J61" s="2">
        <f>TblTimeAndMaterials[[#This Row],[QTY]]*_xlfn.XLOOKUP(TblTimeAndMaterials[[#This Row],[Inventory Item]],TblInventory[DDL Inventory],TblInventory[Price Per Unit],0,0,1)</f>
        <v>2</v>
      </c>
      <c r="K61" s="189"/>
      <c r="L61" s="2"/>
    </row>
    <row r="62" spans="3:12" hidden="1" x14ac:dyDescent="0.25">
      <c r="C62" s="10" t="s">
        <v>922</v>
      </c>
      <c r="D62" s="251" cm="1">
        <f t="array" ref="D62">_xlfn.XLOOKUP(TblTimeAndMaterials[[#This Row],[Maintenance ID]],TblMaintenanceRecord[[#All],[Maintenance ID]],TblMaintenanceRecord[[#All],[Asset ID]],"Visit Not Found",0)</f>
        <v>93005</v>
      </c>
      <c r="E62" s="40" cm="1">
        <f t="array" ref="E62">_xlfn.XLOOKUP(TblTimeAndMaterials[[#This Row],[Maintenance ID]],TblMaintenanceRecord[[#All],[Maintenance ID]],TblMaintenanceRecord[[#All],[Maintenance Start Date]],"Visit Not Found",0)</f>
        <v>45896</v>
      </c>
      <c r="F62" s="104" t="s">
        <v>400</v>
      </c>
      <c r="G62" s="10" t="s">
        <v>414</v>
      </c>
      <c r="H62" s="2" t="str">
        <f>IFERROR(LEFT(TblTimeAndMaterials[[#This Row],[Inventory Item]], FIND(" -",TblTimeAndMaterials[[#This Row],[Inventory Item]])-1), "")</f>
        <v>3</v>
      </c>
      <c r="I62" s="10">
        <v>70</v>
      </c>
      <c r="J62" s="2">
        <f>TblTimeAndMaterials[[#This Row],[QTY]]*_xlfn.XLOOKUP(TblTimeAndMaterials[[#This Row],[Inventory Item]],TblInventory[DDL Inventory],TblInventory[Price Per Unit],0,0,1)</f>
        <v>140</v>
      </c>
      <c r="K62" s="189"/>
      <c r="L62" s="2"/>
    </row>
    <row r="63" spans="3:12" hidden="1" x14ac:dyDescent="0.25">
      <c r="C63" s="10" t="s">
        <v>922</v>
      </c>
      <c r="D63" s="251" cm="1">
        <f t="array" ref="D63">_xlfn.XLOOKUP(TblTimeAndMaterials[[#This Row],[Maintenance ID]],TblMaintenanceRecord[[#All],[Maintenance ID]],TblMaintenanceRecord[[#All],[Asset ID]],"Visit Not Found",0)</f>
        <v>93005</v>
      </c>
      <c r="E63" s="40" cm="1">
        <f t="array" ref="E63">_xlfn.XLOOKUP(TblTimeAndMaterials[[#This Row],[Maintenance ID]],TblMaintenanceRecord[[#All],[Maintenance ID]],TblMaintenanceRecord[[#All],[Maintenance Start Date]],"Visit Not Found",0)</f>
        <v>45896</v>
      </c>
      <c r="F63" s="104" t="s">
        <v>400</v>
      </c>
      <c r="G63" s="10" t="s">
        <v>920</v>
      </c>
      <c r="H63" s="2" t="str">
        <f>IFERROR(LEFT(TblTimeAndMaterials[[#This Row],[Inventory Item]], FIND(" -",TblTimeAndMaterials[[#This Row],[Inventory Item]])-1), "")</f>
        <v>6</v>
      </c>
      <c r="I63" s="10">
        <v>7</v>
      </c>
      <c r="J63" s="2">
        <f>TblTimeAndMaterials[[#This Row],[QTY]]*_xlfn.XLOOKUP(TblTimeAndMaterials[[#This Row],[Inventory Item]],TblInventory[DDL Inventory],TblInventory[Price Per Unit],0,0,1)</f>
        <v>70</v>
      </c>
      <c r="K63" s="189"/>
      <c r="L63" s="2"/>
    </row>
    <row r="64" spans="3:12" hidden="1" x14ac:dyDescent="0.25">
      <c r="C64" s="10" t="s">
        <v>913</v>
      </c>
      <c r="D64" s="251" cm="1">
        <f t="array" ref="D64">_xlfn.XLOOKUP(TblTimeAndMaterials[[#This Row],[Maintenance ID]],TblMaintenanceRecord[[#All],[Maintenance ID]],TblMaintenanceRecord[[#All],[Asset ID]],"Visit Not Found",0)</f>
        <v>93004</v>
      </c>
      <c r="E64" s="40" cm="1">
        <f t="array" ref="E64">_xlfn.XLOOKUP(TblTimeAndMaterials[[#This Row],[Maintenance ID]],TblMaintenanceRecord[[#All],[Maintenance ID]],TblMaintenanceRecord[[#All],[Maintenance Start Date]],"Visit Not Found",0)</f>
        <v>45896</v>
      </c>
      <c r="F64" s="104" t="s">
        <v>400</v>
      </c>
      <c r="G64" s="10" t="s">
        <v>417</v>
      </c>
      <c r="H64" s="2" t="str">
        <f>IFERROR(LEFT(TblTimeAndMaterials[[#This Row],[Inventory Item]], FIND(" -",TblTimeAndMaterials[[#This Row],[Inventory Item]])-1), "")</f>
        <v>5</v>
      </c>
      <c r="I64" s="10">
        <v>2</v>
      </c>
      <c r="J64" s="2">
        <f>TblTimeAndMaterials[[#This Row],[QTY]]*_xlfn.XLOOKUP(TblTimeAndMaterials[[#This Row],[Inventory Item]],TblInventory[DDL Inventory],TblInventory[Price Per Unit],0,0,1)</f>
        <v>20</v>
      </c>
      <c r="K64" s="189"/>
      <c r="L64" s="2"/>
    </row>
    <row r="65" spans="3:12" hidden="1" x14ac:dyDescent="0.25">
      <c r="C65" s="10" t="s">
        <v>913</v>
      </c>
      <c r="D65" s="251" cm="1">
        <f t="array" ref="D65">_xlfn.XLOOKUP(TblTimeAndMaterials[[#This Row],[Maintenance ID]],TblMaintenanceRecord[[#All],[Maintenance ID]],TblMaintenanceRecord[[#All],[Asset ID]],"Visit Not Found",0)</f>
        <v>93004</v>
      </c>
      <c r="E65" s="40" cm="1">
        <f t="array" ref="E65">_xlfn.XLOOKUP(TblTimeAndMaterials[[#This Row],[Maintenance ID]],TblMaintenanceRecord[[#All],[Maintenance ID]],TblMaintenanceRecord[[#All],[Maintenance Start Date]],"Visit Not Found",0)</f>
        <v>45896</v>
      </c>
      <c r="F65" s="104" t="s">
        <v>400</v>
      </c>
      <c r="G65" s="10" t="s">
        <v>414</v>
      </c>
      <c r="H65" s="2" t="str">
        <f>IFERROR(LEFT(TblTimeAndMaterials[[#This Row],[Inventory Item]], FIND(" -",TblTimeAndMaterials[[#This Row],[Inventory Item]])-1), "")</f>
        <v>3</v>
      </c>
      <c r="I65" s="10">
        <v>1</v>
      </c>
      <c r="J65" s="2">
        <f>TblTimeAndMaterials[[#This Row],[QTY]]*_xlfn.XLOOKUP(TblTimeAndMaterials[[#This Row],[Inventory Item]],TblInventory[DDL Inventory],TblInventory[Price Per Unit],0,0,1)</f>
        <v>2</v>
      </c>
      <c r="K65" s="189"/>
      <c r="L65" s="2"/>
    </row>
    <row r="66" spans="3:12" hidden="1" x14ac:dyDescent="0.25">
      <c r="C66" s="10" t="s">
        <v>913</v>
      </c>
      <c r="D66" s="251" cm="1">
        <f t="array" ref="D66">_xlfn.XLOOKUP(TblTimeAndMaterials[[#This Row],[Maintenance ID]],TblMaintenanceRecord[[#All],[Maintenance ID]],TblMaintenanceRecord[[#All],[Asset ID]],"Visit Not Found",0)</f>
        <v>93004</v>
      </c>
      <c r="E66" s="40" cm="1">
        <f t="array" ref="E66">_xlfn.XLOOKUP(TblTimeAndMaterials[[#This Row],[Maintenance ID]],TblMaintenanceRecord[[#All],[Maintenance ID]],TblMaintenanceRecord[[#All],[Maintenance Start Date]],"Visit Not Found",0)</f>
        <v>45896</v>
      </c>
      <c r="F66" s="104" t="s">
        <v>390</v>
      </c>
      <c r="G66" s="10" t="s">
        <v>414</v>
      </c>
      <c r="H66" s="2" t="str">
        <f>IFERROR(LEFT(TblTimeAndMaterials[[#This Row],[Inventory Item]], FIND(" -",TblTimeAndMaterials[[#This Row],[Inventory Item]])-1), "")</f>
        <v>3</v>
      </c>
      <c r="I66" s="10">
        <v>6</v>
      </c>
      <c r="J66" s="2">
        <f>TblTimeAndMaterials[[#This Row],[QTY]]*_xlfn.XLOOKUP(TblTimeAndMaterials[[#This Row],[Inventory Item]],TblInventory[DDL Inventory],TblInventory[Price Per Unit],0,0,1)</f>
        <v>12</v>
      </c>
      <c r="K66" s="189">
        <v>45958.851886574077</v>
      </c>
      <c r="L66" s="2" t="s">
        <v>95</v>
      </c>
    </row>
    <row r="67" spans="3:12" hidden="1" x14ac:dyDescent="0.25">
      <c r="C67" s="10" t="s">
        <v>913</v>
      </c>
      <c r="D67" s="251" cm="1">
        <f t="array" ref="D67">_xlfn.XLOOKUP(TblTimeAndMaterials[[#This Row],[Maintenance ID]],TblMaintenanceRecord[[#All],[Maintenance ID]],TblMaintenanceRecord[[#All],[Asset ID]],"Visit Not Found",0)</f>
        <v>93004</v>
      </c>
      <c r="E67" s="40" cm="1">
        <f t="array" ref="E67">_xlfn.XLOOKUP(TblTimeAndMaterials[[#This Row],[Maintenance ID]],TblMaintenanceRecord[[#All],[Maintenance ID]],TblMaintenanceRecord[[#All],[Maintenance Start Date]],"Visit Not Found",0)</f>
        <v>45896</v>
      </c>
      <c r="F67" s="104" t="s">
        <v>390</v>
      </c>
      <c r="G67" s="10" t="s">
        <v>414</v>
      </c>
      <c r="H67" s="2" t="str">
        <f>IFERROR(LEFT(TblTimeAndMaterials[[#This Row],[Inventory Item]], FIND(" -",TblTimeAndMaterials[[#This Row],[Inventory Item]])-1), "")</f>
        <v>3</v>
      </c>
      <c r="I67" s="10">
        <v>6</v>
      </c>
      <c r="J67" s="2">
        <f>TblTimeAndMaterials[[#This Row],[QTY]]*_xlfn.XLOOKUP(TblTimeAndMaterials[[#This Row],[Inventory Item]],TblInventory[DDL Inventory],TblInventory[Price Per Unit],0,0,1)</f>
        <v>12</v>
      </c>
      <c r="K67" s="189">
        <v>45958.855821759258</v>
      </c>
      <c r="L67" s="2" t="s">
        <v>95</v>
      </c>
    </row>
    <row r="68" spans="3:12" hidden="1" x14ac:dyDescent="0.25">
      <c r="C68" s="10" t="s">
        <v>913</v>
      </c>
      <c r="D68" s="251" cm="1">
        <f t="array" ref="D68">_xlfn.XLOOKUP(TblTimeAndMaterials[[#This Row],[Maintenance ID]],TblMaintenanceRecord[[#All],[Maintenance ID]],TblMaintenanceRecord[[#All],[Asset ID]],"Visit Not Found",0)</f>
        <v>93004</v>
      </c>
      <c r="E68" s="40" cm="1">
        <f t="array" ref="E68">_xlfn.XLOOKUP(TblTimeAndMaterials[[#This Row],[Maintenance ID]],TblMaintenanceRecord[[#All],[Maintenance ID]],TblMaintenanceRecord[[#All],[Maintenance Start Date]],"Visit Not Found",0)</f>
        <v>45896</v>
      </c>
      <c r="F68" s="104" t="s">
        <v>390</v>
      </c>
      <c r="G68" s="10" t="s">
        <v>416</v>
      </c>
      <c r="H68" s="2" t="str">
        <f>IFERROR(LEFT(TblTimeAndMaterials[[#This Row],[Inventory Item]], FIND(" -",TblTimeAndMaterials[[#This Row],[Inventory Item]])-1), "")</f>
        <v>1</v>
      </c>
      <c r="I68" s="10">
        <v>5</v>
      </c>
      <c r="J68" s="2">
        <f>TblTimeAndMaterials[[#This Row],[QTY]]*_xlfn.XLOOKUP(TblTimeAndMaterials[[#This Row],[Inventory Item]],TblInventory[DDL Inventory],TblInventory[Price Per Unit],0,0,1)</f>
        <v>100</v>
      </c>
      <c r="K68" s="189">
        <v>45958.855868055558</v>
      </c>
      <c r="L68" s="2" t="s">
        <v>95</v>
      </c>
    </row>
    <row r="69" spans="3:12" hidden="1" x14ac:dyDescent="0.25">
      <c r="C69" s="10" t="s">
        <v>913</v>
      </c>
      <c r="D69" s="251" cm="1">
        <f t="array" ref="D69">_xlfn.XLOOKUP(TblTimeAndMaterials[[#This Row],[Maintenance ID]],TblMaintenanceRecord[[#All],[Maintenance ID]],TblMaintenanceRecord[[#All],[Asset ID]],"Visit Not Found",0)</f>
        <v>93004</v>
      </c>
      <c r="E69" s="40" cm="1">
        <f t="array" ref="E69">_xlfn.XLOOKUP(TblTimeAndMaterials[[#This Row],[Maintenance ID]],TblMaintenanceRecord[[#All],[Maintenance ID]],TblMaintenanceRecord[[#All],[Maintenance Start Date]],"Visit Not Found",0)</f>
        <v>45896</v>
      </c>
      <c r="F69" s="104" t="s">
        <v>390</v>
      </c>
      <c r="G69" s="10" t="s">
        <v>415</v>
      </c>
      <c r="H69" s="2" t="str">
        <f>IFERROR(LEFT(TblTimeAndMaterials[[#This Row],[Inventory Item]], FIND(" -",TblTimeAndMaterials[[#This Row],[Inventory Item]])-1), "")</f>
        <v>4</v>
      </c>
      <c r="I69" s="10">
        <v>6</v>
      </c>
      <c r="J69" s="2">
        <f>TblTimeAndMaterials[[#This Row],[QTY]]*_xlfn.XLOOKUP(TblTimeAndMaterials[[#This Row],[Inventory Item]],TblInventory[DDL Inventory],TblInventory[Price Per Unit],0,0,1)</f>
        <v>6</v>
      </c>
      <c r="K69" s="189">
        <v>45958.855879629627</v>
      </c>
      <c r="L69" s="2" t="s">
        <v>95</v>
      </c>
    </row>
    <row r="70" spans="3:12" hidden="1" x14ac:dyDescent="0.25">
      <c r="C70" s="10" t="s">
        <v>913</v>
      </c>
      <c r="D70" s="251" cm="1">
        <f t="array" ref="D70">_xlfn.XLOOKUP(TblTimeAndMaterials[[#This Row],[Maintenance ID]],TblMaintenanceRecord[[#All],[Maintenance ID]],TblMaintenanceRecord[[#All],[Asset ID]],"Visit Not Found",0)</f>
        <v>93004</v>
      </c>
      <c r="E70" s="40" cm="1">
        <f t="array" ref="E70">_xlfn.XLOOKUP(TblTimeAndMaterials[[#This Row],[Maintenance ID]],TblMaintenanceRecord[[#All],[Maintenance ID]],TblMaintenanceRecord[[#All],[Maintenance Start Date]],"Visit Not Found",0)</f>
        <v>45896</v>
      </c>
      <c r="F70" s="104" t="s">
        <v>390</v>
      </c>
      <c r="G70" s="10" t="s">
        <v>417</v>
      </c>
      <c r="H70" s="2" t="str">
        <f>IFERROR(LEFT(TblTimeAndMaterials[[#This Row],[Inventory Item]], FIND(" -",TblTimeAndMaterials[[#This Row],[Inventory Item]])-1), "")</f>
        <v>5</v>
      </c>
      <c r="I70" s="10">
        <v>9</v>
      </c>
      <c r="J70" s="2">
        <f>TblTimeAndMaterials[[#This Row],[QTY]]*_xlfn.XLOOKUP(TblTimeAndMaterials[[#This Row],[Inventory Item]],TblInventory[DDL Inventory],TblInventory[Price Per Unit],0,0,1)</f>
        <v>90</v>
      </c>
      <c r="K70" s="189">
        <v>45958.855902777781</v>
      </c>
      <c r="L70" s="2" t="s">
        <v>95</v>
      </c>
    </row>
    <row r="71" spans="3:12" hidden="1" x14ac:dyDescent="0.25">
      <c r="C71" s="10" t="s">
        <v>913</v>
      </c>
      <c r="D71" s="251" cm="1">
        <f t="array" ref="D71">_xlfn.XLOOKUP(TblTimeAndMaterials[[#This Row],[Maintenance ID]],TblMaintenanceRecord[[#All],[Maintenance ID]],TblMaintenanceRecord[[#All],[Asset ID]],"Visit Not Found",0)</f>
        <v>93004</v>
      </c>
      <c r="E71" s="40" cm="1">
        <f t="array" ref="E71">_xlfn.XLOOKUP(TblTimeAndMaterials[[#This Row],[Maintenance ID]],TblMaintenanceRecord[[#All],[Maintenance ID]],TblMaintenanceRecord[[#All],[Maintenance Start Date]],"Visit Not Found",0)</f>
        <v>45896</v>
      </c>
      <c r="F71" s="104" t="s">
        <v>390</v>
      </c>
      <c r="G71" s="10" t="s">
        <v>414</v>
      </c>
      <c r="H71" s="2" t="str">
        <f>IFERROR(LEFT(TblTimeAndMaterials[[#This Row],[Inventory Item]], FIND(" -",TblTimeAndMaterials[[#This Row],[Inventory Item]])-1), "")</f>
        <v>3</v>
      </c>
      <c r="I71" s="10">
        <v>6</v>
      </c>
      <c r="J71" s="2">
        <f>TblTimeAndMaterials[[#This Row],[QTY]]*_xlfn.XLOOKUP(TblTimeAndMaterials[[#This Row],[Inventory Item]],TblInventory[DDL Inventory],TblInventory[Price Per Unit],0,0,1)</f>
        <v>12</v>
      </c>
      <c r="K71" s="189">
        <v>45958.856608796297</v>
      </c>
      <c r="L71" s="2" t="s">
        <v>95</v>
      </c>
    </row>
    <row r="72" spans="3:12" hidden="1" x14ac:dyDescent="0.25">
      <c r="C72" s="10" t="s">
        <v>913</v>
      </c>
      <c r="D72" s="251" cm="1">
        <f t="array" ref="D72">_xlfn.XLOOKUP(TblTimeAndMaterials[[#This Row],[Maintenance ID]],TblMaintenanceRecord[[#All],[Maintenance ID]],TblMaintenanceRecord[[#All],[Asset ID]],"Visit Not Found",0)</f>
        <v>93004</v>
      </c>
      <c r="E72" s="40" cm="1">
        <f t="array" ref="E72">_xlfn.XLOOKUP(TblTimeAndMaterials[[#This Row],[Maintenance ID]],TblMaintenanceRecord[[#All],[Maintenance ID]],TblMaintenanceRecord[[#All],[Maintenance Start Date]],"Visit Not Found",0)</f>
        <v>45896</v>
      </c>
      <c r="F72" s="104" t="s">
        <v>390</v>
      </c>
      <c r="G72" s="10" t="s">
        <v>416</v>
      </c>
      <c r="H72" s="2" t="str">
        <f>IFERROR(LEFT(TblTimeAndMaterials[[#This Row],[Inventory Item]], FIND(" -",TblTimeAndMaterials[[#This Row],[Inventory Item]])-1), "")</f>
        <v>1</v>
      </c>
      <c r="I72" s="10">
        <v>5</v>
      </c>
      <c r="J72" s="2">
        <f>TblTimeAndMaterials[[#This Row],[QTY]]*_xlfn.XLOOKUP(TblTimeAndMaterials[[#This Row],[Inventory Item]],TblInventory[DDL Inventory],TblInventory[Price Per Unit],0,0,1)</f>
        <v>100</v>
      </c>
      <c r="K72" s="189">
        <v>45958.856620370374</v>
      </c>
      <c r="L72" s="2" t="s">
        <v>95</v>
      </c>
    </row>
    <row r="73" spans="3:12" hidden="1" x14ac:dyDescent="0.25">
      <c r="C73" s="10" t="s">
        <v>913</v>
      </c>
      <c r="D73" s="251" cm="1">
        <f t="array" ref="D73">_xlfn.XLOOKUP(TblTimeAndMaterials[[#This Row],[Maintenance ID]],TblMaintenanceRecord[[#All],[Maintenance ID]],TblMaintenanceRecord[[#All],[Asset ID]],"Visit Not Found",0)</f>
        <v>93004</v>
      </c>
      <c r="E73" s="40" cm="1">
        <f t="array" ref="E73">_xlfn.XLOOKUP(TblTimeAndMaterials[[#This Row],[Maintenance ID]],TblMaintenanceRecord[[#All],[Maintenance ID]],TblMaintenanceRecord[[#All],[Maintenance Start Date]],"Visit Not Found",0)</f>
        <v>45896</v>
      </c>
      <c r="F73" s="104" t="s">
        <v>390</v>
      </c>
      <c r="G73" s="10" t="s">
        <v>415</v>
      </c>
      <c r="H73" s="2" t="str">
        <f>IFERROR(LEFT(TblTimeAndMaterials[[#This Row],[Inventory Item]], FIND(" -",TblTimeAndMaterials[[#This Row],[Inventory Item]])-1), "")</f>
        <v>4</v>
      </c>
      <c r="I73" s="10">
        <v>6</v>
      </c>
      <c r="J73" s="2">
        <f>TblTimeAndMaterials[[#This Row],[QTY]]*_xlfn.XLOOKUP(TblTimeAndMaterials[[#This Row],[Inventory Item]],TblInventory[DDL Inventory],TblInventory[Price Per Unit],0,0,1)</f>
        <v>6</v>
      </c>
      <c r="K73" s="189">
        <v>45958.856631944444</v>
      </c>
      <c r="L73" s="2" t="s">
        <v>95</v>
      </c>
    </row>
    <row r="74" spans="3:12" hidden="1" x14ac:dyDescent="0.25">
      <c r="C74" s="10" t="s">
        <v>913</v>
      </c>
      <c r="D74" s="251" cm="1">
        <f t="array" ref="D74">_xlfn.XLOOKUP(TblTimeAndMaterials[[#This Row],[Maintenance ID]],TblMaintenanceRecord[[#All],[Maintenance ID]],TblMaintenanceRecord[[#All],[Asset ID]],"Visit Not Found",0)</f>
        <v>93004</v>
      </c>
      <c r="E74" s="40" cm="1">
        <f t="array" ref="E74">_xlfn.XLOOKUP(TblTimeAndMaterials[[#This Row],[Maintenance ID]],TblMaintenanceRecord[[#All],[Maintenance ID]],TblMaintenanceRecord[[#All],[Maintenance Start Date]],"Visit Not Found",0)</f>
        <v>45896</v>
      </c>
      <c r="F74" s="104" t="s">
        <v>390</v>
      </c>
      <c r="G74" s="10" t="s">
        <v>417</v>
      </c>
      <c r="H74" s="2" t="str">
        <f>IFERROR(LEFT(TblTimeAndMaterials[[#This Row],[Inventory Item]], FIND(" -",TblTimeAndMaterials[[#This Row],[Inventory Item]])-1), "")</f>
        <v>5</v>
      </c>
      <c r="I74" s="10">
        <v>9</v>
      </c>
      <c r="J74" s="2">
        <f>TblTimeAndMaterials[[#This Row],[QTY]]*_xlfn.XLOOKUP(TblTimeAndMaterials[[#This Row],[Inventory Item]],TblInventory[DDL Inventory],TblInventory[Price Per Unit],0,0,1)</f>
        <v>90</v>
      </c>
      <c r="K74" s="189">
        <v>45958.85664351852</v>
      </c>
      <c r="L74" s="2" t="s">
        <v>95</v>
      </c>
    </row>
    <row r="75" spans="3:12" hidden="1" x14ac:dyDescent="0.25">
      <c r="C75" s="10" t="s">
        <v>913</v>
      </c>
      <c r="D75" s="251" cm="1">
        <f t="array" ref="D75">_xlfn.XLOOKUP(TblTimeAndMaterials[[#This Row],[Maintenance ID]],TblMaintenanceRecord[[#All],[Maintenance ID]],TblMaintenanceRecord[[#All],[Asset ID]],"Visit Not Found",0)</f>
        <v>93004</v>
      </c>
      <c r="E75" s="40" cm="1">
        <f t="array" ref="E75">_xlfn.XLOOKUP(TblTimeAndMaterials[[#This Row],[Maintenance ID]],TblMaintenanceRecord[[#All],[Maintenance ID]],TblMaintenanceRecord[[#All],[Maintenance Start Date]],"Visit Not Found",0)</f>
        <v>45896</v>
      </c>
      <c r="F75" s="104" t="s">
        <v>390</v>
      </c>
      <c r="G75" s="10" t="s">
        <v>414</v>
      </c>
      <c r="H75" s="2" t="str">
        <f>IFERROR(LEFT(TblTimeAndMaterials[[#This Row],[Inventory Item]], FIND(" -",TblTimeAndMaterials[[#This Row],[Inventory Item]])-1), "")</f>
        <v>3</v>
      </c>
      <c r="I75" s="10">
        <v>6</v>
      </c>
      <c r="J75" s="2">
        <f>TblTimeAndMaterials[[#This Row],[QTY]]*_xlfn.XLOOKUP(TblTimeAndMaterials[[#This Row],[Inventory Item]],TblInventory[DDL Inventory],TblInventory[Price Per Unit],0,0,1)</f>
        <v>12</v>
      </c>
      <c r="K75" s="189">
        <v>45958.857268518521</v>
      </c>
      <c r="L75" s="2" t="s">
        <v>95</v>
      </c>
    </row>
    <row r="76" spans="3:12" hidden="1" x14ac:dyDescent="0.25">
      <c r="C76" s="10" t="s">
        <v>913</v>
      </c>
      <c r="D76" s="251" cm="1">
        <f t="array" ref="D76">_xlfn.XLOOKUP(TblTimeAndMaterials[[#This Row],[Maintenance ID]],TblMaintenanceRecord[[#All],[Maintenance ID]],TblMaintenanceRecord[[#All],[Asset ID]],"Visit Not Found",0)</f>
        <v>93004</v>
      </c>
      <c r="E76" s="40" cm="1">
        <f t="array" ref="E76">_xlfn.XLOOKUP(TblTimeAndMaterials[[#This Row],[Maintenance ID]],TblMaintenanceRecord[[#All],[Maintenance ID]],TblMaintenanceRecord[[#All],[Maintenance Start Date]],"Visit Not Found",0)</f>
        <v>45896</v>
      </c>
      <c r="F76" s="104" t="s">
        <v>390</v>
      </c>
      <c r="G76" s="10" t="s">
        <v>416</v>
      </c>
      <c r="H76" s="2" t="str">
        <f>IFERROR(LEFT(TblTimeAndMaterials[[#This Row],[Inventory Item]], FIND(" -",TblTimeAndMaterials[[#This Row],[Inventory Item]])-1), "")</f>
        <v>1</v>
      </c>
      <c r="I76" s="10">
        <v>5</v>
      </c>
      <c r="J76" s="2">
        <f>TblTimeAndMaterials[[#This Row],[QTY]]*_xlfn.XLOOKUP(TblTimeAndMaterials[[#This Row],[Inventory Item]],TblInventory[DDL Inventory],TblInventory[Price Per Unit],0,0,1)</f>
        <v>100</v>
      </c>
      <c r="K76" s="189">
        <v>45958.857291666667</v>
      </c>
      <c r="L76" s="2" t="s">
        <v>95</v>
      </c>
    </row>
    <row r="77" spans="3:12" hidden="1" x14ac:dyDescent="0.25">
      <c r="C77" s="10" t="s">
        <v>913</v>
      </c>
      <c r="D77" s="251" cm="1">
        <f t="array" ref="D77">_xlfn.XLOOKUP(TblTimeAndMaterials[[#This Row],[Maintenance ID]],TblMaintenanceRecord[[#All],[Maintenance ID]],TblMaintenanceRecord[[#All],[Asset ID]],"Visit Not Found",0)</f>
        <v>93004</v>
      </c>
      <c r="E77" s="40" cm="1">
        <f t="array" ref="E77">_xlfn.XLOOKUP(TblTimeAndMaterials[[#This Row],[Maintenance ID]],TblMaintenanceRecord[[#All],[Maintenance ID]],TblMaintenanceRecord[[#All],[Maintenance Start Date]],"Visit Not Found",0)</f>
        <v>45896</v>
      </c>
      <c r="F77" s="104" t="s">
        <v>390</v>
      </c>
      <c r="G77" s="10" t="s">
        <v>415</v>
      </c>
      <c r="H77" s="2" t="str">
        <f>IFERROR(LEFT(TblTimeAndMaterials[[#This Row],[Inventory Item]], FIND(" -",TblTimeAndMaterials[[#This Row],[Inventory Item]])-1), "")</f>
        <v>4</v>
      </c>
      <c r="I77" s="10">
        <v>6</v>
      </c>
      <c r="J77" s="2">
        <f>TblTimeAndMaterials[[#This Row],[QTY]]*_xlfn.XLOOKUP(TblTimeAndMaterials[[#This Row],[Inventory Item]],TblInventory[DDL Inventory],TblInventory[Price Per Unit],0,0,1)</f>
        <v>6</v>
      </c>
      <c r="K77" s="189">
        <v>45958.857303240744</v>
      </c>
      <c r="L77" s="2" t="s">
        <v>95</v>
      </c>
    </row>
    <row r="78" spans="3:12" hidden="1" x14ac:dyDescent="0.25">
      <c r="C78" s="10" t="s">
        <v>913</v>
      </c>
      <c r="D78" s="251" cm="1">
        <f t="array" ref="D78">_xlfn.XLOOKUP(TblTimeAndMaterials[[#This Row],[Maintenance ID]],TblMaintenanceRecord[[#All],[Maintenance ID]],TblMaintenanceRecord[[#All],[Asset ID]],"Visit Not Found",0)</f>
        <v>93004</v>
      </c>
      <c r="E78" s="40" cm="1">
        <f t="array" ref="E78">_xlfn.XLOOKUP(TblTimeAndMaterials[[#This Row],[Maintenance ID]],TblMaintenanceRecord[[#All],[Maintenance ID]],TblMaintenanceRecord[[#All],[Maintenance Start Date]],"Visit Not Found",0)</f>
        <v>45896</v>
      </c>
      <c r="F78" s="104" t="s">
        <v>390</v>
      </c>
      <c r="G78" s="10" t="s">
        <v>417</v>
      </c>
      <c r="H78" s="2" t="str">
        <f>IFERROR(LEFT(TblTimeAndMaterials[[#This Row],[Inventory Item]], FIND(" -",TblTimeAndMaterials[[#This Row],[Inventory Item]])-1), "")</f>
        <v>5</v>
      </c>
      <c r="I78" s="10">
        <v>9</v>
      </c>
      <c r="J78" s="2">
        <f>TblTimeAndMaterials[[#This Row],[QTY]]*_xlfn.XLOOKUP(TblTimeAndMaterials[[#This Row],[Inventory Item]],TblInventory[DDL Inventory],TblInventory[Price Per Unit],0,0,1)</f>
        <v>90</v>
      </c>
      <c r="K78" s="189">
        <v>45958.857314814813</v>
      </c>
      <c r="L78" s="2" t="s">
        <v>95</v>
      </c>
    </row>
    <row r="79" spans="3:12" hidden="1" x14ac:dyDescent="0.25">
      <c r="C79" s="10" t="s">
        <v>922</v>
      </c>
      <c r="D79" s="251" cm="1">
        <f t="array" ref="D79">_xlfn.XLOOKUP(TblTimeAndMaterials[[#This Row],[Maintenance ID]],TblMaintenanceRecord[[#All],[Maintenance ID]],TblMaintenanceRecord[[#All],[Asset ID]],"Visit Not Found",0)</f>
        <v>93005</v>
      </c>
      <c r="E79" s="40" cm="1">
        <f t="array" ref="E79">_xlfn.XLOOKUP(TblTimeAndMaterials[[#This Row],[Maintenance ID]],TblMaintenanceRecord[[#All],[Maintenance ID]],TblMaintenanceRecord[[#All],[Maintenance Start Date]],"Visit Not Found",0)</f>
        <v>45896</v>
      </c>
      <c r="F79" s="104" t="s">
        <v>400</v>
      </c>
      <c r="G79" s="10" t="s">
        <v>417</v>
      </c>
      <c r="H79" s="2" t="str">
        <f>IFERROR(LEFT(TblTimeAndMaterials[[#This Row],[Inventory Item]], FIND(" -",TblTimeAndMaterials[[#This Row],[Inventory Item]])-1), "")</f>
        <v>5</v>
      </c>
      <c r="I79" s="10">
        <v>2</v>
      </c>
      <c r="J79" s="2">
        <f>TblTimeAndMaterials[[#This Row],[QTY]]*_xlfn.XLOOKUP(TblTimeAndMaterials[[#This Row],[Inventory Item]],TblInventory[DDL Inventory],TblInventory[Price Per Unit],0,0,1)</f>
        <v>20</v>
      </c>
      <c r="K79" s="189">
        <v>45958.858483796299</v>
      </c>
      <c r="L79" s="2" t="s">
        <v>95</v>
      </c>
    </row>
    <row r="80" spans="3:12" hidden="1" x14ac:dyDescent="0.25">
      <c r="C80" s="10" t="s">
        <v>922</v>
      </c>
      <c r="D80" s="251" cm="1">
        <f t="array" ref="D80">_xlfn.XLOOKUP(TblTimeAndMaterials[[#This Row],[Maintenance ID]],TblMaintenanceRecord[[#All],[Maintenance ID]],TblMaintenanceRecord[[#All],[Asset ID]],"Visit Not Found",0)</f>
        <v>93005</v>
      </c>
      <c r="E80" s="40" cm="1">
        <f t="array" ref="E80">_xlfn.XLOOKUP(TblTimeAndMaterials[[#This Row],[Maintenance ID]],TblMaintenanceRecord[[#All],[Maintenance ID]],TblMaintenanceRecord[[#All],[Maintenance Start Date]],"Visit Not Found",0)</f>
        <v>45896</v>
      </c>
      <c r="F80" s="104" t="s">
        <v>400</v>
      </c>
      <c r="G80" s="10" t="s">
        <v>414</v>
      </c>
      <c r="H80" s="2" t="str">
        <f>IFERROR(LEFT(TblTimeAndMaterials[[#This Row],[Inventory Item]], FIND(" -",TblTimeAndMaterials[[#This Row],[Inventory Item]])-1), "")</f>
        <v>3</v>
      </c>
      <c r="I80" s="10">
        <v>1</v>
      </c>
      <c r="J80" s="2">
        <f>TblTimeAndMaterials[[#This Row],[QTY]]*_xlfn.XLOOKUP(TblTimeAndMaterials[[#This Row],[Inventory Item]],TblInventory[DDL Inventory],TblInventory[Price Per Unit],0,0,1)</f>
        <v>2</v>
      </c>
      <c r="K80" s="189">
        <v>45958.858506944445</v>
      </c>
      <c r="L80" s="2" t="s">
        <v>95</v>
      </c>
    </row>
    <row r="81" spans="3:12" hidden="1" x14ac:dyDescent="0.25">
      <c r="C81" s="10" t="s">
        <v>922</v>
      </c>
      <c r="D81" s="251" cm="1">
        <f t="array" ref="D81">_xlfn.XLOOKUP(TblTimeAndMaterials[[#This Row],[Maintenance ID]],TblMaintenanceRecord[[#All],[Maintenance ID]],TblMaintenanceRecord[[#All],[Asset ID]],"Visit Not Found",0)</f>
        <v>93005</v>
      </c>
      <c r="E81" s="40" cm="1">
        <f t="array" ref="E81">_xlfn.XLOOKUP(TblTimeAndMaterials[[#This Row],[Maintenance ID]],TblMaintenanceRecord[[#All],[Maintenance ID]],TblMaintenanceRecord[[#All],[Maintenance Start Date]],"Visit Not Found",0)</f>
        <v>45896</v>
      </c>
      <c r="F81" s="104" t="s">
        <v>400</v>
      </c>
      <c r="G81" s="10" t="s">
        <v>415</v>
      </c>
      <c r="H81" s="2" t="str">
        <f>IFERROR(LEFT(TblTimeAndMaterials[[#This Row],[Inventory Item]], FIND(" -",TblTimeAndMaterials[[#This Row],[Inventory Item]])-1), "")</f>
        <v>4</v>
      </c>
      <c r="I81" s="10">
        <v>6</v>
      </c>
      <c r="J81" s="2">
        <f>TblTimeAndMaterials[[#This Row],[QTY]]*_xlfn.XLOOKUP(TblTimeAndMaterials[[#This Row],[Inventory Item]],TblInventory[DDL Inventory],TblInventory[Price Per Unit],0,0,1)</f>
        <v>6</v>
      </c>
      <c r="K81" s="189">
        <v>45958.858518518522</v>
      </c>
      <c r="L81" s="2" t="s">
        <v>95</v>
      </c>
    </row>
    <row r="82" spans="3:12" hidden="1" x14ac:dyDescent="0.25">
      <c r="C82" s="10" t="s">
        <v>922</v>
      </c>
      <c r="D82" s="251" cm="1">
        <f t="array" ref="D82">_xlfn.XLOOKUP(TblTimeAndMaterials[[#This Row],[Maintenance ID]],TblMaintenanceRecord[[#All],[Maintenance ID]],TblMaintenanceRecord[[#All],[Asset ID]],"Visit Not Found",0)</f>
        <v>93005</v>
      </c>
      <c r="E82" s="40" cm="1">
        <f t="array" ref="E82">_xlfn.XLOOKUP(TblTimeAndMaterials[[#This Row],[Maintenance ID]],TblMaintenanceRecord[[#All],[Maintenance ID]],TblMaintenanceRecord[[#All],[Maintenance Start Date]],"Visit Not Found",0)</f>
        <v>45896</v>
      </c>
      <c r="F82" s="104" t="s">
        <v>400</v>
      </c>
      <c r="G82" s="10" t="s">
        <v>414</v>
      </c>
      <c r="H82" s="2" t="str">
        <f>IFERROR(LEFT(TblTimeAndMaterials[[#This Row],[Inventory Item]], FIND(" -",TblTimeAndMaterials[[#This Row],[Inventory Item]])-1), "")</f>
        <v>3</v>
      </c>
      <c r="I82" s="10">
        <v>1</v>
      </c>
      <c r="J82" s="2">
        <f>TblTimeAndMaterials[[#This Row],[QTY]]*_xlfn.XLOOKUP(TblTimeAndMaterials[[#This Row],[Inventory Item]],TblInventory[DDL Inventory],TblInventory[Price Per Unit],0,0,1)</f>
        <v>2</v>
      </c>
      <c r="K82" s="189">
        <v>45958.858530092592</v>
      </c>
      <c r="L82" s="2" t="s">
        <v>95</v>
      </c>
    </row>
    <row r="83" spans="3:12" hidden="1" x14ac:dyDescent="0.25">
      <c r="C83" s="10" t="s">
        <v>922</v>
      </c>
      <c r="D83" s="251" cm="1">
        <f t="array" ref="D83">_xlfn.XLOOKUP(TblTimeAndMaterials[[#This Row],[Maintenance ID]],TblMaintenanceRecord[[#All],[Maintenance ID]],TblMaintenanceRecord[[#All],[Asset ID]],"Visit Not Found",0)</f>
        <v>93005</v>
      </c>
      <c r="E83" s="40" cm="1">
        <f t="array" ref="E83">_xlfn.XLOOKUP(TblTimeAndMaterials[[#This Row],[Maintenance ID]],TblMaintenanceRecord[[#All],[Maintenance ID]],TblMaintenanceRecord[[#All],[Maintenance Start Date]],"Visit Not Found",0)</f>
        <v>45896</v>
      </c>
      <c r="F83" s="104" t="s">
        <v>400</v>
      </c>
      <c r="G83" s="10" t="s">
        <v>414</v>
      </c>
      <c r="H83" s="2" t="str">
        <f>IFERROR(LEFT(TblTimeAndMaterials[[#This Row],[Inventory Item]], FIND(" -",TblTimeAndMaterials[[#This Row],[Inventory Item]])-1), "")</f>
        <v>3</v>
      </c>
      <c r="I83" s="10">
        <v>70</v>
      </c>
      <c r="J83" s="2">
        <f>TblTimeAndMaterials[[#This Row],[QTY]]*_xlfn.XLOOKUP(TblTimeAndMaterials[[#This Row],[Inventory Item]],TblInventory[DDL Inventory],TblInventory[Price Per Unit],0,0,1)</f>
        <v>140</v>
      </c>
      <c r="K83" s="189">
        <v>45958.858541666668</v>
      </c>
      <c r="L83" s="2" t="s">
        <v>95</v>
      </c>
    </row>
    <row r="84" spans="3:12" hidden="1" x14ac:dyDescent="0.25">
      <c r="C84" s="10" t="s">
        <v>922</v>
      </c>
      <c r="D84" s="251" cm="1">
        <f t="array" ref="D84">_xlfn.XLOOKUP(TblTimeAndMaterials[[#This Row],[Maintenance ID]],TblMaintenanceRecord[[#All],[Maintenance ID]],TblMaintenanceRecord[[#All],[Asset ID]],"Visit Not Found",0)</f>
        <v>93005</v>
      </c>
      <c r="E84" s="40" cm="1">
        <f t="array" ref="E84">_xlfn.XLOOKUP(TblTimeAndMaterials[[#This Row],[Maintenance ID]],TblMaintenanceRecord[[#All],[Maintenance ID]],TblMaintenanceRecord[[#All],[Maintenance Start Date]],"Visit Not Found",0)</f>
        <v>45896</v>
      </c>
      <c r="F84" s="104" t="s">
        <v>400</v>
      </c>
      <c r="G84" s="10" t="s">
        <v>920</v>
      </c>
      <c r="H84" s="2" t="str">
        <f>IFERROR(LEFT(TblTimeAndMaterials[[#This Row],[Inventory Item]], FIND(" -",TblTimeAndMaterials[[#This Row],[Inventory Item]])-1), "")</f>
        <v>6</v>
      </c>
      <c r="I84" s="10">
        <v>7</v>
      </c>
      <c r="J84" s="2">
        <f>TblTimeAndMaterials[[#This Row],[QTY]]*_xlfn.XLOOKUP(TblTimeAndMaterials[[#This Row],[Inventory Item]],TblInventory[DDL Inventory],TblInventory[Price Per Unit],0,0,1)</f>
        <v>70</v>
      </c>
      <c r="K84" s="189">
        <v>45958.858564814815</v>
      </c>
      <c r="L84" s="2" t="s">
        <v>95</v>
      </c>
    </row>
    <row r="85" spans="3:12" hidden="1" x14ac:dyDescent="0.25">
      <c r="C85" s="10" t="s">
        <v>924</v>
      </c>
      <c r="D85" s="251" cm="1">
        <f t="array" ref="D85">_xlfn.XLOOKUP(TblTimeAndMaterials[[#This Row],[Maintenance ID]],TblMaintenanceRecord[[#All],[Maintenance ID]],TblMaintenanceRecord[[#All],[Asset ID]],"Visit Not Found",0)</f>
        <v>93003</v>
      </c>
      <c r="E85" s="40" cm="1">
        <f t="array" ref="E85">_xlfn.XLOOKUP(TblTimeAndMaterials[[#This Row],[Maintenance ID]],TblMaintenanceRecord[[#All],[Maintenance ID]],TblMaintenanceRecord[[#All],[Maintenance Start Date]],"Visit Not Found",0)</f>
        <v>45922</v>
      </c>
      <c r="F85" s="104" t="s">
        <v>390</v>
      </c>
      <c r="G85" s="10" t="s">
        <v>414</v>
      </c>
      <c r="H85" s="2" t="str">
        <f>IFERROR(LEFT(TblTimeAndMaterials[[#This Row],[Inventory Item]], FIND(" -",TblTimeAndMaterials[[#This Row],[Inventory Item]])-1), "")</f>
        <v>3</v>
      </c>
      <c r="I85" s="10">
        <v>6</v>
      </c>
      <c r="J85" s="2">
        <f>TblTimeAndMaterials[[#This Row],[QTY]]*_xlfn.XLOOKUP(TblTimeAndMaterials[[#This Row],[Inventory Item]],TblInventory[DDL Inventory],TblInventory[Price Per Unit],0,0,1)</f>
        <v>12</v>
      </c>
      <c r="K85" s="189">
        <v>45958.859386574077</v>
      </c>
      <c r="L85" s="2" t="s">
        <v>95</v>
      </c>
    </row>
    <row r="86" spans="3:12" hidden="1" x14ac:dyDescent="0.25">
      <c r="C86" s="10" t="s">
        <v>924</v>
      </c>
      <c r="D86" s="251" cm="1">
        <f t="array" ref="D86">_xlfn.XLOOKUP(TblTimeAndMaterials[[#This Row],[Maintenance ID]],TblMaintenanceRecord[[#All],[Maintenance ID]],TblMaintenanceRecord[[#All],[Asset ID]],"Visit Not Found",0)</f>
        <v>93003</v>
      </c>
      <c r="E86" s="40" cm="1">
        <f t="array" ref="E86">_xlfn.XLOOKUP(TblTimeAndMaterials[[#This Row],[Maintenance ID]],TblMaintenanceRecord[[#All],[Maintenance ID]],TblMaintenanceRecord[[#All],[Maintenance Start Date]],"Visit Not Found",0)</f>
        <v>45922</v>
      </c>
      <c r="F86" s="104" t="s">
        <v>390</v>
      </c>
      <c r="G86" s="10" t="s">
        <v>416</v>
      </c>
      <c r="H86" s="2" t="str">
        <f>IFERROR(LEFT(TblTimeAndMaterials[[#This Row],[Inventory Item]], FIND(" -",TblTimeAndMaterials[[#This Row],[Inventory Item]])-1), "")</f>
        <v>1</v>
      </c>
      <c r="I86" s="10">
        <v>5</v>
      </c>
      <c r="J86" s="2">
        <f>TblTimeAndMaterials[[#This Row],[QTY]]*_xlfn.XLOOKUP(TblTimeAndMaterials[[#This Row],[Inventory Item]],TblInventory[DDL Inventory],TblInventory[Price Per Unit],0,0,1)</f>
        <v>100</v>
      </c>
      <c r="K86" s="189">
        <v>45958.859409722223</v>
      </c>
      <c r="L86" s="2" t="s">
        <v>95</v>
      </c>
    </row>
    <row r="87" spans="3:12" hidden="1" x14ac:dyDescent="0.25">
      <c r="C87" s="10" t="s">
        <v>924</v>
      </c>
      <c r="D87" s="251" cm="1">
        <f t="array" ref="D87">_xlfn.XLOOKUP(TblTimeAndMaterials[[#This Row],[Maintenance ID]],TblMaintenanceRecord[[#All],[Maintenance ID]],TblMaintenanceRecord[[#All],[Asset ID]],"Visit Not Found",0)</f>
        <v>93003</v>
      </c>
      <c r="E87" s="40" cm="1">
        <f t="array" ref="E87">_xlfn.XLOOKUP(TblTimeAndMaterials[[#This Row],[Maintenance ID]],TblMaintenanceRecord[[#All],[Maintenance ID]],TblMaintenanceRecord[[#All],[Maintenance Start Date]],"Visit Not Found",0)</f>
        <v>45922</v>
      </c>
      <c r="F87" s="104" t="s">
        <v>390</v>
      </c>
      <c r="G87" s="10" t="s">
        <v>415</v>
      </c>
      <c r="H87" s="2" t="str">
        <f>IFERROR(LEFT(TblTimeAndMaterials[[#This Row],[Inventory Item]], FIND(" -",TblTimeAndMaterials[[#This Row],[Inventory Item]])-1), "")</f>
        <v>4</v>
      </c>
      <c r="I87" s="10">
        <v>6</v>
      </c>
      <c r="J87" s="2">
        <f>TblTimeAndMaterials[[#This Row],[QTY]]*_xlfn.XLOOKUP(TblTimeAndMaterials[[#This Row],[Inventory Item]],TblInventory[DDL Inventory],TblInventory[Price Per Unit],0,0,1)</f>
        <v>6</v>
      </c>
      <c r="K87" s="189">
        <v>45958.8594212963</v>
      </c>
      <c r="L87" s="2" t="s">
        <v>95</v>
      </c>
    </row>
    <row r="88" spans="3:12" hidden="1" x14ac:dyDescent="0.25">
      <c r="C88" s="10" t="s">
        <v>924</v>
      </c>
      <c r="D88" s="251" cm="1">
        <f t="array" ref="D88">_xlfn.XLOOKUP(TblTimeAndMaterials[[#This Row],[Maintenance ID]],TblMaintenanceRecord[[#All],[Maintenance ID]],TblMaintenanceRecord[[#All],[Asset ID]],"Visit Not Found",0)</f>
        <v>93003</v>
      </c>
      <c r="E88" s="40" cm="1">
        <f t="array" ref="E88">_xlfn.XLOOKUP(TblTimeAndMaterials[[#This Row],[Maintenance ID]],TblMaintenanceRecord[[#All],[Maintenance ID]],TblMaintenanceRecord[[#All],[Maintenance Start Date]],"Visit Not Found",0)</f>
        <v>45922</v>
      </c>
      <c r="F88" s="104" t="s">
        <v>390</v>
      </c>
      <c r="G88" s="10" t="s">
        <v>417</v>
      </c>
      <c r="H88" s="2" t="str">
        <f>IFERROR(LEFT(TblTimeAndMaterials[[#This Row],[Inventory Item]], FIND(" -",TblTimeAndMaterials[[#This Row],[Inventory Item]])-1), "")</f>
        <v>5</v>
      </c>
      <c r="I88" s="10">
        <v>9</v>
      </c>
      <c r="J88" s="2">
        <f>TblTimeAndMaterials[[#This Row],[QTY]]*_xlfn.XLOOKUP(TblTimeAndMaterials[[#This Row],[Inventory Item]],TblInventory[DDL Inventory],TblInventory[Price Per Unit],0,0,1)</f>
        <v>90</v>
      </c>
      <c r="K88" s="189">
        <v>45958.859432870369</v>
      </c>
      <c r="L88" s="2" t="s">
        <v>95</v>
      </c>
    </row>
    <row r="89" spans="3:12" hidden="1" x14ac:dyDescent="0.25">
      <c r="C89" s="10" t="s">
        <v>913</v>
      </c>
      <c r="D89" s="251" cm="1">
        <f t="array" ref="D89">_xlfn.XLOOKUP(TblTimeAndMaterials[[#This Row],[Maintenance ID]],TblMaintenanceRecord[[#All],[Maintenance ID]],TblMaintenanceRecord[[#All],[Asset ID]],"Visit Not Found",0)</f>
        <v>93004</v>
      </c>
      <c r="E89" s="40" cm="1">
        <f t="array" ref="E89">_xlfn.XLOOKUP(TblTimeAndMaterials[[#This Row],[Maintenance ID]],TblMaintenanceRecord[[#All],[Maintenance ID]],TblMaintenanceRecord[[#All],[Maintenance Start Date]],"Visit Not Found",0)</f>
        <v>45896</v>
      </c>
      <c r="F89" s="104" t="s">
        <v>390</v>
      </c>
      <c r="G89" s="10" t="s">
        <v>414</v>
      </c>
      <c r="H89" s="2" t="str">
        <f>IFERROR(LEFT(TblTimeAndMaterials[[#This Row],[Inventory Item]], FIND(" -",TblTimeAndMaterials[[#This Row],[Inventory Item]])-1), "")</f>
        <v>3</v>
      </c>
      <c r="I89" s="10">
        <v>6</v>
      </c>
      <c r="J89" s="2">
        <f>TblTimeAndMaterials[[#This Row],[QTY]]*_xlfn.XLOOKUP(TblTimeAndMaterials[[#This Row],[Inventory Item]],TblInventory[DDL Inventory],TblInventory[Price Per Unit],0,0,1)</f>
        <v>12</v>
      </c>
      <c r="K89" s="189">
        <v>45958.868773148148</v>
      </c>
      <c r="L89" s="2" t="s">
        <v>95</v>
      </c>
    </row>
    <row r="90" spans="3:12" hidden="1" x14ac:dyDescent="0.25">
      <c r="C90" s="10" t="s">
        <v>913</v>
      </c>
      <c r="D90" s="251" cm="1">
        <f t="array" ref="D90">_xlfn.XLOOKUP(TblTimeAndMaterials[[#This Row],[Maintenance ID]],TblMaintenanceRecord[[#All],[Maintenance ID]],TblMaintenanceRecord[[#All],[Asset ID]],"Visit Not Found",0)</f>
        <v>93004</v>
      </c>
      <c r="E90" s="40" cm="1">
        <f t="array" ref="E90">_xlfn.XLOOKUP(TblTimeAndMaterials[[#This Row],[Maintenance ID]],TblMaintenanceRecord[[#All],[Maintenance ID]],TblMaintenanceRecord[[#All],[Maintenance Start Date]],"Visit Not Found",0)</f>
        <v>45896</v>
      </c>
      <c r="F90" s="104" t="s">
        <v>390</v>
      </c>
      <c r="G90" s="10" t="s">
        <v>416</v>
      </c>
      <c r="H90" s="2" t="str">
        <f>IFERROR(LEFT(TblTimeAndMaterials[[#This Row],[Inventory Item]], FIND(" -",TblTimeAndMaterials[[#This Row],[Inventory Item]])-1), "")</f>
        <v>1</v>
      </c>
      <c r="I90" s="10">
        <v>5</v>
      </c>
      <c r="J90" s="2">
        <f>TblTimeAndMaterials[[#This Row],[QTY]]*_xlfn.XLOOKUP(TblTimeAndMaterials[[#This Row],[Inventory Item]],TblInventory[DDL Inventory],TblInventory[Price Per Unit],0,0,1)</f>
        <v>100</v>
      </c>
      <c r="K90" s="189">
        <v>45958.868773148148</v>
      </c>
      <c r="L90" s="2" t="s">
        <v>95</v>
      </c>
    </row>
    <row r="91" spans="3:12" hidden="1" x14ac:dyDescent="0.25">
      <c r="C91" s="10" t="s">
        <v>913</v>
      </c>
      <c r="D91" s="251" cm="1">
        <f t="array" ref="D91">_xlfn.XLOOKUP(TblTimeAndMaterials[[#This Row],[Maintenance ID]],TblMaintenanceRecord[[#All],[Maintenance ID]],TblMaintenanceRecord[[#All],[Asset ID]],"Visit Not Found",0)</f>
        <v>93004</v>
      </c>
      <c r="E91" s="40" cm="1">
        <f t="array" ref="E91">_xlfn.XLOOKUP(TblTimeAndMaterials[[#This Row],[Maintenance ID]],TblMaintenanceRecord[[#All],[Maintenance ID]],TblMaintenanceRecord[[#All],[Maintenance Start Date]],"Visit Not Found",0)</f>
        <v>45896</v>
      </c>
      <c r="F91" s="104" t="s">
        <v>390</v>
      </c>
      <c r="G91" s="10" t="s">
        <v>415</v>
      </c>
      <c r="H91" s="2" t="str">
        <f>IFERROR(LEFT(TblTimeAndMaterials[[#This Row],[Inventory Item]], FIND(" -",TblTimeAndMaterials[[#This Row],[Inventory Item]])-1), "")</f>
        <v>4</v>
      </c>
      <c r="I91" s="10">
        <v>6</v>
      </c>
      <c r="J91" s="2">
        <f>TblTimeAndMaterials[[#This Row],[QTY]]*_xlfn.XLOOKUP(TblTimeAndMaterials[[#This Row],[Inventory Item]],TblInventory[DDL Inventory],TblInventory[Price Per Unit],0,0,1)</f>
        <v>6</v>
      </c>
      <c r="K91" s="189">
        <v>45958.868773148148</v>
      </c>
      <c r="L91" s="2" t="s">
        <v>95</v>
      </c>
    </row>
    <row r="92" spans="3:12" hidden="1" x14ac:dyDescent="0.25">
      <c r="C92" s="10" t="s">
        <v>913</v>
      </c>
      <c r="D92" s="251" cm="1">
        <f t="array" ref="D92">_xlfn.XLOOKUP(TblTimeAndMaterials[[#This Row],[Maintenance ID]],TblMaintenanceRecord[[#All],[Maintenance ID]],TblMaintenanceRecord[[#All],[Asset ID]],"Visit Not Found",0)</f>
        <v>93004</v>
      </c>
      <c r="E92" s="40" cm="1">
        <f t="array" ref="E92">_xlfn.XLOOKUP(TblTimeAndMaterials[[#This Row],[Maintenance ID]],TblMaintenanceRecord[[#All],[Maintenance ID]],TblMaintenanceRecord[[#All],[Maintenance Start Date]],"Visit Not Found",0)</f>
        <v>45896</v>
      </c>
      <c r="F92" s="104" t="s">
        <v>390</v>
      </c>
      <c r="G92" s="10" t="s">
        <v>417</v>
      </c>
      <c r="H92" s="2" t="str">
        <f>IFERROR(LEFT(TblTimeAndMaterials[[#This Row],[Inventory Item]], FIND(" -",TblTimeAndMaterials[[#This Row],[Inventory Item]])-1), "")</f>
        <v>5</v>
      </c>
      <c r="I92" s="10">
        <v>9</v>
      </c>
      <c r="J92" s="2">
        <f>TblTimeAndMaterials[[#This Row],[QTY]]*_xlfn.XLOOKUP(TblTimeAndMaterials[[#This Row],[Inventory Item]],TblInventory[DDL Inventory],TblInventory[Price Per Unit],0,0,1)</f>
        <v>90</v>
      </c>
      <c r="K92" s="189">
        <v>45958.868773148148</v>
      </c>
      <c r="L92" s="2" t="s">
        <v>95</v>
      </c>
    </row>
    <row r="93" spans="3:12" hidden="1" x14ac:dyDescent="0.25">
      <c r="C93" s="10" t="s">
        <v>922</v>
      </c>
      <c r="D93" s="251" cm="1">
        <f t="array" ref="D93">_xlfn.XLOOKUP(TblTimeAndMaterials[[#This Row],[Maintenance ID]],TblMaintenanceRecord[[#All],[Maintenance ID]],TblMaintenanceRecord[[#All],[Asset ID]],"Visit Not Found",0)</f>
        <v>93005</v>
      </c>
      <c r="E93" s="40" cm="1">
        <f t="array" ref="E93">_xlfn.XLOOKUP(TblTimeAndMaterials[[#This Row],[Maintenance ID]],TblMaintenanceRecord[[#All],[Maintenance ID]],TblMaintenanceRecord[[#All],[Maintenance Start Date]],"Visit Not Found",0)</f>
        <v>45896</v>
      </c>
      <c r="F93" s="104" t="s">
        <v>400</v>
      </c>
      <c r="G93" s="10" t="s">
        <v>417</v>
      </c>
      <c r="H93" s="2" t="str">
        <f>IFERROR(LEFT(TblTimeAndMaterials[[#This Row],[Inventory Item]], FIND(" -",TblTimeAndMaterials[[#This Row],[Inventory Item]])-1), "")</f>
        <v>5</v>
      </c>
      <c r="I93" s="10">
        <v>2</v>
      </c>
      <c r="J93" s="2">
        <f>TblTimeAndMaterials[[#This Row],[QTY]]*_xlfn.XLOOKUP(TblTimeAndMaterials[[#This Row],[Inventory Item]],TblInventory[DDL Inventory],TblInventory[Price Per Unit],0,0,1)</f>
        <v>20</v>
      </c>
      <c r="K93" s="189">
        <v>45958.88003472222</v>
      </c>
      <c r="L93" s="2" t="s">
        <v>95</v>
      </c>
    </row>
    <row r="94" spans="3:12" hidden="1" x14ac:dyDescent="0.25">
      <c r="C94" s="10" t="s">
        <v>922</v>
      </c>
      <c r="D94" s="251" cm="1">
        <f t="array" ref="D94">_xlfn.XLOOKUP(TblTimeAndMaterials[[#This Row],[Maintenance ID]],TblMaintenanceRecord[[#All],[Maintenance ID]],TblMaintenanceRecord[[#All],[Asset ID]],"Visit Not Found",0)</f>
        <v>93005</v>
      </c>
      <c r="E94" s="40" cm="1">
        <f t="array" ref="E94">_xlfn.XLOOKUP(TblTimeAndMaterials[[#This Row],[Maintenance ID]],TblMaintenanceRecord[[#All],[Maintenance ID]],TblMaintenanceRecord[[#All],[Maintenance Start Date]],"Visit Not Found",0)</f>
        <v>45896</v>
      </c>
      <c r="F94" s="104" t="s">
        <v>400</v>
      </c>
      <c r="G94" s="10" t="s">
        <v>414</v>
      </c>
      <c r="H94" s="2" t="str">
        <f>IFERROR(LEFT(TblTimeAndMaterials[[#This Row],[Inventory Item]], FIND(" -",TblTimeAndMaterials[[#This Row],[Inventory Item]])-1), "")</f>
        <v>3</v>
      </c>
      <c r="I94" s="10">
        <v>1</v>
      </c>
      <c r="J94" s="2">
        <f>TblTimeAndMaterials[[#This Row],[QTY]]*_xlfn.XLOOKUP(TblTimeAndMaterials[[#This Row],[Inventory Item]],TblInventory[DDL Inventory],TblInventory[Price Per Unit],0,0,1)</f>
        <v>2</v>
      </c>
      <c r="K94" s="189">
        <v>45958.88003472222</v>
      </c>
      <c r="L94" s="2" t="s">
        <v>95</v>
      </c>
    </row>
    <row r="95" spans="3:12" hidden="1" x14ac:dyDescent="0.25">
      <c r="C95" s="10" t="s">
        <v>922</v>
      </c>
      <c r="D95" s="251" cm="1">
        <f t="array" ref="D95">_xlfn.XLOOKUP(TblTimeAndMaterials[[#This Row],[Maintenance ID]],TblMaintenanceRecord[[#All],[Maintenance ID]],TblMaintenanceRecord[[#All],[Asset ID]],"Visit Not Found",0)</f>
        <v>93005</v>
      </c>
      <c r="E95" s="40" cm="1">
        <f t="array" ref="E95">_xlfn.XLOOKUP(TblTimeAndMaterials[[#This Row],[Maintenance ID]],TblMaintenanceRecord[[#All],[Maintenance ID]],TblMaintenanceRecord[[#All],[Maintenance Start Date]],"Visit Not Found",0)</f>
        <v>45896</v>
      </c>
      <c r="F95" s="104" t="s">
        <v>400</v>
      </c>
      <c r="G95" s="10" t="s">
        <v>415</v>
      </c>
      <c r="H95" s="2" t="str">
        <f>IFERROR(LEFT(TblTimeAndMaterials[[#This Row],[Inventory Item]], FIND(" -",TblTimeAndMaterials[[#This Row],[Inventory Item]])-1), "")</f>
        <v>4</v>
      </c>
      <c r="I95" s="10">
        <v>6</v>
      </c>
      <c r="J95" s="2">
        <f>TblTimeAndMaterials[[#This Row],[QTY]]*_xlfn.XLOOKUP(TblTimeAndMaterials[[#This Row],[Inventory Item]],TblInventory[DDL Inventory],TblInventory[Price Per Unit],0,0,1)</f>
        <v>6</v>
      </c>
      <c r="K95" s="189">
        <v>45958.88003472222</v>
      </c>
      <c r="L95" s="2" t="s">
        <v>95</v>
      </c>
    </row>
    <row r="96" spans="3:12" hidden="1" x14ac:dyDescent="0.25">
      <c r="C96" s="10" t="s">
        <v>922</v>
      </c>
      <c r="D96" s="251" cm="1">
        <f t="array" ref="D96">_xlfn.XLOOKUP(TblTimeAndMaterials[[#This Row],[Maintenance ID]],TblMaintenanceRecord[[#All],[Maintenance ID]],TblMaintenanceRecord[[#All],[Asset ID]],"Visit Not Found",0)</f>
        <v>93005</v>
      </c>
      <c r="E96" s="40" cm="1">
        <f t="array" ref="E96">_xlfn.XLOOKUP(TblTimeAndMaterials[[#This Row],[Maintenance ID]],TblMaintenanceRecord[[#All],[Maintenance ID]],TblMaintenanceRecord[[#All],[Maintenance Start Date]],"Visit Not Found",0)</f>
        <v>45896</v>
      </c>
      <c r="F96" s="104" t="s">
        <v>400</v>
      </c>
      <c r="G96" s="10" t="s">
        <v>414</v>
      </c>
      <c r="H96" s="2" t="str">
        <f>IFERROR(LEFT(TblTimeAndMaterials[[#This Row],[Inventory Item]], FIND(" -",TblTimeAndMaterials[[#This Row],[Inventory Item]])-1), "")</f>
        <v>3</v>
      </c>
      <c r="I96" s="10">
        <v>1</v>
      </c>
      <c r="J96" s="2">
        <f>TblTimeAndMaterials[[#This Row],[QTY]]*_xlfn.XLOOKUP(TblTimeAndMaterials[[#This Row],[Inventory Item]],TblInventory[DDL Inventory],TblInventory[Price Per Unit],0,0,1)</f>
        <v>2</v>
      </c>
      <c r="K96" s="189">
        <v>45958.88003472222</v>
      </c>
      <c r="L96" s="2" t="s">
        <v>95</v>
      </c>
    </row>
    <row r="97" spans="3:12" hidden="1" x14ac:dyDescent="0.25">
      <c r="C97" s="10" t="s">
        <v>922</v>
      </c>
      <c r="D97" s="251" cm="1">
        <f t="array" ref="D97">_xlfn.XLOOKUP(TblTimeAndMaterials[[#This Row],[Maintenance ID]],TblMaintenanceRecord[[#All],[Maintenance ID]],TblMaintenanceRecord[[#All],[Asset ID]],"Visit Not Found",0)</f>
        <v>93005</v>
      </c>
      <c r="E97" s="40" cm="1">
        <f t="array" ref="E97">_xlfn.XLOOKUP(TblTimeAndMaterials[[#This Row],[Maintenance ID]],TblMaintenanceRecord[[#All],[Maintenance ID]],TblMaintenanceRecord[[#All],[Maintenance Start Date]],"Visit Not Found",0)</f>
        <v>45896</v>
      </c>
      <c r="F97" s="104" t="s">
        <v>400</v>
      </c>
      <c r="G97" s="10" t="s">
        <v>414</v>
      </c>
      <c r="H97" s="2" t="str">
        <f>IFERROR(LEFT(TblTimeAndMaterials[[#This Row],[Inventory Item]], FIND(" -",TblTimeAndMaterials[[#This Row],[Inventory Item]])-1), "")</f>
        <v>3</v>
      </c>
      <c r="I97" s="10">
        <v>70</v>
      </c>
      <c r="J97" s="2">
        <f>TblTimeAndMaterials[[#This Row],[QTY]]*_xlfn.XLOOKUP(TblTimeAndMaterials[[#This Row],[Inventory Item]],TblInventory[DDL Inventory],TblInventory[Price Per Unit],0,0,1)</f>
        <v>140</v>
      </c>
      <c r="K97" s="189">
        <v>45958.88003472222</v>
      </c>
      <c r="L97" s="2" t="s">
        <v>95</v>
      </c>
    </row>
    <row r="98" spans="3:12" hidden="1" x14ac:dyDescent="0.25">
      <c r="C98" s="10" t="s">
        <v>922</v>
      </c>
      <c r="D98" s="251" cm="1">
        <f t="array" ref="D98">_xlfn.XLOOKUP(TblTimeAndMaterials[[#This Row],[Maintenance ID]],TblMaintenanceRecord[[#All],[Maintenance ID]],TblMaintenanceRecord[[#All],[Asset ID]],"Visit Not Found",0)</f>
        <v>93005</v>
      </c>
      <c r="E98" s="40" cm="1">
        <f t="array" ref="E98">_xlfn.XLOOKUP(TblTimeAndMaterials[[#This Row],[Maintenance ID]],TblMaintenanceRecord[[#All],[Maintenance ID]],TblMaintenanceRecord[[#All],[Maintenance Start Date]],"Visit Not Found",0)</f>
        <v>45896</v>
      </c>
      <c r="F98" s="104" t="s">
        <v>400</v>
      </c>
      <c r="G98" s="10" t="s">
        <v>920</v>
      </c>
      <c r="H98" s="2" t="str">
        <f>IFERROR(LEFT(TblTimeAndMaterials[[#This Row],[Inventory Item]], FIND(" -",TblTimeAndMaterials[[#This Row],[Inventory Item]])-1), "")</f>
        <v>6</v>
      </c>
      <c r="I98" s="10">
        <v>7</v>
      </c>
      <c r="J98" s="2">
        <f>TblTimeAndMaterials[[#This Row],[QTY]]*_xlfn.XLOOKUP(TblTimeAndMaterials[[#This Row],[Inventory Item]],TblInventory[DDL Inventory],TblInventory[Price Per Unit],0,0,1)</f>
        <v>70</v>
      </c>
      <c r="K98" s="189">
        <v>45958.88003472222</v>
      </c>
      <c r="L98" s="2" t="s">
        <v>95</v>
      </c>
    </row>
    <row r="99" spans="3:12" x14ac:dyDescent="0.25">
      <c r="C99" s="10" t="s">
        <v>911</v>
      </c>
      <c r="D99" s="251" cm="1">
        <f t="array" ref="D99">_xlfn.XLOOKUP(TblTimeAndMaterials[[#This Row],[Maintenance ID]],TblMaintenanceRecord[[#All],[Maintenance ID]],TblMaintenanceRecord[[#All],[Asset ID]],"Visit Not Found",0)</f>
        <v>93008</v>
      </c>
      <c r="E99" s="40" cm="1">
        <f t="array" ref="E99">_xlfn.XLOOKUP(TblTimeAndMaterials[[#This Row],[Maintenance ID]],TblMaintenanceRecord[[#All],[Maintenance ID]],TblMaintenanceRecord[[#All],[Maintenance Start Date]],"Visit Not Found",0)</f>
        <v>45903</v>
      </c>
      <c r="F99" s="104" t="s">
        <v>400</v>
      </c>
      <c r="G99" s="10" t="s">
        <v>415</v>
      </c>
      <c r="H99" s="2" t="str">
        <f>IFERROR(LEFT(TblTimeAndMaterials[[#This Row],[Inventory Item]], FIND(" -",TblTimeAndMaterials[[#This Row],[Inventory Item]])-1), "")</f>
        <v>4</v>
      </c>
      <c r="I99" s="10">
        <v>5</v>
      </c>
      <c r="J99" s="2">
        <f>TblTimeAndMaterials[[#This Row],[QTY]]*_xlfn.XLOOKUP(TblTimeAndMaterials[[#This Row],[Inventory Item]],TblInventory[DDL Inventory],TblInventory[Price Per Unit],0,0,1)</f>
        <v>5</v>
      </c>
      <c r="K99" s="189">
        <v>45959.424432870372</v>
      </c>
      <c r="L99" s="2" t="s">
        <v>95</v>
      </c>
    </row>
    <row r="100" spans="3:12" hidden="1" x14ac:dyDescent="0.25">
      <c r="C100" s="10" t="s">
        <v>923</v>
      </c>
      <c r="D100" s="251" cm="1">
        <f t="array" ref="D100">_xlfn.XLOOKUP(TblTimeAndMaterials[[#This Row],[Maintenance ID]],TblMaintenanceRecord[[#All],[Maintenance ID]],TblMaintenanceRecord[[#All],[Asset ID]],"Visit Not Found",0)</f>
        <v>93006</v>
      </c>
      <c r="E100" s="40" cm="1">
        <f t="array" ref="E100">_xlfn.XLOOKUP(TblTimeAndMaterials[[#This Row],[Maintenance ID]],TblMaintenanceRecord[[#All],[Maintenance ID]],TblMaintenanceRecord[[#All],[Maintenance Start Date]],"Visit Not Found",0)</f>
        <v>45917</v>
      </c>
      <c r="F100" s="104" t="s">
        <v>390</v>
      </c>
      <c r="G100" s="10" t="s">
        <v>414</v>
      </c>
      <c r="H100" s="2" t="str">
        <f>IFERROR(LEFT(TblTimeAndMaterials[[#This Row],[Inventory Item]], FIND(" -",TblTimeAndMaterials[[#This Row],[Inventory Item]])-1), "")</f>
        <v>3</v>
      </c>
      <c r="I100" s="10">
        <v>6</v>
      </c>
      <c r="J100" s="2">
        <f>TblTimeAndMaterials[[#This Row],[QTY]]*_xlfn.XLOOKUP(TblTimeAndMaterials[[#This Row],[Inventory Item]],TblInventory[DDL Inventory],TblInventory[Price Per Unit],0,0,1)</f>
        <v>12</v>
      </c>
      <c r="K100" s="189">
        <v>45959.430324074077</v>
      </c>
      <c r="L100" s="2" t="s">
        <v>95</v>
      </c>
    </row>
    <row r="101" spans="3:12" hidden="1" x14ac:dyDescent="0.25">
      <c r="C101" s="10" t="s">
        <v>923</v>
      </c>
      <c r="D101" s="251" cm="1">
        <f t="array" ref="D101">_xlfn.XLOOKUP(TblTimeAndMaterials[[#This Row],[Maintenance ID]],TblMaintenanceRecord[[#All],[Maintenance ID]],TblMaintenanceRecord[[#All],[Asset ID]],"Visit Not Found",0)</f>
        <v>93006</v>
      </c>
      <c r="E101" s="40" cm="1">
        <f t="array" ref="E101">_xlfn.XLOOKUP(TblTimeAndMaterials[[#This Row],[Maintenance ID]],TblMaintenanceRecord[[#All],[Maintenance ID]],TblMaintenanceRecord[[#All],[Maintenance Start Date]],"Visit Not Found",0)</f>
        <v>45917</v>
      </c>
      <c r="F101" s="104" t="s">
        <v>390</v>
      </c>
      <c r="G101" s="10" t="s">
        <v>416</v>
      </c>
      <c r="H101" s="2" t="str">
        <f>IFERROR(LEFT(TblTimeAndMaterials[[#This Row],[Inventory Item]], FIND(" -",TblTimeAndMaterials[[#This Row],[Inventory Item]])-1), "")</f>
        <v>1</v>
      </c>
      <c r="I101" s="10">
        <v>2</v>
      </c>
      <c r="J101" s="2">
        <f>TblTimeAndMaterials[[#This Row],[QTY]]*_xlfn.XLOOKUP(TblTimeAndMaterials[[#This Row],[Inventory Item]],TblInventory[DDL Inventory],TblInventory[Price Per Unit],0,0,1)</f>
        <v>40</v>
      </c>
      <c r="K101" s="189">
        <v>45959.430891203701</v>
      </c>
      <c r="L101" s="2" t="s">
        <v>95</v>
      </c>
    </row>
    <row r="102" spans="3:12" hidden="1" x14ac:dyDescent="0.25">
      <c r="C102" s="10" t="s">
        <v>923</v>
      </c>
      <c r="D102" s="251" cm="1">
        <f t="array" ref="D102">_xlfn.XLOOKUP(TblTimeAndMaterials[[#This Row],[Maintenance ID]],TblMaintenanceRecord[[#All],[Maintenance ID]],TblMaintenanceRecord[[#All],[Asset ID]],"Visit Not Found",0)</f>
        <v>93006</v>
      </c>
      <c r="E102" s="40" cm="1">
        <f t="array" ref="E102">_xlfn.XLOOKUP(TblTimeAndMaterials[[#This Row],[Maintenance ID]],TblMaintenanceRecord[[#All],[Maintenance ID]],TblMaintenanceRecord[[#All],[Maintenance Start Date]],"Visit Not Found",0)</f>
        <v>45917</v>
      </c>
      <c r="F102" s="104" t="s">
        <v>390</v>
      </c>
      <c r="G102" s="10" t="s">
        <v>415</v>
      </c>
      <c r="H102" s="2" t="str">
        <f>IFERROR(LEFT(TblTimeAndMaterials[[#This Row],[Inventory Item]], FIND(" -",TblTimeAndMaterials[[#This Row],[Inventory Item]])-1), "")</f>
        <v>4</v>
      </c>
      <c r="I102" s="10">
        <v>6</v>
      </c>
      <c r="J102" s="2">
        <f>TblTimeAndMaterials[[#This Row],[QTY]]*_xlfn.XLOOKUP(TblTimeAndMaterials[[#This Row],[Inventory Item]],TblInventory[DDL Inventory],TblInventory[Price Per Unit],0,0,1)</f>
        <v>6</v>
      </c>
      <c r="K102" s="189">
        <v>45959.430324074077</v>
      </c>
      <c r="L102" s="2" t="s">
        <v>95</v>
      </c>
    </row>
    <row r="103" spans="3:12" hidden="1" x14ac:dyDescent="0.25">
      <c r="C103" s="10" t="s">
        <v>923</v>
      </c>
      <c r="D103" s="251" cm="1">
        <f t="array" ref="D103">_xlfn.XLOOKUP(TblTimeAndMaterials[[#This Row],[Maintenance ID]],TblMaintenanceRecord[[#All],[Maintenance ID]],TblMaintenanceRecord[[#All],[Asset ID]],"Visit Not Found",0)</f>
        <v>93006</v>
      </c>
      <c r="E103" s="40" cm="1">
        <f t="array" ref="E103">_xlfn.XLOOKUP(TblTimeAndMaterials[[#This Row],[Maintenance ID]],TblMaintenanceRecord[[#All],[Maintenance ID]],TblMaintenanceRecord[[#All],[Maintenance Start Date]],"Visit Not Found",0)</f>
        <v>45917</v>
      </c>
      <c r="F103" s="104" t="s">
        <v>390</v>
      </c>
      <c r="G103" s="10" t="s">
        <v>417</v>
      </c>
      <c r="H103" s="2" t="str">
        <f>IFERROR(LEFT(TblTimeAndMaterials[[#This Row],[Inventory Item]], FIND(" -",TblTimeAndMaterials[[#This Row],[Inventory Item]])-1), "")</f>
        <v>5</v>
      </c>
      <c r="I103" s="10">
        <v>9</v>
      </c>
      <c r="J103" s="2">
        <f>TblTimeAndMaterials[[#This Row],[QTY]]*_xlfn.XLOOKUP(TblTimeAndMaterials[[#This Row],[Inventory Item]],TblInventory[DDL Inventory],TblInventory[Price Per Unit],0,0,1)</f>
        <v>90</v>
      </c>
      <c r="K103" s="189">
        <v>45959.430324074077</v>
      </c>
      <c r="L103" s="2" t="s">
        <v>95</v>
      </c>
    </row>
    <row r="111" spans="3:12" x14ac:dyDescent="0.25">
      <c r="K111" s="4"/>
      <c r="L111" s="4"/>
    </row>
  </sheetData>
  <sheetProtection selectLockedCells="1" sort="0" autoFilter="0" pivotTables="0"/>
  <dataConsolidate/>
  <dataValidations count="3">
    <dataValidation type="list" allowBlank="1" showInputMessage="1" showErrorMessage="1" sqref="G4:G103" xr:uid="{AA34CBAC-2F1A-4342-914C-E2609063990E}">
      <formula1>VarInventoryDDL</formula1>
    </dataValidation>
    <dataValidation type="list" allowBlank="1" showInputMessage="1" showErrorMessage="1" sqref="C4:C103" xr:uid="{D0C73C22-16BC-49AC-A8BE-ABB0D49C151A}">
      <formula1>VarMaintenanceID</formula1>
    </dataValidation>
    <dataValidation type="list" allowBlank="1" showInputMessage="1" showErrorMessage="1" sqref="F4:F103" xr:uid="{DB4610CF-EA73-4469-BED3-AC249110E3F5}">
      <formula1>VarBomID</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63" r:id="rId5" name="Button 3">
              <controlPr defaultSize="0" print="0" autoFill="0" autoPict="0" macro="[0]!Sheet21.TblTimeAndMaterialsAddRow">
                <anchor moveWithCells="1" sizeWithCells="1">
                  <from>
                    <xdr:col>0</xdr:col>
                    <xdr:colOff>44450</xdr:colOff>
                    <xdr:row>1</xdr:row>
                    <xdr:rowOff>381000</xdr:rowOff>
                  </from>
                  <to>
                    <xdr:col>1</xdr:col>
                    <xdr:colOff>768350</xdr:colOff>
                    <xdr:row>2</xdr:row>
                    <xdr:rowOff>177800</xdr:rowOff>
                  </to>
                </anchor>
              </controlPr>
            </control>
          </mc:Choice>
        </mc:AlternateContent>
        <mc:AlternateContent xmlns:mc="http://schemas.openxmlformats.org/markup-compatibility/2006">
          <mc:Choice Requires="x14">
            <control shapeId="40965" r:id="rId6" name="Button 5">
              <controlPr defaultSize="0" print="0" autoFill="0" autoPict="0" macro="[0]!RefreshPivotTablesSafely">
                <anchor moveWithCells="1" sizeWithCells="1">
                  <from>
                    <xdr:col>27</xdr:col>
                    <xdr:colOff>6350</xdr:colOff>
                    <xdr:row>2</xdr:row>
                    <xdr:rowOff>196850</xdr:rowOff>
                  </from>
                  <to>
                    <xdr:col>28</xdr:col>
                    <xdr:colOff>304800</xdr:colOff>
                    <xdr:row>2</xdr:row>
                    <xdr:rowOff>615950</xdr:rowOff>
                  </to>
                </anchor>
              </controlPr>
            </control>
          </mc:Choice>
        </mc:AlternateContent>
        <mc:AlternateContent xmlns:mc="http://schemas.openxmlformats.org/markup-compatibility/2006">
          <mc:Choice Requires="x14">
            <control shapeId="40968" r:id="rId7" name="Button 8">
              <controlPr defaultSize="0" print="0" autoFill="0" autoPict="0" macro="[0]!InsertBoMItemsIntoTimeAndMaterials">
                <anchor moveWithCells="1" sizeWithCells="1">
                  <from>
                    <xdr:col>0</xdr:col>
                    <xdr:colOff>44450</xdr:colOff>
                    <xdr:row>2</xdr:row>
                    <xdr:rowOff>285750</xdr:rowOff>
                  </from>
                  <to>
                    <xdr:col>1</xdr:col>
                    <xdr:colOff>730250</xdr:colOff>
                    <xdr:row>2</xdr:row>
                    <xdr:rowOff>692150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1E104-A089-4643-9595-C2FA980ADBB4}">
  <sheetPr published="0" codeName="Sheet16">
    <tabColor theme="1"/>
  </sheetPr>
  <dimension ref="A1:XFD120"/>
  <sheetViews>
    <sheetView zoomScaleNormal="100" workbookViewId="0">
      <selection activeCell="B5" sqref="B5"/>
    </sheetView>
  </sheetViews>
  <sheetFormatPr defaultColWidth="8.81640625" defaultRowHeight="12.5" x14ac:dyDescent="0.25"/>
  <cols>
    <col min="1" max="1" width="26.453125" customWidth="1"/>
    <col min="2" max="2" width="36.453125" bestFit="1" customWidth="1"/>
    <col min="3" max="21" width="9.90625" bestFit="1" customWidth="1"/>
    <col min="22" max="22" width="7.90625" bestFit="1" customWidth="1"/>
    <col min="23" max="25" width="9.90625" bestFit="1" customWidth="1"/>
    <col min="26" max="26" width="6.81640625" bestFit="1" customWidth="1"/>
    <col min="27" max="45" width="9.90625" bestFit="1" customWidth="1"/>
    <col min="46" max="46" width="11.1796875" bestFit="1" customWidth="1"/>
    <col min="47" max="260" width="9.81640625" bestFit="1" customWidth="1"/>
    <col min="261" max="261" width="6.81640625" bestFit="1" customWidth="1"/>
    <col min="262" max="262" width="11.1796875" bestFit="1" customWidth="1"/>
    <col min="263" max="268" width="9.81640625" bestFit="1" customWidth="1"/>
    <col min="269" max="269" width="11.1796875" bestFit="1" customWidth="1"/>
    <col min="270" max="270" width="11.45312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98.25" customHeight="1" x14ac:dyDescent="0.25"/>
    <row r="3" spans="1:16384" x14ac:dyDescent="0.25">
      <c r="B3" s="3" t="s">
        <v>419</v>
      </c>
      <c r="C3" s="3" t="s">
        <v>420</v>
      </c>
    </row>
    <row r="4" spans="1:16384" x14ac:dyDescent="0.25">
      <c r="B4" s="3" t="s">
        <v>411</v>
      </c>
      <c r="C4" s="1">
        <v>45783</v>
      </c>
      <c r="D4" s="1">
        <v>45807</v>
      </c>
      <c r="E4" s="1">
        <v>45809</v>
      </c>
      <c r="F4" s="1">
        <v>45813</v>
      </c>
      <c r="G4" s="1">
        <v>45814</v>
      </c>
      <c r="H4" s="1">
        <v>45818</v>
      </c>
      <c r="I4" s="1">
        <v>45826</v>
      </c>
      <c r="J4" s="1">
        <v>45833</v>
      </c>
      <c r="K4" s="1">
        <v>45847</v>
      </c>
      <c r="L4" s="1">
        <v>45876</v>
      </c>
      <c r="M4" s="1">
        <v>45839</v>
      </c>
      <c r="N4" s="1">
        <v>45846</v>
      </c>
      <c r="O4" s="1">
        <v>45890</v>
      </c>
      <c r="P4" s="1">
        <v>45902</v>
      </c>
      <c r="Q4" s="1">
        <v>45903</v>
      </c>
      <c r="R4" s="1">
        <v>45917</v>
      </c>
      <c r="S4" s="1">
        <v>45918</v>
      </c>
      <c r="T4" t="s">
        <v>268</v>
      </c>
      <c r="U4" t="s">
        <v>275</v>
      </c>
      <c r="V4" t="s">
        <v>276</v>
      </c>
      <c r="W4" t="s">
        <v>277</v>
      </c>
      <c r="X4" s="1">
        <v>45854</v>
      </c>
      <c r="Y4" s="1">
        <v>45856</v>
      </c>
      <c r="Z4" t="s">
        <v>405</v>
      </c>
      <c r="AA4" s="1">
        <v>45859</v>
      </c>
      <c r="AB4" s="1">
        <v>45861</v>
      </c>
      <c r="AC4" s="1">
        <v>45862</v>
      </c>
      <c r="AD4" s="1">
        <v>45863</v>
      </c>
      <c r="AE4" s="1">
        <v>45867</v>
      </c>
      <c r="AF4" s="1">
        <v>45869</v>
      </c>
      <c r="AG4" s="1">
        <v>45870</v>
      </c>
      <c r="AH4" s="1">
        <v>45877</v>
      </c>
      <c r="AI4" s="1">
        <v>45882</v>
      </c>
      <c r="AJ4" t="s">
        <v>331</v>
      </c>
      <c r="AK4" t="s">
        <v>337</v>
      </c>
      <c r="AL4" t="s">
        <v>340</v>
      </c>
      <c r="AM4" s="1">
        <v>45884</v>
      </c>
      <c r="AN4" t="s">
        <v>344</v>
      </c>
      <c r="AO4" t="s">
        <v>347</v>
      </c>
      <c r="AP4" s="1">
        <v>45936</v>
      </c>
      <c r="AQ4" s="1">
        <v>45943</v>
      </c>
      <c r="AR4" s="1">
        <v>45944</v>
      </c>
      <c r="AS4" s="1">
        <v>45945</v>
      </c>
      <c r="AT4" t="s">
        <v>418</v>
      </c>
    </row>
    <row r="5" spans="1:16384" x14ac:dyDescent="0.25">
      <c r="B5" s="4">
        <v>93002</v>
      </c>
    </row>
    <row r="6" spans="1:16384" x14ac:dyDescent="0.25">
      <c r="B6" s="53" t="s">
        <v>171</v>
      </c>
    </row>
    <row r="7" spans="1:16384" x14ac:dyDescent="0.25">
      <c r="B7" s="79" t="s">
        <v>209</v>
      </c>
      <c r="E7">
        <v>1</v>
      </c>
      <c r="AT7">
        <v>1</v>
      </c>
    </row>
    <row r="8" spans="1:16384" x14ac:dyDescent="0.25">
      <c r="B8" s="53" t="s">
        <v>226</v>
      </c>
    </row>
    <row r="9" spans="1:16384" x14ac:dyDescent="0.25">
      <c r="B9" s="79" t="s">
        <v>405</v>
      </c>
      <c r="Y9">
        <v>1</v>
      </c>
      <c r="AT9">
        <v>1</v>
      </c>
    </row>
    <row r="10" spans="1:16384" x14ac:dyDescent="0.25">
      <c r="B10" s="53" t="s">
        <v>200</v>
      </c>
    </row>
    <row r="11" spans="1:16384" x14ac:dyDescent="0.25">
      <c r="B11" s="79" t="s">
        <v>201</v>
      </c>
      <c r="G11">
        <v>2</v>
      </c>
      <c r="AT11">
        <v>2</v>
      </c>
    </row>
    <row r="12" spans="1:16384" x14ac:dyDescent="0.25">
      <c r="B12" s="53" t="s">
        <v>217</v>
      </c>
    </row>
    <row r="13" spans="1:16384" x14ac:dyDescent="0.25">
      <c r="B13" s="79" t="s">
        <v>213</v>
      </c>
      <c r="I13">
        <v>1</v>
      </c>
      <c r="AT13">
        <v>1</v>
      </c>
    </row>
    <row r="14" spans="1:16384" x14ac:dyDescent="0.25">
      <c r="B14" s="79" t="s">
        <v>218</v>
      </c>
      <c r="H14">
        <v>2</v>
      </c>
      <c r="O14">
        <v>1</v>
      </c>
      <c r="AT14">
        <v>3</v>
      </c>
    </row>
    <row r="15" spans="1:16384" x14ac:dyDescent="0.25">
      <c r="B15" s="53" t="s">
        <v>250</v>
      </c>
    </row>
    <row r="16" spans="1:16384" x14ac:dyDescent="0.25">
      <c r="B16" s="79" t="s">
        <v>370</v>
      </c>
      <c r="AR16">
        <v>1</v>
      </c>
      <c r="AT16">
        <v>1</v>
      </c>
    </row>
    <row r="17" spans="2:46" x14ac:dyDescent="0.25">
      <c r="B17" s="4">
        <v>93003</v>
      </c>
    </row>
    <row r="18" spans="2:46" x14ac:dyDescent="0.25">
      <c r="B18" s="53" t="s">
        <v>226</v>
      </c>
    </row>
    <row r="19" spans="2:46" x14ac:dyDescent="0.25">
      <c r="B19" s="79" t="s">
        <v>329</v>
      </c>
      <c r="AI19">
        <v>1</v>
      </c>
      <c r="AT19">
        <v>1</v>
      </c>
    </row>
    <row r="20" spans="2:46" x14ac:dyDescent="0.25">
      <c r="B20" s="53" t="s">
        <v>405</v>
      </c>
    </row>
    <row r="21" spans="2:46" x14ac:dyDescent="0.25">
      <c r="B21" s="79" t="s">
        <v>405</v>
      </c>
      <c r="AJ21">
        <v>1</v>
      </c>
      <c r="AT21">
        <v>1</v>
      </c>
    </row>
    <row r="22" spans="2:46" x14ac:dyDescent="0.25">
      <c r="B22" s="53" t="s">
        <v>181</v>
      </c>
    </row>
    <row r="23" spans="2:46" x14ac:dyDescent="0.25">
      <c r="B23" s="79" t="s">
        <v>182</v>
      </c>
      <c r="F23">
        <v>2</v>
      </c>
      <c r="AT23">
        <v>2</v>
      </c>
    </row>
    <row r="24" spans="2:46" x14ac:dyDescent="0.25">
      <c r="B24" s="79" t="s">
        <v>213</v>
      </c>
      <c r="H24">
        <v>2</v>
      </c>
      <c r="AT24">
        <v>2</v>
      </c>
    </row>
    <row r="25" spans="2:46" x14ac:dyDescent="0.25">
      <c r="B25" s="53" t="s">
        <v>217</v>
      </c>
    </row>
    <row r="26" spans="2:46" x14ac:dyDescent="0.25">
      <c r="B26" s="79" t="s">
        <v>213</v>
      </c>
      <c r="AQ26">
        <v>1</v>
      </c>
      <c r="AT26">
        <v>1</v>
      </c>
    </row>
    <row r="27" spans="2:46" x14ac:dyDescent="0.25">
      <c r="B27" s="79" t="s">
        <v>218</v>
      </c>
      <c r="O27">
        <v>1</v>
      </c>
      <c r="AT27">
        <v>1</v>
      </c>
    </row>
    <row r="28" spans="2:46" x14ac:dyDescent="0.25">
      <c r="B28" s="4">
        <v>93004</v>
      </c>
    </row>
    <row r="29" spans="2:46" x14ac:dyDescent="0.25">
      <c r="B29" s="53" t="s">
        <v>171</v>
      </c>
    </row>
    <row r="30" spans="2:46" x14ac:dyDescent="0.25">
      <c r="B30" s="79" t="s">
        <v>405</v>
      </c>
      <c r="AE30">
        <v>1</v>
      </c>
      <c r="AT30">
        <v>1</v>
      </c>
    </row>
    <row r="31" spans="2:46" x14ac:dyDescent="0.25">
      <c r="B31" s="79" t="s">
        <v>172</v>
      </c>
      <c r="D31">
        <v>1</v>
      </c>
      <c r="T31">
        <v>1</v>
      </c>
      <c r="AT31">
        <v>2</v>
      </c>
    </row>
    <row r="32" spans="2:46" x14ac:dyDescent="0.25">
      <c r="B32" s="79" t="s">
        <v>204</v>
      </c>
      <c r="G32">
        <v>2</v>
      </c>
      <c r="AT32">
        <v>2</v>
      </c>
    </row>
    <row r="33" spans="2:46" x14ac:dyDescent="0.25">
      <c r="B33" s="53" t="s">
        <v>405</v>
      </c>
    </row>
    <row r="34" spans="2:46" x14ac:dyDescent="0.25">
      <c r="B34" s="79" t="s">
        <v>405</v>
      </c>
      <c r="Q34">
        <v>1</v>
      </c>
      <c r="AM34">
        <v>1</v>
      </c>
      <c r="AS34">
        <v>1</v>
      </c>
      <c r="AT34">
        <v>3</v>
      </c>
    </row>
    <row r="35" spans="2:46" x14ac:dyDescent="0.25">
      <c r="B35" s="53" t="s">
        <v>181</v>
      </c>
    </row>
    <row r="36" spans="2:46" x14ac:dyDescent="0.25">
      <c r="B36" s="79" t="s">
        <v>182</v>
      </c>
      <c r="C36">
        <v>2</v>
      </c>
      <c r="G36">
        <v>2</v>
      </c>
      <c r="AT36">
        <v>4</v>
      </c>
    </row>
    <row r="37" spans="2:46" x14ac:dyDescent="0.25">
      <c r="B37" s="53" t="s">
        <v>217</v>
      </c>
    </row>
    <row r="38" spans="2:46" x14ac:dyDescent="0.25">
      <c r="B38" s="79" t="s">
        <v>218</v>
      </c>
      <c r="O38">
        <v>1</v>
      </c>
      <c r="AT38">
        <v>1</v>
      </c>
    </row>
    <row r="39" spans="2:46" x14ac:dyDescent="0.25">
      <c r="B39" s="53" t="s">
        <v>250</v>
      </c>
    </row>
    <row r="40" spans="2:46" x14ac:dyDescent="0.25">
      <c r="B40" s="79" t="s">
        <v>405</v>
      </c>
      <c r="X40">
        <v>1</v>
      </c>
      <c r="AT40">
        <v>1</v>
      </c>
    </row>
    <row r="41" spans="2:46" x14ac:dyDescent="0.25">
      <c r="B41" s="4">
        <v>93005</v>
      </c>
    </row>
    <row r="42" spans="2:46" x14ac:dyDescent="0.25">
      <c r="B42" s="53" t="s">
        <v>226</v>
      </c>
    </row>
    <row r="43" spans="2:46" x14ac:dyDescent="0.25">
      <c r="B43" s="79" t="s">
        <v>405</v>
      </c>
      <c r="Z43">
        <v>1</v>
      </c>
      <c r="AT43">
        <v>1</v>
      </c>
    </row>
    <row r="44" spans="2:46" x14ac:dyDescent="0.25">
      <c r="B44" s="79" t="s">
        <v>227</v>
      </c>
      <c r="I44">
        <v>1</v>
      </c>
      <c r="U44">
        <v>1</v>
      </c>
      <c r="AT44">
        <v>2</v>
      </c>
    </row>
    <row r="45" spans="2:46" x14ac:dyDescent="0.25">
      <c r="B45" s="53" t="s">
        <v>405</v>
      </c>
    </row>
    <row r="46" spans="2:46" x14ac:dyDescent="0.25">
      <c r="B46" s="79" t="s">
        <v>405</v>
      </c>
      <c r="R46">
        <v>1</v>
      </c>
      <c r="AA46">
        <v>1</v>
      </c>
      <c r="AL46">
        <v>1</v>
      </c>
      <c r="AO46">
        <v>1</v>
      </c>
      <c r="AT46">
        <v>4</v>
      </c>
    </row>
    <row r="47" spans="2:46" x14ac:dyDescent="0.25">
      <c r="B47" s="53" t="s">
        <v>217</v>
      </c>
    </row>
    <row r="48" spans="2:46" x14ac:dyDescent="0.25">
      <c r="B48" s="79" t="s">
        <v>218</v>
      </c>
      <c r="O48">
        <v>1</v>
      </c>
      <c r="AT48">
        <v>1</v>
      </c>
    </row>
    <row r="49" spans="2:46" x14ac:dyDescent="0.25">
      <c r="B49" s="79" t="s">
        <v>294</v>
      </c>
      <c r="Z49">
        <v>1</v>
      </c>
      <c r="AT49">
        <v>1</v>
      </c>
    </row>
    <row r="50" spans="2:46" x14ac:dyDescent="0.25">
      <c r="B50" s="53" t="s">
        <v>301</v>
      </c>
    </row>
    <row r="51" spans="2:46" x14ac:dyDescent="0.25">
      <c r="B51" s="79" t="s">
        <v>213</v>
      </c>
      <c r="AA51">
        <v>1</v>
      </c>
      <c r="AT51">
        <v>1</v>
      </c>
    </row>
    <row r="52" spans="2:46" x14ac:dyDescent="0.25">
      <c r="B52" s="4">
        <v>93010</v>
      </c>
    </row>
    <row r="53" spans="2:46" x14ac:dyDescent="0.25">
      <c r="B53" s="53" t="s">
        <v>226</v>
      </c>
    </row>
    <row r="54" spans="2:46" x14ac:dyDescent="0.25">
      <c r="B54" s="79" t="s">
        <v>231</v>
      </c>
      <c r="J54">
        <v>1</v>
      </c>
      <c r="V54">
        <v>1</v>
      </c>
      <c r="AT54">
        <v>2</v>
      </c>
    </row>
    <row r="55" spans="2:46" x14ac:dyDescent="0.25">
      <c r="B55" s="53" t="s">
        <v>405</v>
      </c>
    </row>
    <row r="56" spans="2:46" x14ac:dyDescent="0.25">
      <c r="B56" s="79" t="s">
        <v>405</v>
      </c>
      <c r="J56">
        <v>2</v>
      </c>
      <c r="W56">
        <v>2</v>
      </c>
      <c r="AK56">
        <v>1</v>
      </c>
      <c r="AT56">
        <v>5</v>
      </c>
    </row>
    <row r="57" spans="2:46" x14ac:dyDescent="0.25">
      <c r="B57" s="53" t="s">
        <v>217</v>
      </c>
    </row>
    <row r="58" spans="2:46" x14ac:dyDescent="0.25">
      <c r="B58" s="79" t="s">
        <v>218</v>
      </c>
      <c r="O58">
        <v>1</v>
      </c>
      <c r="AT58">
        <v>1</v>
      </c>
    </row>
    <row r="59" spans="2:46" x14ac:dyDescent="0.25">
      <c r="B59" s="53" t="s">
        <v>221</v>
      </c>
    </row>
    <row r="60" spans="2:46" x14ac:dyDescent="0.25">
      <c r="B60" s="79" t="s">
        <v>222</v>
      </c>
      <c r="I60">
        <v>1</v>
      </c>
      <c r="U60">
        <v>1</v>
      </c>
      <c r="AT60">
        <v>2</v>
      </c>
    </row>
    <row r="61" spans="2:46" x14ac:dyDescent="0.25">
      <c r="B61" s="53" t="s">
        <v>357</v>
      </c>
    </row>
    <row r="62" spans="2:46" x14ac:dyDescent="0.25">
      <c r="B62" s="79" t="s">
        <v>405</v>
      </c>
      <c r="AQ62">
        <v>3</v>
      </c>
      <c r="AT62">
        <v>3</v>
      </c>
    </row>
    <row r="63" spans="2:46" x14ac:dyDescent="0.25">
      <c r="B63" s="53" t="s">
        <v>361</v>
      </c>
    </row>
    <row r="64" spans="2:46" x14ac:dyDescent="0.25">
      <c r="B64" s="79" t="s">
        <v>405</v>
      </c>
      <c r="AQ64">
        <v>1</v>
      </c>
      <c r="AT64">
        <v>1</v>
      </c>
    </row>
    <row r="65" spans="2:46" x14ac:dyDescent="0.25">
      <c r="B65" s="4" t="s">
        <v>206</v>
      </c>
    </row>
    <row r="66" spans="2:46" x14ac:dyDescent="0.25">
      <c r="B66" s="53" t="s">
        <v>171</v>
      </c>
    </row>
    <row r="67" spans="2:46" x14ac:dyDescent="0.25">
      <c r="B67" s="79" t="s">
        <v>209</v>
      </c>
      <c r="E67">
        <v>1</v>
      </c>
      <c r="AT67">
        <v>1</v>
      </c>
    </row>
    <row r="68" spans="2:46" x14ac:dyDescent="0.25">
      <c r="B68" s="4" t="s">
        <v>236</v>
      </c>
    </row>
    <row r="69" spans="2:46" x14ac:dyDescent="0.25">
      <c r="B69" s="53" t="s">
        <v>217</v>
      </c>
    </row>
    <row r="70" spans="2:46" x14ac:dyDescent="0.25">
      <c r="B70" s="79" t="s">
        <v>405</v>
      </c>
      <c r="J70">
        <v>2</v>
      </c>
      <c r="AT70">
        <v>2</v>
      </c>
    </row>
    <row r="71" spans="2:46" x14ac:dyDescent="0.25">
      <c r="B71" s="4">
        <v>93007</v>
      </c>
    </row>
    <row r="72" spans="2:46" x14ac:dyDescent="0.25">
      <c r="B72" s="53" t="s">
        <v>405</v>
      </c>
    </row>
    <row r="73" spans="2:46" x14ac:dyDescent="0.25">
      <c r="B73" s="79" t="s">
        <v>405</v>
      </c>
      <c r="M73">
        <v>2</v>
      </c>
      <c r="AB73">
        <v>1</v>
      </c>
      <c r="AN73">
        <v>2</v>
      </c>
      <c r="AT73">
        <v>5</v>
      </c>
    </row>
    <row r="74" spans="2:46" x14ac:dyDescent="0.25">
      <c r="B74" s="53" t="s">
        <v>217</v>
      </c>
    </row>
    <row r="75" spans="2:46" x14ac:dyDescent="0.25">
      <c r="B75" s="79" t="s">
        <v>218</v>
      </c>
      <c r="O75">
        <v>1</v>
      </c>
      <c r="AT75">
        <v>1</v>
      </c>
    </row>
    <row r="76" spans="2:46" x14ac:dyDescent="0.25">
      <c r="B76" s="4">
        <v>93009</v>
      </c>
    </row>
    <row r="77" spans="2:46" x14ac:dyDescent="0.25">
      <c r="B77" s="53" t="s">
        <v>171</v>
      </c>
    </row>
    <row r="78" spans="2:46" x14ac:dyDescent="0.25">
      <c r="B78" s="79" t="s">
        <v>405</v>
      </c>
      <c r="AD78">
        <v>1</v>
      </c>
      <c r="AT78">
        <v>1</v>
      </c>
    </row>
    <row r="79" spans="2:46" x14ac:dyDescent="0.25">
      <c r="B79" s="53" t="s">
        <v>226</v>
      </c>
    </row>
    <row r="80" spans="2:46" x14ac:dyDescent="0.25">
      <c r="B80" s="79" t="s">
        <v>405</v>
      </c>
      <c r="K80">
        <v>2</v>
      </c>
      <c r="AT80">
        <v>2</v>
      </c>
    </row>
    <row r="81" spans="2:46" x14ac:dyDescent="0.25">
      <c r="B81" s="53" t="s">
        <v>405</v>
      </c>
    </row>
    <row r="82" spans="2:46" x14ac:dyDescent="0.25">
      <c r="B82" s="79" t="s">
        <v>405</v>
      </c>
      <c r="AJ82">
        <v>1</v>
      </c>
      <c r="AT82">
        <v>1</v>
      </c>
    </row>
    <row r="83" spans="2:46" x14ac:dyDescent="0.25">
      <c r="B83" s="53" t="s">
        <v>200</v>
      </c>
    </row>
    <row r="84" spans="2:46" x14ac:dyDescent="0.25">
      <c r="B84" s="79" t="s">
        <v>405</v>
      </c>
      <c r="Y84">
        <v>1</v>
      </c>
      <c r="AT84">
        <v>1</v>
      </c>
    </row>
    <row r="85" spans="2:46" x14ac:dyDescent="0.25">
      <c r="B85" s="53" t="s">
        <v>217</v>
      </c>
    </row>
    <row r="86" spans="2:46" x14ac:dyDescent="0.25">
      <c r="B86" s="79" t="s">
        <v>405</v>
      </c>
      <c r="Y86">
        <v>1</v>
      </c>
      <c r="AT86">
        <v>1</v>
      </c>
    </row>
    <row r="87" spans="2:46" x14ac:dyDescent="0.25">
      <c r="B87" s="79" t="s">
        <v>218</v>
      </c>
      <c r="O87">
        <v>1</v>
      </c>
      <c r="AT87">
        <v>1</v>
      </c>
    </row>
    <row r="88" spans="2:46" x14ac:dyDescent="0.25">
      <c r="B88" s="4">
        <v>93006</v>
      </c>
    </row>
    <row r="89" spans="2:46" x14ac:dyDescent="0.25">
      <c r="B89" s="53" t="s">
        <v>226</v>
      </c>
    </row>
    <row r="90" spans="2:46" x14ac:dyDescent="0.25">
      <c r="B90" s="79" t="s">
        <v>405</v>
      </c>
      <c r="L90">
        <v>1</v>
      </c>
      <c r="N90">
        <v>1</v>
      </c>
      <c r="AT90">
        <v>2</v>
      </c>
    </row>
    <row r="91" spans="2:46" x14ac:dyDescent="0.25">
      <c r="B91" s="53" t="s">
        <v>405</v>
      </c>
    </row>
    <row r="92" spans="2:46" x14ac:dyDescent="0.25">
      <c r="B92" s="79" t="s">
        <v>405</v>
      </c>
      <c r="AF92">
        <v>1</v>
      </c>
      <c r="AR92">
        <v>1</v>
      </c>
      <c r="AT92">
        <v>2</v>
      </c>
    </row>
    <row r="93" spans="2:46" x14ac:dyDescent="0.25">
      <c r="B93" s="53" t="s">
        <v>217</v>
      </c>
    </row>
    <row r="94" spans="2:46" x14ac:dyDescent="0.25">
      <c r="B94" s="79" t="s">
        <v>218</v>
      </c>
      <c r="O94">
        <v>1</v>
      </c>
      <c r="AT94">
        <v>1</v>
      </c>
    </row>
    <row r="95" spans="2:46" x14ac:dyDescent="0.25">
      <c r="B95" s="53" t="s">
        <v>250</v>
      </c>
    </row>
    <row r="96" spans="2:46" x14ac:dyDescent="0.25">
      <c r="B96" s="79" t="s">
        <v>405</v>
      </c>
      <c r="K96">
        <v>2</v>
      </c>
      <c r="AT96">
        <v>2</v>
      </c>
    </row>
    <row r="97" spans="2:46" x14ac:dyDescent="0.25">
      <c r="B97" s="53" t="s">
        <v>357</v>
      </c>
    </row>
    <row r="98" spans="2:46" x14ac:dyDescent="0.25">
      <c r="B98" s="79" t="s">
        <v>405</v>
      </c>
      <c r="AQ98">
        <v>1</v>
      </c>
      <c r="AT98">
        <v>1</v>
      </c>
    </row>
    <row r="99" spans="2:46" x14ac:dyDescent="0.25">
      <c r="B99" s="4" t="s">
        <v>405</v>
      </c>
    </row>
    <row r="100" spans="2:46" x14ac:dyDescent="0.25">
      <c r="B100" s="53" t="s">
        <v>405</v>
      </c>
    </row>
    <row r="101" spans="2:46" x14ac:dyDescent="0.25">
      <c r="B101" s="79" t="s">
        <v>405</v>
      </c>
      <c r="O101">
        <v>4</v>
      </c>
      <c r="S101">
        <v>1</v>
      </c>
      <c r="AT101">
        <v>5</v>
      </c>
    </row>
    <row r="102" spans="2:46" x14ac:dyDescent="0.25">
      <c r="B102" s="53" t="s">
        <v>200</v>
      </c>
    </row>
    <row r="103" spans="2:46" x14ac:dyDescent="0.25">
      <c r="B103" s="79" t="s">
        <v>405</v>
      </c>
      <c r="P103">
        <v>1</v>
      </c>
      <c r="AT103">
        <v>1</v>
      </c>
    </row>
    <row r="104" spans="2:46" x14ac:dyDescent="0.25">
      <c r="B104" s="4">
        <v>93008</v>
      </c>
    </row>
    <row r="105" spans="2:46" x14ac:dyDescent="0.25">
      <c r="B105" s="53" t="s">
        <v>405</v>
      </c>
    </row>
    <row r="106" spans="2:46" x14ac:dyDescent="0.25">
      <c r="B106" s="79" t="s">
        <v>405</v>
      </c>
      <c r="AC106">
        <v>1</v>
      </c>
      <c r="AF106">
        <v>1</v>
      </c>
      <c r="AG106">
        <v>1</v>
      </c>
      <c r="AH106">
        <v>1</v>
      </c>
      <c r="AT106">
        <v>4</v>
      </c>
    </row>
    <row r="107" spans="2:46" x14ac:dyDescent="0.25">
      <c r="B107" s="53" t="s">
        <v>217</v>
      </c>
    </row>
    <row r="108" spans="2:46" x14ac:dyDescent="0.25">
      <c r="B108" s="79" t="s">
        <v>218</v>
      </c>
      <c r="O108">
        <v>1</v>
      </c>
      <c r="AT108">
        <v>1</v>
      </c>
    </row>
    <row r="109" spans="2:46" x14ac:dyDescent="0.25">
      <c r="B109" s="79" t="s">
        <v>257</v>
      </c>
      <c r="O109">
        <v>1</v>
      </c>
      <c r="AT109">
        <v>1</v>
      </c>
    </row>
    <row r="110" spans="2:46" x14ac:dyDescent="0.25">
      <c r="B110" s="4">
        <v>93001</v>
      </c>
    </row>
    <row r="111" spans="2:46" x14ac:dyDescent="0.25">
      <c r="B111" s="53" t="s">
        <v>171</v>
      </c>
    </row>
    <row r="112" spans="2:46" x14ac:dyDescent="0.25">
      <c r="B112" s="79" t="s">
        <v>209</v>
      </c>
      <c r="E112">
        <v>1</v>
      </c>
      <c r="AT112">
        <v>1</v>
      </c>
    </row>
    <row r="113" spans="2:46" x14ac:dyDescent="0.25">
      <c r="B113" s="53" t="s">
        <v>217</v>
      </c>
    </row>
    <row r="114" spans="2:46" x14ac:dyDescent="0.25">
      <c r="B114" s="79" t="s">
        <v>218</v>
      </c>
      <c r="O114">
        <v>1</v>
      </c>
      <c r="AT114">
        <v>1</v>
      </c>
    </row>
    <row r="115" spans="2:46" x14ac:dyDescent="0.25">
      <c r="B115" s="79" t="s">
        <v>405</v>
      </c>
      <c r="AP115">
        <v>2</v>
      </c>
      <c r="AT115">
        <v>2</v>
      </c>
    </row>
    <row r="116" spans="2:46" x14ac:dyDescent="0.25">
      <c r="B116" s="53" t="s">
        <v>221</v>
      </c>
    </row>
    <row r="117" spans="2:46" x14ac:dyDescent="0.25">
      <c r="B117" s="79" t="s">
        <v>405</v>
      </c>
      <c r="AP117">
        <v>2</v>
      </c>
      <c r="AT117">
        <v>2</v>
      </c>
    </row>
    <row r="118" spans="2:46" x14ac:dyDescent="0.25">
      <c r="B118" s="53" t="s">
        <v>250</v>
      </c>
    </row>
    <row r="119" spans="2:46" x14ac:dyDescent="0.25">
      <c r="B119" s="79" t="s">
        <v>405</v>
      </c>
      <c r="AP119">
        <v>2</v>
      </c>
      <c r="AT119">
        <v>2</v>
      </c>
    </row>
    <row r="120" spans="2:46" x14ac:dyDescent="0.25">
      <c r="B120" s="4" t="s">
        <v>418</v>
      </c>
      <c r="C120">
        <v>2</v>
      </c>
      <c r="D120">
        <v>1</v>
      </c>
      <c r="E120">
        <v>3</v>
      </c>
      <c r="F120">
        <v>2</v>
      </c>
      <c r="G120">
        <v>6</v>
      </c>
      <c r="H120">
        <v>4</v>
      </c>
      <c r="I120">
        <v>3</v>
      </c>
      <c r="J120">
        <v>5</v>
      </c>
      <c r="K120">
        <v>4</v>
      </c>
      <c r="L120">
        <v>1</v>
      </c>
      <c r="M120">
        <v>2</v>
      </c>
      <c r="N120">
        <v>1</v>
      </c>
      <c r="O120">
        <v>15</v>
      </c>
      <c r="P120">
        <v>1</v>
      </c>
      <c r="Q120">
        <v>1</v>
      </c>
      <c r="R120">
        <v>1</v>
      </c>
      <c r="S120">
        <v>1</v>
      </c>
      <c r="T120">
        <v>1</v>
      </c>
      <c r="U120">
        <v>2</v>
      </c>
      <c r="V120">
        <v>1</v>
      </c>
      <c r="W120">
        <v>2</v>
      </c>
      <c r="X120">
        <v>1</v>
      </c>
      <c r="Y120">
        <v>3</v>
      </c>
      <c r="Z120">
        <v>2</v>
      </c>
      <c r="AA120">
        <v>2</v>
      </c>
      <c r="AB120">
        <v>1</v>
      </c>
      <c r="AC120">
        <v>1</v>
      </c>
      <c r="AD120">
        <v>1</v>
      </c>
      <c r="AE120">
        <v>1</v>
      </c>
      <c r="AF120">
        <v>2</v>
      </c>
      <c r="AG120">
        <v>1</v>
      </c>
      <c r="AH120">
        <v>1</v>
      </c>
      <c r="AI120">
        <v>1</v>
      </c>
      <c r="AJ120">
        <v>2</v>
      </c>
      <c r="AK120">
        <v>1</v>
      </c>
      <c r="AL120">
        <v>1</v>
      </c>
      <c r="AM120">
        <v>1</v>
      </c>
      <c r="AN120">
        <v>2</v>
      </c>
      <c r="AO120">
        <v>1</v>
      </c>
      <c r="AP120">
        <v>6</v>
      </c>
      <c r="AQ120">
        <v>6</v>
      </c>
      <c r="AR120">
        <v>2</v>
      </c>
      <c r="AS120">
        <v>1</v>
      </c>
      <c r="AT120">
        <v>99</v>
      </c>
    </row>
  </sheetData>
  <sheetProtection formatCells="0" formatColumns="0" formatRows="0" selectLockedCells="1" sort="0" autoFilter="0" pivotTables="0"/>
  <dataConsolidate/>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65525-13C2-5B4D-94E5-ED9C40362AF3}">
  <sheetPr published="0" codeName="Sheet9">
    <tabColor theme="1"/>
  </sheetPr>
  <dimension ref="A1:XFD3"/>
  <sheetViews>
    <sheetView workbookViewId="0">
      <selection activeCell="R46" sqref="R46"/>
    </sheetView>
  </sheetViews>
  <sheetFormatPr defaultColWidth="11.453125" defaultRowHeight="12.5" x14ac:dyDescent="0.25"/>
  <cols>
    <col min="2" max="2" width="16" customWidth="1"/>
    <col min="4" max="4" width="16.453125" customWidth="1"/>
    <col min="5" max="5" width="18.453125"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s="19" customFormat="1" ht="27" hidden="1" customHeight="1" x14ac:dyDescent="0.25">
      <c r="B2" s="19" t="s">
        <v>376</v>
      </c>
      <c r="C2" s="19" t="s">
        <v>15</v>
      </c>
      <c r="D2" s="19" t="s">
        <v>421</v>
      </c>
      <c r="E2" s="20" t="s">
        <v>378</v>
      </c>
    </row>
    <row r="3" spans="1:16384" hidden="1" x14ac:dyDescent="0.25"/>
  </sheetData>
  <sheetProtection formatCells="0" formatColumns="0" formatRows="0" selectLockedCells="1" sort="0" autoFilter="0" pivotTables="0"/>
  <dataValidations count="2">
    <dataValidation type="list" allowBlank="1" showInputMessage="1" showErrorMessage="1" sqref="C3" xr:uid="{70677E24-3295-4878-B677-1E8EF6618381}">
      <formula1>VarAssetIDLookup</formula1>
    </dataValidation>
    <dataValidation type="list" allowBlank="1" showInputMessage="1" showErrorMessage="1" sqref="E3" xr:uid="{99FEE366-0CBD-4534-8EF6-0D034F0B2011}">
      <formula1>VarMaintenanceType</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B8AB6-F2B7-45D7-BC46-95F412755222}">
  <sheetPr published="0" codeName="Sheet19"/>
  <dimension ref="A1:XFD1"/>
  <sheetViews>
    <sheetView workbookViewId="0">
      <selection activeCell="AF36" sqref="AF36"/>
    </sheetView>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964D-22EA-4C65-82BF-8AD48B461DEB}">
  <sheetPr published="0" codeName="Sheet11">
    <tabColor rgb="FF0000FF"/>
  </sheetPr>
  <dimension ref="A1:XFD16"/>
  <sheetViews>
    <sheetView workbookViewId="0">
      <selection activeCell="H31" sqref="H31"/>
    </sheetView>
  </sheetViews>
  <sheetFormatPr defaultColWidth="11.453125" defaultRowHeight="12.5" x14ac:dyDescent="0.25"/>
  <cols>
    <col min="1" max="1" width="11.453125" style="7"/>
    <col min="2" max="2" width="11.81640625" style="7" customWidth="1"/>
    <col min="3" max="3" width="21.1796875" style="7" customWidth="1"/>
    <col min="4" max="4" width="36.1796875" style="7" customWidth="1"/>
    <col min="5" max="6" width="12.1796875" style="7" customWidth="1"/>
    <col min="7" max="7" width="15" style="7" customWidth="1"/>
    <col min="8" max="8" width="14.81640625" style="7" customWidth="1"/>
    <col min="9" max="9" width="16.81640625" style="7" customWidth="1"/>
    <col min="10" max="16384" width="11.453125" style="7"/>
  </cols>
  <sheetData>
    <row r="1" spans="1:16384" s="224" customFormat="1" x14ac:dyDescent="0.25">
      <c r="A1" s="224" t="s">
        <v>0</v>
      </c>
      <c r="B1" s="224" t="s">
        <v>0</v>
      </c>
      <c r="C1" s="224" t="s">
        <v>0</v>
      </c>
      <c r="D1" s="224" t="s">
        <v>0</v>
      </c>
      <c r="E1" s="224" t="s">
        <v>0</v>
      </c>
      <c r="F1" s="224" t="s">
        <v>0</v>
      </c>
      <c r="G1" s="224" t="s">
        <v>0</v>
      </c>
      <c r="H1" s="224" t="s">
        <v>0</v>
      </c>
      <c r="I1" s="224"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3" spans="1:16384" s="41" customFormat="1" ht="58" customHeight="1" x14ac:dyDescent="0.25">
      <c r="B3" s="5" t="s">
        <v>409</v>
      </c>
      <c r="C3" s="5" t="s">
        <v>422</v>
      </c>
      <c r="D3" s="5" t="s">
        <v>434</v>
      </c>
      <c r="E3" s="80" t="s">
        <v>435</v>
      </c>
      <c r="F3" s="80" t="s">
        <v>436</v>
      </c>
      <c r="G3" s="41" t="s">
        <v>437</v>
      </c>
      <c r="H3" s="41" t="s">
        <v>438</v>
      </c>
      <c r="I3" s="41" t="s">
        <v>439</v>
      </c>
    </row>
    <row r="4" spans="1:16384" s="7" customFormat="1" ht="14" x14ac:dyDescent="0.25">
      <c r="B4" s="245">
        <v>1</v>
      </c>
      <c r="C4" s="10" t="s">
        <v>440</v>
      </c>
      <c r="D4" s="10" t="s">
        <v>441</v>
      </c>
      <c r="E4" s="7">
        <v>14</v>
      </c>
      <c r="F4" s="7">
        <v>5</v>
      </c>
      <c r="G4" s="10"/>
    </row>
    <row r="5" spans="1:16384" s="7" customFormat="1" ht="14" x14ac:dyDescent="0.25">
      <c r="B5" s="245">
        <v>2</v>
      </c>
      <c r="C5" s="10" t="s">
        <v>442</v>
      </c>
      <c r="D5" s="10" t="s">
        <v>443</v>
      </c>
      <c r="E5" s="7">
        <v>2</v>
      </c>
      <c r="F5" s="7">
        <v>31</v>
      </c>
    </row>
    <row r="6" spans="1:16384" s="7" customFormat="1" ht="14" x14ac:dyDescent="0.25">
      <c r="B6" s="245">
        <v>3</v>
      </c>
      <c r="C6" s="10" t="s">
        <v>444</v>
      </c>
      <c r="D6" s="10" t="s">
        <v>445</v>
      </c>
      <c r="E6" s="7">
        <v>2</v>
      </c>
      <c r="F6" s="7">
        <v>10</v>
      </c>
    </row>
    <row r="7" spans="1:16384" s="7" customFormat="1" ht="14" x14ac:dyDescent="0.25">
      <c r="B7" s="245">
        <v>4</v>
      </c>
      <c r="C7" s="10" t="s">
        <v>446</v>
      </c>
      <c r="D7" s="10" t="s">
        <v>447</v>
      </c>
      <c r="E7" s="7">
        <v>4</v>
      </c>
      <c r="F7" s="7">
        <v>25</v>
      </c>
    </row>
    <row r="8" spans="1:16384" s="7" customFormat="1" ht="14" x14ac:dyDescent="0.25">
      <c r="B8" s="245">
        <v>5</v>
      </c>
    </row>
    <row r="9" spans="1:16384" s="7" customFormat="1" ht="14" x14ac:dyDescent="0.25">
      <c r="B9" s="245"/>
    </row>
    <row r="10" spans="1:16384" s="7" customFormat="1" ht="14" x14ac:dyDescent="0.25">
      <c r="B10" s="245"/>
    </row>
    <row r="11" spans="1:16384" s="7" customFormat="1" ht="14" x14ac:dyDescent="0.25">
      <c r="B11" s="245"/>
    </row>
    <row r="12" spans="1:16384" s="7" customFormat="1" ht="14" x14ac:dyDescent="0.25">
      <c r="B12" s="245"/>
    </row>
    <row r="13" spans="1:16384" s="7" customFormat="1" ht="14" x14ac:dyDescent="0.25">
      <c r="B13" s="245"/>
    </row>
    <row r="14" spans="1:16384" s="7" customFormat="1" ht="14" x14ac:dyDescent="0.25">
      <c r="B14" s="245"/>
    </row>
    <row r="15" spans="1:16384" s="7" customFormat="1" ht="14" x14ac:dyDescent="0.25">
      <c r="B15" s="245"/>
    </row>
    <row r="16" spans="1:16384" s="7" customFormat="1" ht="14" x14ac:dyDescent="0.25">
      <c r="B16" s="245"/>
    </row>
  </sheetData>
  <sheetProtection formatCells="0" formatColumns="0" formatRows="0" selectLockedCells="1" sort="0" autoFilter="0" pivotTables="0"/>
  <dataValidations count="1">
    <dataValidation type="list" allowBlank="1" showInputMessage="1" showErrorMessage="1" sqref="D4:D16" xr:uid="{25200CBB-61F5-4091-A2AD-3AF616AE7E2C}">
      <formula1>VarSupplierName</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90850-3E77-524C-9E87-8C4C5C28BDCB}">
  <sheetPr published="0" codeName="Sheet12">
    <tabColor rgb="FF0000FF"/>
  </sheetPr>
  <dimension ref="A1:XEQ26"/>
  <sheetViews>
    <sheetView workbookViewId="0">
      <selection activeCell="C8" sqref="C8"/>
    </sheetView>
  </sheetViews>
  <sheetFormatPr defaultColWidth="11.453125" defaultRowHeight="12.5" x14ac:dyDescent="0.25"/>
  <cols>
    <col min="1" max="1" width="11.453125" style="7"/>
    <col min="2" max="2" width="15.1796875" style="7" bestFit="1" customWidth="1"/>
    <col min="3" max="3" width="19.81640625" style="7" customWidth="1"/>
    <col min="4" max="4" width="16.453125" style="7" customWidth="1"/>
    <col min="5" max="5" width="13.453125" style="49" customWidth="1"/>
    <col min="6" max="6" width="11.1796875" style="7" customWidth="1"/>
    <col min="7" max="8" width="14.36328125" style="7" customWidth="1"/>
    <col min="9" max="9" width="13" style="7" customWidth="1"/>
    <col min="10" max="10" width="11.453125" hidden="1" customWidth="1"/>
    <col min="11" max="11" width="9.453125" style="7" hidden="1" customWidth="1"/>
    <col min="12" max="12" width="11.453125" style="7"/>
    <col min="13" max="13" width="11.453125" style="4"/>
    <col min="14" max="14" width="14.453125" style="4" customWidth="1"/>
    <col min="15" max="15" width="19.1796875" hidden="1" customWidth="1"/>
    <col min="16" max="16" width="19.1796875" bestFit="1" customWidth="1"/>
    <col min="17" max="17" width="17" style="7" bestFit="1" customWidth="1"/>
    <col min="18" max="16384" width="11.453125" style="7"/>
  </cols>
  <sheetData>
    <row r="1" spans="1:16371" s="224" customFormat="1" x14ac:dyDescent="0.25">
      <c r="A1" s="224" t="s">
        <v>0</v>
      </c>
      <c r="B1" s="224" t="s">
        <v>0</v>
      </c>
      <c r="C1" s="224" t="s">
        <v>0</v>
      </c>
      <c r="D1" s="224" t="s">
        <v>0</v>
      </c>
      <c r="E1" s="226" t="s">
        <v>0</v>
      </c>
      <c r="F1" s="224" t="s">
        <v>0</v>
      </c>
      <c r="G1" s="224" t="s">
        <v>0</v>
      </c>
      <c r="I1" s="224" t="s">
        <v>0</v>
      </c>
      <c r="J1" s="224" t="s">
        <v>0</v>
      </c>
      <c r="K1" s="224" t="s">
        <v>0</v>
      </c>
      <c r="L1" s="226" t="s">
        <v>0</v>
      </c>
      <c r="M1" s="228" t="s">
        <v>0</v>
      </c>
      <c r="N1" s="223" t="s">
        <v>0</v>
      </c>
      <c r="O1" s="223"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row>
    <row r="2" spans="1:16371" x14ac:dyDescent="0.25">
      <c r="J2" s="7"/>
      <c r="L2" s="49"/>
      <c r="N2"/>
      <c r="P2" s="7"/>
    </row>
    <row r="3" spans="1:16371" ht="74" customHeight="1" x14ac:dyDescent="0.25">
      <c r="B3" s="243" t="s">
        <v>409</v>
      </c>
      <c r="C3" s="243" t="s">
        <v>422</v>
      </c>
      <c r="D3" s="243" t="s">
        <v>60</v>
      </c>
      <c r="E3" s="253" t="s">
        <v>921</v>
      </c>
      <c r="F3" s="244" t="s">
        <v>917</v>
      </c>
      <c r="G3" s="244" t="s">
        <v>916</v>
      </c>
      <c r="H3" s="244" t="s">
        <v>918</v>
      </c>
      <c r="I3" s="244" t="s">
        <v>423</v>
      </c>
      <c r="J3" s="244" t="s">
        <v>424</v>
      </c>
      <c r="K3" s="244" t="s">
        <v>425</v>
      </c>
      <c r="L3" s="244" t="s">
        <v>426</v>
      </c>
      <c r="M3" s="246" t="s">
        <v>427</v>
      </c>
      <c r="N3" s="246" t="s">
        <v>428</v>
      </c>
      <c r="O3" s="246" t="s">
        <v>429</v>
      </c>
      <c r="P3" s="246" t="s">
        <v>49</v>
      </c>
      <c r="Q3" s="247" t="s">
        <v>50</v>
      </c>
    </row>
    <row r="4" spans="1:16371" ht="14" x14ac:dyDescent="0.3">
      <c r="B4" s="245">
        <v>1</v>
      </c>
      <c r="C4" s="95" t="s">
        <v>440</v>
      </c>
      <c r="D4" s="95"/>
      <c r="E4" s="96">
        <v>45839</v>
      </c>
      <c r="F4" s="95">
        <v>6</v>
      </c>
      <c r="G4" s="95" cm="1">
        <f t="array" ref="G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37</v>
      </c>
      <c r="H4" s="95">
        <f>TblInventory[[#This Row],[Qty in Stock at Last Check]]-TblInventory[[#This Row],[QTY Used Since Last Check]]</f>
        <v>-31</v>
      </c>
      <c r="I4" s="95">
        <v>20</v>
      </c>
      <c r="J4" s="95"/>
      <c r="K4" s="95"/>
      <c r="L4" s="95">
        <v>5</v>
      </c>
      <c r="M4" s="248" t="str">
        <f>IF(TblInventory[[#This Row],[Reorder Threshold]]&lt;&gt;0,IF(TblInventory[[#This Row],[Estimated Current Stock QTY]]&lt;=TblInventory[[#This Row],[Reorder Threshold]],"Yes", "No"),0)</f>
        <v>Yes</v>
      </c>
      <c r="N4" s="256">
        <f ca="1">IF(TblInventory[[#This Row],[Reorder?]]="Yes",TODAY()+_xlfn.XLOOKUP(TblInventory[[#This Row],[Inventory ID]],TblVendorProduct[Inventory ID],TblVendorProduct[Typical Lead Time (Days)],0,0),"")</f>
        <v>45977</v>
      </c>
      <c r="O4" s="255" t="str">
        <f>TblInventory[[#This Row],[Inventory ID]]&amp;" - " &amp; TblInventory[[#This Row],[Inventory Description]]</f>
        <v>1 - Wheel</v>
      </c>
      <c r="P4" s="252">
        <v>45958.717581018522</v>
      </c>
      <c r="Q4" s="248" t="s">
        <v>95</v>
      </c>
    </row>
    <row r="5" spans="1:16371" ht="14" x14ac:dyDescent="0.3">
      <c r="B5" s="245">
        <v>2</v>
      </c>
      <c r="C5" s="95" t="str">
        <f>_xlfn.XLOOKUP(TblInventory[[#This Row],[Inventory ID]],TblVendorProduct[Inventory ID],TblVendorProduct[Inventory Description],"Product not Found",0)</f>
        <v>Bolt</v>
      </c>
      <c r="D5" s="95"/>
      <c r="E5" s="96">
        <v>45839</v>
      </c>
      <c r="F5" s="95">
        <v>25</v>
      </c>
      <c r="G5" s="95" cm="1">
        <f t="array" ref="G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5" s="95">
        <f>TblInventory[[#This Row],[Qty in Stock at Last Check]]-TblInventory[[#This Row],[QTY Used Since Last Check]]</f>
        <v>25</v>
      </c>
      <c r="I5" s="95">
        <v>3</v>
      </c>
      <c r="J5" s="95"/>
      <c r="K5" s="95"/>
      <c r="L5" s="95">
        <v>32</v>
      </c>
      <c r="M5" s="248" t="str">
        <f>IF(TblInventory[[#This Row],[Reorder Threshold]]&lt;&gt;0,IF(TblInventory[[#This Row],[Estimated Current Stock QTY]]&lt;=TblInventory[[#This Row],[Reorder Threshold]],"Yes", "No"),0)</f>
        <v>Yes</v>
      </c>
      <c r="N5" s="256">
        <f ca="1">IF(TblInventory[[#This Row],[Reorder?]]="Yes",TODAY()+_xlfn.XLOOKUP(TblInventory[[#This Row],[Inventory ID]],TblVendorProduct[Inventory ID],TblVendorProduct[Typical Lead Time (Days)],0,0),"")</f>
        <v>45965</v>
      </c>
      <c r="O5" s="255" t="str">
        <f>TblInventory[[#This Row],[Inventory ID]]&amp;" - " &amp; TblInventory[[#This Row],[Inventory Description]]</f>
        <v>2 - Bolt</v>
      </c>
      <c r="P5" s="248"/>
      <c r="Q5" s="248"/>
    </row>
    <row r="6" spans="1:16371" ht="14" x14ac:dyDescent="0.3">
      <c r="B6" s="245">
        <v>3</v>
      </c>
      <c r="C6" s="95" t="str">
        <f>_xlfn.XLOOKUP(TblInventory[[#This Row],[Inventory ID]],TblVendorProduct[Inventory ID],TblVendorProduct[Inventory Description],"Product not Found",0)</f>
        <v>Nut</v>
      </c>
      <c r="D6" s="95"/>
      <c r="E6" s="96">
        <v>45839</v>
      </c>
      <c r="F6" s="95">
        <v>12</v>
      </c>
      <c r="G6" s="95" cm="1">
        <f t="array" ref="G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655</v>
      </c>
      <c r="H6" s="95">
        <f>TblInventory[[#This Row],[Qty in Stock at Last Check]]-TblInventory[[#This Row],[QTY Used Since Last Check]]</f>
        <v>-643</v>
      </c>
      <c r="I6" s="95">
        <v>2</v>
      </c>
      <c r="J6" s="95"/>
      <c r="K6" s="95"/>
      <c r="L6" s="95">
        <v>70</v>
      </c>
      <c r="M6" s="248" t="str">
        <f>IF(TblInventory[[#This Row],[Reorder Threshold]]&lt;&gt;0,IF(TblInventory[[#This Row],[Estimated Current Stock QTY]]&lt;=TblInventory[[#This Row],[Reorder Threshold]],"Yes", "No"),0)</f>
        <v>Yes</v>
      </c>
      <c r="N6" s="256">
        <f ca="1">IF(TblInventory[[#This Row],[Reorder?]]="Yes",TODAY()+_xlfn.XLOOKUP(TblInventory[[#This Row],[Inventory ID]],TblVendorProduct[Inventory ID],TblVendorProduct[Typical Lead Time (Days)],0,0),"")</f>
        <v>45965</v>
      </c>
      <c r="O6" s="255" t="str">
        <f>TblInventory[[#This Row],[Inventory ID]]&amp;" - " &amp; TblInventory[[#This Row],[Inventory Description]]</f>
        <v>3 - Nut</v>
      </c>
      <c r="P6" s="248"/>
      <c r="Q6" s="248"/>
    </row>
    <row r="7" spans="1:16371" ht="14" x14ac:dyDescent="0.3">
      <c r="B7" s="245">
        <v>4</v>
      </c>
      <c r="C7" s="95" t="str">
        <f>_xlfn.XLOOKUP(TblInventory[[#This Row],[Inventory ID]],TblVendorProduct[Inventory ID],TblVendorProduct[Inventory Description],"Product not Found",0)</f>
        <v>Washers</v>
      </c>
      <c r="D7" s="95"/>
      <c r="E7" s="96">
        <v>45839</v>
      </c>
      <c r="F7" s="95">
        <v>22</v>
      </c>
      <c r="G7" s="95" cm="1">
        <f t="array" ref="G7">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113</v>
      </c>
      <c r="H7" s="95">
        <f>TblInventory[[#This Row],[Qty in Stock at Last Check]]-TblInventory[[#This Row],[QTY Used Since Last Check]]</f>
        <v>-91</v>
      </c>
      <c r="I7" s="95">
        <v>1</v>
      </c>
      <c r="J7" s="95"/>
      <c r="K7" s="95"/>
      <c r="L7" s="95">
        <v>20</v>
      </c>
      <c r="M7" s="248" t="str">
        <f>IF(TblInventory[[#This Row],[Reorder Threshold]]&lt;&gt;0,IF(TblInventory[[#This Row],[Estimated Current Stock QTY]]&lt;=TblInventory[[#This Row],[Reorder Threshold]],"Yes", "No"),0)</f>
        <v>Yes</v>
      </c>
      <c r="N7" s="256">
        <f ca="1">IF(TblInventory[[#This Row],[Reorder?]]="Yes",TODAY()+_xlfn.XLOOKUP(TblInventory[[#This Row],[Inventory ID]],TblVendorProduct[Inventory ID],TblVendorProduct[Typical Lead Time (Days)],0,0),"")</f>
        <v>45967</v>
      </c>
      <c r="O7" s="255" t="str">
        <f>TblInventory[[#This Row],[Inventory ID]]&amp;" - " &amp; TblInventory[[#This Row],[Inventory Description]]</f>
        <v>4 - Washers</v>
      </c>
      <c r="P7" s="252">
        <v>45958.69425925926</v>
      </c>
      <c r="Q7" s="248" t="s">
        <v>95</v>
      </c>
    </row>
    <row r="8" spans="1:16371" ht="14" x14ac:dyDescent="0.3">
      <c r="B8" s="245">
        <v>5</v>
      </c>
      <c r="C8" s="95" t="s">
        <v>430</v>
      </c>
      <c r="D8" s="95"/>
      <c r="E8" s="96"/>
      <c r="F8" s="95">
        <v>0</v>
      </c>
      <c r="G8" s="95" cm="1">
        <f t="array" ref="G8">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114</v>
      </c>
      <c r="H8" s="95">
        <v>0</v>
      </c>
      <c r="I8" s="95">
        <v>10</v>
      </c>
      <c r="J8" s="95"/>
      <c r="K8" s="95"/>
      <c r="L8" s="95">
        <f>_xlfn.XLOOKUP(TblInventory[[#This Row],[Inventory ID]],TblVendorProduct[Inventory ID],TblVendorProduct[Re-Order  Qty],"Product not Found",0)</f>
        <v>0</v>
      </c>
      <c r="M8" s="248">
        <f>IF(TblInventory[[#This Row],[Reorder Threshold]]&lt;&gt;0,IF(TblInventory[[#This Row],[Estimated Current Stock QTY]]&lt;=TblInventory[[#This Row],[Reorder Threshold]],"Yes", "No"),0)</f>
        <v>0</v>
      </c>
      <c r="N8" s="256" t="str">
        <f ca="1">IF(TblInventory[[#This Row],[Reorder?]]="Yes",TODAY()+_xlfn.XLOOKUP(TblInventory[[#This Row],[Inventory ID]],TblVendorProduct[Inventory ID],TblVendorProduct[Typical Lead Time (Days)],0,0),"")</f>
        <v/>
      </c>
      <c r="O8" s="255" t="str">
        <f>TblInventory[[#This Row],[Inventory ID]]&amp;" - " &amp; TblInventory[[#This Row],[Inventory Description]]</f>
        <v>5 - Jon (Hours)</v>
      </c>
      <c r="P8" s="252">
        <v>45958.722974537035</v>
      </c>
      <c r="Q8" s="248" t="s">
        <v>95</v>
      </c>
    </row>
    <row r="9" spans="1:16371" ht="14" x14ac:dyDescent="0.3">
      <c r="B9" s="245">
        <v>6</v>
      </c>
      <c r="C9" s="95" t="s">
        <v>919</v>
      </c>
      <c r="D9" s="95"/>
      <c r="E9" s="257"/>
      <c r="F9" s="95"/>
      <c r="G9" s="95" cm="1">
        <f t="array" ref="G9">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49</v>
      </c>
      <c r="H9" s="95">
        <f>TblInventory[[#This Row],[Qty in Stock at Last Check]]-TblInventory[[#This Row],[QTY Used Since Last Check]]</f>
        <v>-49</v>
      </c>
      <c r="I9" s="95">
        <v>10</v>
      </c>
      <c r="J9" s="95"/>
      <c r="K9" s="95"/>
      <c r="L9" s="95"/>
      <c r="M9" s="248">
        <f>IF(TblInventory[[#This Row],[Reorder Threshold]]&lt;&gt;0,IF(TblInventory[[#This Row],[Estimated Current Stock QTY]]&lt;=TblInventory[[#This Row],[Reorder Threshold]],"Yes", "No"),0)</f>
        <v>0</v>
      </c>
      <c r="N9" s="256"/>
      <c r="O9" s="255" t="str">
        <f>TblInventory[[#This Row],[Inventory ID]]&amp;" - " &amp; TblInventory[[#This Row],[Inventory Description]]</f>
        <v>6 - Josh (Hours)</v>
      </c>
      <c r="P9" s="252">
        <v>45958.723009259258</v>
      </c>
      <c r="Q9" s="248" t="s">
        <v>95</v>
      </c>
    </row>
    <row r="10" spans="1:16371" ht="14" hidden="1" x14ac:dyDescent="0.3">
      <c r="B10" s="245"/>
      <c r="C10" s="95"/>
      <c r="D10" s="95"/>
      <c r="E10" s="257"/>
      <c r="F10" s="95"/>
      <c r="G10" s="95" cm="1">
        <f t="array" ref="G10">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0" s="95">
        <f>TblInventory[[#This Row],[Qty in Stock at Last Check]]-TblInventory[[#This Row],[QTY Used Since Last Check]]</f>
        <v>0</v>
      </c>
      <c r="I10" s="95"/>
      <c r="J10" s="95"/>
      <c r="K10" s="95"/>
      <c r="L10" s="95"/>
      <c r="M10" s="248">
        <f>IF(TblInventory[[#This Row],[Reorder Threshold]]&lt;&gt;0,IF(TblInventory[[#This Row],[Estimated Current Stock QTY]]&lt;=TblInventory[[#This Row],[Reorder Threshold]],"Yes", "No"),0)</f>
        <v>0</v>
      </c>
      <c r="N10" s="256"/>
      <c r="O10" s="255" t="str">
        <f>TblInventory[[#This Row],[Inventory ID]]&amp;" - " &amp; TblInventory[[#This Row],[Inventory Description]]</f>
        <v xml:space="preserve"> - </v>
      </c>
      <c r="P10" s="252">
        <v>45958.723055555558</v>
      </c>
      <c r="Q10" s="248" t="s">
        <v>95</v>
      </c>
    </row>
    <row r="11" spans="1:16371" ht="14" hidden="1" x14ac:dyDescent="0.3">
      <c r="B11" s="245"/>
      <c r="C11" s="95"/>
      <c r="D11" s="95"/>
      <c r="E11" s="257"/>
      <c r="F11" s="95"/>
      <c r="G11" s="95" cm="1">
        <f t="array" ref="G1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1" s="95">
        <f>TblInventory[[#This Row],[Qty in Stock at Last Check]]-TblInventory[[#This Row],[QTY Used Since Last Check]]</f>
        <v>0</v>
      </c>
      <c r="I11" s="95"/>
      <c r="J11" s="95"/>
      <c r="K11" s="95"/>
      <c r="L11" s="95"/>
      <c r="M11" s="248">
        <f>IF(TblInventory[[#This Row],[Reorder Threshold]]&lt;&gt;0,IF(TblInventory[[#This Row],[Estimated Current Stock QTY]]&lt;=TblInventory[[#This Row],[Reorder Threshold]],"Yes", "No"),0)</f>
        <v>0</v>
      </c>
      <c r="N11" s="256"/>
      <c r="O11" s="255" t="str">
        <f>TblInventory[[#This Row],[Inventory ID]]&amp;" - " &amp; TblInventory[[#This Row],[Inventory Description]]</f>
        <v xml:space="preserve"> - </v>
      </c>
      <c r="P11" s="252">
        <v>45958.723055555558</v>
      </c>
      <c r="Q11" s="248" t="s">
        <v>95</v>
      </c>
    </row>
    <row r="12" spans="1:16371" ht="14" hidden="1" x14ac:dyDescent="0.3">
      <c r="B12" s="245"/>
      <c r="C12" s="95"/>
      <c r="D12" s="95"/>
      <c r="E12" s="257"/>
      <c r="F12" s="95"/>
      <c r="G12" s="95" cm="1">
        <f t="array" ref="G12">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2" s="95">
        <f>TblInventory[[#This Row],[Qty in Stock at Last Check]]-TblInventory[[#This Row],[QTY Used Since Last Check]]</f>
        <v>0</v>
      </c>
      <c r="I12" s="95"/>
      <c r="J12" s="95"/>
      <c r="K12" s="95"/>
      <c r="L12" s="95"/>
      <c r="M12" s="248">
        <f>IF(TblInventory[[#This Row],[Reorder Threshold]]&lt;&gt;0,IF(TblInventory[[#This Row],[Estimated Current Stock QTY]]&lt;=TblInventory[[#This Row],[Reorder Threshold]],"Yes", "No"),0)</f>
        <v>0</v>
      </c>
      <c r="N12" s="256"/>
      <c r="O12" s="255" t="str">
        <f>TblInventory[[#This Row],[Inventory ID]]&amp;" - " &amp; TblInventory[[#This Row],[Inventory Description]]</f>
        <v xml:space="preserve"> - </v>
      </c>
      <c r="P12" s="252">
        <v>45958.723055555558</v>
      </c>
      <c r="Q12" s="248" t="s">
        <v>95</v>
      </c>
    </row>
    <row r="13" spans="1:16371" ht="14" hidden="1" x14ac:dyDescent="0.3">
      <c r="B13" s="245"/>
      <c r="C13" s="95"/>
      <c r="D13" s="95"/>
      <c r="E13" s="257"/>
      <c r="F13" s="95"/>
      <c r="G13" s="95" cm="1">
        <f t="array" ref="G13">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3" s="95">
        <f>TblInventory[[#This Row],[Qty in Stock at Last Check]]-TblInventory[[#This Row],[QTY Used Since Last Check]]</f>
        <v>0</v>
      </c>
      <c r="I13" s="95"/>
      <c r="J13" s="95"/>
      <c r="K13" s="95"/>
      <c r="L13" s="95"/>
      <c r="M13" s="248">
        <f>IF(TblInventory[[#This Row],[Reorder Threshold]]&lt;&gt;0,IF(TblInventory[[#This Row],[Estimated Current Stock QTY]]&lt;=TblInventory[[#This Row],[Reorder Threshold]],"Yes", "No"),0)</f>
        <v>0</v>
      </c>
      <c r="N13" s="256"/>
      <c r="O13" s="255" t="str">
        <f>TblInventory[[#This Row],[Inventory ID]]&amp;" - " &amp; TblInventory[[#This Row],[Inventory Description]]</f>
        <v xml:space="preserve"> - </v>
      </c>
      <c r="P13" s="252">
        <v>45958.722777777781</v>
      </c>
      <c r="Q13" s="248" t="s">
        <v>95</v>
      </c>
    </row>
    <row r="14" spans="1:16371" ht="14" hidden="1" x14ac:dyDescent="0.3">
      <c r="B14" s="245"/>
      <c r="C14" s="95"/>
      <c r="D14" s="95"/>
      <c r="E14" s="257"/>
      <c r="F14" s="95"/>
      <c r="G14" s="95" cm="1">
        <f t="array" ref="G1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4" s="95">
        <f>TblInventory[[#This Row],[Qty in Stock at Last Check]]-TblInventory[[#This Row],[QTY Used Since Last Check]]</f>
        <v>0</v>
      </c>
      <c r="I14" s="95"/>
      <c r="J14" s="95"/>
      <c r="K14" s="95"/>
      <c r="L14" s="95"/>
      <c r="M14" s="248">
        <f>IF(TblInventory[[#This Row],[Reorder Threshold]]&lt;&gt;0,IF(TblInventory[[#This Row],[Estimated Current Stock QTY]]&lt;=TblInventory[[#This Row],[Reorder Threshold]],"Yes", "No"),0)</f>
        <v>0</v>
      </c>
      <c r="N14" s="256"/>
      <c r="O14" s="255" t="str">
        <f>TblInventory[[#This Row],[Inventory ID]]&amp;" - " &amp; TblInventory[[#This Row],[Inventory Description]]</f>
        <v xml:space="preserve"> - </v>
      </c>
      <c r="P14" s="252">
        <v>45958.722777777781</v>
      </c>
      <c r="Q14" s="248" t="s">
        <v>95</v>
      </c>
    </row>
    <row r="15" spans="1:16371" ht="14" hidden="1" x14ac:dyDescent="0.3">
      <c r="B15" s="245"/>
      <c r="C15" s="95"/>
      <c r="D15" s="95"/>
      <c r="E15" s="257"/>
      <c r="F15" s="95"/>
      <c r="G15" s="95" cm="1">
        <f t="array" ref="G1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5" s="95">
        <f>TblInventory[[#This Row],[Qty in Stock at Last Check]]-TblInventory[[#This Row],[QTY Used Since Last Check]]</f>
        <v>0</v>
      </c>
      <c r="I15" s="95"/>
      <c r="J15" s="95"/>
      <c r="K15" s="95"/>
      <c r="L15" s="95"/>
      <c r="M15" s="248">
        <f>IF(TblInventory[[#This Row],[Reorder Threshold]]&lt;&gt;0,IF(TblInventory[[#This Row],[Estimated Current Stock QTY]]&lt;=TblInventory[[#This Row],[Reorder Threshold]],"Yes", "No"),0)</f>
        <v>0</v>
      </c>
      <c r="N15" s="256"/>
      <c r="O15" s="255" t="str">
        <f>TblInventory[[#This Row],[Inventory ID]]&amp;" - " &amp; TblInventory[[#This Row],[Inventory Description]]</f>
        <v xml:space="preserve"> - </v>
      </c>
      <c r="P15" s="252">
        <v>45958.722777777781</v>
      </c>
      <c r="Q15" s="248" t="s">
        <v>95</v>
      </c>
    </row>
    <row r="16" spans="1:16371" ht="14" hidden="1" x14ac:dyDescent="0.3">
      <c r="B16" s="245"/>
      <c r="C16" s="95"/>
      <c r="D16" s="95"/>
      <c r="E16" s="257"/>
      <c r="F16" s="95"/>
      <c r="G16" s="95" cm="1">
        <f t="array" ref="G1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6" s="95">
        <f>TblInventory[[#This Row],[Qty in Stock at Last Check]]-TblInventory[[#This Row],[QTY Used Since Last Check]]</f>
        <v>0</v>
      </c>
      <c r="I16" s="95"/>
      <c r="J16" s="95"/>
      <c r="K16" s="95"/>
      <c r="L16" s="95"/>
      <c r="M16" s="248">
        <f>IF(TblInventory[[#This Row],[Reorder Threshold]]&lt;&gt;0,IF(TblInventory[[#This Row],[Estimated Current Stock QTY]]&lt;=TblInventory[[#This Row],[Reorder Threshold]],"Yes", "No"),0)</f>
        <v>0</v>
      </c>
      <c r="N16" s="256"/>
      <c r="O16" s="255" t="str">
        <f>TblInventory[[#This Row],[Inventory ID]]&amp;" - " &amp; TblInventory[[#This Row],[Inventory Description]]</f>
        <v xml:space="preserve"> - </v>
      </c>
      <c r="P16" s="252">
        <v>45958.722777777781</v>
      </c>
      <c r="Q16" s="248" t="s">
        <v>95</v>
      </c>
    </row>
    <row r="17" spans="2:17" ht="14" hidden="1" x14ac:dyDescent="0.3">
      <c r="B17" s="245"/>
      <c r="C17" s="95"/>
      <c r="D17" s="95"/>
      <c r="E17" s="257"/>
      <c r="F17" s="95"/>
      <c r="G17" s="95" cm="1">
        <f t="array" ref="G17">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7" s="95">
        <f>TblInventory[[#This Row],[Qty in Stock at Last Check]]-TblInventory[[#This Row],[QTY Used Since Last Check]]</f>
        <v>0</v>
      </c>
      <c r="I17" s="95"/>
      <c r="J17" s="95"/>
      <c r="K17" s="95"/>
      <c r="L17" s="95"/>
      <c r="M17" s="248">
        <f>IF(TblInventory[[#This Row],[Reorder Threshold]]&lt;&gt;0,IF(TblInventory[[#This Row],[Estimated Current Stock QTY]]&lt;=TblInventory[[#This Row],[Reorder Threshold]],"Yes", "No"),0)</f>
        <v>0</v>
      </c>
      <c r="N17" s="256"/>
      <c r="O17" s="255" t="str">
        <f>TblInventory[[#This Row],[Inventory ID]]&amp;" - " &amp; TblInventory[[#This Row],[Inventory Description]]</f>
        <v xml:space="preserve"> - </v>
      </c>
      <c r="P17" s="252">
        <v>45958.722777777781</v>
      </c>
      <c r="Q17" s="248" t="s">
        <v>95</v>
      </c>
    </row>
    <row r="18" spans="2:17" ht="14" hidden="1" x14ac:dyDescent="0.3">
      <c r="B18" s="245"/>
      <c r="C18" s="95"/>
      <c r="D18" s="95"/>
      <c r="E18" s="257"/>
      <c r="F18" s="95"/>
      <c r="G18" s="95" cm="1">
        <f t="array" ref="G18">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8" s="95">
        <f>TblInventory[[#This Row],[Qty in Stock at Last Check]]-TblInventory[[#This Row],[QTY Used Since Last Check]]</f>
        <v>0</v>
      </c>
      <c r="I18" s="95"/>
      <c r="J18" s="95"/>
      <c r="K18" s="95"/>
      <c r="L18" s="95"/>
      <c r="M18" s="248">
        <f>IF(TblInventory[[#This Row],[Reorder Threshold]]&lt;&gt;0,IF(TblInventory[[#This Row],[Estimated Current Stock QTY]]&lt;=TblInventory[[#This Row],[Reorder Threshold]],"Yes", "No"),0)</f>
        <v>0</v>
      </c>
      <c r="N18" s="256"/>
      <c r="O18" s="255" t="str">
        <f>TblInventory[[#This Row],[Inventory ID]]&amp;" - " &amp; TblInventory[[#This Row],[Inventory Description]]</f>
        <v xml:space="preserve"> - </v>
      </c>
      <c r="P18" s="252">
        <v>45958.722777777781</v>
      </c>
      <c r="Q18" s="248" t="s">
        <v>95</v>
      </c>
    </row>
    <row r="19" spans="2:17" ht="14" hidden="1" x14ac:dyDescent="0.3">
      <c r="B19" s="245"/>
      <c r="C19" s="95"/>
      <c r="D19" s="95"/>
      <c r="E19" s="257"/>
      <c r="F19" s="95"/>
      <c r="G19" s="95" cm="1">
        <f t="array" ref="G19">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9" s="95">
        <f>TblInventory[[#This Row],[Qty in Stock at Last Check]]-TblInventory[[#This Row],[QTY Used Since Last Check]]</f>
        <v>0</v>
      </c>
      <c r="I19" s="95"/>
      <c r="J19" s="95"/>
      <c r="K19" s="95"/>
      <c r="L19" s="95"/>
      <c r="M19" s="248">
        <f>IF(TblInventory[[#This Row],[Reorder Threshold]]&lt;&gt;0,IF(TblInventory[[#This Row],[Estimated Current Stock QTY]]&lt;=TblInventory[[#This Row],[Reorder Threshold]],"Yes", "No"),0)</f>
        <v>0</v>
      </c>
      <c r="N19" s="256"/>
      <c r="O19" s="255" t="str">
        <f>TblInventory[[#This Row],[Inventory ID]]&amp;" - " &amp; TblInventory[[#This Row],[Inventory Description]]</f>
        <v xml:space="preserve"> - </v>
      </c>
      <c r="P19" s="252">
        <v>45958.722777777781</v>
      </c>
      <c r="Q19" s="248" t="s">
        <v>95</v>
      </c>
    </row>
    <row r="20" spans="2:17" ht="14" hidden="1" x14ac:dyDescent="0.3">
      <c r="B20" s="245"/>
      <c r="C20" s="95"/>
      <c r="D20" s="95"/>
      <c r="E20" s="257"/>
      <c r="F20" s="95"/>
      <c r="G20" s="95" cm="1">
        <f t="array" ref="G20">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0" s="95">
        <f>TblInventory[[#This Row],[Qty in Stock at Last Check]]-TblInventory[[#This Row],[QTY Used Since Last Check]]</f>
        <v>0</v>
      </c>
      <c r="I20" s="95"/>
      <c r="J20" s="95"/>
      <c r="K20" s="95"/>
      <c r="L20" s="95"/>
      <c r="M20" s="248">
        <f>IF(TblInventory[[#This Row],[Reorder Threshold]]&lt;&gt;0,IF(TblInventory[[#This Row],[Estimated Current Stock QTY]]&lt;=TblInventory[[#This Row],[Reorder Threshold]],"Yes", "No"),0)</f>
        <v>0</v>
      </c>
      <c r="N20" s="256"/>
      <c r="O20" s="255" t="str">
        <f>TblInventory[[#This Row],[Inventory ID]]&amp;" - " &amp; TblInventory[[#This Row],[Inventory Description]]</f>
        <v xml:space="preserve"> - </v>
      </c>
      <c r="P20" s="252">
        <v>45958.722777777781</v>
      </c>
      <c r="Q20" s="248" t="s">
        <v>95</v>
      </c>
    </row>
    <row r="21" spans="2:17" ht="14" hidden="1" x14ac:dyDescent="0.3">
      <c r="B21" s="245"/>
      <c r="C21" s="95"/>
      <c r="D21" s="95"/>
      <c r="E21" s="257"/>
      <c r="F21" s="95"/>
      <c r="G21" s="95" cm="1">
        <f t="array" ref="G2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1" s="95">
        <f>TblInventory[[#This Row],[Qty in Stock at Last Check]]-TblInventory[[#This Row],[QTY Used Since Last Check]]</f>
        <v>0</v>
      </c>
      <c r="I21" s="95"/>
      <c r="J21" s="95"/>
      <c r="K21" s="95"/>
      <c r="L21" s="95"/>
      <c r="M21" s="248">
        <f>IF(TblInventory[[#This Row],[Reorder Threshold]]&lt;&gt;0,IF(TblInventory[[#This Row],[Estimated Current Stock QTY]]&lt;=TblInventory[[#This Row],[Reorder Threshold]],"Yes", "No"),0)</f>
        <v>0</v>
      </c>
      <c r="N21" s="256"/>
      <c r="O21" s="255" t="str">
        <f>TblInventory[[#This Row],[Inventory ID]]&amp;" - " &amp; TblInventory[[#This Row],[Inventory Description]]</f>
        <v xml:space="preserve"> - </v>
      </c>
      <c r="P21" s="252">
        <v>45958.722777777781</v>
      </c>
      <c r="Q21" s="248" t="s">
        <v>95</v>
      </c>
    </row>
    <row r="22" spans="2:17" ht="14" hidden="1" x14ac:dyDescent="0.3">
      <c r="B22" s="245"/>
      <c r="C22" s="95"/>
      <c r="D22" s="95"/>
      <c r="E22" s="257"/>
      <c r="F22" s="95"/>
      <c r="G22" s="95" cm="1">
        <f t="array" ref="G22">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2" s="95">
        <f>TblInventory[[#This Row],[Qty in Stock at Last Check]]-TblInventory[[#This Row],[QTY Used Since Last Check]]</f>
        <v>0</v>
      </c>
      <c r="I22" s="95"/>
      <c r="J22" s="95"/>
      <c r="K22" s="95"/>
      <c r="L22" s="95"/>
      <c r="M22" s="248">
        <f>IF(TblInventory[[#This Row],[Reorder Threshold]]&lt;&gt;0,IF(TblInventory[[#This Row],[Estimated Current Stock QTY]]&lt;=TblInventory[[#This Row],[Reorder Threshold]],"Yes", "No"),0)</f>
        <v>0</v>
      </c>
      <c r="N22" s="256"/>
      <c r="O22" s="255" t="str">
        <f>TblInventory[[#This Row],[Inventory ID]]&amp;" - " &amp; TblInventory[[#This Row],[Inventory Description]]</f>
        <v xml:space="preserve"> - </v>
      </c>
      <c r="P22" s="252">
        <v>45958.722777777781</v>
      </c>
      <c r="Q22" s="248" t="s">
        <v>95</v>
      </c>
    </row>
    <row r="23" spans="2:17" ht="14" hidden="1" x14ac:dyDescent="0.3">
      <c r="B23" s="245"/>
      <c r="C23" s="95"/>
      <c r="D23" s="95"/>
      <c r="E23" s="257"/>
      <c r="F23" s="95"/>
      <c r="G23" s="95" cm="1">
        <f t="array" ref="G23">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3" s="95">
        <f>TblInventory[[#This Row],[Qty in Stock at Last Check]]-TblInventory[[#This Row],[QTY Used Since Last Check]]</f>
        <v>0</v>
      </c>
      <c r="I23" s="95"/>
      <c r="J23" s="95"/>
      <c r="K23" s="95"/>
      <c r="L23" s="95"/>
      <c r="M23" s="248">
        <f>IF(TblInventory[[#This Row],[Reorder Threshold]]&lt;&gt;0,IF(TblInventory[[#This Row],[Estimated Current Stock QTY]]&lt;=TblInventory[[#This Row],[Reorder Threshold]],"Yes", "No"),0)</f>
        <v>0</v>
      </c>
      <c r="N23" s="256"/>
      <c r="O23" s="255" t="str">
        <f>TblInventory[[#This Row],[Inventory ID]]&amp;" - " &amp; TblInventory[[#This Row],[Inventory Description]]</f>
        <v xml:space="preserve"> - </v>
      </c>
      <c r="P23" s="252">
        <v>45958.722777777781</v>
      </c>
      <c r="Q23" s="248" t="s">
        <v>95</v>
      </c>
    </row>
    <row r="24" spans="2:17" ht="14" hidden="1" x14ac:dyDescent="0.3">
      <c r="B24" s="245"/>
      <c r="C24" s="95"/>
      <c r="D24" s="95"/>
      <c r="E24" s="257"/>
      <c r="F24" s="95"/>
      <c r="G24" s="95" cm="1">
        <f t="array" ref="G2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4" s="95">
        <f>TblInventory[[#This Row],[Qty in Stock at Last Check]]-TblInventory[[#This Row],[QTY Used Since Last Check]]</f>
        <v>0</v>
      </c>
      <c r="I24" s="95"/>
      <c r="J24" s="95"/>
      <c r="K24" s="95"/>
      <c r="L24" s="95"/>
      <c r="M24" s="248">
        <f>IF(TblInventory[[#This Row],[Reorder Threshold]]&lt;&gt;0,IF(TblInventory[[#This Row],[Estimated Current Stock QTY]]&lt;=TblInventory[[#This Row],[Reorder Threshold]],"Yes", "No"),0)</f>
        <v>0</v>
      </c>
      <c r="N24" s="256"/>
      <c r="O24" s="255" t="str">
        <f>TblInventory[[#This Row],[Inventory ID]]&amp;" - " &amp; TblInventory[[#This Row],[Inventory Description]]</f>
        <v xml:space="preserve"> - </v>
      </c>
      <c r="P24" s="252">
        <v>45958.722777777781</v>
      </c>
      <c r="Q24" s="248" t="s">
        <v>95</v>
      </c>
    </row>
    <row r="25" spans="2:17" ht="14" hidden="1" x14ac:dyDescent="0.3">
      <c r="B25" s="245"/>
      <c r="C25" s="95"/>
      <c r="D25" s="95"/>
      <c r="E25" s="257"/>
      <c r="F25" s="95"/>
      <c r="G25" s="95" cm="1">
        <f t="array" ref="G2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5" s="95">
        <f>TblInventory[[#This Row],[Qty in Stock at Last Check]]-TblInventory[[#This Row],[QTY Used Since Last Check]]</f>
        <v>0</v>
      </c>
      <c r="I25" s="95"/>
      <c r="J25" s="95"/>
      <c r="K25" s="95"/>
      <c r="L25" s="95"/>
      <c r="M25" s="248">
        <f>IF(TblInventory[[#This Row],[Reorder Threshold]]&lt;&gt;0,IF(TblInventory[[#This Row],[Estimated Current Stock QTY]]&lt;=TblInventory[[#This Row],[Reorder Threshold]],"Yes", "No"),0)</f>
        <v>0</v>
      </c>
      <c r="N25" s="256"/>
      <c r="O25" s="255" t="str">
        <f>TblInventory[[#This Row],[Inventory ID]]&amp;" - " &amp; TblInventory[[#This Row],[Inventory Description]]</f>
        <v xml:space="preserve"> - </v>
      </c>
      <c r="P25" s="252">
        <v>45958.722777777781</v>
      </c>
      <c r="Q25" s="248" t="s">
        <v>95</v>
      </c>
    </row>
    <row r="26" spans="2:17" ht="14" hidden="1" x14ac:dyDescent="0.3">
      <c r="B26" s="245"/>
      <c r="C26" s="95"/>
      <c r="D26" s="95"/>
      <c r="E26" s="257"/>
      <c r="F26" s="95"/>
      <c r="G26" s="95" cm="1">
        <f t="array" ref="G2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6" s="95">
        <f>TblInventory[[#This Row],[Qty in Stock at Last Check]]-TblInventory[[#This Row],[QTY Used Since Last Check]]</f>
        <v>0</v>
      </c>
      <c r="I26" s="95"/>
      <c r="J26" s="95"/>
      <c r="K26" s="95"/>
      <c r="L26" s="95"/>
      <c r="M26" s="248">
        <f>IF(TblInventory[[#This Row],[Reorder Threshold]]&lt;&gt;0,IF(TblInventory[[#This Row],[Estimated Current Stock QTY]]&lt;=TblInventory[[#This Row],[Reorder Threshold]],"Yes", "No"),0)</f>
        <v>0</v>
      </c>
      <c r="N26" s="256"/>
      <c r="O26" s="255" t="str">
        <f>TblInventory[[#This Row],[Inventory ID]]&amp;" - " &amp; TblInventory[[#This Row],[Inventory Description]]</f>
        <v xml:space="preserve"> - </v>
      </c>
      <c r="P26" s="252">
        <v>45958.722777777781</v>
      </c>
      <c r="Q26" s="248" t="s">
        <v>95</v>
      </c>
    </row>
  </sheetData>
  <sheetProtection formatCells="0" formatColumns="0" formatRows="0" selectLockedCells="1" sort="0" autoFilter="0" pivotTables="0"/>
  <dataConsolidate/>
  <conditionalFormatting sqref="M4:M26">
    <cfRule type="containsText" dxfId="114" priority="1" operator="containsText" text="Yes">
      <formula>NOT(ISERROR(SEARCH("Yes",M4)))</formula>
    </cfRule>
  </conditionalFormatting>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ADB7D-2F69-4396-9B78-46F3A4E0989D}">
  <sheetPr published="0" codeName="Sheet18">
    <tabColor rgb="FF0000FF"/>
  </sheetPr>
  <dimension ref="B2:O50"/>
  <sheetViews>
    <sheetView workbookViewId="0">
      <selection activeCell="M27" sqref="M27"/>
    </sheetView>
  </sheetViews>
  <sheetFormatPr defaultRowHeight="12.5" x14ac:dyDescent="0.25"/>
  <cols>
    <col min="1" max="1" width="44.36328125" style="7" customWidth="1"/>
    <col min="2" max="2" width="9" style="7" customWidth="1"/>
    <col min="3" max="3" width="25.453125" style="7" customWidth="1"/>
    <col min="4" max="4" width="8.7265625" style="7"/>
    <col min="6" max="6" width="17.7265625" bestFit="1" customWidth="1"/>
    <col min="7" max="7" width="10.7265625" bestFit="1" customWidth="1"/>
    <col min="8" max="12" width="8.7265625" style="7"/>
    <col min="13" max="13" width="9" style="7" customWidth="1"/>
    <col min="14" max="14" width="14.90625" style="7" customWidth="1"/>
    <col min="15" max="16384" width="8.7265625" style="7"/>
  </cols>
  <sheetData>
    <row r="2" spans="2:15" x14ac:dyDescent="0.25">
      <c r="M2" s="10" t="s">
        <v>912</v>
      </c>
    </row>
    <row r="3" spans="2:15" s="12" customFormat="1" ht="40" customHeight="1" x14ac:dyDescent="0.25">
      <c r="B3" s="6" t="s">
        <v>431</v>
      </c>
      <c r="C3" s="6" t="s">
        <v>432</v>
      </c>
      <c r="D3" s="80" t="s">
        <v>433</v>
      </c>
      <c r="E3" s="94" t="s">
        <v>410</v>
      </c>
      <c r="F3" s="249" t="s">
        <v>49</v>
      </c>
      <c r="G3" s="17" t="s">
        <v>50</v>
      </c>
      <c r="M3" s="6" t="s">
        <v>431</v>
      </c>
      <c r="N3" s="80" t="s">
        <v>910</v>
      </c>
      <c r="O3" s="6" t="s">
        <v>410</v>
      </c>
    </row>
    <row r="4" spans="2:15" x14ac:dyDescent="0.25">
      <c r="B4" s="10" t="s">
        <v>390</v>
      </c>
      <c r="C4" s="7" t="s">
        <v>414</v>
      </c>
      <c r="D4" s="7">
        <v>6</v>
      </c>
      <c r="E4">
        <f>TblBoM[[#This Row],[QTY]]*_xlfn.XLOOKUP(TblBoM[[#This Row],[Inventory ID &amp; Description]],TblInventory[DDL Inventory],TblInventory[Price Per Unit],0,0,1)</f>
        <v>12</v>
      </c>
      <c r="F4" s="189">
        <v>45958.678784722222</v>
      </c>
      <c r="G4" s="2" t="s">
        <v>95</v>
      </c>
      <c r="M4" s="10" t="s">
        <v>390</v>
      </c>
      <c r="N4" s="10">
        <f>COUNTIFS(TblBoM[BoM ID],TBLBomLookup[[#This Row],[BoM ID]])</f>
        <v>4</v>
      </c>
      <c r="O4" s="7">
        <f>SUMIFS(TblBoM[Cost],TblBoM[BoM ID],BoM!M4)</f>
        <v>208</v>
      </c>
    </row>
    <row r="5" spans="2:15" x14ac:dyDescent="0.25">
      <c r="B5" s="10" t="s">
        <v>390</v>
      </c>
      <c r="C5" s="7" t="s">
        <v>416</v>
      </c>
      <c r="D5" s="7">
        <v>5</v>
      </c>
      <c r="E5">
        <f>TblBoM[[#This Row],[QTY]]*_xlfn.XLOOKUP(TblBoM[[#This Row],[Inventory ID &amp; Description]],TblInventory[DDL Inventory],TblInventory[Price Per Unit],0,0,1)</f>
        <v>100</v>
      </c>
      <c r="F5" s="189">
        <v>45958.678784722222</v>
      </c>
      <c r="G5" s="2" t="s">
        <v>95</v>
      </c>
      <c r="M5" s="10" t="s">
        <v>400</v>
      </c>
      <c r="N5" s="10">
        <f>COUNTIFS(TblBoM[BoM ID],TBLBomLookup[[#This Row],[BoM ID]])</f>
        <v>6</v>
      </c>
      <c r="O5" s="7">
        <f>SUMIFS(TblBoM[Cost],TblBoM[BoM ID],BoM!M5)</f>
        <v>240</v>
      </c>
    </row>
    <row r="6" spans="2:15" x14ac:dyDescent="0.25">
      <c r="B6" s="10" t="s">
        <v>390</v>
      </c>
      <c r="C6" s="7" t="s">
        <v>415</v>
      </c>
      <c r="D6" s="7">
        <v>6</v>
      </c>
      <c r="E6">
        <f>TblBoM[[#This Row],[QTY]]*_xlfn.XLOOKUP(TblBoM[[#This Row],[Inventory ID &amp; Description]],TblInventory[DDL Inventory],TblInventory[Price Per Unit],0,0,1)</f>
        <v>6</v>
      </c>
      <c r="F6" s="189">
        <v>45958.678784722222</v>
      </c>
      <c r="G6" s="2" t="s">
        <v>95</v>
      </c>
      <c r="M6" s="10" t="s">
        <v>915</v>
      </c>
      <c r="N6" s="10">
        <f>COUNTIFS(TblBoM[BoM ID],TBLBomLookup[[#This Row],[BoM ID]])</f>
        <v>0</v>
      </c>
      <c r="O6" s="7">
        <f>SUMIFS(TblBoM[Cost],TblBoM[BoM ID],BoM!M6)</f>
        <v>0</v>
      </c>
    </row>
    <row r="7" spans="2:15" hidden="1" x14ac:dyDescent="0.25">
      <c r="B7" s="10" t="s">
        <v>400</v>
      </c>
      <c r="C7" s="7" t="s">
        <v>417</v>
      </c>
      <c r="D7" s="7">
        <v>2</v>
      </c>
      <c r="E7">
        <f>TblBoM[[#This Row],[QTY]]*_xlfn.XLOOKUP(TblBoM[[#This Row],[Inventory ID &amp; Description]],TblInventory[DDL Inventory],TblInventory[Price Per Unit],0,0,1)</f>
        <v>20</v>
      </c>
      <c r="F7" s="189">
        <v>45958.678784722222</v>
      </c>
      <c r="G7" s="2" t="s">
        <v>95</v>
      </c>
    </row>
    <row r="8" spans="2:15" hidden="1" x14ac:dyDescent="0.25">
      <c r="B8" s="10" t="s">
        <v>400</v>
      </c>
      <c r="C8" s="7" t="s">
        <v>414</v>
      </c>
      <c r="D8" s="7">
        <v>1</v>
      </c>
      <c r="E8">
        <f>TblBoM[[#This Row],[QTY]]*_xlfn.XLOOKUP(TblBoM[[#This Row],[Inventory ID &amp; Description]],TblInventory[DDL Inventory],TblInventory[Price Per Unit],0,0,1)</f>
        <v>2</v>
      </c>
      <c r="F8" s="189">
        <v>45958.678784722222</v>
      </c>
      <c r="G8" s="2" t="s">
        <v>95</v>
      </c>
    </row>
    <row r="9" spans="2:15" hidden="1" x14ac:dyDescent="0.25">
      <c r="B9" s="10" t="s">
        <v>400</v>
      </c>
      <c r="C9" s="7" t="s">
        <v>415</v>
      </c>
      <c r="D9" s="7">
        <v>6</v>
      </c>
      <c r="E9">
        <f>TblBoM[[#This Row],[QTY]]*_xlfn.XLOOKUP(TblBoM[[#This Row],[Inventory ID &amp; Description]],TblInventory[DDL Inventory],TblInventory[Price Per Unit],0,0,1)</f>
        <v>6</v>
      </c>
      <c r="F9" s="189">
        <v>45958.678784722222</v>
      </c>
      <c r="G9" s="2" t="s">
        <v>95</v>
      </c>
    </row>
    <row r="10" spans="2:15" hidden="1" x14ac:dyDescent="0.25">
      <c r="B10" s="10" t="s">
        <v>400</v>
      </c>
      <c r="C10" s="7" t="s">
        <v>414</v>
      </c>
      <c r="D10" s="7">
        <v>1</v>
      </c>
      <c r="E10">
        <f>TblBoM[[#This Row],[QTY]]*_xlfn.XLOOKUP(TblBoM[[#This Row],[Inventory ID &amp; Description]],TblInventory[DDL Inventory],TblInventory[Price Per Unit],0,0,1)</f>
        <v>2</v>
      </c>
      <c r="F10" s="189">
        <v>45958.678784722222</v>
      </c>
      <c r="G10" s="2" t="s">
        <v>95</v>
      </c>
    </row>
    <row r="11" spans="2:15" hidden="1" x14ac:dyDescent="0.25">
      <c r="B11" s="10" t="s">
        <v>400</v>
      </c>
      <c r="C11" s="7" t="s">
        <v>414</v>
      </c>
      <c r="D11" s="7">
        <v>70</v>
      </c>
      <c r="E11">
        <f>TblBoM[[#This Row],[QTY]]*_xlfn.XLOOKUP(TblBoM[[#This Row],[Inventory ID &amp; Description]],TblInventory[DDL Inventory],TblInventory[Price Per Unit],0,0,1)</f>
        <v>140</v>
      </c>
      <c r="F11" s="189">
        <v>45958.678784722222</v>
      </c>
      <c r="G11" s="2" t="s">
        <v>95</v>
      </c>
    </row>
    <row r="12" spans="2:15" x14ac:dyDescent="0.25">
      <c r="B12" s="10" t="s">
        <v>390</v>
      </c>
      <c r="C12" s="10" t="s">
        <v>417</v>
      </c>
      <c r="D12" s="10">
        <v>9</v>
      </c>
      <c r="E12" s="2">
        <f>TblBoM[[#This Row],[QTY]]*_xlfn.XLOOKUP(TblBoM[[#This Row],[Inventory ID &amp; Description]],TblInventory[DDL Inventory],TblInventory[Price Per Unit],0,0,1)</f>
        <v>90</v>
      </c>
      <c r="F12" s="189">
        <v>45958.686238425929</v>
      </c>
      <c r="G12" s="2" t="s">
        <v>95</v>
      </c>
    </row>
    <row r="13" spans="2:15" hidden="1" x14ac:dyDescent="0.25">
      <c r="B13" s="10" t="s">
        <v>400</v>
      </c>
      <c r="C13" s="7" t="s">
        <v>920</v>
      </c>
      <c r="D13" s="7">
        <v>7</v>
      </c>
      <c r="E13">
        <f>TblBoM[[#This Row],[QTY]]*_xlfn.XLOOKUP(TblBoM[[#This Row],[Inventory ID &amp; Description]],TblInventory[DDL Inventory],TblInventory[Price Per Unit],0,0,1)</f>
        <v>70</v>
      </c>
      <c r="F13" s="189">
        <v>45958.678784722222</v>
      </c>
      <c r="G13" s="2" t="s">
        <v>95</v>
      </c>
    </row>
    <row r="14" spans="2:15" hidden="1" x14ac:dyDescent="0.25">
      <c r="B14" s="10"/>
      <c r="E14">
        <f>TblBoM[[#This Row],[QTY]]*_xlfn.XLOOKUP(TblBoM[[#This Row],[Inventory ID &amp; Description]],TblInventory[DDL Inventory],TblInventory[Price Per Unit],0,0,1)</f>
        <v>0</v>
      </c>
      <c r="F14" s="189">
        <v>45958.678784722222</v>
      </c>
      <c r="G14" s="2" t="s">
        <v>95</v>
      </c>
    </row>
    <row r="15" spans="2:15" hidden="1" x14ac:dyDescent="0.25">
      <c r="B15" s="10"/>
      <c r="E15">
        <f>TblBoM[[#This Row],[QTY]]*_xlfn.XLOOKUP(TblBoM[[#This Row],[Inventory ID &amp; Description]],TblInventory[DDL Inventory],TblInventory[Price Per Unit],0,0,1)</f>
        <v>0</v>
      </c>
      <c r="F15" s="189">
        <v>45958.678784722222</v>
      </c>
      <c r="G15" s="2" t="s">
        <v>95</v>
      </c>
    </row>
    <row r="16" spans="2:15" hidden="1" x14ac:dyDescent="0.25">
      <c r="B16" s="10"/>
      <c r="E16">
        <f>TblBoM[[#This Row],[QTY]]*_xlfn.XLOOKUP(TblBoM[[#This Row],[Inventory ID &amp; Description]],TblInventory[DDL Inventory],TblInventory[Price Per Unit],0,0,1)</f>
        <v>0</v>
      </c>
      <c r="F16" s="189">
        <v>45958.678784722222</v>
      </c>
      <c r="G16" s="2" t="s">
        <v>95</v>
      </c>
    </row>
    <row r="17" spans="2:7" hidden="1" x14ac:dyDescent="0.25">
      <c r="B17" s="10"/>
      <c r="E17">
        <f>TblBoM[[#This Row],[QTY]]*_xlfn.XLOOKUP(TblBoM[[#This Row],[Inventory ID &amp; Description]],TblInventory[DDL Inventory],TblInventory[Price Per Unit],0,0,1)</f>
        <v>0</v>
      </c>
      <c r="F17" s="189">
        <v>45958.678784722222</v>
      </c>
      <c r="G17" s="2" t="s">
        <v>95</v>
      </c>
    </row>
    <row r="18" spans="2:7" hidden="1" x14ac:dyDescent="0.25">
      <c r="B18" s="10"/>
      <c r="E18">
        <f>TblBoM[[#This Row],[QTY]]*_xlfn.XLOOKUP(TblBoM[[#This Row],[Inventory ID &amp; Description]],TblInventory[DDL Inventory],TblInventory[Price Per Unit],0,0,1)</f>
        <v>0</v>
      </c>
      <c r="F18" s="189">
        <v>45958.678796296299</v>
      </c>
      <c r="G18" s="2" t="s">
        <v>95</v>
      </c>
    </row>
    <row r="19" spans="2:7" hidden="1" x14ac:dyDescent="0.25">
      <c r="B19" s="10"/>
      <c r="E19">
        <f>TblBoM[[#This Row],[QTY]]*_xlfn.XLOOKUP(TblBoM[[#This Row],[Inventory ID &amp; Description]],TblInventory[DDL Inventory],TblInventory[Price Per Unit],0,0,1)</f>
        <v>0</v>
      </c>
      <c r="F19" s="189">
        <v>45958.678796296299</v>
      </c>
      <c r="G19" s="2" t="s">
        <v>95</v>
      </c>
    </row>
    <row r="20" spans="2:7" hidden="1" x14ac:dyDescent="0.25">
      <c r="B20" s="10"/>
      <c r="E20">
        <f>TblBoM[[#This Row],[QTY]]*_xlfn.XLOOKUP(TblBoM[[#This Row],[Inventory ID &amp; Description]],TblInventory[DDL Inventory],TblInventory[Price Per Unit],0,0,1)</f>
        <v>0</v>
      </c>
      <c r="F20" s="189">
        <v>45958.678796296299</v>
      </c>
      <c r="G20" s="2" t="s">
        <v>95</v>
      </c>
    </row>
    <row r="21" spans="2:7" hidden="1" x14ac:dyDescent="0.25">
      <c r="B21" s="10"/>
      <c r="E21">
        <f>TblBoM[[#This Row],[QTY]]*_xlfn.XLOOKUP(TblBoM[[#This Row],[Inventory ID &amp; Description]],TblInventory[DDL Inventory],TblInventory[Price Per Unit],0,0,1)</f>
        <v>0</v>
      </c>
      <c r="F21" s="189">
        <v>45958.678796296299</v>
      </c>
      <c r="G21" s="2" t="s">
        <v>95</v>
      </c>
    </row>
    <row r="22" spans="2:7" hidden="1" x14ac:dyDescent="0.25">
      <c r="B22" s="10"/>
      <c r="E22">
        <f>TblBoM[[#This Row],[QTY]]*_xlfn.XLOOKUP(TblBoM[[#This Row],[Inventory ID &amp; Description]],TblInventory[DDL Inventory],TblInventory[Price Per Unit],0,0,1)</f>
        <v>0</v>
      </c>
      <c r="F22" s="189">
        <v>45958.678796296299</v>
      </c>
      <c r="G22" s="2" t="s">
        <v>95</v>
      </c>
    </row>
    <row r="23" spans="2:7" hidden="1" x14ac:dyDescent="0.25">
      <c r="B23" s="10"/>
      <c r="E23">
        <f>TblBoM[[#This Row],[QTY]]*_xlfn.XLOOKUP(TblBoM[[#This Row],[Inventory ID &amp; Description]],TblInventory[DDL Inventory],TblInventory[Price Per Unit],0,0,1)</f>
        <v>0</v>
      </c>
      <c r="F23" s="189">
        <v>45958.678796296299</v>
      </c>
      <c r="G23" s="2" t="s">
        <v>95</v>
      </c>
    </row>
    <row r="24" spans="2:7" hidden="1" x14ac:dyDescent="0.25">
      <c r="B24" s="10"/>
      <c r="E24">
        <f>TblBoM[[#This Row],[QTY]]*_xlfn.XLOOKUP(TblBoM[[#This Row],[Inventory ID &amp; Description]],TblInventory[DDL Inventory],TblInventory[Price Per Unit],0,0,1)</f>
        <v>0</v>
      </c>
      <c r="F24" s="189">
        <v>45958.678796296299</v>
      </c>
      <c r="G24" s="2" t="s">
        <v>95</v>
      </c>
    </row>
    <row r="25" spans="2:7" hidden="1" x14ac:dyDescent="0.25">
      <c r="B25" s="10"/>
      <c r="E25">
        <f>TblBoM[[#This Row],[QTY]]*_xlfn.XLOOKUP(TblBoM[[#This Row],[Inventory ID &amp; Description]],TblInventory[DDL Inventory],TblInventory[Price Per Unit],0,0,1)</f>
        <v>0</v>
      </c>
      <c r="F25" s="189">
        <v>45958.678796296299</v>
      </c>
      <c r="G25" s="2" t="s">
        <v>95</v>
      </c>
    </row>
    <row r="26" spans="2:7" hidden="1" x14ac:dyDescent="0.25">
      <c r="B26" s="10"/>
      <c r="E26">
        <f>TblBoM[[#This Row],[QTY]]*_xlfn.XLOOKUP(TblBoM[[#This Row],[Inventory ID &amp; Description]],TblInventory[DDL Inventory],TblInventory[Price Per Unit],0,0,1)</f>
        <v>0</v>
      </c>
      <c r="F26" s="189">
        <v>45958.678796296299</v>
      </c>
      <c r="G26" s="2" t="s">
        <v>95</v>
      </c>
    </row>
    <row r="27" spans="2:7" hidden="1" x14ac:dyDescent="0.25">
      <c r="B27" s="10"/>
      <c r="E27">
        <f>TblBoM[[#This Row],[QTY]]*_xlfn.XLOOKUP(TblBoM[[#This Row],[Inventory ID &amp; Description]],TblInventory[DDL Inventory],TblInventory[Price Per Unit],0,0,1)</f>
        <v>0</v>
      </c>
      <c r="F27" s="189">
        <v>45958.678796296299</v>
      </c>
      <c r="G27" s="2" t="s">
        <v>95</v>
      </c>
    </row>
    <row r="28" spans="2:7" hidden="1" x14ac:dyDescent="0.25">
      <c r="B28" s="10"/>
      <c r="E28">
        <f>TblBoM[[#This Row],[QTY]]*_xlfn.XLOOKUP(TblBoM[[#This Row],[Inventory ID &amp; Description]],TblInventory[DDL Inventory],TblInventory[Price Per Unit],0,0,1)</f>
        <v>0</v>
      </c>
      <c r="F28" s="189">
        <v>45958.678796296299</v>
      </c>
      <c r="G28" s="2" t="s">
        <v>95</v>
      </c>
    </row>
    <row r="29" spans="2:7" hidden="1" x14ac:dyDescent="0.25">
      <c r="B29" s="10"/>
      <c r="E29">
        <f>TblBoM[[#This Row],[QTY]]*_xlfn.XLOOKUP(TblBoM[[#This Row],[Inventory ID &amp; Description]],TblInventory[DDL Inventory],TblInventory[Price Per Unit],0,0,1)</f>
        <v>0</v>
      </c>
      <c r="F29" s="189">
        <v>45958.678796296299</v>
      </c>
      <c r="G29" s="2" t="s">
        <v>95</v>
      </c>
    </row>
    <row r="30" spans="2:7" hidden="1" x14ac:dyDescent="0.25">
      <c r="B30" s="10"/>
      <c r="E30">
        <f>TblBoM[[#This Row],[QTY]]*_xlfn.XLOOKUP(TblBoM[[#This Row],[Inventory ID &amp; Description]],TblInventory[DDL Inventory],TblInventory[Price Per Unit],0,0,1)</f>
        <v>0</v>
      </c>
      <c r="F30" s="189">
        <v>45958.678796296299</v>
      </c>
      <c r="G30" s="2" t="s">
        <v>95</v>
      </c>
    </row>
    <row r="31" spans="2:7" hidden="1" x14ac:dyDescent="0.25">
      <c r="B31" s="10"/>
      <c r="E31">
        <f>TblBoM[[#This Row],[QTY]]*_xlfn.XLOOKUP(TblBoM[[#This Row],[Inventory ID &amp; Description]],TblInventory[DDL Inventory],TblInventory[Price Per Unit],0,0,1)</f>
        <v>0</v>
      </c>
      <c r="F31" s="189">
        <v>45958.678796296299</v>
      </c>
      <c r="G31" s="2" t="s">
        <v>95</v>
      </c>
    </row>
    <row r="32" spans="2:7" hidden="1" x14ac:dyDescent="0.25">
      <c r="B32" s="10"/>
      <c r="E32">
        <f>TblBoM[[#This Row],[QTY]]*_xlfn.XLOOKUP(TblBoM[[#This Row],[Inventory ID &amp; Description]],TblInventory[DDL Inventory],TblInventory[Price Per Unit],0,0,1)</f>
        <v>0</v>
      </c>
      <c r="F32" s="189">
        <v>45958.678807870368</v>
      </c>
      <c r="G32" s="2" t="s">
        <v>95</v>
      </c>
    </row>
    <row r="33" spans="2:7" hidden="1" x14ac:dyDescent="0.25">
      <c r="B33" s="10"/>
      <c r="E33">
        <f>TblBoM[[#This Row],[QTY]]*_xlfn.XLOOKUP(TblBoM[[#This Row],[Inventory ID &amp; Description]],TblInventory[DDL Inventory],TblInventory[Price Per Unit],0,0,1)</f>
        <v>0</v>
      </c>
      <c r="F33" s="189">
        <v>45958.678807870368</v>
      </c>
      <c r="G33" s="2" t="s">
        <v>95</v>
      </c>
    </row>
    <row r="34" spans="2:7" hidden="1" x14ac:dyDescent="0.25">
      <c r="B34" s="10"/>
      <c r="E34">
        <f>TblBoM[[#This Row],[QTY]]*_xlfn.XLOOKUP(TblBoM[[#This Row],[Inventory ID &amp; Description]],TblInventory[DDL Inventory],TblInventory[Price Per Unit],0,0,1)</f>
        <v>0</v>
      </c>
      <c r="F34" s="189">
        <v>45958.678807870368</v>
      </c>
      <c r="G34" s="2" t="s">
        <v>95</v>
      </c>
    </row>
    <row r="35" spans="2:7" hidden="1" x14ac:dyDescent="0.25">
      <c r="B35" s="10"/>
      <c r="E35">
        <f>TblBoM[[#This Row],[QTY]]*_xlfn.XLOOKUP(TblBoM[[#This Row],[Inventory ID &amp; Description]],TblInventory[DDL Inventory],TblInventory[Price Per Unit],0,0,1)</f>
        <v>0</v>
      </c>
      <c r="F35" s="189">
        <v>45958.678807870368</v>
      </c>
      <c r="G35" s="2" t="s">
        <v>95</v>
      </c>
    </row>
    <row r="36" spans="2:7" hidden="1" x14ac:dyDescent="0.25">
      <c r="B36" s="10"/>
      <c r="E36">
        <f>TblBoM[[#This Row],[QTY]]*_xlfn.XLOOKUP(TblBoM[[#This Row],[Inventory ID &amp; Description]],TblInventory[DDL Inventory],TblInventory[Price Per Unit],0,0,1)</f>
        <v>0</v>
      </c>
      <c r="F36" s="189">
        <v>45958.678807870368</v>
      </c>
      <c r="G36" s="2" t="s">
        <v>95</v>
      </c>
    </row>
    <row r="37" spans="2:7" hidden="1" x14ac:dyDescent="0.25">
      <c r="B37" s="10"/>
      <c r="E37">
        <f>TblBoM[[#This Row],[QTY]]*_xlfn.XLOOKUP(TblBoM[[#This Row],[Inventory ID &amp; Description]],TblInventory[DDL Inventory],TblInventory[Price Per Unit],0,0,1)</f>
        <v>0</v>
      </c>
      <c r="F37" s="189">
        <v>45958.678807870368</v>
      </c>
      <c r="G37" s="2" t="s">
        <v>95</v>
      </c>
    </row>
    <row r="38" spans="2:7" hidden="1" x14ac:dyDescent="0.25">
      <c r="B38" s="10"/>
      <c r="E38">
        <f>TblBoM[[#This Row],[QTY]]*_xlfn.XLOOKUP(TblBoM[[#This Row],[Inventory ID &amp; Description]],TblInventory[DDL Inventory],TblInventory[Price Per Unit],0,0,1)</f>
        <v>0</v>
      </c>
      <c r="F38" s="189">
        <v>45958.678807870368</v>
      </c>
      <c r="G38" s="2" t="s">
        <v>95</v>
      </c>
    </row>
    <row r="39" spans="2:7" hidden="1" x14ac:dyDescent="0.25">
      <c r="B39" s="10"/>
      <c r="E39">
        <f>TblBoM[[#This Row],[QTY]]*_xlfn.XLOOKUP(TblBoM[[#This Row],[Inventory ID &amp; Description]],TblInventory[DDL Inventory],TblInventory[Price Per Unit],0,0,1)</f>
        <v>0</v>
      </c>
      <c r="F39" s="189">
        <v>45958.678807870368</v>
      </c>
      <c r="G39" s="2" t="s">
        <v>95</v>
      </c>
    </row>
    <row r="40" spans="2:7" hidden="1" x14ac:dyDescent="0.25">
      <c r="B40" s="10"/>
      <c r="E40">
        <f>TblBoM[[#This Row],[QTY]]*_xlfn.XLOOKUP(TblBoM[[#This Row],[Inventory ID &amp; Description]],TblInventory[DDL Inventory],TblInventory[Price Per Unit],0,0,1)</f>
        <v>0</v>
      </c>
      <c r="F40" s="189">
        <v>45958.678807870368</v>
      </c>
      <c r="G40" s="2" t="s">
        <v>95</v>
      </c>
    </row>
    <row r="41" spans="2:7" hidden="1" x14ac:dyDescent="0.25">
      <c r="B41" s="10"/>
      <c r="E41">
        <f>TblBoM[[#This Row],[QTY]]*_xlfn.XLOOKUP(TblBoM[[#This Row],[Inventory ID &amp; Description]],TblInventory[DDL Inventory],TblInventory[Price Per Unit],0,0,1)</f>
        <v>0</v>
      </c>
      <c r="F41" s="189">
        <v>45958.678807870368</v>
      </c>
      <c r="G41" s="2" t="s">
        <v>95</v>
      </c>
    </row>
    <row r="42" spans="2:7" hidden="1" x14ac:dyDescent="0.25">
      <c r="B42" s="10"/>
      <c r="E42">
        <f>TblBoM[[#This Row],[QTY]]*_xlfn.XLOOKUP(TblBoM[[#This Row],[Inventory ID &amp; Description]],TblInventory[DDL Inventory],TblInventory[Price Per Unit],0,0,1)</f>
        <v>0</v>
      </c>
      <c r="F42" s="189">
        <v>45958.678807870368</v>
      </c>
      <c r="G42" s="2" t="s">
        <v>95</v>
      </c>
    </row>
    <row r="43" spans="2:7" hidden="1" x14ac:dyDescent="0.25">
      <c r="B43" s="10"/>
      <c r="E43">
        <f>TblBoM[[#This Row],[QTY]]*_xlfn.XLOOKUP(TblBoM[[#This Row],[Inventory ID &amp; Description]],TblInventory[DDL Inventory],TblInventory[Price Per Unit],0,0,1)</f>
        <v>0</v>
      </c>
      <c r="F43" s="189">
        <v>45958.678807870368</v>
      </c>
      <c r="G43" s="2" t="s">
        <v>95</v>
      </c>
    </row>
    <row r="44" spans="2:7" hidden="1" x14ac:dyDescent="0.25">
      <c r="B44" s="10"/>
      <c r="E44">
        <f>TblBoM[[#This Row],[QTY]]*_xlfn.XLOOKUP(TblBoM[[#This Row],[Inventory ID &amp; Description]],TblInventory[DDL Inventory],TblInventory[Price Per Unit],0,0,1)</f>
        <v>0</v>
      </c>
      <c r="F44" s="189">
        <v>45958.678807870368</v>
      </c>
      <c r="G44" s="2" t="s">
        <v>95</v>
      </c>
    </row>
    <row r="45" spans="2:7" hidden="1" x14ac:dyDescent="0.25">
      <c r="B45" s="10"/>
      <c r="E45">
        <f>TblBoM[[#This Row],[QTY]]*_xlfn.XLOOKUP(TblBoM[[#This Row],[Inventory ID &amp; Description]],TblInventory[DDL Inventory],TblInventory[Price Per Unit],0,0,1)</f>
        <v>0</v>
      </c>
      <c r="F45" s="189">
        <v>45958.678807870368</v>
      </c>
      <c r="G45" s="2" t="s">
        <v>95</v>
      </c>
    </row>
    <row r="46" spans="2:7" hidden="1" x14ac:dyDescent="0.25">
      <c r="B46" s="10"/>
      <c r="E46">
        <f>TblBoM[[#This Row],[QTY]]*_xlfn.XLOOKUP(TblBoM[[#This Row],[Inventory ID &amp; Description]],TblInventory[DDL Inventory],TblInventory[Price Per Unit],0,0,1)</f>
        <v>0</v>
      </c>
      <c r="F46" s="189">
        <v>45958.678819444445</v>
      </c>
      <c r="G46" s="2" t="s">
        <v>95</v>
      </c>
    </row>
    <row r="47" spans="2:7" hidden="1" x14ac:dyDescent="0.25">
      <c r="B47" s="10"/>
      <c r="E47">
        <f>TblBoM[[#This Row],[QTY]]*_xlfn.XLOOKUP(TblBoM[[#This Row],[Inventory ID &amp; Description]],TblInventory[DDL Inventory],TblInventory[Price Per Unit],0,0,1)</f>
        <v>0</v>
      </c>
      <c r="F47" s="189">
        <v>45958.678819444445</v>
      </c>
      <c r="G47" s="2" t="s">
        <v>95</v>
      </c>
    </row>
    <row r="48" spans="2:7" hidden="1" x14ac:dyDescent="0.25">
      <c r="B48" s="10"/>
      <c r="E48">
        <f>TblBoM[[#This Row],[QTY]]*_xlfn.XLOOKUP(TblBoM[[#This Row],[Inventory ID &amp; Description]],TblInventory[DDL Inventory],TblInventory[Price Per Unit],0,0,1)</f>
        <v>0</v>
      </c>
      <c r="F48" s="189">
        <v>45958.678819444445</v>
      </c>
      <c r="G48" s="2" t="s">
        <v>95</v>
      </c>
    </row>
    <row r="49" spans="2:7" hidden="1" x14ac:dyDescent="0.25">
      <c r="B49" s="10"/>
      <c r="E49">
        <f>TblBoM[[#This Row],[QTY]]*_xlfn.XLOOKUP(TblBoM[[#This Row],[Inventory ID &amp; Description]],TblInventory[DDL Inventory],TblInventory[Price Per Unit],0,0,1)</f>
        <v>0</v>
      </c>
      <c r="F49" s="189">
        <v>45958.678819444445</v>
      </c>
      <c r="G49" s="2" t="s">
        <v>95</v>
      </c>
    </row>
    <row r="50" spans="2:7" hidden="1" x14ac:dyDescent="0.25">
      <c r="B50" s="10"/>
      <c r="C50" s="10"/>
      <c r="D50" s="10"/>
      <c r="E50" s="2">
        <f>TblBoM[[#This Row],[QTY]]*_xlfn.XLOOKUP(TblBoM[[#This Row],[Inventory ID &amp; Description]],TblInventory[DDL Inventory],TblInventory[Price Per Unit],0,0,1)</f>
        <v>0</v>
      </c>
      <c r="F50" s="189">
        <v>45958.678819444445</v>
      </c>
      <c r="G50" s="2" t="s">
        <v>95</v>
      </c>
    </row>
  </sheetData>
  <sheetProtection formatCells="0" formatColumns="0" formatRows="0" selectLockedCells="1" sort="0" autoFilter="0" pivotTables="0"/>
  <dataValidations count="2">
    <dataValidation type="list" allowBlank="1" showInputMessage="1" showErrorMessage="1" sqref="C4:C50" xr:uid="{F32B6549-B514-424E-8FA7-8C413EA83355}">
      <formula1>VarInventoryDDL</formula1>
    </dataValidation>
    <dataValidation type="list" allowBlank="1" showInputMessage="1" showErrorMessage="1" sqref="B4:B50" xr:uid="{EA1C6137-8CB5-416F-B0CD-7D2A012F20C8}">
      <formula1>VarBomID</formula1>
    </dataValidation>
  </dataValidations>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3AE69-AF4B-44C6-8EDC-8023FD4DB6ED}">
  <sheetPr published="0" codeName="Sheet25">
    <tabColor rgb="FF0000FF"/>
  </sheetPr>
  <dimension ref="A1"/>
  <sheetViews>
    <sheetView workbookViewId="0"/>
  </sheetViews>
  <sheetFormatPr defaultRowHeight="12.5" x14ac:dyDescent="0.25"/>
  <sheetData/>
  <sheetProtection formatCells="0" formatColumns="0" formatRows="0" selectLockedCells="1" sort="0" autoFilter="0" pivotTables="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79EB-D785-4701-9700-4CEE3AAD226B}">
  <sheetPr published="0" codeName="Sheet13">
    <tabColor rgb="FF0000FF"/>
  </sheetPr>
  <dimension ref="A1:XFD7"/>
  <sheetViews>
    <sheetView workbookViewId="0"/>
  </sheetViews>
  <sheetFormatPr defaultColWidth="8.81640625" defaultRowHeight="12.5" x14ac:dyDescent="0.25"/>
  <cols>
    <col min="2" max="2" width="11.81640625" customWidth="1"/>
    <col min="3" max="3" width="20.453125" customWidth="1"/>
    <col min="4" max="4" width="10.1796875" customWidth="1"/>
    <col min="5" max="5" width="11.453125" customWidth="1"/>
    <col min="6" max="6" width="10"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3" spans="1:16384" ht="13" x14ac:dyDescent="0.3">
      <c r="B3" s="43" t="s">
        <v>448</v>
      </c>
      <c r="C3" s="44" t="s">
        <v>449</v>
      </c>
      <c r="D3" s="44" t="s">
        <v>450</v>
      </c>
      <c r="E3" s="44" t="s">
        <v>451</v>
      </c>
      <c r="F3" s="44" t="s">
        <v>452</v>
      </c>
      <c r="G3" s="45" t="s">
        <v>453</v>
      </c>
    </row>
    <row r="4" spans="1:16384" x14ac:dyDescent="0.25">
      <c r="B4" s="46" cm="1">
        <f t="array" ref="B4:C7">_xlfn._xlws.FILTER(TblInventory[[Inventory ID]:[Inventory Description]],TblInventory[Reorder?]="Yes")</f>
        <v>1</v>
      </c>
      <c r="C4" s="46" t="str">
        <v>Wheel</v>
      </c>
      <c r="D4" s="46">
        <f>_xlfn.XLOOKUP(B4,TblVendorProduct[Inventory ID],TblVendorProduct[Re-Order  Qty],,0)</f>
        <v>5</v>
      </c>
      <c r="E4" s="46"/>
      <c r="F4" s="46"/>
      <c r="G4" s="46"/>
    </row>
    <row r="5" spans="1:16384" x14ac:dyDescent="0.25">
      <c r="B5">
        <v>2</v>
      </c>
      <c r="C5" t="str">
        <v>Bolt</v>
      </c>
      <c r="D5" s="46">
        <f>_xlfn.XLOOKUP(B5,TblVendorProduct[Inventory ID],TblVendorProduct[Re-Order  Qty],,0)</f>
        <v>31</v>
      </c>
    </row>
    <row r="6" spans="1:16384" x14ac:dyDescent="0.25">
      <c r="B6">
        <v>3</v>
      </c>
      <c r="C6" t="str">
        <v>Nut</v>
      </c>
    </row>
    <row r="7" spans="1:16384" x14ac:dyDescent="0.25">
      <c r="B7">
        <v>4</v>
      </c>
      <c r="C7" t="str">
        <v>Washers</v>
      </c>
    </row>
  </sheetData>
  <sheetProtection formatCells="0" formatColumns="0" formatRows="0" selectLockedCells="1" sort="0" autoFilter="0" pivotTables="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2F8E2-3FF0-4B03-A6DB-2FD82B82949E}">
  <sheetPr published="0" codeName="Sheet22">
    <tabColor rgb="FF0000FF"/>
  </sheetPr>
  <dimension ref="A1:XFD1"/>
  <sheetViews>
    <sheetView workbookViewId="0"/>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691D1-3E9F-4CF5-AC65-9B255FBF5C6F}">
  <sheetPr published="0" codeName="Sheet23">
    <tabColor rgb="FF0000FF"/>
  </sheetPr>
  <dimension ref="A1:XFD1"/>
  <sheetViews>
    <sheetView workbookViewId="0"/>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2D3FE-0831-2D4C-9106-81FB29A47428}">
  <sheetPr published="0" codeName="Sheet14">
    <tabColor theme="4"/>
  </sheetPr>
  <dimension ref="A1:XFD172"/>
  <sheetViews>
    <sheetView tabSelected="1" topLeftCell="A28" zoomScaleNormal="100" workbookViewId="0">
      <selection activeCell="H35" sqref="H35"/>
    </sheetView>
  </sheetViews>
  <sheetFormatPr defaultColWidth="11.453125" defaultRowHeight="12.5" x14ac:dyDescent="0.25"/>
  <cols>
    <col min="1" max="1" width="18.81640625" customWidth="1"/>
    <col min="2" max="2" width="12" customWidth="1"/>
    <col min="3" max="3" width="26.453125" customWidth="1"/>
    <col min="4" max="4" width="23.453125" customWidth="1"/>
    <col min="5" max="5" width="11.453125" customWidth="1"/>
    <col min="6" max="7" width="12" customWidth="1"/>
    <col min="8" max="8" width="18.1796875" customWidth="1"/>
    <col min="9" max="9" width="15.453125" customWidth="1"/>
    <col min="10" max="10" width="11.453125" customWidth="1"/>
    <col min="11" max="11" width="20.1796875" customWidth="1"/>
    <col min="12" max="12" width="11.453125" customWidth="1"/>
    <col min="13" max="13" width="21.1796875" customWidth="1"/>
    <col min="14" max="14" width="11.453125" customWidth="1"/>
    <col min="15" max="15" width="21.1796875" customWidth="1"/>
    <col min="16" max="16" width="11.453125" customWidth="1"/>
    <col min="17" max="17" width="23.453125" customWidth="1"/>
    <col min="18" max="18" width="11.453125" customWidth="1"/>
    <col min="19" max="19" width="14.453125" customWidth="1"/>
    <col min="20" max="30" width="11.453125" customWidth="1"/>
    <col min="32" max="32" width="13.81640625"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28" x14ac:dyDescent="0.6">
      <c r="B2" s="262" t="s">
        <v>454</v>
      </c>
      <c r="C2" s="262"/>
      <c r="D2" s="262"/>
      <c r="E2" s="262"/>
      <c r="F2" s="262"/>
      <c r="G2" s="262"/>
      <c r="H2" s="262"/>
      <c r="I2" s="262"/>
      <c r="J2" s="262"/>
      <c r="K2" s="262"/>
      <c r="L2" s="262"/>
      <c r="M2" s="262"/>
      <c r="N2" s="262"/>
      <c r="O2" s="262"/>
      <c r="P2" s="263"/>
      <c r="Q2" s="263"/>
      <c r="R2" s="263"/>
      <c r="S2" s="263"/>
      <c r="T2" s="263"/>
      <c r="U2" s="263"/>
      <c r="V2" s="263"/>
    </row>
    <row r="3" spans="1:16384" ht="13" x14ac:dyDescent="0.3">
      <c r="A3" s="23" t="s">
        <v>455</v>
      </c>
      <c r="B3" s="2" t="s">
        <v>456</v>
      </c>
      <c r="E3" s="2" t="s">
        <v>457</v>
      </c>
      <c r="H3" s="2" t="s">
        <v>458</v>
      </c>
    </row>
    <row r="4" spans="1:16384" x14ac:dyDescent="0.25">
      <c r="B4" s="2" t="s">
        <v>459</v>
      </c>
    </row>
    <row r="5" spans="1:16384" x14ac:dyDescent="0.25">
      <c r="B5" s="2" t="s">
        <v>2</v>
      </c>
      <c r="C5" s="2" t="s">
        <v>460</v>
      </c>
      <c r="E5" s="2" t="s">
        <v>461</v>
      </c>
      <c r="F5" s="2" t="s">
        <v>462</v>
      </c>
      <c r="G5" s="2"/>
      <c r="H5" s="2" t="s">
        <v>463</v>
      </c>
    </row>
    <row r="6" spans="1:16384" x14ac:dyDescent="0.25">
      <c r="B6" s="11">
        <v>1</v>
      </c>
      <c r="C6" s="2" t="s">
        <v>464</v>
      </c>
      <c r="E6" s="2" t="s">
        <v>465</v>
      </c>
      <c r="H6" s="2" t="s">
        <v>177</v>
      </c>
    </row>
    <row r="7" spans="1:16384" x14ac:dyDescent="0.25">
      <c r="B7" s="11">
        <v>2</v>
      </c>
      <c r="C7" s="2" t="s">
        <v>466</v>
      </c>
      <c r="E7" s="2" t="s">
        <v>467</v>
      </c>
      <c r="H7" s="2" t="s">
        <v>55</v>
      </c>
    </row>
    <row r="8" spans="1:16384" x14ac:dyDescent="0.25">
      <c r="B8" s="11">
        <v>3</v>
      </c>
      <c r="C8" s="2" t="s">
        <v>468</v>
      </c>
      <c r="E8" s="2" t="s">
        <v>57</v>
      </c>
    </row>
    <row r="9" spans="1:16384" x14ac:dyDescent="0.25">
      <c r="B9" s="11">
        <v>4</v>
      </c>
      <c r="C9" s="2" t="s">
        <v>469</v>
      </c>
      <c r="E9" s="2" t="s">
        <v>470</v>
      </c>
    </row>
    <row r="10" spans="1:16384" x14ac:dyDescent="0.25">
      <c r="E10" s="2" t="s">
        <v>467</v>
      </c>
    </row>
    <row r="11" spans="1:16384" x14ac:dyDescent="0.25">
      <c r="E11" s="2" t="s">
        <v>391</v>
      </c>
    </row>
    <row r="12" spans="1:16384" x14ac:dyDescent="0.25">
      <c r="E12" s="2" t="s">
        <v>471</v>
      </c>
    </row>
    <row r="13" spans="1:16384" x14ac:dyDescent="0.25">
      <c r="E13" s="2"/>
    </row>
    <row r="14" spans="1:16384" x14ac:dyDescent="0.25">
      <c r="E14" s="2"/>
    </row>
    <row r="17" spans="4:22" ht="28" x14ac:dyDescent="0.6">
      <c r="I17" s="262" t="s">
        <v>472</v>
      </c>
      <c r="J17" s="262"/>
      <c r="K17" s="262"/>
      <c r="L17" s="262"/>
      <c r="M17" s="262"/>
      <c r="N17" s="262"/>
      <c r="O17" s="262"/>
      <c r="P17" s="262"/>
      <c r="Q17" s="262"/>
      <c r="R17" s="262"/>
      <c r="S17" s="262"/>
      <c r="T17" s="262"/>
      <c r="U17" s="262"/>
      <c r="V17" s="262"/>
    </row>
    <row r="18" spans="4:22" x14ac:dyDescent="0.25">
      <c r="D18" s="2" t="s">
        <v>473</v>
      </c>
    </row>
    <row r="19" spans="4:22" ht="13" x14ac:dyDescent="0.3">
      <c r="D19" s="2" t="s">
        <v>474</v>
      </c>
      <c r="H19" s="23" t="s">
        <v>455</v>
      </c>
      <c r="I19" s="2" t="s">
        <v>475</v>
      </c>
      <c r="K19" s="2" t="s">
        <v>476</v>
      </c>
    </row>
    <row r="20" spans="4:22" x14ac:dyDescent="0.25">
      <c r="D20" s="2" t="s">
        <v>95</v>
      </c>
      <c r="I20" s="2" t="s">
        <v>477</v>
      </c>
      <c r="K20" s="2" t="s">
        <v>6</v>
      </c>
    </row>
    <row r="21" spans="4:22" x14ac:dyDescent="0.25">
      <c r="I21" s="2" t="s">
        <v>12</v>
      </c>
      <c r="K21" s="2" t="s">
        <v>13</v>
      </c>
    </row>
    <row r="22" spans="4:22" x14ac:dyDescent="0.25">
      <c r="I22" s="2" t="s">
        <v>478</v>
      </c>
      <c r="K22" s="2" t="s">
        <v>479</v>
      </c>
    </row>
    <row r="23" spans="4:22" x14ac:dyDescent="0.25">
      <c r="K23" s="2" t="s">
        <v>480</v>
      </c>
    </row>
    <row r="24" spans="4:22" x14ac:dyDescent="0.25">
      <c r="K24" s="2" t="s">
        <v>481</v>
      </c>
    </row>
    <row r="25" spans="4:22" x14ac:dyDescent="0.25">
      <c r="K25" s="2" t="s">
        <v>482</v>
      </c>
    </row>
    <row r="26" spans="4:22" x14ac:dyDescent="0.25">
      <c r="K26" s="2" t="s">
        <v>483</v>
      </c>
    </row>
    <row r="27" spans="4:22" x14ac:dyDescent="0.25">
      <c r="K27" s="2" t="s">
        <v>484</v>
      </c>
    </row>
    <row r="30" spans="4:22" ht="28" x14ac:dyDescent="0.6">
      <c r="I30" s="262" t="s">
        <v>485</v>
      </c>
      <c r="J30" s="262"/>
      <c r="K30" s="262"/>
      <c r="L30" s="262"/>
      <c r="M30" s="262"/>
      <c r="N30" s="262"/>
      <c r="O30" s="262"/>
      <c r="P30" s="262"/>
      <c r="Q30" s="262"/>
      <c r="R30" s="262"/>
      <c r="S30" s="262"/>
      <c r="T30" s="262"/>
      <c r="U30" s="262"/>
      <c r="V30" s="262"/>
    </row>
    <row r="31" spans="4:22" ht="13" x14ac:dyDescent="0.3">
      <c r="H31" s="23" t="s">
        <v>455</v>
      </c>
      <c r="I31" s="2" t="s">
        <v>486</v>
      </c>
      <c r="K31" s="2" t="s">
        <v>487</v>
      </c>
      <c r="M31" s="2" t="s">
        <v>488</v>
      </c>
      <c r="O31" s="2" t="s">
        <v>489</v>
      </c>
    </row>
    <row r="32" spans="4:22" x14ac:dyDescent="0.25">
      <c r="I32" s="2" t="s">
        <v>27</v>
      </c>
      <c r="K32" s="2" t="s">
        <v>490</v>
      </c>
      <c r="M32" s="2" t="s">
        <v>29</v>
      </c>
      <c r="O32" s="2" t="s">
        <v>491</v>
      </c>
    </row>
    <row r="33" spans="8:22" x14ac:dyDescent="0.25">
      <c r="I33" s="2" t="s">
        <v>51</v>
      </c>
      <c r="K33" s="2" t="s">
        <v>52</v>
      </c>
      <c r="M33" s="2" t="s">
        <v>53</v>
      </c>
      <c r="O33" s="2" t="s">
        <v>54</v>
      </c>
    </row>
    <row r="34" spans="8:22" x14ac:dyDescent="0.25">
      <c r="I34" s="2" t="s">
        <v>492</v>
      </c>
      <c r="K34" s="2" t="s">
        <v>493</v>
      </c>
      <c r="M34" s="2" t="s">
        <v>494</v>
      </c>
      <c r="O34" s="2" t="s">
        <v>495</v>
      </c>
    </row>
    <row r="35" spans="8:22" x14ac:dyDescent="0.25">
      <c r="I35" s="2" t="s">
        <v>496</v>
      </c>
      <c r="O35" s="2" t="s">
        <v>24</v>
      </c>
    </row>
    <row r="36" spans="8:22" x14ac:dyDescent="0.25">
      <c r="I36" s="2"/>
      <c r="O36" s="2" t="s">
        <v>497</v>
      </c>
    </row>
    <row r="45" spans="8:22" ht="28" x14ac:dyDescent="0.6">
      <c r="I45" s="262" t="s">
        <v>498</v>
      </c>
      <c r="J45" s="262"/>
      <c r="K45" s="262"/>
      <c r="L45" s="262"/>
      <c r="M45" s="262"/>
      <c r="N45" s="262"/>
      <c r="O45" s="262"/>
      <c r="P45" s="262"/>
      <c r="Q45" s="262"/>
      <c r="R45" s="262"/>
      <c r="S45" s="262"/>
      <c r="T45" s="262"/>
      <c r="U45" s="262"/>
      <c r="V45" s="262"/>
    </row>
    <row r="46" spans="8:22" ht="13" x14ac:dyDescent="0.3">
      <c r="H46" s="23" t="s">
        <v>455</v>
      </c>
      <c r="I46" s="2" t="s">
        <v>499</v>
      </c>
    </row>
    <row r="47" spans="8:22" x14ac:dyDescent="0.25">
      <c r="I47" s="2" t="s">
        <v>58</v>
      </c>
    </row>
    <row r="48" spans="8:22" x14ac:dyDescent="0.25">
      <c r="I48" s="2" t="s">
        <v>500</v>
      </c>
    </row>
    <row r="49" spans="8:22" x14ac:dyDescent="0.25">
      <c r="I49" s="2" t="s">
        <v>501</v>
      </c>
    </row>
    <row r="50" spans="8:22" x14ac:dyDescent="0.25">
      <c r="I50" s="2" t="s">
        <v>502</v>
      </c>
    </row>
    <row r="51" spans="8:22" x14ac:dyDescent="0.25">
      <c r="I51" s="2" t="s">
        <v>503</v>
      </c>
    </row>
    <row r="52" spans="8:22" x14ac:dyDescent="0.25">
      <c r="I52" s="2" t="s">
        <v>504</v>
      </c>
    </row>
    <row r="53" spans="8:22" x14ac:dyDescent="0.25">
      <c r="I53" s="2" t="s">
        <v>63</v>
      </c>
    </row>
    <row r="61" spans="8:22" ht="28" x14ac:dyDescent="0.6">
      <c r="I61" s="262" t="s">
        <v>505</v>
      </c>
      <c r="J61" s="262"/>
      <c r="K61" s="262"/>
      <c r="L61" s="262"/>
      <c r="M61" s="262"/>
      <c r="N61" s="262"/>
      <c r="O61" s="262"/>
      <c r="P61" s="262"/>
      <c r="Q61" s="262"/>
      <c r="R61" s="262"/>
      <c r="S61" s="262"/>
      <c r="T61" s="262"/>
      <c r="U61" s="262"/>
      <c r="V61" s="262"/>
    </row>
    <row r="62" spans="8:22" ht="13" x14ac:dyDescent="0.3">
      <c r="H62" s="23" t="s">
        <v>455</v>
      </c>
      <c r="I62" s="2" t="s">
        <v>506</v>
      </c>
      <c r="K62" s="2" t="s">
        <v>507</v>
      </c>
    </row>
    <row r="63" spans="8:22" x14ac:dyDescent="0.25">
      <c r="I63" s="2" t="s">
        <v>508</v>
      </c>
      <c r="K63" s="2" t="s">
        <v>17</v>
      </c>
    </row>
    <row r="64" spans="8:22" x14ac:dyDescent="0.25">
      <c r="I64" s="2" t="s">
        <v>23</v>
      </c>
      <c r="K64" s="2" t="s">
        <v>509</v>
      </c>
    </row>
    <row r="65" spans="8:22" x14ac:dyDescent="0.25">
      <c r="I65" s="2" t="s">
        <v>510</v>
      </c>
      <c r="K65" s="2" t="s">
        <v>24</v>
      </c>
    </row>
    <row r="66" spans="8:22" x14ac:dyDescent="0.25">
      <c r="I66" s="2" t="s">
        <v>511</v>
      </c>
      <c r="K66" s="2" t="s">
        <v>512</v>
      </c>
    </row>
    <row r="67" spans="8:22" x14ac:dyDescent="0.25">
      <c r="I67" s="2" t="s">
        <v>261</v>
      </c>
    </row>
    <row r="72" spans="8:22" ht="28" x14ac:dyDescent="0.6">
      <c r="I72" s="262" t="s">
        <v>513</v>
      </c>
      <c r="J72" s="262"/>
      <c r="K72" s="262"/>
      <c r="L72" s="262"/>
      <c r="M72" s="262"/>
      <c r="N72" s="262"/>
      <c r="O72" s="262"/>
      <c r="P72" s="262"/>
      <c r="Q72" s="262"/>
      <c r="R72" s="262"/>
      <c r="S72" s="262"/>
      <c r="T72" s="262"/>
      <c r="U72" s="262"/>
      <c r="V72" s="262"/>
    </row>
    <row r="73" spans="8:22" ht="13" x14ac:dyDescent="0.3">
      <c r="H73" s="23" t="s">
        <v>455</v>
      </c>
      <c r="I73" s="2" t="s">
        <v>514</v>
      </c>
    </row>
    <row r="74" spans="8:22" x14ac:dyDescent="0.25">
      <c r="I74" s="2" t="s">
        <v>515</v>
      </c>
    </row>
    <row r="75" spans="8:22" x14ac:dyDescent="0.25">
      <c r="I75" s="2" t="s">
        <v>516</v>
      </c>
    </row>
    <row r="76" spans="8:22" x14ac:dyDescent="0.25">
      <c r="I76" s="2" t="s">
        <v>517</v>
      </c>
    </row>
    <row r="77" spans="8:22" x14ac:dyDescent="0.25">
      <c r="I77" s="2" t="s">
        <v>518</v>
      </c>
    </row>
    <row r="78" spans="8:22" x14ac:dyDescent="0.25">
      <c r="I78" s="2" t="s">
        <v>89</v>
      </c>
    </row>
    <row r="80" spans="8:22" ht="28" x14ac:dyDescent="0.6">
      <c r="I80" s="262" t="s">
        <v>519</v>
      </c>
      <c r="J80" s="262"/>
      <c r="K80" s="262"/>
      <c r="L80" s="262"/>
      <c r="M80" s="262"/>
      <c r="N80" s="262"/>
      <c r="O80" s="262"/>
      <c r="P80" s="262"/>
      <c r="Q80" s="262"/>
      <c r="R80" s="262"/>
      <c r="S80" s="262"/>
      <c r="T80" s="262"/>
      <c r="U80" s="262"/>
      <c r="V80" s="262"/>
    </row>
    <row r="82" spans="8:32" ht="13" x14ac:dyDescent="0.3">
      <c r="H82" s="23" t="s">
        <v>455</v>
      </c>
      <c r="I82" t="s">
        <v>520</v>
      </c>
      <c r="K82" s="2" t="s">
        <v>521</v>
      </c>
      <c r="M82" s="2" t="s">
        <v>522</v>
      </c>
      <c r="O82" s="2" t="s">
        <v>523</v>
      </c>
      <c r="Q82" s="2" t="s">
        <v>524</v>
      </c>
      <c r="S82" s="2" t="s">
        <v>525</v>
      </c>
      <c r="U82" s="2" t="s">
        <v>526</v>
      </c>
      <c r="W82" s="2" t="s">
        <v>527</v>
      </c>
      <c r="AB82" s="2" t="s">
        <v>528</v>
      </c>
      <c r="AF82" s="2" t="s">
        <v>529</v>
      </c>
    </row>
    <row r="83" spans="8:32" ht="13" x14ac:dyDescent="0.3">
      <c r="H83" s="23"/>
      <c r="K83" s="2"/>
      <c r="M83" s="2"/>
      <c r="O83" s="2"/>
      <c r="Q83" s="2"/>
      <c r="S83" s="2"/>
      <c r="U83" s="2"/>
      <c r="AB83" s="2"/>
    </row>
    <row r="84" spans="8:32" x14ac:dyDescent="0.25">
      <c r="I84" t="s">
        <v>116</v>
      </c>
      <c r="K84" s="2" t="s">
        <v>150</v>
      </c>
      <c r="M84" s="2" t="s">
        <v>143</v>
      </c>
      <c r="O84" s="2" t="s">
        <v>119</v>
      </c>
      <c r="Q84" t="s">
        <v>146</v>
      </c>
      <c r="S84" s="2" t="s">
        <v>140</v>
      </c>
      <c r="U84" s="2" t="s">
        <v>530</v>
      </c>
      <c r="AB84" s="2" t="s">
        <v>531</v>
      </c>
      <c r="AE84" s="2" t="s">
        <v>122</v>
      </c>
      <c r="AF84" s="2" t="s">
        <v>123</v>
      </c>
    </row>
    <row r="85" spans="8:32" x14ac:dyDescent="0.25">
      <c r="I85" t="s">
        <v>252</v>
      </c>
      <c r="K85" s="2" t="s">
        <v>532</v>
      </c>
      <c r="M85" t="s">
        <v>533</v>
      </c>
      <c r="O85" s="2" t="s">
        <v>254</v>
      </c>
      <c r="Q85" s="55" t="s">
        <v>533</v>
      </c>
      <c r="S85" s="60" t="s">
        <v>534</v>
      </c>
      <c r="U85">
        <v>1</v>
      </c>
      <c r="AB85" t="s">
        <v>301</v>
      </c>
      <c r="AE85" t="s">
        <v>301</v>
      </c>
      <c r="AF85" t="s">
        <v>370</v>
      </c>
    </row>
    <row r="86" spans="8:32" x14ac:dyDescent="0.25">
      <c r="I86" t="s">
        <v>266</v>
      </c>
      <c r="K86" s="2" t="s">
        <v>188</v>
      </c>
      <c r="M86" t="s">
        <v>535</v>
      </c>
      <c r="O86" s="2" t="s">
        <v>536</v>
      </c>
      <c r="Q86" s="56" t="s">
        <v>535</v>
      </c>
      <c r="S86" s="60" t="s">
        <v>537</v>
      </c>
      <c r="U86">
        <v>2</v>
      </c>
      <c r="AB86" t="s">
        <v>171</v>
      </c>
      <c r="AE86" t="s">
        <v>301</v>
      </c>
      <c r="AF86" t="s">
        <v>538</v>
      </c>
    </row>
    <row r="87" spans="8:32" x14ac:dyDescent="0.25">
      <c r="I87" s="2" t="s">
        <v>262</v>
      </c>
      <c r="M87" t="s">
        <v>539</v>
      </c>
      <c r="O87" s="2" t="s">
        <v>540</v>
      </c>
      <c r="Q87" s="55" t="s">
        <v>539</v>
      </c>
      <c r="S87" s="60" t="s">
        <v>541</v>
      </c>
      <c r="U87" t="s">
        <v>253</v>
      </c>
      <c r="AB87" t="s">
        <v>357</v>
      </c>
      <c r="AE87" t="s">
        <v>301</v>
      </c>
      <c r="AF87" t="s">
        <v>542</v>
      </c>
    </row>
    <row r="88" spans="8:32" x14ac:dyDescent="0.25">
      <c r="I88" s="2" t="s">
        <v>349</v>
      </c>
      <c r="M88" s="2" t="s">
        <v>261</v>
      </c>
      <c r="O88" s="2" t="s">
        <v>264</v>
      </c>
      <c r="Q88" s="56" t="s">
        <v>261</v>
      </c>
      <c r="S88" s="60" t="s">
        <v>178</v>
      </c>
      <c r="AB88" t="s">
        <v>357</v>
      </c>
      <c r="AE88" t="s">
        <v>301</v>
      </c>
      <c r="AF88" t="s">
        <v>543</v>
      </c>
    </row>
    <row r="89" spans="8:32" x14ac:dyDescent="0.25">
      <c r="M89" s="2" t="s">
        <v>53</v>
      </c>
      <c r="O89" s="2" t="s">
        <v>467</v>
      </c>
      <c r="Q89" s="59" t="s">
        <v>53</v>
      </c>
      <c r="S89" s="60" t="s">
        <v>544</v>
      </c>
      <c r="AB89" t="s">
        <v>545</v>
      </c>
      <c r="AE89" t="s">
        <v>301</v>
      </c>
      <c r="AF89" t="s">
        <v>546</v>
      </c>
    </row>
    <row r="90" spans="8:32" x14ac:dyDescent="0.25">
      <c r="AB90" t="s">
        <v>217</v>
      </c>
      <c r="AE90" t="s">
        <v>301</v>
      </c>
      <c r="AF90" t="s">
        <v>547</v>
      </c>
    </row>
    <row r="91" spans="8:32" x14ac:dyDescent="0.25">
      <c r="AB91" t="s">
        <v>548</v>
      </c>
      <c r="AE91" t="s">
        <v>171</v>
      </c>
      <c r="AF91" t="s">
        <v>204</v>
      </c>
    </row>
    <row r="92" spans="8:32" x14ac:dyDescent="0.25">
      <c r="AB92" t="s">
        <v>250</v>
      </c>
      <c r="AE92" t="s">
        <v>171</v>
      </c>
      <c r="AF92" t="s">
        <v>209</v>
      </c>
    </row>
    <row r="93" spans="8:32" x14ac:dyDescent="0.25">
      <c r="AB93" t="s">
        <v>200</v>
      </c>
      <c r="AE93" t="s">
        <v>171</v>
      </c>
      <c r="AF93" t="s">
        <v>549</v>
      </c>
    </row>
    <row r="94" spans="8:32" ht="28" x14ac:dyDescent="0.6">
      <c r="I94" s="262" t="s">
        <v>550</v>
      </c>
      <c r="J94" s="262"/>
      <c r="K94" s="262"/>
      <c r="L94" s="262"/>
      <c r="M94" s="262"/>
      <c r="N94" s="262"/>
      <c r="O94" s="262"/>
      <c r="P94" s="262"/>
      <c r="Q94" s="262"/>
      <c r="R94" s="262"/>
      <c r="S94" s="262"/>
      <c r="T94" s="262"/>
      <c r="U94" s="262"/>
      <c r="V94" s="262"/>
      <c r="AB94" t="s">
        <v>200</v>
      </c>
      <c r="AE94" t="s">
        <v>171</v>
      </c>
      <c r="AF94" t="s">
        <v>551</v>
      </c>
    </row>
    <row r="95" spans="8:32" x14ac:dyDescent="0.25">
      <c r="AB95" t="s">
        <v>221</v>
      </c>
      <c r="AE95" t="s">
        <v>171</v>
      </c>
      <c r="AF95" s="2" t="s">
        <v>172</v>
      </c>
    </row>
    <row r="96" spans="8:32" ht="13" x14ac:dyDescent="0.3">
      <c r="H96" s="23" t="s">
        <v>455</v>
      </c>
      <c r="K96" s="2" t="s">
        <v>552</v>
      </c>
      <c r="M96" t="s">
        <v>553</v>
      </c>
      <c r="O96" s="2" t="s">
        <v>554</v>
      </c>
      <c r="AB96" t="s">
        <v>213</v>
      </c>
      <c r="AE96" t="s">
        <v>171</v>
      </c>
      <c r="AF96" t="s">
        <v>555</v>
      </c>
    </row>
    <row r="97" spans="9:32" x14ac:dyDescent="0.25">
      <c r="K97" s="2" t="s">
        <v>378</v>
      </c>
      <c r="M97" s="2" t="s">
        <v>556</v>
      </c>
      <c r="O97" s="2" t="s">
        <v>135</v>
      </c>
      <c r="P97" s="2"/>
      <c r="AB97" t="s">
        <v>557</v>
      </c>
      <c r="AE97" t="s">
        <v>171</v>
      </c>
      <c r="AF97" t="s">
        <v>558</v>
      </c>
    </row>
    <row r="98" spans="9:32" x14ac:dyDescent="0.25">
      <c r="K98" s="2" t="s">
        <v>389</v>
      </c>
      <c r="M98" s="2" t="s">
        <v>390</v>
      </c>
      <c r="O98" s="60" t="s">
        <v>559</v>
      </c>
      <c r="AB98" t="s">
        <v>181</v>
      </c>
      <c r="AE98" t="s">
        <v>357</v>
      </c>
      <c r="AF98" t="s">
        <v>560</v>
      </c>
    </row>
    <row r="99" spans="9:32" x14ac:dyDescent="0.25">
      <c r="K99" s="2" t="s">
        <v>561</v>
      </c>
      <c r="M99" s="2" t="s">
        <v>400</v>
      </c>
      <c r="O99" s="60" t="s">
        <v>562</v>
      </c>
      <c r="AB99" s="4" t="s">
        <v>226</v>
      </c>
      <c r="AE99" t="s">
        <v>357</v>
      </c>
      <c r="AF99" t="s">
        <v>563</v>
      </c>
    </row>
    <row r="100" spans="9:32" x14ac:dyDescent="0.25">
      <c r="K100" s="2" t="s">
        <v>564</v>
      </c>
      <c r="M100" s="2" t="s">
        <v>565</v>
      </c>
      <c r="O100" s="60" t="s">
        <v>566</v>
      </c>
      <c r="AB100" t="s">
        <v>361</v>
      </c>
      <c r="AE100" t="s">
        <v>357</v>
      </c>
      <c r="AF100" t="s">
        <v>567</v>
      </c>
    </row>
    <row r="101" spans="9:32" x14ac:dyDescent="0.25">
      <c r="K101" s="2" t="s">
        <v>568</v>
      </c>
      <c r="M101" s="2" t="s">
        <v>569</v>
      </c>
      <c r="O101" s="60" t="s">
        <v>570</v>
      </c>
      <c r="AB101" t="s">
        <v>571</v>
      </c>
      <c r="AE101" t="s">
        <v>357</v>
      </c>
      <c r="AF101" t="s">
        <v>572</v>
      </c>
    </row>
    <row r="102" spans="9:32" x14ac:dyDescent="0.25">
      <c r="M102" s="2" t="s">
        <v>573</v>
      </c>
      <c r="O102" s="60" t="s">
        <v>260</v>
      </c>
      <c r="AE102" t="s">
        <v>574</v>
      </c>
      <c r="AF102" t="s">
        <v>575</v>
      </c>
    </row>
    <row r="103" spans="9:32" x14ac:dyDescent="0.25">
      <c r="M103" s="2" t="s">
        <v>576</v>
      </c>
      <c r="AE103" t="s">
        <v>574</v>
      </c>
      <c r="AF103" t="s">
        <v>577</v>
      </c>
    </row>
    <row r="104" spans="9:32" x14ac:dyDescent="0.25">
      <c r="M104" s="2" t="s">
        <v>578</v>
      </c>
      <c r="AE104" t="s">
        <v>574</v>
      </c>
      <c r="AF104" t="s">
        <v>579</v>
      </c>
    </row>
    <row r="105" spans="9:32" x14ac:dyDescent="0.25">
      <c r="M105" s="2" t="s">
        <v>580</v>
      </c>
      <c r="AE105" t="s">
        <v>574</v>
      </c>
      <c r="AF105" t="s">
        <v>581</v>
      </c>
    </row>
    <row r="106" spans="9:32" x14ac:dyDescent="0.25">
      <c r="AE106" t="s">
        <v>574</v>
      </c>
      <c r="AF106" t="s">
        <v>582</v>
      </c>
    </row>
    <row r="107" spans="9:32" x14ac:dyDescent="0.25">
      <c r="AE107" t="s">
        <v>217</v>
      </c>
      <c r="AF107" t="s">
        <v>294</v>
      </c>
    </row>
    <row r="108" spans="9:32" ht="28" x14ac:dyDescent="0.6">
      <c r="I108" s="262" t="s">
        <v>583</v>
      </c>
      <c r="J108" s="262"/>
      <c r="K108" s="262"/>
      <c r="L108" s="262"/>
      <c r="M108" s="262"/>
      <c r="N108" s="262"/>
      <c r="O108" s="262"/>
      <c r="P108" s="262"/>
      <c r="Q108" s="262"/>
      <c r="R108" s="262"/>
      <c r="S108" s="262"/>
      <c r="T108" s="262"/>
      <c r="U108" s="262"/>
      <c r="V108" s="262"/>
      <c r="AE108" t="s">
        <v>217</v>
      </c>
      <c r="AF108" t="s">
        <v>584</v>
      </c>
    </row>
    <row r="109" spans="9:32" x14ac:dyDescent="0.25">
      <c r="AE109" t="s">
        <v>217</v>
      </c>
      <c r="AF109" t="s">
        <v>218</v>
      </c>
    </row>
    <row r="110" spans="9:32" x14ac:dyDescent="0.25">
      <c r="AE110" t="s">
        <v>217</v>
      </c>
      <c r="AF110" t="s">
        <v>257</v>
      </c>
    </row>
    <row r="111" spans="9:32" x14ac:dyDescent="0.25">
      <c r="AE111" t="s">
        <v>217</v>
      </c>
      <c r="AF111" t="s">
        <v>585</v>
      </c>
    </row>
    <row r="112" spans="9:32" x14ac:dyDescent="0.25">
      <c r="AE112" t="s">
        <v>217</v>
      </c>
      <c r="AF112" t="s">
        <v>586</v>
      </c>
    </row>
    <row r="113" spans="31:32" x14ac:dyDescent="0.25">
      <c r="AE113" t="s">
        <v>217</v>
      </c>
      <c r="AF113" t="s">
        <v>587</v>
      </c>
    </row>
    <row r="114" spans="31:32" x14ac:dyDescent="0.25">
      <c r="AE114" t="s">
        <v>217</v>
      </c>
      <c r="AF114" t="s">
        <v>588</v>
      </c>
    </row>
    <row r="115" spans="31:32" x14ac:dyDescent="0.25">
      <c r="AE115" t="s">
        <v>217</v>
      </c>
      <c r="AF115" t="s">
        <v>589</v>
      </c>
    </row>
    <row r="116" spans="31:32" x14ac:dyDescent="0.25">
      <c r="AE116" t="s">
        <v>217</v>
      </c>
      <c r="AF116" t="s">
        <v>590</v>
      </c>
    </row>
    <row r="117" spans="31:32" x14ac:dyDescent="0.25">
      <c r="AE117" t="s">
        <v>217</v>
      </c>
      <c r="AF117" t="s">
        <v>182</v>
      </c>
    </row>
    <row r="118" spans="31:32" x14ac:dyDescent="0.25">
      <c r="AE118" t="s">
        <v>217</v>
      </c>
      <c r="AF118" t="s">
        <v>591</v>
      </c>
    </row>
    <row r="119" spans="31:32" x14ac:dyDescent="0.25">
      <c r="AE119" t="s">
        <v>217</v>
      </c>
      <c r="AF119" t="s">
        <v>592</v>
      </c>
    </row>
    <row r="120" spans="31:32" x14ac:dyDescent="0.25">
      <c r="AE120" t="s">
        <v>548</v>
      </c>
      <c r="AF120" t="s">
        <v>593</v>
      </c>
    </row>
    <row r="121" spans="31:32" x14ac:dyDescent="0.25">
      <c r="AE121" t="s">
        <v>548</v>
      </c>
      <c r="AF121" t="s">
        <v>594</v>
      </c>
    </row>
    <row r="122" spans="31:32" x14ac:dyDescent="0.25">
      <c r="AE122" t="s">
        <v>548</v>
      </c>
      <c r="AF122" t="s">
        <v>595</v>
      </c>
    </row>
    <row r="123" spans="31:32" x14ac:dyDescent="0.25">
      <c r="AE123" t="s">
        <v>548</v>
      </c>
      <c r="AF123" t="s">
        <v>596</v>
      </c>
    </row>
    <row r="124" spans="31:32" x14ac:dyDescent="0.25">
      <c r="AE124" t="s">
        <v>250</v>
      </c>
      <c r="AF124" t="s">
        <v>597</v>
      </c>
    </row>
    <row r="125" spans="31:32" x14ac:dyDescent="0.25">
      <c r="AE125" t="s">
        <v>250</v>
      </c>
      <c r="AF125" t="s">
        <v>598</v>
      </c>
    </row>
    <row r="126" spans="31:32" x14ac:dyDescent="0.25">
      <c r="AE126" t="s">
        <v>250</v>
      </c>
      <c r="AF126" t="s">
        <v>599</v>
      </c>
    </row>
    <row r="127" spans="31:32" x14ac:dyDescent="0.25">
      <c r="AE127" t="s">
        <v>250</v>
      </c>
      <c r="AF127" t="s">
        <v>600</v>
      </c>
    </row>
    <row r="128" spans="31:32" x14ac:dyDescent="0.25">
      <c r="AE128" t="s">
        <v>200</v>
      </c>
      <c r="AF128" t="s">
        <v>601</v>
      </c>
    </row>
    <row r="129" spans="31:32" x14ac:dyDescent="0.25">
      <c r="AE129" t="s">
        <v>200</v>
      </c>
      <c r="AF129" t="s">
        <v>201</v>
      </c>
    </row>
    <row r="130" spans="31:32" x14ac:dyDescent="0.25">
      <c r="AE130" t="s">
        <v>200</v>
      </c>
      <c r="AF130" t="s">
        <v>602</v>
      </c>
    </row>
    <row r="131" spans="31:32" x14ac:dyDescent="0.25">
      <c r="AE131" t="s">
        <v>200</v>
      </c>
      <c r="AF131" t="s">
        <v>603</v>
      </c>
    </row>
    <row r="132" spans="31:32" x14ac:dyDescent="0.25">
      <c r="AE132" t="s">
        <v>221</v>
      </c>
      <c r="AF132" t="s">
        <v>604</v>
      </c>
    </row>
    <row r="133" spans="31:32" x14ac:dyDescent="0.25">
      <c r="AE133" t="s">
        <v>221</v>
      </c>
      <c r="AF133" t="s">
        <v>605</v>
      </c>
    </row>
    <row r="134" spans="31:32" x14ac:dyDescent="0.25">
      <c r="AE134" t="s">
        <v>221</v>
      </c>
      <c r="AF134" t="s">
        <v>606</v>
      </c>
    </row>
    <row r="135" spans="31:32" x14ac:dyDescent="0.25">
      <c r="AE135" t="s">
        <v>221</v>
      </c>
      <c r="AF135" t="s">
        <v>607</v>
      </c>
    </row>
    <row r="136" spans="31:32" x14ac:dyDescent="0.25">
      <c r="AE136" t="s">
        <v>221</v>
      </c>
      <c r="AF136" t="s">
        <v>608</v>
      </c>
    </row>
    <row r="137" spans="31:32" x14ac:dyDescent="0.25">
      <c r="AE137" t="s">
        <v>221</v>
      </c>
      <c r="AF137" t="s">
        <v>609</v>
      </c>
    </row>
    <row r="138" spans="31:32" x14ac:dyDescent="0.25">
      <c r="AE138" t="s">
        <v>221</v>
      </c>
      <c r="AF138" t="s">
        <v>222</v>
      </c>
    </row>
    <row r="139" spans="31:32" x14ac:dyDescent="0.25">
      <c r="AE139" t="s">
        <v>221</v>
      </c>
      <c r="AF139" t="s">
        <v>610</v>
      </c>
    </row>
    <row r="140" spans="31:32" x14ac:dyDescent="0.25">
      <c r="AE140" t="s">
        <v>221</v>
      </c>
      <c r="AF140" t="s">
        <v>611</v>
      </c>
    </row>
    <row r="141" spans="31:32" x14ac:dyDescent="0.25">
      <c r="AE141" t="s">
        <v>213</v>
      </c>
      <c r="AF141" t="s">
        <v>213</v>
      </c>
    </row>
    <row r="142" spans="31:32" x14ac:dyDescent="0.25">
      <c r="AE142" t="s">
        <v>213</v>
      </c>
      <c r="AF142" t="s">
        <v>557</v>
      </c>
    </row>
    <row r="143" spans="31:32" x14ac:dyDescent="0.25">
      <c r="AE143" t="s">
        <v>181</v>
      </c>
      <c r="AF143" t="s">
        <v>612</v>
      </c>
    </row>
    <row r="144" spans="31:32" x14ac:dyDescent="0.25">
      <c r="AE144" t="s">
        <v>181</v>
      </c>
      <c r="AF144" t="s">
        <v>231</v>
      </c>
    </row>
    <row r="145" spans="31:32" x14ac:dyDescent="0.25">
      <c r="AE145" t="s">
        <v>181</v>
      </c>
      <c r="AF145" t="s">
        <v>613</v>
      </c>
    </row>
    <row r="146" spans="31:32" x14ac:dyDescent="0.25">
      <c r="AE146" t="s">
        <v>181</v>
      </c>
      <c r="AF146" t="s">
        <v>614</v>
      </c>
    </row>
    <row r="147" spans="31:32" x14ac:dyDescent="0.25">
      <c r="AE147" t="s">
        <v>181</v>
      </c>
      <c r="AF147" t="s">
        <v>615</v>
      </c>
    </row>
    <row r="148" spans="31:32" x14ac:dyDescent="0.25">
      <c r="AE148" t="s">
        <v>181</v>
      </c>
      <c r="AF148" t="s">
        <v>616</v>
      </c>
    </row>
    <row r="149" spans="31:32" x14ac:dyDescent="0.25">
      <c r="AE149" t="s">
        <v>181</v>
      </c>
      <c r="AF149" t="s">
        <v>617</v>
      </c>
    </row>
    <row r="150" spans="31:32" x14ac:dyDescent="0.25">
      <c r="AE150" t="s">
        <v>181</v>
      </c>
      <c r="AF150" t="s">
        <v>618</v>
      </c>
    </row>
    <row r="151" spans="31:32" x14ac:dyDescent="0.25">
      <c r="AE151" t="s">
        <v>181</v>
      </c>
      <c r="AF151" t="s">
        <v>619</v>
      </c>
    </row>
    <row r="152" spans="31:32" x14ac:dyDescent="0.25">
      <c r="AE152" t="s">
        <v>181</v>
      </c>
      <c r="AF152" t="s">
        <v>620</v>
      </c>
    </row>
    <row r="153" spans="31:32" x14ac:dyDescent="0.25">
      <c r="AE153" s="4" t="s">
        <v>226</v>
      </c>
      <c r="AF153" t="s">
        <v>329</v>
      </c>
    </row>
    <row r="154" spans="31:32" x14ac:dyDescent="0.25">
      <c r="AE154" s="4" t="s">
        <v>226</v>
      </c>
      <c r="AF154" t="s">
        <v>621</v>
      </c>
    </row>
    <row r="155" spans="31:32" x14ac:dyDescent="0.25">
      <c r="AE155" s="4" t="s">
        <v>226</v>
      </c>
      <c r="AF155" t="s">
        <v>622</v>
      </c>
    </row>
    <row r="156" spans="31:32" x14ac:dyDescent="0.25">
      <c r="AE156" s="4" t="s">
        <v>226</v>
      </c>
      <c r="AF156" t="s">
        <v>623</v>
      </c>
    </row>
    <row r="157" spans="31:32" x14ac:dyDescent="0.25">
      <c r="AE157" s="4" t="s">
        <v>226</v>
      </c>
      <c r="AF157" t="s">
        <v>624</v>
      </c>
    </row>
    <row r="158" spans="31:32" x14ac:dyDescent="0.25">
      <c r="AE158" s="4" t="s">
        <v>226</v>
      </c>
      <c r="AF158" t="s">
        <v>625</v>
      </c>
    </row>
    <row r="159" spans="31:32" x14ac:dyDescent="0.25">
      <c r="AE159" s="4" t="s">
        <v>226</v>
      </c>
      <c r="AF159" t="s">
        <v>626</v>
      </c>
    </row>
    <row r="160" spans="31:32" x14ac:dyDescent="0.25">
      <c r="AE160" t="s">
        <v>361</v>
      </c>
      <c r="AF160" t="s">
        <v>227</v>
      </c>
    </row>
    <row r="161" spans="31:32" x14ac:dyDescent="0.25">
      <c r="AE161" t="s">
        <v>361</v>
      </c>
      <c r="AF161" t="s">
        <v>627</v>
      </c>
    </row>
    <row r="162" spans="31:32" x14ac:dyDescent="0.25">
      <c r="AE162" t="s">
        <v>361</v>
      </c>
      <c r="AF162" t="s">
        <v>628</v>
      </c>
    </row>
    <row r="163" spans="31:32" x14ac:dyDescent="0.25">
      <c r="AE163" t="s">
        <v>361</v>
      </c>
      <c r="AF163" t="s">
        <v>629</v>
      </c>
    </row>
    <row r="164" spans="31:32" x14ac:dyDescent="0.25">
      <c r="AE164" t="s">
        <v>361</v>
      </c>
      <c r="AF164" t="s">
        <v>630</v>
      </c>
    </row>
    <row r="165" spans="31:32" x14ac:dyDescent="0.25">
      <c r="AE165" t="s">
        <v>361</v>
      </c>
      <c r="AF165" t="s">
        <v>631</v>
      </c>
    </row>
    <row r="166" spans="31:32" x14ac:dyDescent="0.25">
      <c r="AE166" t="s">
        <v>571</v>
      </c>
      <c r="AF166" t="s">
        <v>632</v>
      </c>
    </row>
    <row r="167" spans="31:32" x14ac:dyDescent="0.25">
      <c r="AE167" t="s">
        <v>571</v>
      </c>
      <c r="AF167" t="s">
        <v>633</v>
      </c>
    </row>
    <row r="168" spans="31:32" x14ac:dyDescent="0.25">
      <c r="AE168" t="s">
        <v>571</v>
      </c>
      <c r="AF168" t="s">
        <v>634</v>
      </c>
    </row>
    <row r="169" spans="31:32" x14ac:dyDescent="0.25">
      <c r="AE169" t="s">
        <v>571</v>
      </c>
      <c r="AF169" t="s">
        <v>635</v>
      </c>
    </row>
    <row r="170" spans="31:32" x14ac:dyDescent="0.25">
      <c r="AE170" t="s">
        <v>571</v>
      </c>
      <c r="AF170" t="s">
        <v>636</v>
      </c>
    </row>
    <row r="171" spans="31:32" x14ac:dyDescent="0.25">
      <c r="AE171" t="s">
        <v>571</v>
      </c>
      <c r="AF171" t="s">
        <v>637</v>
      </c>
    </row>
    <row r="172" spans="31:32" x14ac:dyDescent="0.25">
      <c r="AE172" t="s">
        <v>571</v>
      </c>
      <c r="AF172" t="s">
        <v>638</v>
      </c>
    </row>
  </sheetData>
  <sheetProtection algorithmName="SHA-512" hashValue="bj3eCkiM3uBPJJxXLltI1eshyT2LUJ6MBc/N/1rPiYruqrx6HXCO0UmsJQq7qF7mVhi8ekzsQdiOMdYe4XjkeA==" saltValue="egm/bPx2Z1We9iFZxIOAng==" spinCount="100000" sheet="1" objects="1" scenarios="1" selectLockedCells="1" sort="0" autoFilter="0" pivotTables="0"/>
  <mergeCells count="10">
    <mergeCell ref="I108:V108"/>
    <mergeCell ref="B2:O2"/>
    <mergeCell ref="P2:V2"/>
    <mergeCell ref="I61:V61"/>
    <mergeCell ref="I17:V17"/>
    <mergeCell ref="I94:V94"/>
    <mergeCell ref="I80:V80"/>
    <mergeCell ref="I72:V72"/>
    <mergeCell ref="I30:V30"/>
    <mergeCell ref="I45:V45"/>
  </mergeCells>
  <phoneticPr fontId="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DisableEvents">
                <anchor moveWithCells="1" sizeWithCells="1">
                  <from>
                    <xdr:col>2</xdr:col>
                    <xdr:colOff>76200</xdr:colOff>
                    <xdr:row>20</xdr:row>
                    <xdr:rowOff>152400</xdr:rowOff>
                  </from>
                  <to>
                    <xdr:col>3</xdr:col>
                    <xdr:colOff>31750</xdr:colOff>
                    <xdr:row>23</xdr:row>
                    <xdr:rowOff>114300</xdr:rowOff>
                  </to>
                </anchor>
              </controlPr>
            </control>
          </mc:Choice>
        </mc:AlternateContent>
        <mc:AlternateContent xmlns:mc="http://schemas.openxmlformats.org/markup-compatibility/2006">
          <mc:Choice Requires="x14">
            <control shapeId="37890" r:id="rId4" name="Button 2">
              <controlPr defaultSize="0" print="0" autoFill="0" autoPict="0" macro="[0]!ReenableEvents">
                <anchor moveWithCells="1" sizeWithCells="1">
                  <from>
                    <xdr:col>0</xdr:col>
                    <xdr:colOff>317500</xdr:colOff>
                    <xdr:row>20</xdr:row>
                    <xdr:rowOff>152400</xdr:rowOff>
                  </from>
                  <to>
                    <xdr:col>1</xdr:col>
                    <xdr:colOff>800100</xdr:colOff>
                    <xdr:row>23</xdr:row>
                    <xdr:rowOff>114300</xdr:rowOff>
                  </to>
                </anchor>
              </controlPr>
            </control>
          </mc:Choice>
        </mc:AlternateContent>
        <mc:AlternateContent xmlns:mc="http://schemas.openxmlformats.org/markup-compatibility/2006">
          <mc:Choice Requires="x14">
            <control shapeId="37891" r:id="rId5" name="Button 3">
              <controlPr defaultSize="0" print="0" autoFill="0" autoPict="0" macro="[0]!ProtectAllSheets">
                <anchor moveWithCells="1" sizeWithCells="1">
                  <from>
                    <xdr:col>0</xdr:col>
                    <xdr:colOff>342900</xdr:colOff>
                    <xdr:row>24</xdr:row>
                    <xdr:rowOff>114300</xdr:rowOff>
                  </from>
                  <to>
                    <xdr:col>1</xdr:col>
                    <xdr:colOff>800100</xdr:colOff>
                    <xdr:row>27</xdr:row>
                    <xdr:rowOff>76200</xdr:rowOff>
                  </to>
                </anchor>
              </controlPr>
            </control>
          </mc:Choice>
        </mc:AlternateContent>
        <mc:AlternateContent xmlns:mc="http://schemas.openxmlformats.org/markup-compatibility/2006">
          <mc:Choice Requires="x14">
            <control shapeId="37892" r:id="rId6" name="Button 4">
              <controlPr defaultSize="0" print="0" autoFill="0" autoPict="0" macro="[0]!UnprotectAllSheets">
                <anchor moveWithCells="1" sizeWithCells="1">
                  <from>
                    <xdr:col>2</xdr:col>
                    <xdr:colOff>107950</xdr:colOff>
                    <xdr:row>24</xdr:row>
                    <xdr:rowOff>88900</xdr:rowOff>
                  </from>
                  <to>
                    <xdr:col>3</xdr:col>
                    <xdr:colOff>31750</xdr:colOff>
                    <xdr:row>27</xdr:row>
                    <xdr:rowOff>69850</xdr:rowOff>
                  </to>
                </anchor>
              </controlPr>
            </control>
          </mc:Choice>
        </mc:AlternateContent>
        <mc:AlternateContent xmlns:mc="http://schemas.openxmlformats.org/markup-compatibility/2006">
          <mc:Choice Requires="x14">
            <control shapeId="37894" r:id="rId7" name="Button 6">
              <controlPr defaultSize="0" print="0" autoFill="0" autoPict="0" macro="[0]!SetDevOrProdColours">
                <anchor moveWithCells="1" sizeWithCells="1">
                  <from>
                    <xdr:col>0</xdr:col>
                    <xdr:colOff>317500</xdr:colOff>
                    <xdr:row>31</xdr:row>
                    <xdr:rowOff>12700</xdr:rowOff>
                  </from>
                  <to>
                    <xdr:col>1</xdr:col>
                    <xdr:colOff>800100</xdr:colOff>
                    <xdr:row>33</xdr:row>
                    <xdr:rowOff>152400</xdr:rowOff>
                  </to>
                </anchor>
              </controlPr>
            </control>
          </mc:Choice>
        </mc:AlternateContent>
        <mc:AlternateContent xmlns:mc="http://schemas.openxmlformats.org/markup-compatibility/2006">
          <mc:Choice Requires="x14">
            <control shapeId="37895" r:id="rId8" name="Button 7">
              <controlPr defaultSize="0" print="0" autoFill="0" autoPict="0" macro="[0]!HideAdminTab">
                <anchor moveWithCells="1" sizeWithCells="1">
                  <from>
                    <xdr:col>0</xdr:col>
                    <xdr:colOff>336550</xdr:colOff>
                    <xdr:row>42</xdr:row>
                    <xdr:rowOff>146050</xdr:rowOff>
                  </from>
                  <to>
                    <xdr:col>1</xdr:col>
                    <xdr:colOff>800100</xdr:colOff>
                    <xdr:row>44</xdr:row>
                    <xdr:rowOff>266700</xdr:rowOff>
                  </to>
                </anchor>
              </controlPr>
            </control>
          </mc:Choice>
        </mc:AlternateContent>
        <mc:AlternateContent xmlns:mc="http://schemas.openxmlformats.org/markup-compatibility/2006">
          <mc:Choice Requires="x14">
            <control shapeId="37896" r:id="rId9" name="Button 8">
              <controlPr defaultSize="0" print="0" autoFill="0" autoPict="0" macro="[0]!ShowAllTabs">
                <anchor moveWithCells="1" sizeWithCells="1">
                  <from>
                    <xdr:col>0</xdr:col>
                    <xdr:colOff>304800</xdr:colOff>
                    <xdr:row>39</xdr:row>
                    <xdr:rowOff>50800</xdr:rowOff>
                  </from>
                  <to>
                    <xdr:col>1</xdr:col>
                    <xdr:colOff>800100</xdr:colOff>
                    <xdr:row>42</xdr:row>
                    <xdr:rowOff>12700</xdr:rowOff>
                  </to>
                </anchor>
              </controlPr>
            </control>
          </mc:Choice>
        </mc:AlternateContent>
        <mc:AlternateContent xmlns:mc="http://schemas.openxmlformats.org/markup-compatibility/2006">
          <mc:Choice Requires="x14">
            <control shapeId="37897" r:id="rId10" name="Button 9">
              <controlPr defaultSize="0" print="0" autoFill="0" autoPict="0" macro="[0]!ShowOnlyAssetAndMntTabs">
                <anchor moveWithCells="1" sizeWithCells="1">
                  <from>
                    <xdr:col>2</xdr:col>
                    <xdr:colOff>165100</xdr:colOff>
                    <xdr:row>39</xdr:row>
                    <xdr:rowOff>57150</xdr:rowOff>
                  </from>
                  <to>
                    <xdr:col>3</xdr:col>
                    <xdr:colOff>127000</xdr:colOff>
                    <xdr:row>42</xdr:row>
                    <xdr:rowOff>12700</xdr:rowOff>
                  </to>
                </anchor>
              </controlPr>
            </control>
          </mc:Choice>
        </mc:AlternateContent>
        <mc:AlternateContent xmlns:mc="http://schemas.openxmlformats.org/markup-compatibility/2006">
          <mc:Choice Requires="x14">
            <control shapeId="37899" r:id="rId11" name="Button 11">
              <controlPr defaultSize="0" print="0" autoFill="0" autoPict="0" macro="[0]!ShowLoggedInUsername">
                <anchor moveWithCells="1" sizeWithCells="1">
                  <from>
                    <xdr:col>0</xdr:col>
                    <xdr:colOff>304800</xdr:colOff>
                    <xdr:row>46</xdr:row>
                    <xdr:rowOff>127000</xdr:rowOff>
                  </from>
                  <to>
                    <xdr:col>1</xdr:col>
                    <xdr:colOff>800100</xdr:colOff>
                    <xdr:row>49</xdr:row>
                    <xdr:rowOff>88900</xdr:rowOff>
                  </to>
                </anchor>
              </controlPr>
            </control>
          </mc:Choice>
        </mc:AlternateContent>
        <mc:AlternateContent xmlns:mc="http://schemas.openxmlformats.org/markup-compatibility/2006">
          <mc:Choice Requires="x14">
            <control shapeId="37900" r:id="rId12" name="Button 12">
              <controlPr defaultSize="0" print="0" autoFill="0" autoPict="0" macro="[0]!ShowInventoryTabs">
                <anchor moveWithCells="1" sizeWithCells="1">
                  <from>
                    <xdr:col>3</xdr:col>
                    <xdr:colOff>285750</xdr:colOff>
                    <xdr:row>39</xdr:row>
                    <xdr:rowOff>63500</xdr:rowOff>
                  </from>
                  <to>
                    <xdr:col>4</xdr:col>
                    <xdr:colOff>457200</xdr:colOff>
                    <xdr:row>42</xdr:row>
                    <xdr:rowOff>12700</xdr:rowOff>
                  </to>
                </anchor>
              </controlPr>
            </control>
          </mc:Choice>
        </mc:AlternateContent>
        <mc:AlternateContent xmlns:mc="http://schemas.openxmlformats.org/markup-compatibility/2006">
          <mc:Choice Requires="x14">
            <control shapeId="37901" r:id="rId13" name="Button 13">
              <controlPr defaultSize="0" print="0" autoFill="0" autoPict="0" macro="[0]!ModCodeManagement.ExportVBAModules">
                <anchor moveWithCells="1" sizeWithCells="1">
                  <from>
                    <xdr:col>0</xdr:col>
                    <xdr:colOff>304800</xdr:colOff>
                    <xdr:row>50</xdr:row>
                    <xdr:rowOff>127000</xdr:rowOff>
                  </from>
                  <to>
                    <xdr:col>1</xdr:col>
                    <xdr:colOff>800100</xdr:colOff>
                    <xdr:row>53</xdr:row>
                    <xdr:rowOff>88900</xdr:rowOff>
                  </to>
                </anchor>
              </controlPr>
            </control>
          </mc:Choice>
        </mc:AlternateContent>
      </controls>
    </mc:Choice>
  </mc:AlternateContent>
  <tableParts count="26">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AC4BD-09C6-4A00-B6C2-9AD186736FFE}">
  <sheetPr published="0" codeName="Sheet24">
    <tabColor theme="4"/>
  </sheetPr>
  <dimension ref="A1:XFD71"/>
  <sheetViews>
    <sheetView workbookViewId="0">
      <selection activeCell="D3" sqref="D3"/>
    </sheetView>
  </sheetViews>
  <sheetFormatPr defaultColWidth="8.81640625" defaultRowHeight="12.5" x14ac:dyDescent="0.25"/>
  <cols>
    <col min="1" max="1" width="8.453125" bestFit="1" customWidth="1"/>
    <col min="2" max="2" width="31.453125" bestFit="1" customWidth="1"/>
    <col min="3" max="3" width="41.453125" bestFit="1" customWidth="1"/>
    <col min="4" max="4" width="41.81640625" bestFit="1" customWidth="1"/>
    <col min="5" max="5" width="57.453125" bestFit="1" customWidth="1"/>
    <col min="6" max="8" width="80.453125" bestFit="1" customWidth="1"/>
    <col min="9" max="9" width="38.453125" bestFit="1" customWidth="1"/>
    <col min="10" max="10" width="80.453125" bestFit="1" customWidth="1"/>
    <col min="11" max="12" width="26.81640625" bestFit="1" customWidth="1"/>
    <col min="13" max="13" width="67.1796875" bestFit="1" customWidth="1"/>
    <col min="14" max="14" width="27.1796875" bestFit="1" customWidth="1"/>
    <col min="15" max="15" width="26.1796875" bestFit="1" customWidth="1"/>
    <col min="16" max="16" width="37.81640625" bestFit="1" customWidth="1"/>
    <col min="17" max="17" width="22.1796875" bestFit="1" customWidth="1"/>
    <col min="18" max="18" width="44.453125" bestFit="1" customWidth="1"/>
    <col min="19" max="19" width="29.453125" bestFit="1" customWidth="1"/>
    <col min="20" max="20" width="29.1796875" bestFit="1" customWidth="1"/>
    <col min="21" max="21" width="80.453125" bestFit="1" customWidth="1"/>
    <col min="22" max="22" width="12.1796875" bestFit="1" customWidth="1"/>
    <col min="23" max="23" width="35.45312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3" spans="1:16384" s="111" customFormat="1" x14ac:dyDescent="0.25">
      <c r="A3" t="s">
        <v>163</v>
      </c>
      <c r="B3" t="s">
        <v>639</v>
      </c>
      <c r="C3" t="s">
        <v>640</v>
      </c>
      <c r="D3" s="2" t="s">
        <v>641</v>
      </c>
      <c r="E3" t="s">
        <v>642</v>
      </c>
      <c r="F3" t="s">
        <v>643</v>
      </c>
      <c r="G3" t="s">
        <v>644</v>
      </c>
      <c r="H3" t="s">
        <v>645</v>
      </c>
      <c r="I3" t="s">
        <v>646</v>
      </c>
      <c r="J3" t="s">
        <v>647</v>
      </c>
      <c r="K3" t="s">
        <v>648</v>
      </c>
      <c r="L3" t="s">
        <v>649</v>
      </c>
      <c r="M3" t="s">
        <v>650</v>
      </c>
      <c r="N3" t="s">
        <v>651</v>
      </c>
      <c r="O3" t="s">
        <v>652</v>
      </c>
      <c r="P3" t="s">
        <v>653</v>
      </c>
      <c r="Q3" t="s">
        <v>654</v>
      </c>
      <c r="R3" t="s">
        <v>655</v>
      </c>
      <c r="S3" t="s">
        <v>656</v>
      </c>
      <c r="T3" t="s">
        <v>657</v>
      </c>
      <c r="U3" t="s">
        <v>658</v>
      </c>
      <c r="V3" t="s">
        <v>659</v>
      </c>
      <c r="W3" t="s">
        <v>660</v>
      </c>
      <c r="X3" s="111" t="s">
        <v>661</v>
      </c>
      <c r="Y3" s="111" t="s">
        <v>661</v>
      </c>
      <c r="Z3" s="111" t="s">
        <v>661</v>
      </c>
      <c r="AA3" s="111" t="s">
        <v>661</v>
      </c>
      <c r="AB3" s="111" t="s">
        <v>661</v>
      </c>
      <c r="AC3" s="111" t="s">
        <v>661</v>
      </c>
      <c r="AD3" s="111" t="s">
        <v>661</v>
      </c>
      <c r="AE3" s="111" t="s">
        <v>661</v>
      </c>
      <c r="AF3" s="111" t="s">
        <v>661</v>
      </c>
      <c r="AG3" s="111" t="s">
        <v>661</v>
      </c>
      <c r="AH3" s="111" t="s">
        <v>661</v>
      </c>
      <c r="AI3" s="111" t="s">
        <v>661</v>
      </c>
      <c r="AJ3" s="111" t="s">
        <v>661</v>
      </c>
      <c r="AK3" s="111" t="s">
        <v>661</v>
      </c>
      <c r="AL3" s="111" t="s">
        <v>661</v>
      </c>
      <c r="AM3" s="111" t="s">
        <v>661</v>
      </c>
      <c r="AN3" s="111" t="s">
        <v>661</v>
      </c>
      <c r="AO3" s="111" t="s">
        <v>661</v>
      </c>
      <c r="AP3" s="111" t="s">
        <v>661</v>
      </c>
      <c r="AQ3" s="111" t="s">
        <v>661</v>
      </c>
      <c r="AR3" s="111" t="s">
        <v>661</v>
      </c>
      <c r="AS3" s="111" t="s">
        <v>661</v>
      </c>
      <c r="AT3" s="111" t="s">
        <v>661</v>
      </c>
      <c r="AU3" s="111" t="s">
        <v>661</v>
      </c>
      <c r="AV3" s="111" t="s">
        <v>661</v>
      </c>
      <c r="AW3" s="111" t="s">
        <v>661</v>
      </c>
      <c r="AX3" s="111" t="s">
        <v>661</v>
      </c>
      <c r="AY3" s="111" t="s">
        <v>661</v>
      </c>
      <c r="AZ3" s="111" t="s">
        <v>661</v>
      </c>
      <c r="BA3" s="111" t="s">
        <v>661</v>
      </c>
      <c r="BB3" s="111" t="s">
        <v>661</v>
      </c>
      <c r="BC3" s="111" t="s">
        <v>661</v>
      </c>
      <c r="BD3" s="111" t="s">
        <v>661</v>
      </c>
      <c r="BE3" s="111" t="s">
        <v>661</v>
      </c>
      <c r="BF3" s="111" t="s">
        <v>661</v>
      </c>
      <c r="BG3" s="111" t="s">
        <v>661</v>
      </c>
      <c r="BH3" s="111" t="s">
        <v>661</v>
      </c>
      <c r="BI3" s="111" t="s">
        <v>661</v>
      </c>
      <c r="BJ3" s="111" t="s">
        <v>661</v>
      </c>
      <c r="BK3" s="111" t="s">
        <v>661</v>
      </c>
      <c r="BL3" s="111" t="s">
        <v>661</v>
      </c>
      <c r="BM3" s="111" t="s">
        <v>661</v>
      </c>
      <c r="BN3" s="111" t="s">
        <v>661</v>
      </c>
      <c r="BO3" s="111" t="s">
        <v>661</v>
      </c>
      <c r="BP3" s="111" t="s">
        <v>661</v>
      </c>
      <c r="BQ3" s="111" t="s">
        <v>661</v>
      </c>
      <c r="BR3" s="111" t="s">
        <v>661</v>
      </c>
      <c r="BS3" s="111" t="s">
        <v>661</v>
      </c>
      <c r="BT3" s="111" t="s">
        <v>661</v>
      </c>
      <c r="BU3" s="111" t="s">
        <v>661</v>
      </c>
      <c r="BV3" s="111" t="s">
        <v>661</v>
      </c>
      <c r="BW3" s="111" t="s">
        <v>661</v>
      </c>
      <c r="BX3" s="111" t="s">
        <v>661</v>
      </c>
      <c r="BY3" s="111" t="s">
        <v>661</v>
      </c>
      <c r="BZ3" s="111" t="s">
        <v>661</v>
      </c>
      <c r="CA3" s="111" t="s">
        <v>661</v>
      </c>
      <c r="CB3" s="111" t="s">
        <v>661</v>
      </c>
      <c r="CC3" s="111" t="s">
        <v>661</v>
      </c>
      <c r="CD3" s="111" t="s">
        <v>661</v>
      </c>
      <c r="CE3" s="111" t="s">
        <v>661</v>
      </c>
      <c r="CF3" s="111" t="s">
        <v>661</v>
      </c>
      <c r="CG3" s="111" t="s">
        <v>661</v>
      </c>
      <c r="CH3" s="111" t="s">
        <v>661</v>
      </c>
      <c r="CI3" s="111" t="s">
        <v>661</v>
      </c>
      <c r="CJ3" s="111" t="s">
        <v>661</v>
      </c>
      <c r="CK3" s="111" t="s">
        <v>661</v>
      </c>
      <c r="CL3" s="111" t="s">
        <v>661</v>
      </c>
      <c r="CM3" s="111" t="s">
        <v>661</v>
      </c>
      <c r="CN3" s="111" t="s">
        <v>661</v>
      </c>
      <c r="CO3" s="111" t="s">
        <v>661</v>
      </c>
      <c r="CP3" s="111" t="s">
        <v>661</v>
      </c>
      <c r="CQ3" s="111" t="s">
        <v>661</v>
      </c>
      <c r="CR3" s="111" t="s">
        <v>661</v>
      </c>
      <c r="CS3" s="111" t="s">
        <v>661</v>
      </c>
      <c r="CT3" s="111" t="s">
        <v>661</v>
      </c>
      <c r="CU3" s="111" t="s">
        <v>661</v>
      </c>
      <c r="CV3" s="111" t="s">
        <v>661</v>
      </c>
      <c r="CW3" s="111" t="s">
        <v>661</v>
      </c>
      <c r="CX3" s="111" t="s">
        <v>661</v>
      </c>
      <c r="CY3" s="111" t="s">
        <v>661</v>
      </c>
      <c r="CZ3" s="111" t="s">
        <v>661</v>
      </c>
      <c r="DA3" s="111" t="s">
        <v>661</v>
      </c>
      <c r="DB3" s="111" t="s">
        <v>661</v>
      </c>
      <c r="DC3" s="111" t="s">
        <v>661</v>
      </c>
      <c r="DD3" s="111" t="s">
        <v>661</v>
      </c>
      <c r="DE3" s="111" t="s">
        <v>661</v>
      </c>
      <c r="DF3" s="111" t="s">
        <v>661</v>
      </c>
      <c r="DG3" s="111" t="s">
        <v>661</v>
      </c>
      <c r="DH3" s="111" t="s">
        <v>661</v>
      </c>
      <c r="DI3" s="111" t="s">
        <v>661</v>
      </c>
      <c r="DJ3" s="111" t="s">
        <v>661</v>
      </c>
      <c r="DK3" s="111" t="s">
        <v>661</v>
      </c>
      <c r="DL3" s="111" t="s">
        <v>661</v>
      </c>
      <c r="DM3" s="111" t="s">
        <v>661</v>
      </c>
      <c r="DN3" s="111" t="s">
        <v>661</v>
      </c>
      <c r="DO3" s="111" t="s">
        <v>661</v>
      </c>
      <c r="DP3" s="111" t="s">
        <v>661</v>
      </c>
      <c r="DQ3" s="111" t="s">
        <v>661</v>
      </c>
      <c r="DR3" s="111" t="s">
        <v>661</v>
      </c>
      <c r="DS3" s="111" t="s">
        <v>661</v>
      </c>
      <c r="DT3" s="111" t="s">
        <v>661</v>
      </c>
      <c r="DU3" s="111" t="s">
        <v>661</v>
      </c>
      <c r="DV3" s="111" t="s">
        <v>661</v>
      </c>
      <c r="DW3" s="111" t="s">
        <v>661</v>
      </c>
      <c r="DX3" s="111" t="s">
        <v>661</v>
      </c>
      <c r="DY3" s="111" t="s">
        <v>661</v>
      </c>
      <c r="DZ3" s="111" t="s">
        <v>661</v>
      </c>
      <c r="EA3" s="111" t="s">
        <v>661</v>
      </c>
      <c r="EB3" s="111" t="s">
        <v>661</v>
      </c>
      <c r="EC3" s="111" t="s">
        <v>661</v>
      </c>
      <c r="ED3" s="111" t="s">
        <v>661</v>
      </c>
      <c r="EE3" s="111" t="s">
        <v>661</v>
      </c>
      <c r="EF3" s="111" t="s">
        <v>661</v>
      </c>
      <c r="EG3" s="111" t="s">
        <v>661</v>
      </c>
      <c r="EH3" s="111" t="s">
        <v>661</v>
      </c>
      <c r="EI3" s="111" t="s">
        <v>661</v>
      </c>
      <c r="EJ3" s="111" t="s">
        <v>661</v>
      </c>
      <c r="EK3" s="111" t="s">
        <v>661</v>
      </c>
      <c r="EL3" s="111" t="s">
        <v>661</v>
      </c>
      <c r="EM3" s="111" t="s">
        <v>661</v>
      </c>
      <c r="EN3" s="111" t="s">
        <v>661</v>
      </c>
      <c r="EO3" s="111" t="s">
        <v>661</v>
      </c>
      <c r="EP3" s="111" t="s">
        <v>661</v>
      </c>
      <c r="EQ3" s="111" t="s">
        <v>661</v>
      </c>
      <c r="ER3" s="111" t="s">
        <v>661</v>
      </c>
      <c r="ES3" s="111" t="s">
        <v>661</v>
      </c>
      <c r="ET3" s="111" t="s">
        <v>661</v>
      </c>
      <c r="EU3" s="111" t="s">
        <v>661</v>
      </c>
      <c r="EV3" s="111" t="s">
        <v>661</v>
      </c>
      <c r="EW3" s="111" t="s">
        <v>661</v>
      </c>
      <c r="EX3" s="111" t="s">
        <v>661</v>
      </c>
      <c r="EY3" s="111" t="s">
        <v>661</v>
      </c>
      <c r="EZ3" s="111" t="s">
        <v>661</v>
      </c>
      <c r="FA3" s="111" t="s">
        <v>661</v>
      </c>
      <c r="FB3" s="111" t="s">
        <v>661</v>
      </c>
      <c r="FC3" s="111" t="s">
        <v>661</v>
      </c>
      <c r="FD3" s="111" t="s">
        <v>661</v>
      </c>
      <c r="FE3" s="111" t="s">
        <v>661</v>
      </c>
      <c r="FF3" s="111" t="s">
        <v>661</v>
      </c>
      <c r="FG3" s="111" t="s">
        <v>661</v>
      </c>
      <c r="FH3" s="111" t="s">
        <v>661</v>
      </c>
      <c r="FI3" s="111" t="s">
        <v>661</v>
      </c>
      <c r="FJ3" s="111" t="s">
        <v>661</v>
      </c>
      <c r="FK3" s="111" t="s">
        <v>661</v>
      </c>
      <c r="FL3" s="111" t="s">
        <v>661</v>
      </c>
      <c r="FM3" s="111" t="s">
        <v>661</v>
      </c>
      <c r="FN3" s="111" t="s">
        <v>661</v>
      </c>
      <c r="FO3" s="111" t="s">
        <v>661</v>
      </c>
      <c r="FP3" s="111" t="s">
        <v>661</v>
      </c>
      <c r="FQ3" s="111" t="s">
        <v>661</v>
      </c>
      <c r="FR3" s="111" t="s">
        <v>661</v>
      </c>
      <c r="FS3" s="111" t="s">
        <v>661</v>
      </c>
      <c r="FT3" s="111" t="s">
        <v>661</v>
      </c>
      <c r="FU3" s="111" t="s">
        <v>661</v>
      </c>
      <c r="FV3" s="111" t="s">
        <v>661</v>
      </c>
      <c r="FW3" s="111" t="s">
        <v>661</v>
      </c>
      <c r="FX3" s="111" t="s">
        <v>661</v>
      </c>
      <c r="FY3" s="111" t="s">
        <v>661</v>
      </c>
      <c r="FZ3" s="111" t="s">
        <v>661</v>
      </c>
      <c r="GA3" s="111" t="s">
        <v>661</v>
      </c>
      <c r="GB3" s="111" t="s">
        <v>661</v>
      </c>
      <c r="GC3" s="111" t="s">
        <v>661</v>
      </c>
      <c r="GD3" s="111" t="s">
        <v>661</v>
      </c>
      <c r="GE3" s="111" t="s">
        <v>661</v>
      </c>
      <c r="GF3" s="111" t="s">
        <v>661</v>
      </c>
      <c r="GG3" s="111" t="s">
        <v>661</v>
      </c>
      <c r="GH3" s="111" t="s">
        <v>661</v>
      </c>
      <c r="GI3" s="111" t="s">
        <v>661</v>
      </c>
      <c r="GJ3" s="111" t="s">
        <v>661</v>
      </c>
      <c r="GK3" s="111" t="s">
        <v>661</v>
      </c>
      <c r="GL3" s="111" t="s">
        <v>661</v>
      </c>
      <c r="GM3" s="111" t="s">
        <v>661</v>
      </c>
      <c r="GN3" s="111" t="s">
        <v>661</v>
      </c>
      <c r="GO3" s="111" t="s">
        <v>661</v>
      </c>
      <c r="GP3" s="111" t="s">
        <v>661</v>
      </c>
      <c r="GQ3" s="111" t="s">
        <v>661</v>
      </c>
      <c r="GR3" s="111" t="s">
        <v>661</v>
      </c>
      <c r="GS3" s="111" t="s">
        <v>661</v>
      </c>
      <c r="GT3" s="111" t="s">
        <v>661</v>
      </c>
      <c r="GU3" s="111" t="s">
        <v>661</v>
      </c>
      <c r="GV3" s="111" t="s">
        <v>661</v>
      </c>
      <c r="GW3" s="111" t="s">
        <v>661</v>
      </c>
      <c r="GX3" s="111" t="s">
        <v>661</v>
      </c>
      <c r="GY3" s="111" t="s">
        <v>661</v>
      </c>
      <c r="GZ3" s="111" t="s">
        <v>661</v>
      </c>
      <c r="HA3" s="111" t="s">
        <v>661</v>
      </c>
      <c r="HB3" s="111" t="s">
        <v>661</v>
      </c>
      <c r="HC3" s="111" t="s">
        <v>661</v>
      </c>
      <c r="HD3" s="111" t="s">
        <v>661</v>
      </c>
      <c r="HE3" s="111" t="s">
        <v>661</v>
      </c>
      <c r="HF3" s="111" t="s">
        <v>661</v>
      </c>
      <c r="HG3" s="111" t="s">
        <v>661</v>
      </c>
      <c r="HH3" s="111" t="s">
        <v>661</v>
      </c>
      <c r="HI3" s="111" t="s">
        <v>661</v>
      </c>
      <c r="HJ3" s="111" t="s">
        <v>661</v>
      </c>
      <c r="HK3" s="111" t="s">
        <v>661</v>
      </c>
      <c r="HL3" s="111" t="s">
        <v>661</v>
      </c>
      <c r="HM3" s="111" t="s">
        <v>661</v>
      </c>
      <c r="HN3" s="111" t="s">
        <v>661</v>
      </c>
      <c r="HO3" s="111" t="s">
        <v>661</v>
      </c>
      <c r="HP3" s="111" t="s">
        <v>661</v>
      </c>
      <c r="HQ3" s="111" t="s">
        <v>661</v>
      </c>
      <c r="HR3" s="111" t="s">
        <v>661</v>
      </c>
      <c r="HS3" s="111" t="s">
        <v>661</v>
      </c>
      <c r="HT3" s="111" t="s">
        <v>661</v>
      </c>
      <c r="HU3" s="111" t="s">
        <v>661</v>
      </c>
      <c r="HV3" s="111" t="s">
        <v>661</v>
      </c>
      <c r="HW3" s="111" t="s">
        <v>661</v>
      </c>
      <c r="HX3" s="111" t="s">
        <v>661</v>
      </c>
      <c r="HY3" s="111" t="s">
        <v>661</v>
      </c>
      <c r="HZ3" s="111" t="s">
        <v>661</v>
      </c>
      <c r="IA3" s="111" t="s">
        <v>661</v>
      </c>
      <c r="IB3" s="111" t="s">
        <v>661</v>
      </c>
      <c r="IC3" s="111" t="s">
        <v>661</v>
      </c>
      <c r="ID3" s="111" t="s">
        <v>661</v>
      </c>
      <c r="IE3" s="111" t="s">
        <v>661</v>
      </c>
      <c r="IF3" s="111" t="s">
        <v>661</v>
      </c>
      <c r="IG3" s="111" t="s">
        <v>661</v>
      </c>
      <c r="IH3" s="111" t="s">
        <v>661</v>
      </c>
      <c r="II3" s="111" t="s">
        <v>661</v>
      </c>
      <c r="IJ3" s="111" t="s">
        <v>661</v>
      </c>
      <c r="IK3" s="111" t="s">
        <v>661</v>
      </c>
      <c r="IL3" s="111" t="s">
        <v>661</v>
      </c>
      <c r="IM3" s="111" t="s">
        <v>661</v>
      </c>
      <c r="IN3" s="111" t="s">
        <v>661</v>
      </c>
      <c r="IO3" s="111" t="s">
        <v>661</v>
      </c>
      <c r="IP3" s="111" t="s">
        <v>661</v>
      </c>
      <c r="IQ3" s="111" t="s">
        <v>661</v>
      </c>
      <c r="IR3" s="111" t="s">
        <v>661</v>
      </c>
      <c r="IS3" s="111" t="s">
        <v>661</v>
      </c>
      <c r="IT3" s="111" t="s">
        <v>661</v>
      </c>
      <c r="IU3" s="111" t="s">
        <v>661</v>
      </c>
      <c r="IV3" s="111" t="s">
        <v>661</v>
      </c>
      <c r="IW3" s="111" t="s">
        <v>661</v>
      </c>
      <c r="IX3" s="111" t="s">
        <v>661</v>
      </c>
      <c r="IY3" s="111" t="s">
        <v>661</v>
      </c>
      <c r="IZ3" s="111" t="s">
        <v>661</v>
      </c>
      <c r="JA3" s="111" t="s">
        <v>661</v>
      </c>
      <c r="JB3" s="111" t="s">
        <v>661</v>
      </c>
      <c r="JC3" s="111" t="s">
        <v>661</v>
      </c>
      <c r="JD3" s="111" t="s">
        <v>661</v>
      </c>
      <c r="JE3" s="111" t="s">
        <v>661</v>
      </c>
      <c r="JF3" s="111" t="s">
        <v>661</v>
      </c>
      <c r="JG3" s="111" t="s">
        <v>661</v>
      </c>
      <c r="JH3" s="111" t="s">
        <v>661</v>
      </c>
      <c r="JI3" s="111" t="s">
        <v>661</v>
      </c>
      <c r="JJ3" s="111" t="s">
        <v>661</v>
      </c>
      <c r="JK3" s="111" t="s">
        <v>661</v>
      </c>
      <c r="JL3" s="111" t="s">
        <v>661</v>
      </c>
      <c r="JM3" s="111" t="s">
        <v>661</v>
      </c>
      <c r="JN3" s="111" t="s">
        <v>661</v>
      </c>
      <c r="JO3" s="111" t="s">
        <v>661</v>
      </c>
      <c r="JP3" s="111" t="s">
        <v>661</v>
      </c>
      <c r="JQ3" s="111" t="s">
        <v>661</v>
      </c>
      <c r="JR3" s="111" t="s">
        <v>661</v>
      </c>
      <c r="JS3" s="111" t="s">
        <v>661</v>
      </c>
      <c r="JT3" s="111" t="s">
        <v>661</v>
      </c>
      <c r="JU3" s="111" t="s">
        <v>661</v>
      </c>
      <c r="JV3" s="111" t="s">
        <v>661</v>
      </c>
      <c r="JW3" s="111" t="s">
        <v>661</v>
      </c>
      <c r="JX3" s="111" t="s">
        <v>661</v>
      </c>
      <c r="JY3" s="111" t="s">
        <v>661</v>
      </c>
      <c r="JZ3" s="111" t="s">
        <v>661</v>
      </c>
      <c r="KA3" s="111" t="s">
        <v>661</v>
      </c>
      <c r="KB3" s="111" t="s">
        <v>661</v>
      </c>
      <c r="KC3" s="111" t="s">
        <v>661</v>
      </c>
      <c r="KD3" s="111" t="s">
        <v>661</v>
      </c>
      <c r="KE3" s="111" t="s">
        <v>661</v>
      </c>
      <c r="KF3" s="111" t="s">
        <v>661</v>
      </c>
      <c r="KG3" s="111" t="s">
        <v>661</v>
      </c>
      <c r="KH3" s="111" t="s">
        <v>661</v>
      </c>
      <c r="KI3" s="111" t="s">
        <v>661</v>
      </c>
      <c r="KJ3" s="111" t="s">
        <v>661</v>
      </c>
      <c r="KK3" s="111" t="s">
        <v>661</v>
      </c>
      <c r="KL3" s="111" t="s">
        <v>661</v>
      </c>
      <c r="KM3" s="111" t="s">
        <v>661</v>
      </c>
      <c r="KN3" s="111" t="s">
        <v>661</v>
      </c>
      <c r="KO3" s="111" t="s">
        <v>661</v>
      </c>
      <c r="KP3" s="111" t="s">
        <v>661</v>
      </c>
      <c r="KQ3" s="111" t="s">
        <v>661</v>
      </c>
      <c r="KR3" s="111" t="s">
        <v>661</v>
      </c>
      <c r="KS3" s="111" t="s">
        <v>661</v>
      </c>
      <c r="KT3" s="111" t="s">
        <v>661</v>
      </c>
      <c r="KU3" s="111" t="s">
        <v>661</v>
      </c>
      <c r="KV3" s="111" t="s">
        <v>661</v>
      </c>
      <c r="KW3" s="111" t="s">
        <v>661</v>
      </c>
      <c r="KX3" s="111" t="s">
        <v>661</v>
      </c>
      <c r="KY3" s="111" t="s">
        <v>661</v>
      </c>
      <c r="KZ3" s="111" t="s">
        <v>661</v>
      </c>
      <c r="LA3" s="111" t="s">
        <v>661</v>
      </c>
      <c r="LB3" s="111" t="s">
        <v>661</v>
      </c>
      <c r="LC3" s="111" t="s">
        <v>661</v>
      </c>
      <c r="LD3" s="111" t="s">
        <v>661</v>
      </c>
      <c r="LE3" s="111" t="s">
        <v>661</v>
      </c>
      <c r="LF3" s="111" t="s">
        <v>661</v>
      </c>
      <c r="LG3" s="111" t="s">
        <v>661</v>
      </c>
      <c r="LH3" s="111" t="s">
        <v>661</v>
      </c>
      <c r="LI3" s="111" t="s">
        <v>661</v>
      </c>
      <c r="LJ3" s="111" t="s">
        <v>661</v>
      </c>
      <c r="LK3" s="111" t="s">
        <v>661</v>
      </c>
      <c r="LL3" s="111" t="s">
        <v>661</v>
      </c>
      <c r="LM3" s="111" t="s">
        <v>661</v>
      </c>
      <c r="LN3" s="111" t="s">
        <v>661</v>
      </c>
      <c r="LO3" s="111" t="s">
        <v>661</v>
      </c>
      <c r="LP3" s="111" t="s">
        <v>661</v>
      </c>
      <c r="LQ3" s="111" t="s">
        <v>661</v>
      </c>
      <c r="LR3" s="111" t="s">
        <v>661</v>
      </c>
      <c r="LS3" s="111" t="s">
        <v>661</v>
      </c>
      <c r="LT3" s="111" t="s">
        <v>661</v>
      </c>
      <c r="LU3" s="111" t="s">
        <v>661</v>
      </c>
      <c r="LV3" s="111" t="s">
        <v>661</v>
      </c>
      <c r="LW3" s="111" t="s">
        <v>661</v>
      </c>
      <c r="LX3" s="111" t="s">
        <v>661</v>
      </c>
      <c r="LY3" s="111" t="s">
        <v>661</v>
      </c>
      <c r="LZ3" s="111" t="s">
        <v>661</v>
      </c>
      <c r="MA3" s="111" t="s">
        <v>661</v>
      </c>
      <c r="MB3" s="111" t="s">
        <v>661</v>
      </c>
      <c r="MC3" s="111" t="s">
        <v>661</v>
      </c>
      <c r="MD3" s="111" t="s">
        <v>661</v>
      </c>
      <c r="ME3" s="111" t="s">
        <v>661</v>
      </c>
      <c r="MF3" s="111" t="s">
        <v>661</v>
      </c>
      <c r="MG3" s="111" t="s">
        <v>661</v>
      </c>
      <c r="MH3" s="111" t="s">
        <v>661</v>
      </c>
      <c r="MI3" s="111" t="s">
        <v>661</v>
      </c>
      <c r="MJ3" s="111" t="s">
        <v>661</v>
      </c>
      <c r="MK3" s="111" t="s">
        <v>661</v>
      </c>
      <c r="ML3" s="111" t="s">
        <v>661</v>
      </c>
      <c r="MM3" s="111" t="s">
        <v>661</v>
      </c>
      <c r="MN3" s="111" t="s">
        <v>661</v>
      </c>
      <c r="MO3" s="111" t="s">
        <v>661</v>
      </c>
      <c r="MP3" s="111" t="s">
        <v>661</v>
      </c>
      <c r="MQ3" s="111" t="s">
        <v>661</v>
      </c>
      <c r="MR3" s="111" t="s">
        <v>661</v>
      </c>
      <c r="MS3" s="111" t="s">
        <v>661</v>
      </c>
      <c r="MT3" s="111" t="s">
        <v>661</v>
      </c>
      <c r="MU3" s="111" t="s">
        <v>661</v>
      </c>
      <c r="MV3" s="111" t="s">
        <v>661</v>
      </c>
      <c r="MW3" s="111" t="s">
        <v>661</v>
      </c>
      <c r="MX3" s="111" t="s">
        <v>661</v>
      </c>
      <c r="MY3" s="111" t="s">
        <v>661</v>
      </c>
      <c r="MZ3" s="111" t="s">
        <v>661</v>
      </c>
      <c r="NA3" s="111" t="s">
        <v>661</v>
      </c>
      <c r="NB3" s="111" t="s">
        <v>661</v>
      </c>
      <c r="NC3" s="111" t="s">
        <v>661</v>
      </c>
      <c r="ND3" s="111" t="s">
        <v>661</v>
      </c>
      <c r="NE3" s="111" t="s">
        <v>661</v>
      </c>
      <c r="NF3" s="111" t="s">
        <v>661</v>
      </c>
      <c r="NG3" s="111" t="s">
        <v>661</v>
      </c>
      <c r="NH3" s="111" t="s">
        <v>661</v>
      </c>
      <c r="NI3" s="111" t="s">
        <v>661</v>
      </c>
      <c r="NJ3" s="111" t="s">
        <v>661</v>
      </c>
      <c r="NK3" s="111" t="s">
        <v>661</v>
      </c>
      <c r="NL3" s="111" t="s">
        <v>661</v>
      </c>
      <c r="NM3" s="111" t="s">
        <v>661</v>
      </c>
      <c r="NN3" s="111" t="s">
        <v>661</v>
      </c>
      <c r="NO3" s="111" t="s">
        <v>661</v>
      </c>
      <c r="NP3" s="111" t="s">
        <v>661</v>
      </c>
      <c r="NQ3" s="111" t="s">
        <v>661</v>
      </c>
      <c r="NR3" s="111" t="s">
        <v>661</v>
      </c>
      <c r="NS3" s="111" t="s">
        <v>661</v>
      </c>
      <c r="NT3" s="111" t="s">
        <v>661</v>
      </c>
      <c r="NU3" s="111" t="s">
        <v>661</v>
      </c>
      <c r="NV3" s="111" t="s">
        <v>661</v>
      </c>
      <c r="NW3" s="111" t="s">
        <v>661</v>
      </c>
      <c r="NX3" s="111" t="s">
        <v>661</v>
      </c>
      <c r="NY3" s="111" t="s">
        <v>661</v>
      </c>
      <c r="NZ3" s="111" t="s">
        <v>661</v>
      </c>
      <c r="OA3" s="111" t="s">
        <v>661</v>
      </c>
      <c r="OB3" s="111" t="s">
        <v>661</v>
      </c>
      <c r="OC3" s="111" t="s">
        <v>661</v>
      </c>
      <c r="OD3" s="111" t="s">
        <v>661</v>
      </c>
      <c r="OE3" s="111" t="s">
        <v>661</v>
      </c>
      <c r="OF3" s="111" t="s">
        <v>661</v>
      </c>
      <c r="OG3" s="111" t="s">
        <v>661</v>
      </c>
      <c r="OH3" s="111" t="s">
        <v>661</v>
      </c>
      <c r="OI3" s="111" t="s">
        <v>661</v>
      </c>
      <c r="OJ3" s="111" t="s">
        <v>661</v>
      </c>
      <c r="OK3" s="111" t="s">
        <v>661</v>
      </c>
      <c r="OL3" s="111" t="s">
        <v>661</v>
      </c>
      <c r="OM3" s="111" t="s">
        <v>661</v>
      </c>
      <c r="ON3" s="111" t="s">
        <v>661</v>
      </c>
      <c r="OO3" s="111" t="s">
        <v>661</v>
      </c>
      <c r="OP3" s="111" t="s">
        <v>661</v>
      </c>
      <c r="OQ3" s="111" t="s">
        <v>661</v>
      </c>
      <c r="OR3" s="111" t="s">
        <v>661</v>
      </c>
      <c r="OS3" s="111" t="s">
        <v>661</v>
      </c>
      <c r="OT3" s="111" t="s">
        <v>661</v>
      </c>
      <c r="OU3" s="111" t="s">
        <v>661</v>
      </c>
      <c r="OV3" s="111" t="s">
        <v>661</v>
      </c>
      <c r="OW3" s="111" t="s">
        <v>661</v>
      </c>
      <c r="OX3" s="111" t="s">
        <v>661</v>
      </c>
      <c r="OY3" s="111" t="s">
        <v>661</v>
      </c>
      <c r="OZ3" s="111" t="s">
        <v>661</v>
      </c>
      <c r="PA3" s="111" t="s">
        <v>661</v>
      </c>
      <c r="PB3" s="111" t="s">
        <v>661</v>
      </c>
      <c r="PC3" s="111" t="s">
        <v>661</v>
      </c>
      <c r="PD3" s="111" t="s">
        <v>661</v>
      </c>
      <c r="PE3" s="111" t="s">
        <v>661</v>
      </c>
      <c r="PF3" s="111" t="s">
        <v>661</v>
      </c>
      <c r="PG3" s="111" t="s">
        <v>661</v>
      </c>
      <c r="PH3" s="111" t="s">
        <v>661</v>
      </c>
      <c r="PI3" s="111" t="s">
        <v>661</v>
      </c>
      <c r="PJ3" s="111" t="s">
        <v>661</v>
      </c>
      <c r="PK3" s="111" t="s">
        <v>661</v>
      </c>
      <c r="PL3" s="111" t="s">
        <v>661</v>
      </c>
      <c r="PM3" s="111" t="s">
        <v>661</v>
      </c>
      <c r="PN3" s="111" t="s">
        <v>661</v>
      </c>
      <c r="PO3" s="111" t="s">
        <v>661</v>
      </c>
      <c r="PP3" s="111" t="s">
        <v>661</v>
      </c>
      <c r="PQ3" s="111" t="s">
        <v>661</v>
      </c>
      <c r="PR3" s="111" t="s">
        <v>661</v>
      </c>
      <c r="PS3" s="111" t="s">
        <v>661</v>
      </c>
      <c r="PT3" s="111" t="s">
        <v>661</v>
      </c>
      <c r="PU3" s="111" t="s">
        <v>661</v>
      </c>
      <c r="PV3" s="111" t="s">
        <v>661</v>
      </c>
      <c r="PW3" s="111" t="s">
        <v>661</v>
      </c>
      <c r="PX3" s="111" t="s">
        <v>661</v>
      </c>
      <c r="PY3" s="111" t="s">
        <v>661</v>
      </c>
      <c r="PZ3" s="111" t="s">
        <v>661</v>
      </c>
      <c r="QA3" s="111" t="s">
        <v>661</v>
      </c>
      <c r="QB3" s="111" t="s">
        <v>661</v>
      </c>
      <c r="QC3" s="111" t="s">
        <v>661</v>
      </c>
      <c r="QD3" s="111" t="s">
        <v>661</v>
      </c>
      <c r="QE3" s="111" t="s">
        <v>661</v>
      </c>
      <c r="QF3" s="111" t="s">
        <v>661</v>
      </c>
      <c r="QG3" s="111" t="s">
        <v>661</v>
      </c>
      <c r="QH3" s="111" t="s">
        <v>661</v>
      </c>
      <c r="QI3" s="111" t="s">
        <v>661</v>
      </c>
      <c r="QJ3" s="111" t="s">
        <v>661</v>
      </c>
      <c r="QK3" s="111" t="s">
        <v>661</v>
      </c>
      <c r="QL3" s="111" t="s">
        <v>661</v>
      </c>
      <c r="QM3" s="111" t="s">
        <v>661</v>
      </c>
      <c r="QN3" s="111" t="s">
        <v>661</v>
      </c>
      <c r="QO3" s="111" t="s">
        <v>661</v>
      </c>
      <c r="QP3" s="111" t="s">
        <v>661</v>
      </c>
      <c r="QQ3" s="111" t="s">
        <v>661</v>
      </c>
      <c r="QR3" s="111" t="s">
        <v>661</v>
      </c>
      <c r="QS3" s="111" t="s">
        <v>661</v>
      </c>
      <c r="QT3" s="111" t="s">
        <v>661</v>
      </c>
      <c r="QU3" s="111" t="s">
        <v>661</v>
      </c>
      <c r="QV3" s="111" t="s">
        <v>661</v>
      </c>
      <c r="QW3" s="111" t="s">
        <v>661</v>
      </c>
      <c r="QX3" s="111" t="s">
        <v>661</v>
      </c>
      <c r="QY3" s="111" t="s">
        <v>661</v>
      </c>
      <c r="QZ3" s="111" t="s">
        <v>661</v>
      </c>
      <c r="RA3" s="111" t="s">
        <v>661</v>
      </c>
      <c r="RB3" s="111" t="s">
        <v>661</v>
      </c>
      <c r="RC3" s="111" t="s">
        <v>661</v>
      </c>
      <c r="RD3" s="111" t="s">
        <v>661</v>
      </c>
      <c r="RE3" s="111" t="s">
        <v>661</v>
      </c>
      <c r="RF3" s="111" t="s">
        <v>661</v>
      </c>
      <c r="RG3" s="111" t="s">
        <v>661</v>
      </c>
      <c r="RH3" s="111" t="s">
        <v>661</v>
      </c>
      <c r="RI3" s="111" t="s">
        <v>661</v>
      </c>
      <c r="RJ3" s="111" t="s">
        <v>661</v>
      </c>
      <c r="RK3" s="111" t="s">
        <v>661</v>
      </c>
      <c r="RL3" s="111" t="s">
        <v>661</v>
      </c>
      <c r="RM3" s="111" t="s">
        <v>661</v>
      </c>
      <c r="RN3" s="111" t="s">
        <v>661</v>
      </c>
      <c r="RO3" s="111" t="s">
        <v>661</v>
      </c>
      <c r="RP3" s="111" t="s">
        <v>661</v>
      </c>
      <c r="RQ3" s="111" t="s">
        <v>661</v>
      </c>
      <c r="RR3" s="111" t="s">
        <v>661</v>
      </c>
      <c r="RS3" s="111" t="s">
        <v>661</v>
      </c>
      <c r="RT3" s="111" t="s">
        <v>661</v>
      </c>
      <c r="RU3" s="111" t="s">
        <v>661</v>
      </c>
      <c r="RV3" s="111" t="s">
        <v>661</v>
      </c>
      <c r="RW3" s="111" t="s">
        <v>661</v>
      </c>
      <c r="RX3" s="111" t="s">
        <v>661</v>
      </c>
      <c r="RY3" s="111" t="s">
        <v>661</v>
      </c>
      <c r="RZ3" s="111" t="s">
        <v>661</v>
      </c>
      <c r="SA3" s="111" t="s">
        <v>661</v>
      </c>
      <c r="SB3" s="111" t="s">
        <v>661</v>
      </c>
      <c r="SC3" s="111" t="s">
        <v>661</v>
      </c>
      <c r="SD3" s="111" t="s">
        <v>661</v>
      </c>
      <c r="SE3" s="111" t="s">
        <v>661</v>
      </c>
      <c r="SF3" s="111" t="s">
        <v>661</v>
      </c>
      <c r="SG3" s="111" t="s">
        <v>661</v>
      </c>
      <c r="SH3" s="111" t="s">
        <v>661</v>
      </c>
      <c r="SI3" s="111" t="s">
        <v>661</v>
      </c>
      <c r="SJ3" s="111" t="s">
        <v>661</v>
      </c>
      <c r="SK3" s="111" t="s">
        <v>661</v>
      </c>
      <c r="SL3" s="111" t="s">
        <v>661</v>
      </c>
      <c r="SM3" s="111" t="s">
        <v>661</v>
      </c>
      <c r="SN3" s="111" t="s">
        <v>661</v>
      </c>
      <c r="SO3" s="111" t="s">
        <v>661</v>
      </c>
      <c r="SP3" s="111" t="s">
        <v>661</v>
      </c>
      <c r="SQ3" s="111" t="s">
        <v>661</v>
      </c>
      <c r="SR3" s="111" t="s">
        <v>661</v>
      </c>
      <c r="SS3" s="111" t="s">
        <v>661</v>
      </c>
      <c r="ST3" s="111" t="s">
        <v>661</v>
      </c>
      <c r="SU3" s="111" t="s">
        <v>661</v>
      </c>
      <c r="SV3" s="111" t="s">
        <v>661</v>
      </c>
      <c r="SW3" s="111" t="s">
        <v>661</v>
      </c>
      <c r="SX3" s="111" t="s">
        <v>661</v>
      </c>
      <c r="SY3" s="111" t="s">
        <v>661</v>
      </c>
      <c r="SZ3" s="111" t="s">
        <v>661</v>
      </c>
      <c r="TA3" s="111" t="s">
        <v>661</v>
      </c>
      <c r="TB3" s="111" t="s">
        <v>661</v>
      </c>
      <c r="TC3" s="111" t="s">
        <v>661</v>
      </c>
      <c r="TD3" s="111" t="s">
        <v>661</v>
      </c>
      <c r="TE3" s="111" t="s">
        <v>661</v>
      </c>
      <c r="TF3" s="111" t="s">
        <v>661</v>
      </c>
      <c r="TG3" s="111" t="s">
        <v>661</v>
      </c>
      <c r="TH3" s="111" t="s">
        <v>661</v>
      </c>
      <c r="TI3" s="111" t="s">
        <v>661</v>
      </c>
      <c r="TJ3" s="111" t="s">
        <v>661</v>
      </c>
      <c r="TK3" s="111" t="s">
        <v>661</v>
      </c>
      <c r="TL3" s="111" t="s">
        <v>661</v>
      </c>
      <c r="TM3" s="111" t="s">
        <v>661</v>
      </c>
      <c r="TN3" s="111" t="s">
        <v>661</v>
      </c>
      <c r="TO3" s="111" t="s">
        <v>661</v>
      </c>
      <c r="TP3" s="111" t="s">
        <v>661</v>
      </c>
      <c r="TQ3" s="111" t="s">
        <v>661</v>
      </c>
      <c r="TR3" s="111" t="s">
        <v>661</v>
      </c>
      <c r="TS3" s="111" t="s">
        <v>661</v>
      </c>
      <c r="TT3" s="111" t="s">
        <v>661</v>
      </c>
      <c r="TU3" s="111" t="s">
        <v>661</v>
      </c>
      <c r="TV3" s="111" t="s">
        <v>661</v>
      </c>
      <c r="TW3" s="111" t="s">
        <v>661</v>
      </c>
      <c r="TX3" s="111" t="s">
        <v>661</v>
      </c>
      <c r="TY3" s="111" t="s">
        <v>661</v>
      </c>
      <c r="TZ3" s="111" t="s">
        <v>661</v>
      </c>
      <c r="UA3" s="111" t="s">
        <v>661</v>
      </c>
      <c r="UB3" s="111" t="s">
        <v>661</v>
      </c>
      <c r="UC3" s="111" t="s">
        <v>661</v>
      </c>
      <c r="UD3" s="111" t="s">
        <v>661</v>
      </c>
      <c r="UE3" s="111" t="s">
        <v>661</v>
      </c>
      <c r="UF3" s="111" t="s">
        <v>661</v>
      </c>
      <c r="UG3" s="111" t="s">
        <v>661</v>
      </c>
      <c r="UH3" s="111" t="s">
        <v>661</v>
      </c>
      <c r="UI3" s="111" t="s">
        <v>661</v>
      </c>
      <c r="UJ3" s="111" t="s">
        <v>661</v>
      </c>
      <c r="UK3" s="111" t="s">
        <v>661</v>
      </c>
      <c r="UL3" s="111" t="s">
        <v>661</v>
      </c>
      <c r="UM3" s="111" t="s">
        <v>661</v>
      </c>
      <c r="UN3" s="111" t="s">
        <v>661</v>
      </c>
      <c r="UO3" s="111" t="s">
        <v>661</v>
      </c>
      <c r="UP3" s="111" t="s">
        <v>661</v>
      </c>
      <c r="UQ3" s="111" t="s">
        <v>661</v>
      </c>
      <c r="UR3" s="111" t="s">
        <v>661</v>
      </c>
      <c r="US3" s="111" t="s">
        <v>661</v>
      </c>
      <c r="UT3" s="111" t="s">
        <v>661</v>
      </c>
      <c r="UU3" s="111" t="s">
        <v>661</v>
      </c>
      <c r="UV3" s="111" t="s">
        <v>661</v>
      </c>
      <c r="UW3" s="111" t="s">
        <v>661</v>
      </c>
      <c r="UX3" s="111" t="s">
        <v>661</v>
      </c>
      <c r="UY3" s="111" t="s">
        <v>661</v>
      </c>
      <c r="UZ3" s="111" t="s">
        <v>661</v>
      </c>
      <c r="VA3" s="111" t="s">
        <v>661</v>
      </c>
      <c r="VB3" s="111" t="s">
        <v>661</v>
      </c>
      <c r="VC3" s="111" t="s">
        <v>661</v>
      </c>
      <c r="VD3" s="111" t="s">
        <v>661</v>
      </c>
      <c r="VE3" s="111" t="s">
        <v>661</v>
      </c>
      <c r="VF3" s="111" t="s">
        <v>661</v>
      </c>
      <c r="VG3" s="111" t="s">
        <v>661</v>
      </c>
      <c r="VH3" s="111" t="s">
        <v>661</v>
      </c>
      <c r="VI3" s="111" t="s">
        <v>661</v>
      </c>
      <c r="VJ3" s="111" t="s">
        <v>661</v>
      </c>
      <c r="VK3" s="111" t="s">
        <v>661</v>
      </c>
      <c r="VL3" s="111" t="s">
        <v>661</v>
      </c>
      <c r="VM3" s="111" t="s">
        <v>661</v>
      </c>
      <c r="VN3" s="111" t="s">
        <v>661</v>
      </c>
      <c r="VO3" s="111" t="s">
        <v>661</v>
      </c>
      <c r="VP3" s="111" t="s">
        <v>661</v>
      </c>
      <c r="VQ3" s="111" t="s">
        <v>661</v>
      </c>
      <c r="VR3" s="111" t="s">
        <v>661</v>
      </c>
      <c r="VS3" s="111" t="s">
        <v>661</v>
      </c>
      <c r="VT3" s="111" t="s">
        <v>661</v>
      </c>
      <c r="VU3" s="111" t="s">
        <v>661</v>
      </c>
      <c r="VV3" s="111" t="s">
        <v>661</v>
      </c>
      <c r="VW3" s="111" t="s">
        <v>661</v>
      </c>
      <c r="VX3" s="111" t="s">
        <v>661</v>
      </c>
      <c r="VY3" s="111" t="s">
        <v>661</v>
      </c>
      <c r="VZ3" s="111" t="s">
        <v>661</v>
      </c>
      <c r="WA3" s="111" t="s">
        <v>661</v>
      </c>
      <c r="WB3" s="111" t="s">
        <v>661</v>
      </c>
      <c r="WC3" s="111" t="s">
        <v>661</v>
      </c>
      <c r="WD3" s="111" t="s">
        <v>661</v>
      </c>
      <c r="WE3" s="111" t="s">
        <v>661</v>
      </c>
      <c r="WF3" s="111" t="s">
        <v>661</v>
      </c>
      <c r="WG3" s="111" t="s">
        <v>661</v>
      </c>
      <c r="WH3" s="111" t="s">
        <v>661</v>
      </c>
      <c r="WI3" s="111" t="s">
        <v>661</v>
      </c>
      <c r="WJ3" s="111" t="s">
        <v>661</v>
      </c>
      <c r="WK3" s="111" t="s">
        <v>661</v>
      </c>
      <c r="WL3" s="111" t="s">
        <v>661</v>
      </c>
      <c r="WM3" s="111" t="s">
        <v>661</v>
      </c>
      <c r="WN3" s="111" t="s">
        <v>661</v>
      </c>
      <c r="WO3" s="111" t="s">
        <v>661</v>
      </c>
      <c r="WP3" s="111" t="s">
        <v>661</v>
      </c>
      <c r="WQ3" s="111" t="s">
        <v>661</v>
      </c>
      <c r="WR3" s="111" t="s">
        <v>661</v>
      </c>
      <c r="WS3" s="111" t="s">
        <v>661</v>
      </c>
      <c r="WT3" s="111" t="s">
        <v>661</v>
      </c>
      <c r="WU3" s="111" t="s">
        <v>661</v>
      </c>
      <c r="WV3" s="111" t="s">
        <v>661</v>
      </c>
      <c r="WW3" s="111" t="s">
        <v>661</v>
      </c>
      <c r="WX3" s="111" t="s">
        <v>661</v>
      </c>
      <c r="WY3" s="111" t="s">
        <v>661</v>
      </c>
      <c r="WZ3" s="111" t="s">
        <v>661</v>
      </c>
      <c r="XA3" s="111" t="s">
        <v>661</v>
      </c>
      <c r="XB3" s="111" t="s">
        <v>661</v>
      </c>
      <c r="XC3" s="111" t="s">
        <v>661</v>
      </c>
      <c r="XD3" s="111" t="s">
        <v>661</v>
      </c>
      <c r="XE3" s="111" t="s">
        <v>661</v>
      </c>
      <c r="XF3" s="111" t="s">
        <v>661</v>
      </c>
      <c r="XG3" s="111" t="s">
        <v>661</v>
      </c>
      <c r="XH3" s="111" t="s">
        <v>661</v>
      </c>
      <c r="XI3" s="111" t="s">
        <v>661</v>
      </c>
      <c r="XJ3" s="111" t="s">
        <v>661</v>
      </c>
      <c r="XK3" s="111" t="s">
        <v>661</v>
      </c>
      <c r="XL3" s="111" t="s">
        <v>661</v>
      </c>
      <c r="XM3" s="111" t="s">
        <v>661</v>
      </c>
      <c r="XN3" s="111" t="s">
        <v>661</v>
      </c>
      <c r="XO3" s="111" t="s">
        <v>661</v>
      </c>
      <c r="XP3" s="111" t="s">
        <v>661</v>
      </c>
      <c r="XQ3" s="111" t="s">
        <v>661</v>
      </c>
      <c r="XR3" s="111" t="s">
        <v>661</v>
      </c>
      <c r="XS3" s="111" t="s">
        <v>661</v>
      </c>
      <c r="XT3" s="111" t="s">
        <v>661</v>
      </c>
      <c r="XU3" s="111" t="s">
        <v>661</v>
      </c>
      <c r="XV3" s="111" t="s">
        <v>661</v>
      </c>
      <c r="XW3" s="111" t="s">
        <v>661</v>
      </c>
      <c r="XX3" s="111" t="s">
        <v>661</v>
      </c>
      <c r="XY3" s="111" t="s">
        <v>661</v>
      </c>
      <c r="XZ3" s="111" t="s">
        <v>661</v>
      </c>
      <c r="YA3" s="111" t="s">
        <v>661</v>
      </c>
      <c r="YB3" s="111" t="s">
        <v>661</v>
      </c>
      <c r="YC3" s="111" t="s">
        <v>661</v>
      </c>
      <c r="YD3" s="111" t="s">
        <v>661</v>
      </c>
      <c r="YE3" s="111" t="s">
        <v>661</v>
      </c>
      <c r="YF3" s="111" t="s">
        <v>661</v>
      </c>
      <c r="YG3" s="111" t="s">
        <v>661</v>
      </c>
      <c r="YH3" s="111" t="s">
        <v>661</v>
      </c>
      <c r="YI3" s="111" t="s">
        <v>661</v>
      </c>
      <c r="YJ3" s="111" t="s">
        <v>661</v>
      </c>
      <c r="YK3" s="111" t="s">
        <v>661</v>
      </c>
      <c r="YL3" s="111" t="s">
        <v>661</v>
      </c>
      <c r="YM3" s="111" t="s">
        <v>661</v>
      </c>
      <c r="YN3" s="111" t="s">
        <v>661</v>
      </c>
      <c r="YO3" s="111" t="s">
        <v>661</v>
      </c>
      <c r="YP3" s="111" t="s">
        <v>661</v>
      </c>
      <c r="YQ3" s="111" t="s">
        <v>661</v>
      </c>
      <c r="YR3" s="111" t="s">
        <v>661</v>
      </c>
      <c r="YS3" s="111" t="s">
        <v>661</v>
      </c>
      <c r="YT3" s="111" t="s">
        <v>661</v>
      </c>
      <c r="YU3" s="111" t="s">
        <v>661</v>
      </c>
      <c r="YV3" s="111" t="s">
        <v>661</v>
      </c>
      <c r="YW3" s="111" t="s">
        <v>661</v>
      </c>
      <c r="YX3" s="111" t="s">
        <v>661</v>
      </c>
      <c r="YY3" s="111" t="s">
        <v>661</v>
      </c>
      <c r="YZ3" s="111" t="s">
        <v>661</v>
      </c>
      <c r="ZA3" s="111" t="s">
        <v>661</v>
      </c>
      <c r="ZB3" s="111" t="s">
        <v>661</v>
      </c>
      <c r="ZC3" s="111" t="s">
        <v>661</v>
      </c>
      <c r="ZD3" s="111" t="s">
        <v>661</v>
      </c>
      <c r="ZE3" s="111" t="s">
        <v>661</v>
      </c>
      <c r="ZF3" s="111" t="s">
        <v>661</v>
      </c>
      <c r="ZG3" s="111" t="s">
        <v>661</v>
      </c>
      <c r="ZH3" s="111" t="s">
        <v>661</v>
      </c>
      <c r="ZI3" s="111" t="s">
        <v>661</v>
      </c>
      <c r="ZJ3" s="111" t="s">
        <v>661</v>
      </c>
      <c r="ZK3" s="111" t="s">
        <v>661</v>
      </c>
      <c r="ZL3" s="111" t="s">
        <v>661</v>
      </c>
      <c r="ZM3" s="111" t="s">
        <v>661</v>
      </c>
      <c r="ZN3" s="111" t="s">
        <v>661</v>
      </c>
      <c r="ZO3" s="111" t="s">
        <v>661</v>
      </c>
      <c r="ZP3" s="111" t="s">
        <v>661</v>
      </c>
      <c r="ZQ3" s="111" t="s">
        <v>661</v>
      </c>
      <c r="ZR3" s="111" t="s">
        <v>661</v>
      </c>
      <c r="ZS3" s="111" t="s">
        <v>661</v>
      </c>
      <c r="ZT3" s="111" t="s">
        <v>661</v>
      </c>
      <c r="ZU3" s="111" t="s">
        <v>661</v>
      </c>
      <c r="ZV3" s="111" t="s">
        <v>661</v>
      </c>
      <c r="ZW3" s="111" t="s">
        <v>661</v>
      </c>
      <c r="ZX3" s="111" t="s">
        <v>661</v>
      </c>
      <c r="ZY3" s="111" t="s">
        <v>661</v>
      </c>
      <c r="ZZ3" s="111" t="s">
        <v>661</v>
      </c>
      <c r="AAA3" s="111" t="s">
        <v>661</v>
      </c>
      <c r="AAB3" s="111" t="s">
        <v>661</v>
      </c>
      <c r="AAC3" s="111" t="s">
        <v>661</v>
      </c>
      <c r="AAD3" s="111" t="s">
        <v>661</v>
      </c>
      <c r="AAE3" s="111" t="s">
        <v>661</v>
      </c>
      <c r="AAF3" s="111" t="s">
        <v>661</v>
      </c>
      <c r="AAG3" s="111" t="s">
        <v>661</v>
      </c>
      <c r="AAH3" s="111" t="s">
        <v>661</v>
      </c>
      <c r="AAI3" s="111" t="s">
        <v>661</v>
      </c>
      <c r="AAJ3" s="111" t="s">
        <v>661</v>
      </c>
      <c r="AAK3" s="111" t="s">
        <v>661</v>
      </c>
      <c r="AAL3" s="111" t="s">
        <v>661</v>
      </c>
      <c r="AAM3" s="111" t="s">
        <v>661</v>
      </c>
      <c r="AAN3" s="111" t="s">
        <v>661</v>
      </c>
      <c r="AAO3" s="111" t="s">
        <v>661</v>
      </c>
      <c r="AAP3" s="111" t="s">
        <v>661</v>
      </c>
      <c r="AAQ3" s="111" t="s">
        <v>661</v>
      </c>
      <c r="AAR3" s="111" t="s">
        <v>661</v>
      </c>
      <c r="AAS3" s="111" t="s">
        <v>661</v>
      </c>
      <c r="AAT3" s="111" t="s">
        <v>661</v>
      </c>
      <c r="AAU3" s="111" t="s">
        <v>661</v>
      </c>
      <c r="AAV3" s="111" t="s">
        <v>661</v>
      </c>
      <c r="AAW3" s="111" t="s">
        <v>661</v>
      </c>
      <c r="AAX3" s="111" t="s">
        <v>661</v>
      </c>
      <c r="AAY3" s="111" t="s">
        <v>661</v>
      </c>
      <c r="AAZ3" s="111" t="s">
        <v>661</v>
      </c>
      <c r="ABA3" s="111" t="s">
        <v>661</v>
      </c>
      <c r="ABB3" s="111" t="s">
        <v>661</v>
      </c>
      <c r="ABC3" s="111" t="s">
        <v>661</v>
      </c>
      <c r="ABD3" s="111" t="s">
        <v>661</v>
      </c>
      <c r="ABE3" s="111" t="s">
        <v>661</v>
      </c>
      <c r="ABF3" s="111" t="s">
        <v>661</v>
      </c>
      <c r="ABG3" s="111" t="s">
        <v>661</v>
      </c>
      <c r="ABH3" s="111" t="s">
        <v>661</v>
      </c>
      <c r="ABI3" s="111" t="s">
        <v>661</v>
      </c>
      <c r="ABJ3" s="111" t="s">
        <v>661</v>
      </c>
      <c r="ABK3" s="111" t="s">
        <v>661</v>
      </c>
      <c r="ABL3" s="111" t="s">
        <v>661</v>
      </c>
      <c r="ABM3" s="111" t="s">
        <v>661</v>
      </c>
      <c r="ABN3" s="111" t="s">
        <v>661</v>
      </c>
      <c r="ABO3" s="111" t="s">
        <v>661</v>
      </c>
      <c r="ABP3" s="111" t="s">
        <v>661</v>
      </c>
      <c r="ABQ3" s="111" t="s">
        <v>661</v>
      </c>
      <c r="ABR3" s="111" t="s">
        <v>661</v>
      </c>
      <c r="ABS3" s="111" t="s">
        <v>661</v>
      </c>
      <c r="ABT3" s="111" t="s">
        <v>661</v>
      </c>
      <c r="ABU3" s="111" t="s">
        <v>661</v>
      </c>
      <c r="ABV3" s="111" t="s">
        <v>661</v>
      </c>
      <c r="ABW3" s="111" t="s">
        <v>661</v>
      </c>
      <c r="ABX3" s="111" t="s">
        <v>661</v>
      </c>
      <c r="ABY3" s="111" t="s">
        <v>661</v>
      </c>
      <c r="ABZ3" s="111" t="s">
        <v>661</v>
      </c>
      <c r="ACA3" s="111" t="s">
        <v>661</v>
      </c>
      <c r="ACB3" s="111" t="s">
        <v>661</v>
      </c>
      <c r="ACC3" s="111" t="s">
        <v>661</v>
      </c>
      <c r="ACD3" s="111" t="s">
        <v>661</v>
      </c>
      <c r="ACE3" s="111" t="s">
        <v>661</v>
      </c>
      <c r="ACF3" s="111" t="s">
        <v>661</v>
      </c>
      <c r="ACG3" s="111" t="s">
        <v>661</v>
      </c>
      <c r="ACH3" s="111" t="s">
        <v>661</v>
      </c>
      <c r="ACI3" s="111" t="s">
        <v>661</v>
      </c>
      <c r="ACJ3" s="111" t="s">
        <v>661</v>
      </c>
      <c r="ACK3" s="111" t="s">
        <v>661</v>
      </c>
      <c r="ACL3" s="111" t="s">
        <v>661</v>
      </c>
      <c r="ACM3" s="111" t="s">
        <v>661</v>
      </c>
      <c r="ACN3" s="111" t="s">
        <v>661</v>
      </c>
      <c r="ACO3" s="111" t="s">
        <v>661</v>
      </c>
      <c r="ACP3" s="111" t="s">
        <v>661</v>
      </c>
      <c r="ACQ3" s="111" t="s">
        <v>661</v>
      </c>
      <c r="ACR3" s="111" t="s">
        <v>661</v>
      </c>
      <c r="ACS3" s="111" t="s">
        <v>661</v>
      </c>
      <c r="ACT3" s="111" t="s">
        <v>661</v>
      </c>
      <c r="ACU3" s="111" t="s">
        <v>661</v>
      </c>
      <c r="ACV3" s="111" t="s">
        <v>661</v>
      </c>
      <c r="ACW3" s="111" t="s">
        <v>661</v>
      </c>
      <c r="ACX3" s="111" t="s">
        <v>661</v>
      </c>
      <c r="ACY3" s="111" t="s">
        <v>661</v>
      </c>
      <c r="ACZ3" s="111" t="s">
        <v>661</v>
      </c>
      <c r="ADA3" s="111" t="s">
        <v>661</v>
      </c>
      <c r="ADB3" s="111" t="s">
        <v>661</v>
      </c>
      <c r="ADC3" s="111" t="s">
        <v>661</v>
      </c>
      <c r="ADD3" s="111" t="s">
        <v>661</v>
      </c>
      <c r="ADE3" s="111" t="s">
        <v>661</v>
      </c>
      <c r="ADF3" s="111" t="s">
        <v>661</v>
      </c>
      <c r="ADG3" s="111" t="s">
        <v>661</v>
      </c>
      <c r="ADH3" s="111" t="s">
        <v>661</v>
      </c>
      <c r="ADI3" s="111" t="s">
        <v>661</v>
      </c>
      <c r="ADJ3" s="111" t="s">
        <v>661</v>
      </c>
      <c r="ADK3" s="111" t="s">
        <v>661</v>
      </c>
      <c r="ADL3" s="111" t="s">
        <v>661</v>
      </c>
      <c r="ADM3" s="111" t="s">
        <v>661</v>
      </c>
      <c r="ADN3" s="111" t="s">
        <v>661</v>
      </c>
      <c r="ADO3" s="111" t="s">
        <v>661</v>
      </c>
      <c r="ADP3" s="111" t="s">
        <v>661</v>
      </c>
      <c r="ADQ3" s="111" t="s">
        <v>661</v>
      </c>
      <c r="ADR3" s="111" t="s">
        <v>661</v>
      </c>
      <c r="ADS3" s="111" t="s">
        <v>661</v>
      </c>
      <c r="ADT3" s="111" t="s">
        <v>661</v>
      </c>
      <c r="ADU3" s="111" t="s">
        <v>661</v>
      </c>
      <c r="ADV3" s="111" t="s">
        <v>661</v>
      </c>
      <c r="ADW3" s="111" t="s">
        <v>661</v>
      </c>
      <c r="ADX3" s="111" t="s">
        <v>661</v>
      </c>
      <c r="ADY3" s="111" t="s">
        <v>661</v>
      </c>
      <c r="ADZ3" s="111" t="s">
        <v>661</v>
      </c>
      <c r="AEA3" s="111" t="s">
        <v>661</v>
      </c>
      <c r="AEB3" s="111" t="s">
        <v>661</v>
      </c>
      <c r="AEC3" s="111" t="s">
        <v>661</v>
      </c>
      <c r="AED3" s="111" t="s">
        <v>661</v>
      </c>
      <c r="AEE3" s="111" t="s">
        <v>661</v>
      </c>
      <c r="AEF3" s="111" t="s">
        <v>661</v>
      </c>
      <c r="AEG3" s="111" t="s">
        <v>661</v>
      </c>
      <c r="AEH3" s="111" t="s">
        <v>661</v>
      </c>
      <c r="AEI3" s="111" t="s">
        <v>661</v>
      </c>
      <c r="AEJ3" s="111" t="s">
        <v>661</v>
      </c>
      <c r="AEK3" s="111" t="s">
        <v>661</v>
      </c>
      <c r="AEL3" s="111" t="s">
        <v>661</v>
      </c>
      <c r="AEM3" s="111" t="s">
        <v>661</v>
      </c>
      <c r="AEN3" s="111" t="s">
        <v>661</v>
      </c>
      <c r="AEO3" s="111" t="s">
        <v>661</v>
      </c>
      <c r="AEP3" s="111" t="s">
        <v>661</v>
      </c>
      <c r="AEQ3" s="111" t="s">
        <v>661</v>
      </c>
      <c r="AER3" s="111" t="s">
        <v>661</v>
      </c>
      <c r="AES3" s="111" t="s">
        <v>661</v>
      </c>
      <c r="AET3" s="111" t="s">
        <v>661</v>
      </c>
      <c r="AEU3" s="111" t="s">
        <v>661</v>
      </c>
      <c r="AEV3" s="111" t="s">
        <v>661</v>
      </c>
      <c r="AEW3" s="111" t="s">
        <v>661</v>
      </c>
      <c r="AEX3" s="111" t="s">
        <v>661</v>
      </c>
      <c r="AEY3" s="111" t="s">
        <v>661</v>
      </c>
      <c r="AEZ3" s="111" t="s">
        <v>661</v>
      </c>
      <c r="AFA3" s="111" t="s">
        <v>661</v>
      </c>
      <c r="AFB3" s="111" t="s">
        <v>661</v>
      </c>
      <c r="AFC3" s="111" t="s">
        <v>661</v>
      </c>
      <c r="AFD3" s="111" t="s">
        <v>661</v>
      </c>
      <c r="AFE3" s="111" t="s">
        <v>661</v>
      </c>
      <c r="AFF3" s="111" t="s">
        <v>661</v>
      </c>
      <c r="AFG3" s="111" t="s">
        <v>661</v>
      </c>
      <c r="AFH3" s="111" t="s">
        <v>661</v>
      </c>
      <c r="AFI3" s="111" t="s">
        <v>661</v>
      </c>
      <c r="AFJ3" s="111" t="s">
        <v>661</v>
      </c>
      <c r="AFK3" s="111" t="s">
        <v>661</v>
      </c>
      <c r="AFL3" s="111" t="s">
        <v>661</v>
      </c>
      <c r="AFM3" s="111" t="s">
        <v>661</v>
      </c>
      <c r="AFN3" s="111" t="s">
        <v>661</v>
      </c>
      <c r="AFO3" s="111" t="s">
        <v>661</v>
      </c>
      <c r="AFP3" s="111" t="s">
        <v>661</v>
      </c>
      <c r="AFQ3" s="111" t="s">
        <v>661</v>
      </c>
      <c r="AFR3" s="111" t="s">
        <v>661</v>
      </c>
      <c r="AFS3" s="111" t="s">
        <v>661</v>
      </c>
      <c r="AFT3" s="111" t="s">
        <v>661</v>
      </c>
      <c r="AFU3" s="111" t="s">
        <v>661</v>
      </c>
      <c r="AFV3" s="111" t="s">
        <v>661</v>
      </c>
      <c r="AFW3" s="111" t="s">
        <v>661</v>
      </c>
      <c r="AFX3" s="111" t="s">
        <v>661</v>
      </c>
      <c r="AFY3" s="111" t="s">
        <v>661</v>
      </c>
      <c r="AFZ3" s="111" t="s">
        <v>661</v>
      </c>
      <c r="AGA3" s="111" t="s">
        <v>661</v>
      </c>
      <c r="AGB3" s="111" t="s">
        <v>661</v>
      </c>
      <c r="AGC3" s="111" t="s">
        <v>661</v>
      </c>
      <c r="AGD3" s="111" t="s">
        <v>661</v>
      </c>
      <c r="AGE3" s="111" t="s">
        <v>661</v>
      </c>
      <c r="AGF3" s="111" t="s">
        <v>661</v>
      </c>
      <c r="AGG3" s="111" t="s">
        <v>661</v>
      </c>
      <c r="AGH3" s="111" t="s">
        <v>661</v>
      </c>
      <c r="AGI3" s="111" t="s">
        <v>661</v>
      </c>
      <c r="AGJ3" s="111" t="s">
        <v>661</v>
      </c>
      <c r="AGK3" s="111" t="s">
        <v>661</v>
      </c>
      <c r="AGL3" s="111" t="s">
        <v>661</v>
      </c>
      <c r="AGM3" s="111" t="s">
        <v>661</v>
      </c>
      <c r="AGN3" s="111" t="s">
        <v>661</v>
      </c>
      <c r="AGO3" s="111" t="s">
        <v>661</v>
      </c>
      <c r="AGP3" s="111" t="s">
        <v>661</v>
      </c>
      <c r="AGQ3" s="111" t="s">
        <v>661</v>
      </c>
      <c r="AGR3" s="111" t="s">
        <v>661</v>
      </c>
      <c r="AGS3" s="111" t="s">
        <v>661</v>
      </c>
      <c r="AGT3" s="111" t="s">
        <v>661</v>
      </c>
      <c r="AGU3" s="111" t="s">
        <v>661</v>
      </c>
      <c r="AGV3" s="111" t="s">
        <v>661</v>
      </c>
      <c r="AGW3" s="111" t="s">
        <v>661</v>
      </c>
      <c r="AGX3" s="111" t="s">
        <v>661</v>
      </c>
      <c r="AGY3" s="111" t="s">
        <v>661</v>
      </c>
      <c r="AGZ3" s="111" t="s">
        <v>661</v>
      </c>
      <c r="AHA3" s="111" t="s">
        <v>661</v>
      </c>
      <c r="AHB3" s="111" t="s">
        <v>661</v>
      </c>
      <c r="AHC3" s="111" t="s">
        <v>661</v>
      </c>
      <c r="AHD3" s="111" t="s">
        <v>661</v>
      </c>
      <c r="AHE3" s="111" t="s">
        <v>661</v>
      </c>
      <c r="AHF3" s="111" t="s">
        <v>661</v>
      </c>
      <c r="AHG3" s="111" t="s">
        <v>661</v>
      </c>
      <c r="AHH3" s="111" t="s">
        <v>661</v>
      </c>
      <c r="AHI3" s="111" t="s">
        <v>661</v>
      </c>
      <c r="AHJ3" s="111" t="s">
        <v>661</v>
      </c>
      <c r="AHK3" s="111" t="s">
        <v>661</v>
      </c>
      <c r="AHL3" s="111" t="s">
        <v>661</v>
      </c>
      <c r="AHM3" s="111" t="s">
        <v>661</v>
      </c>
      <c r="AHN3" s="111" t="s">
        <v>661</v>
      </c>
      <c r="AHO3" s="111" t="s">
        <v>661</v>
      </c>
      <c r="AHP3" s="111" t="s">
        <v>661</v>
      </c>
      <c r="AHQ3" s="111" t="s">
        <v>661</v>
      </c>
      <c r="AHR3" s="111" t="s">
        <v>661</v>
      </c>
      <c r="AHS3" s="111" t="s">
        <v>661</v>
      </c>
      <c r="AHT3" s="111" t="s">
        <v>661</v>
      </c>
      <c r="AHU3" s="111" t="s">
        <v>661</v>
      </c>
      <c r="AHV3" s="111" t="s">
        <v>661</v>
      </c>
      <c r="AHW3" s="111" t="s">
        <v>661</v>
      </c>
      <c r="AHX3" s="111" t="s">
        <v>661</v>
      </c>
      <c r="AHY3" s="111" t="s">
        <v>661</v>
      </c>
      <c r="AHZ3" s="111" t="s">
        <v>661</v>
      </c>
      <c r="AIA3" s="111" t="s">
        <v>661</v>
      </c>
      <c r="AIB3" s="111" t="s">
        <v>661</v>
      </c>
      <c r="AIC3" s="111" t="s">
        <v>661</v>
      </c>
      <c r="AID3" s="111" t="s">
        <v>661</v>
      </c>
      <c r="AIE3" s="111" t="s">
        <v>661</v>
      </c>
      <c r="AIF3" s="111" t="s">
        <v>661</v>
      </c>
      <c r="AIG3" s="111" t="s">
        <v>661</v>
      </c>
      <c r="AIH3" s="111" t="s">
        <v>661</v>
      </c>
      <c r="AII3" s="111" t="s">
        <v>661</v>
      </c>
      <c r="AIJ3" s="111" t="s">
        <v>661</v>
      </c>
      <c r="AIK3" s="111" t="s">
        <v>661</v>
      </c>
      <c r="AIL3" s="111" t="s">
        <v>661</v>
      </c>
      <c r="AIM3" s="111" t="s">
        <v>661</v>
      </c>
      <c r="AIN3" s="111" t="s">
        <v>661</v>
      </c>
      <c r="AIO3" s="111" t="s">
        <v>661</v>
      </c>
      <c r="AIP3" s="111" t="s">
        <v>661</v>
      </c>
      <c r="AIQ3" s="111" t="s">
        <v>661</v>
      </c>
      <c r="AIR3" s="111" t="s">
        <v>661</v>
      </c>
      <c r="AIS3" s="111" t="s">
        <v>661</v>
      </c>
      <c r="AIT3" s="111" t="s">
        <v>661</v>
      </c>
      <c r="AIU3" s="111" t="s">
        <v>661</v>
      </c>
      <c r="AIV3" s="111" t="s">
        <v>661</v>
      </c>
      <c r="AIW3" s="111" t="s">
        <v>661</v>
      </c>
      <c r="AIX3" s="111" t="s">
        <v>661</v>
      </c>
      <c r="AIY3" s="111" t="s">
        <v>661</v>
      </c>
      <c r="AIZ3" s="111" t="s">
        <v>661</v>
      </c>
      <c r="AJA3" s="111" t="s">
        <v>661</v>
      </c>
      <c r="AJB3" s="111" t="s">
        <v>661</v>
      </c>
      <c r="AJC3" s="111" t="s">
        <v>661</v>
      </c>
      <c r="AJD3" s="111" t="s">
        <v>661</v>
      </c>
      <c r="AJE3" s="111" t="s">
        <v>661</v>
      </c>
      <c r="AJF3" s="111" t="s">
        <v>661</v>
      </c>
      <c r="AJG3" s="111" t="s">
        <v>661</v>
      </c>
      <c r="AJH3" s="111" t="s">
        <v>661</v>
      </c>
      <c r="AJI3" s="111" t="s">
        <v>661</v>
      </c>
      <c r="AJJ3" s="111" t="s">
        <v>661</v>
      </c>
      <c r="AJK3" s="111" t="s">
        <v>661</v>
      </c>
      <c r="AJL3" s="111" t="s">
        <v>661</v>
      </c>
      <c r="AJM3" s="111" t="s">
        <v>661</v>
      </c>
      <c r="AJN3" s="111" t="s">
        <v>661</v>
      </c>
      <c r="AJO3" s="111" t="s">
        <v>661</v>
      </c>
      <c r="AJP3" s="111" t="s">
        <v>661</v>
      </c>
      <c r="AJQ3" s="111" t="s">
        <v>661</v>
      </c>
      <c r="AJR3" s="111" t="s">
        <v>661</v>
      </c>
      <c r="AJS3" s="111" t="s">
        <v>661</v>
      </c>
      <c r="AJT3" s="111" t="s">
        <v>661</v>
      </c>
      <c r="AJU3" s="111" t="s">
        <v>661</v>
      </c>
      <c r="AJV3" s="111" t="s">
        <v>661</v>
      </c>
      <c r="AJW3" s="111" t="s">
        <v>661</v>
      </c>
      <c r="AJX3" s="111" t="s">
        <v>661</v>
      </c>
      <c r="AJY3" s="111" t="s">
        <v>661</v>
      </c>
      <c r="AJZ3" s="111" t="s">
        <v>661</v>
      </c>
      <c r="AKA3" s="111" t="s">
        <v>661</v>
      </c>
      <c r="AKB3" s="111" t="s">
        <v>661</v>
      </c>
      <c r="AKC3" s="111" t="s">
        <v>661</v>
      </c>
      <c r="AKD3" s="111" t="s">
        <v>661</v>
      </c>
      <c r="AKE3" s="111" t="s">
        <v>661</v>
      </c>
      <c r="AKF3" s="111" t="s">
        <v>661</v>
      </c>
      <c r="AKG3" s="111" t="s">
        <v>661</v>
      </c>
      <c r="AKH3" s="111" t="s">
        <v>661</v>
      </c>
      <c r="AKI3" s="111" t="s">
        <v>661</v>
      </c>
      <c r="AKJ3" s="111" t="s">
        <v>661</v>
      </c>
      <c r="AKK3" s="111" t="s">
        <v>661</v>
      </c>
      <c r="AKL3" s="111" t="s">
        <v>661</v>
      </c>
      <c r="AKM3" s="111" t="s">
        <v>661</v>
      </c>
      <c r="AKN3" s="111" t="s">
        <v>661</v>
      </c>
      <c r="AKO3" s="111" t="s">
        <v>661</v>
      </c>
      <c r="AKP3" s="111" t="s">
        <v>661</v>
      </c>
      <c r="AKQ3" s="111" t="s">
        <v>661</v>
      </c>
      <c r="AKR3" s="111" t="s">
        <v>661</v>
      </c>
      <c r="AKS3" s="111" t="s">
        <v>661</v>
      </c>
      <c r="AKT3" s="111" t="s">
        <v>661</v>
      </c>
      <c r="AKU3" s="111" t="s">
        <v>661</v>
      </c>
      <c r="AKV3" s="111" t="s">
        <v>661</v>
      </c>
      <c r="AKW3" s="111" t="s">
        <v>661</v>
      </c>
      <c r="AKX3" s="111" t="s">
        <v>661</v>
      </c>
      <c r="AKY3" s="111" t="s">
        <v>661</v>
      </c>
      <c r="AKZ3" s="111" t="s">
        <v>661</v>
      </c>
      <c r="ALA3" s="111" t="s">
        <v>661</v>
      </c>
      <c r="ALB3" s="111" t="s">
        <v>661</v>
      </c>
      <c r="ALC3" s="111" t="s">
        <v>661</v>
      </c>
      <c r="ALD3" s="111" t="s">
        <v>661</v>
      </c>
      <c r="ALE3" s="111" t="s">
        <v>661</v>
      </c>
      <c r="ALF3" s="111" t="s">
        <v>661</v>
      </c>
      <c r="ALG3" s="111" t="s">
        <v>661</v>
      </c>
      <c r="ALH3" s="111" t="s">
        <v>661</v>
      </c>
      <c r="ALI3" s="111" t="s">
        <v>661</v>
      </c>
      <c r="ALJ3" s="111" t="s">
        <v>661</v>
      </c>
      <c r="ALK3" s="111" t="s">
        <v>661</v>
      </c>
      <c r="ALL3" s="111" t="s">
        <v>661</v>
      </c>
      <c r="ALM3" s="111" t="s">
        <v>661</v>
      </c>
      <c r="ALN3" s="111" t="s">
        <v>661</v>
      </c>
      <c r="ALO3" s="111" t="s">
        <v>661</v>
      </c>
      <c r="ALP3" s="111" t="s">
        <v>661</v>
      </c>
      <c r="ALQ3" s="111" t="s">
        <v>661</v>
      </c>
      <c r="ALR3" s="111" t="s">
        <v>661</v>
      </c>
      <c r="ALS3" s="111" t="s">
        <v>661</v>
      </c>
      <c r="ALT3" s="111" t="s">
        <v>661</v>
      </c>
      <c r="ALU3" s="111" t="s">
        <v>661</v>
      </c>
      <c r="ALV3" s="111" t="s">
        <v>661</v>
      </c>
      <c r="ALW3" s="111" t="s">
        <v>661</v>
      </c>
      <c r="ALX3" s="111" t="s">
        <v>661</v>
      </c>
      <c r="ALY3" s="111" t="s">
        <v>661</v>
      </c>
      <c r="ALZ3" s="111" t="s">
        <v>661</v>
      </c>
      <c r="AMA3" s="111" t="s">
        <v>661</v>
      </c>
      <c r="AMB3" s="111" t="s">
        <v>661</v>
      </c>
      <c r="AMC3" s="111" t="s">
        <v>661</v>
      </c>
      <c r="AMD3" s="111" t="s">
        <v>661</v>
      </c>
      <c r="AME3" s="111" t="s">
        <v>661</v>
      </c>
      <c r="AMF3" s="111" t="s">
        <v>661</v>
      </c>
      <c r="AMG3" s="111" t="s">
        <v>661</v>
      </c>
      <c r="AMH3" s="111" t="s">
        <v>661</v>
      </c>
      <c r="AMI3" s="111" t="s">
        <v>661</v>
      </c>
      <c r="AMJ3" s="111" t="s">
        <v>661</v>
      </c>
      <c r="AMK3" s="111" t="s">
        <v>661</v>
      </c>
      <c r="AML3" s="111" t="s">
        <v>661</v>
      </c>
      <c r="AMM3" s="111" t="s">
        <v>661</v>
      </c>
      <c r="AMN3" s="111" t="s">
        <v>661</v>
      </c>
      <c r="AMO3" s="111" t="s">
        <v>661</v>
      </c>
      <c r="AMP3" s="111" t="s">
        <v>661</v>
      </c>
      <c r="AMQ3" s="111" t="s">
        <v>661</v>
      </c>
      <c r="AMR3" s="111" t="s">
        <v>661</v>
      </c>
      <c r="AMS3" s="111" t="s">
        <v>661</v>
      </c>
      <c r="AMT3" s="111" t="s">
        <v>661</v>
      </c>
      <c r="AMU3" s="111" t="s">
        <v>661</v>
      </c>
      <c r="AMV3" s="111" t="s">
        <v>661</v>
      </c>
      <c r="AMW3" s="111" t="s">
        <v>661</v>
      </c>
      <c r="AMX3" s="111" t="s">
        <v>661</v>
      </c>
      <c r="AMY3" s="111" t="s">
        <v>661</v>
      </c>
      <c r="AMZ3" s="111" t="s">
        <v>661</v>
      </c>
      <c r="ANA3" s="111" t="s">
        <v>661</v>
      </c>
      <c r="ANB3" s="111" t="s">
        <v>661</v>
      </c>
      <c r="ANC3" s="111" t="s">
        <v>661</v>
      </c>
      <c r="AND3" s="111" t="s">
        <v>661</v>
      </c>
      <c r="ANE3" s="111" t="s">
        <v>661</v>
      </c>
      <c r="ANF3" s="111" t="s">
        <v>661</v>
      </c>
      <c r="ANG3" s="111" t="s">
        <v>661</v>
      </c>
      <c r="ANH3" s="111" t="s">
        <v>661</v>
      </c>
      <c r="ANI3" s="111" t="s">
        <v>661</v>
      </c>
      <c r="ANJ3" s="111" t="s">
        <v>661</v>
      </c>
      <c r="ANK3" s="111" t="s">
        <v>661</v>
      </c>
      <c r="ANL3" s="111" t="s">
        <v>661</v>
      </c>
      <c r="ANM3" s="111" t="s">
        <v>661</v>
      </c>
      <c r="ANN3" s="111" t="s">
        <v>661</v>
      </c>
      <c r="ANO3" s="111" t="s">
        <v>661</v>
      </c>
      <c r="ANP3" s="111" t="s">
        <v>661</v>
      </c>
      <c r="ANQ3" s="111" t="s">
        <v>661</v>
      </c>
      <c r="ANR3" s="111" t="s">
        <v>661</v>
      </c>
      <c r="ANS3" s="111" t="s">
        <v>661</v>
      </c>
      <c r="ANT3" s="111" t="s">
        <v>661</v>
      </c>
      <c r="ANU3" s="111" t="s">
        <v>661</v>
      </c>
      <c r="ANV3" s="111" t="s">
        <v>661</v>
      </c>
      <c r="ANW3" s="111" t="s">
        <v>661</v>
      </c>
      <c r="ANX3" s="111" t="s">
        <v>661</v>
      </c>
      <c r="ANY3" s="111" t="s">
        <v>661</v>
      </c>
      <c r="ANZ3" s="111" t="s">
        <v>661</v>
      </c>
      <c r="AOA3" s="111" t="s">
        <v>661</v>
      </c>
      <c r="AOB3" s="111" t="s">
        <v>661</v>
      </c>
      <c r="AOC3" s="111" t="s">
        <v>661</v>
      </c>
      <c r="AOD3" s="111" t="s">
        <v>661</v>
      </c>
      <c r="AOE3" s="111" t="s">
        <v>661</v>
      </c>
      <c r="AOF3" s="111" t="s">
        <v>661</v>
      </c>
      <c r="AOG3" s="111" t="s">
        <v>661</v>
      </c>
      <c r="AOH3" s="111" t="s">
        <v>661</v>
      </c>
      <c r="AOI3" s="111" t="s">
        <v>661</v>
      </c>
      <c r="AOJ3" s="111" t="s">
        <v>661</v>
      </c>
      <c r="AOK3" s="111" t="s">
        <v>661</v>
      </c>
      <c r="AOL3" s="111" t="s">
        <v>661</v>
      </c>
      <c r="AOM3" s="111" t="s">
        <v>661</v>
      </c>
      <c r="AON3" s="111" t="s">
        <v>661</v>
      </c>
      <c r="AOO3" s="111" t="s">
        <v>661</v>
      </c>
      <c r="AOP3" s="111" t="s">
        <v>661</v>
      </c>
      <c r="AOQ3" s="111" t="s">
        <v>661</v>
      </c>
      <c r="AOR3" s="111" t="s">
        <v>661</v>
      </c>
      <c r="AOS3" s="111" t="s">
        <v>661</v>
      </c>
      <c r="AOT3" s="111" t="s">
        <v>661</v>
      </c>
      <c r="AOU3" s="111" t="s">
        <v>661</v>
      </c>
      <c r="AOV3" s="111" t="s">
        <v>661</v>
      </c>
      <c r="AOW3" s="111" t="s">
        <v>661</v>
      </c>
      <c r="AOX3" s="111" t="s">
        <v>661</v>
      </c>
      <c r="AOY3" s="111" t="s">
        <v>661</v>
      </c>
      <c r="AOZ3" s="111" t="s">
        <v>661</v>
      </c>
      <c r="APA3" s="111" t="s">
        <v>661</v>
      </c>
      <c r="APB3" s="111" t="s">
        <v>661</v>
      </c>
      <c r="APC3" s="111" t="s">
        <v>661</v>
      </c>
      <c r="APD3" s="111" t="s">
        <v>661</v>
      </c>
      <c r="APE3" s="111" t="s">
        <v>661</v>
      </c>
      <c r="APF3" s="111" t="s">
        <v>661</v>
      </c>
      <c r="APG3" s="111" t="s">
        <v>661</v>
      </c>
      <c r="APH3" s="111" t="s">
        <v>661</v>
      </c>
      <c r="API3" s="111" t="s">
        <v>661</v>
      </c>
      <c r="APJ3" s="111" t="s">
        <v>661</v>
      </c>
      <c r="APK3" s="111" t="s">
        <v>661</v>
      </c>
      <c r="APL3" s="111" t="s">
        <v>661</v>
      </c>
      <c r="APM3" s="111" t="s">
        <v>661</v>
      </c>
      <c r="APN3" s="111" t="s">
        <v>661</v>
      </c>
      <c r="APO3" s="111" t="s">
        <v>661</v>
      </c>
      <c r="APP3" s="111" t="s">
        <v>661</v>
      </c>
      <c r="APQ3" s="111" t="s">
        <v>661</v>
      </c>
      <c r="APR3" s="111" t="s">
        <v>661</v>
      </c>
      <c r="APS3" s="111" t="s">
        <v>661</v>
      </c>
      <c r="APT3" s="111" t="s">
        <v>661</v>
      </c>
      <c r="APU3" s="111" t="s">
        <v>661</v>
      </c>
      <c r="APV3" s="111" t="s">
        <v>661</v>
      </c>
      <c r="APW3" s="111" t="s">
        <v>661</v>
      </c>
      <c r="APX3" s="111" t="s">
        <v>661</v>
      </c>
      <c r="APY3" s="111" t="s">
        <v>661</v>
      </c>
      <c r="APZ3" s="111" t="s">
        <v>661</v>
      </c>
      <c r="AQA3" s="111" t="s">
        <v>661</v>
      </c>
      <c r="AQB3" s="111" t="s">
        <v>661</v>
      </c>
      <c r="AQC3" s="111" t="s">
        <v>661</v>
      </c>
      <c r="AQD3" s="111" t="s">
        <v>661</v>
      </c>
      <c r="AQE3" s="111" t="s">
        <v>661</v>
      </c>
      <c r="AQF3" s="111" t="s">
        <v>661</v>
      </c>
      <c r="AQG3" s="111" t="s">
        <v>661</v>
      </c>
      <c r="AQH3" s="111" t="s">
        <v>661</v>
      </c>
      <c r="AQI3" s="111" t="s">
        <v>661</v>
      </c>
      <c r="AQJ3" s="111" t="s">
        <v>661</v>
      </c>
      <c r="AQK3" s="111" t="s">
        <v>661</v>
      </c>
      <c r="AQL3" s="111" t="s">
        <v>661</v>
      </c>
      <c r="AQM3" s="111" t="s">
        <v>661</v>
      </c>
      <c r="AQN3" s="111" t="s">
        <v>661</v>
      </c>
      <c r="AQO3" s="111" t="s">
        <v>661</v>
      </c>
      <c r="AQP3" s="111" t="s">
        <v>661</v>
      </c>
      <c r="AQQ3" s="111" t="s">
        <v>661</v>
      </c>
      <c r="AQR3" s="111" t="s">
        <v>661</v>
      </c>
      <c r="AQS3" s="111" t="s">
        <v>661</v>
      </c>
      <c r="AQT3" s="111" t="s">
        <v>661</v>
      </c>
      <c r="AQU3" s="111" t="s">
        <v>661</v>
      </c>
      <c r="AQV3" s="111" t="s">
        <v>661</v>
      </c>
      <c r="AQW3" s="111" t="s">
        <v>661</v>
      </c>
      <c r="AQX3" s="111" t="s">
        <v>661</v>
      </c>
      <c r="AQY3" s="111" t="s">
        <v>661</v>
      </c>
      <c r="AQZ3" s="111" t="s">
        <v>661</v>
      </c>
      <c r="ARA3" s="111" t="s">
        <v>661</v>
      </c>
      <c r="ARB3" s="111" t="s">
        <v>661</v>
      </c>
      <c r="ARC3" s="111" t="s">
        <v>661</v>
      </c>
      <c r="ARD3" s="111" t="s">
        <v>661</v>
      </c>
      <c r="ARE3" s="111" t="s">
        <v>661</v>
      </c>
      <c r="ARF3" s="111" t="s">
        <v>661</v>
      </c>
      <c r="ARG3" s="111" t="s">
        <v>661</v>
      </c>
      <c r="ARH3" s="111" t="s">
        <v>661</v>
      </c>
      <c r="ARI3" s="111" t="s">
        <v>661</v>
      </c>
      <c r="ARJ3" s="111" t="s">
        <v>661</v>
      </c>
      <c r="ARK3" s="111" t="s">
        <v>661</v>
      </c>
      <c r="ARL3" s="111" t="s">
        <v>661</v>
      </c>
      <c r="ARM3" s="111" t="s">
        <v>661</v>
      </c>
      <c r="ARN3" s="111" t="s">
        <v>661</v>
      </c>
      <c r="ARO3" s="111" t="s">
        <v>661</v>
      </c>
      <c r="ARP3" s="111" t="s">
        <v>661</v>
      </c>
      <c r="ARQ3" s="111" t="s">
        <v>661</v>
      </c>
      <c r="ARR3" s="111" t="s">
        <v>661</v>
      </c>
      <c r="ARS3" s="111" t="s">
        <v>661</v>
      </c>
      <c r="ART3" s="111" t="s">
        <v>661</v>
      </c>
      <c r="ARU3" s="111" t="s">
        <v>661</v>
      </c>
      <c r="ARV3" s="111" t="s">
        <v>661</v>
      </c>
      <c r="ARW3" s="111" t="s">
        <v>661</v>
      </c>
      <c r="ARX3" s="111" t="s">
        <v>661</v>
      </c>
      <c r="ARY3" s="111" t="s">
        <v>661</v>
      </c>
      <c r="ARZ3" s="111" t="s">
        <v>661</v>
      </c>
      <c r="ASA3" s="111" t="s">
        <v>661</v>
      </c>
      <c r="ASB3" s="111" t="s">
        <v>661</v>
      </c>
      <c r="ASC3" s="111" t="s">
        <v>661</v>
      </c>
      <c r="ASD3" s="111" t="s">
        <v>661</v>
      </c>
      <c r="ASE3" s="111" t="s">
        <v>661</v>
      </c>
      <c r="ASF3" s="111" t="s">
        <v>661</v>
      </c>
      <c r="ASG3" s="111" t="s">
        <v>661</v>
      </c>
      <c r="ASH3" s="111" t="s">
        <v>661</v>
      </c>
      <c r="ASI3" s="111" t="s">
        <v>661</v>
      </c>
      <c r="ASJ3" s="111" t="s">
        <v>661</v>
      </c>
      <c r="ASK3" s="111" t="s">
        <v>661</v>
      </c>
      <c r="ASL3" s="111" t="s">
        <v>661</v>
      </c>
      <c r="ASM3" s="111" t="s">
        <v>661</v>
      </c>
      <c r="ASN3" s="111" t="s">
        <v>661</v>
      </c>
      <c r="ASO3" s="111" t="s">
        <v>661</v>
      </c>
      <c r="ASP3" s="111" t="s">
        <v>661</v>
      </c>
      <c r="ASQ3" s="111" t="s">
        <v>661</v>
      </c>
      <c r="ASR3" s="111" t="s">
        <v>661</v>
      </c>
      <c r="ASS3" s="111" t="s">
        <v>661</v>
      </c>
      <c r="AST3" s="111" t="s">
        <v>661</v>
      </c>
      <c r="ASU3" s="111" t="s">
        <v>661</v>
      </c>
      <c r="ASV3" s="111" t="s">
        <v>661</v>
      </c>
      <c r="ASW3" s="111" t="s">
        <v>661</v>
      </c>
      <c r="ASX3" s="111" t="s">
        <v>661</v>
      </c>
      <c r="ASY3" s="111" t="s">
        <v>661</v>
      </c>
      <c r="ASZ3" s="111" t="s">
        <v>661</v>
      </c>
      <c r="ATA3" s="111" t="s">
        <v>661</v>
      </c>
      <c r="ATB3" s="111" t="s">
        <v>661</v>
      </c>
      <c r="ATC3" s="111" t="s">
        <v>661</v>
      </c>
      <c r="ATD3" s="111" t="s">
        <v>661</v>
      </c>
      <c r="ATE3" s="111" t="s">
        <v>661</v>
      </c>
      <c r="ATF3" s="111" t="s">
        <v>661</v>
      </c>
      <c r="ATG3" s="111" t="s">
        <v>661</v>
      </c>
      <c r="ATH3" s="111" t="s">
        <v>661</v>
      </c>
      <c r="ATI3" s="111" t="s">
        <v>661</v>
      </c>
      <c r="ATJ3" s="111" t="s">
        <v>661</v>
      </c>
      <c r="ATK3" s="111" t="s">
        <v>661</v>
      </c>
      <c r="ATL3" s="111" t="s">
        <v>661</v>
      </c>
      <c r="ATM3" s="111" t="s">
        <v>661</v>
      </c>
      <c r="ATN3" s="111" t="s">
        <v>661</v>
      </c>
      <c r="ATO3" s="111" t="s">
        <v>661</v>
      </c>
      <c r="ATP3" s="111" t="s">
        <v>661</v>
      </c>
      <c r="ATQ3" s="111" t="s">
        <v>661</v>
      </c>
      <c r="ATR3" s="111" t="s">
        <v>661</v>
      </c>
      <c r="ATS3" s="111" t="s">
        <v>661</v>
      </c>
      <c r="ATT3" s="111" t="s">
        <v>661</v>
      </c>
      <c r="ATU3" s="111" t="s">
        <v>661</v>
      </c>
      <c r="ATV3" s="111" t="s">
        <v>661</v>
      </c>
      <c r="ATW3" s="111" t="s">
        <v>661</v>
      </c>
      <c r="ATX3" s="111" t="s">
        <v>661</v>
      </c>
      <c r="ATY3" s="111" t="s">
        <v>661</v>
      </c>
      <c r="ATZ3" s="111" t="s">
        <v>661</v>
      </c>
      <c r="AUA3" s="111" t="s">
        <v>661</v>
      </c>
      <c r="AUB3" s="111" t="s">
        <v>661</v>
      </c>
      <c r="AUC3" s="111" t="s">
        <v>661</v>
      </c>
      <c r="AUD3" s="111" t="s">
        <v>661</v>
      </c>
      <c r="AUE3" s="111" t="s">
        <v>661</v>
      </c>
      <c r="AUF3" s="111" t="s">
        <v>661</v>
      </c>
      <c r="AUG3" s="111" t="s">
        <v>661</v>
      </c>
      <c r="AUH3" s="111" t="s">
        <v>661</v>
      </c>
      <c r="AUI3" s="111" t="s">
        <v>661</v>
      </c>
      <c r="AUJ3" s="111" t="s">
        <v>661</v>
      </c>
      <c r="AUK3" s="111" t="s">
        <v>661</v>
      </c>
      <c r="AUL3" s="111" t="s">
        <v>661</v>
      </c>
      <c r="AUM3" s="111" t="s">
        <v>661</v>
      </c>
      <c r="AUN3" s="111" t="s">
        <v>661</v>
      </c>
      <c r="AUO3" s="111" t="s">
        <v>661</v>
      </c>
      <c r="AUP3" s="111" t="s">
        <v>661</v>
      </c>
      <c r="AUQ3" s="111" t="s">
        <v>661</v>
      </c>
      <c r="AUR3" s="111" t="s">
        <v>661</v>
      </c>
      <c r="AUS3" s="111" t="s">
        <v>661</v>
      </c>
      <c r="AUT3" s="111" t="s">
        <v>661</v>
      </c>
      <c r="AUU3" s="111" t="s">
        <v>661</v>
      </c>
      <c r="AUV3" s="111" t="s">
        <v>661</v>
      </c>
      <c r="AUW3" s="111" t="s">
        <v>661</v>
      </c>
      <c r="AUX3" s="111" t="s">
        <v>661</v>
      </c>
      <c r="AUY3" s="111" t="s">
        <v>661</v>
      </c>
      <c r="AUZ3" s="111" t="s">
        <v>661</v>
      </c>
      <c r="AVA3" s="111" t="s">
        <v>661</v>
      </c>
      <c r="AVB3" s="111" t="s">
        <v>661</v>
      </c>
      <c r="AVC3" s="111" t="s">
        <v>661</v>
      </c>
      <c r="AVD3" s="111" t="s">
        <v>661</v>
      </c>
      <c r="AVE3" s="111" t="s">
        <v>661</v>
      </c>
      <c r="AVF3" s="111" t="s">
        <v>661</v>
      </c>
      <c r="AVG3" s="111" t="s">
        <v>661</v>
      </c>
      <c r="AVH3" s="111" t="s">
        <v>661</v>
      </c>
      <c r="AVI3" s="111" t="s">
        <v>661</v>
      </c>
      <c r="AVJ3" s="111" t="s">
        <v>661</v>
      </c>
      <c r="AVK3" s="111" t="s">
        <v>661</v>
      </c>
      <c r="AVL3" s="111" t="s">
        <v>661</v>
      </c>
      <c r="AVM3" s="111" t="s">
        <v>661</v>
      </c>
      <c r="AVN3" s="111" t="s">
        <v>661</v>
      </c>
      <c r="AVO3" s="111" t="s">
        <v>661</v>
      </c>
      <c r="AVP3" s="111" t="s">
        <v>661</v>
      </c>
      <c r="AVQ3" s="111" t="s">
        <v>661</v>
      </c>
      <c r="AVR3" s="111" t="s">
        <v>661</v>
      </c>
      <c r="AVS3" s="111" t="s">
        <v>661</v>
      </c>
      <c r="AVT3" s="111" t="s">
        <v>661</v>
      </c>
      <c r="AVU3" s="111" t="s">
        <v>661</v>
      </c>
      <c r="AVV3" s="111" t="s">
        <v>661</v>
      </c>
      <c r="AVW3" s="111" t="s">
        <v>661</v>
      </c>
      <c r="AVX3" s="111" t="s">
        <v>661</v>
      </c>
      <c r="AVY3" s="111" t="s">
        <v>661</v>
      </c>
      <c r="AVZ3" s="111" t="s">
        <v>661</v>
      </c>
      <c r="AWA3" s="111" t="s">
        <v>661</v>
      </c>
      <c r="AWB3" s="111" t="s">
        <v>661</v>
      </c>
      <c r="AWC3" s="111" t="s">
        <v>661</v>
      </c>
      <c r="AWD3" s="111" t="s">
        <v>661</v>
      </c>
      <c r="AWE3" s="111" t="s">
        <v>661</v>
      </c>
      <c r="AWF3" s="111" t="s">
        <v>661</v>
      </c>
      <c r="AWG3" s="111" t="s">
        <v>661</v>
      </c>
      <c r="AWH3" s="111" t="s">
        <v>661</v>
      </c>
      <c r="AWI3" s="111" t="s">
        <v>661</v>
      </c>
      <c r="AWJ3" s="111" t="s">
        <v>661</v>
      </c>
      <c r="AWK3" s="111" t="s">
        <v>661</v>
      </c>
      <c r="AWL3" s="111" t="s">
        <v>661</v>
      </c>
      <c r="AWM3" s="111" t="s">
        <v>661</v>
      </c>
      <c r="AWN3" s="111" t="s">
        <v>661</v>
      </c>
      <c r="AWO3" s="111" t="s">
        <v>661</v>
      </c>
      <c r="AWP3" s="111" t="s">
        <v>661</v>
      </c>
      <c r="AWQ3" s="111" t="s">
        <v>661</v>
      </c>
      <c r="AWR3" s="111" t="s">
        <v>661</v>
      </c>
      <c r="AWS3" s="111" t="s">
        <v>661</v>
      </c>
      <c r="AWT3" s="111" t="s">
        <v>661</v>
      </c>
      <c r="AWU3" s="111" t="s">
        <v>661</v>
      </c>
      <c r="AWV3" s="111" t="s">
        <v>661</v>
      </c>
      <c r="AWW3" s="111" t="s">
        <v>661</v>
      </c>
      <c r="AWX3" s="111" t="s">
        <v>661</v>
      </c>
      <c r="AWY3" s="111" t="s">
        <v>661</v>
      </c>
      <c r="AWZ3" s="111" t="s">
        <v>661</v>
      </c>
      <c r="AXA3" s="111" t="s">
        <v>661</v>
      </c>
      <c r="AXB3" s="111" t="s">
        <v>661</v>
      </c>
      <c r="AXC3" s="111" t="s">
        <v>661</v>
      </c>
      <c r="AXD3" s="111" t="s">
        <v>661</v>
      </c>
      <c r="AXE3" s="111" t="s">
        <v>661</v>
      </c>
      <c r="AXF3" s="111" t="s">
        <v>661</v>
      </c>
      <c r="AXG3" s="111" t="s">
        <v>661</v>
      </c>
      <c r="AXH3" s="111" t="s">
        <v>661</v>
      </c>
      <c r="AXI3" s="111" t="s">
        <v>661</v>
      </c>
      <c r="AXJ3" s="111" t="s">
        <v>661</v>
      </c>
      <c r="AXK3" s="111" t="s">
        <v>661</v>
      </c>
      <c r="AXL3" s="111" t="s">
        <v>661</v>
      </c>
      <c r="AXM3" s="111" t="s">
        <v>661</v>
      </c>
      <c r="AXN3" s="111" t="s">
        <v>661</v>
      </c>
      <c r="AXO3" s="111" t="s">
        <v>661</v>
      </c>
      <c r="AXP3" s="111" t="s">
        <v>661</v>
      </c>
      <c r="AXQ3" s="111" t="s">
        <v>661</v>
      </c>
      <c r="AXR3" s="111" t="s">
        <v>661</v>
      </c>
      <c r="AXS3" s="111" t="s">
        <v>661</v>
      </c>
      <c r="AXT3" s="111" t="s">
        <v>661</v>
      </c>
      <c r="AXU3" s="111" t="s">
        <v>661</v>
      </c>
      <c r="AXV3" s="111" t="s">
        <v>661</v>
      </c>
      <c r="AXW3" s="111" t="s">
        <v>661</v>
      </c>
      <c r="AXX3" s="111" t="s">
        <v>661</v>
      </c>
      <c r="AXY3" s="111" t="s">
        <v>661</v>
      </c>
      <c r="AXZ3" s="111" t="s">
        <v>661</v>
      </c>
      <c r="AYA3" s="111" t="s">
        <v>661</v>
      </c>
      <c r="AYB3" s="111" t="s">
        <v>661</v>
      </c>
      <c r="AYC3" s="111" t="s">
        <v>661</v>
      </c>
      <c r="AYD3" s="111" t="s">
        <v>661</v>
      </c>
      <c r="AYE3" s="111" t="s">
        <v>661</v>
      </c>
      <c r="AYF3" s="111" t="s">
        <v>661</v>
      </c>
      <c r="AYG3" s="111" t="s">
        <v>661</v>
      </c>
      <c r="AYH3" s="111" t="s">
        <v>661</v>
      </c>
      <c r="AYI3" s="111" t="s">
        <v>661</v>
      </c>
      <c r="AYJ3" s="111" t="s">
        <v>661</v>
      </c>
      <c r="AYK3" s="111" t="s">
        <v>661</v>
      </c>
      <c r="AYL3" s="111" t="s">
        <v>661</v>
      </c>
      <c r="AYM3" s="111" t="s">
        <v>661</v>
      </c>
      <c r="AYN3" s="111" t="s">
        <v>661</v>
      </c>
      <c r="AYO3" s="111" t="s">
        <v>661</v>
      </c>
      <c r="AYP3" s="111" t="s">
        <v>661</v>
      </c>
      <c r="AYQ3" s="111" t="s">
        <v>661</v>
      </c>
      <c r="AYR3" s="111" t="s">
        <v>661</v>
      </c>
      <c r="AYS3" s="111" t="s">
        <v>661</v>
      </c>
      <c r="AYT3" s="111" t="s">
        <v>661</v>
      </c>
      <c r="AYU3" s="111" t="s">
        <v>661</v>
      </c>
      <c r="AYV3" s="111" t="s">
        <v>661</v>
      </c>
      <c r="AYW3" s="111" t="s">
        <v>661</v>
      </c>
      <c r="AYX3" s="111" t="s">
        <v>661</v>
      </c>
      <c r="AYY3" s="111" t="s">
        <v>661</v>
      </c>
      <c r="AYZ3" s="111" t="s">
        <v>661</v>
      </c>
      <c r="AZA3" s="111" t="s">
        <v>661</v>
      </c>
      <c r="AZB3" s="111" t="s">
        <v>661</v>
      </c>
      <c r="AZC3" s="111" t="s">
        <v>661</v>
      </c>
      <c r="AZD3" s="111" t="s">
        <v>661</v>
      </c>
      <c r="AZE3" s="111" t="s">
        <v>661</v>
      </c>
      <c r="AZF3" s="111" t="s">
        <v>661</v>
      </c>
      <c r="AZG3" s="111" t="s">
        <v>661</v>
      </c>
      <c r="AZH3" s="111" t="s">
        <v>661</v>
      </c>
      <c r="AZI3" s="111" t="s">
        <v>661</v>
      </c>
      <c r="AZJ3" s="111" t="s">
        <v>661</v>
      </c>
      <c r="AZK3" s="111" t="s">
        <v>661</v>
      </c>
      <c r="AZL3" s="111" t="s">
        <v>661</v>
      </c>
      <c r="AZM3" s="111" t="s">
        <v>661</v>
      </c>
      <c r="AZN3" s="111" t="s">
        <v>661</v>
      </c>
      <c r="AZO3" s="111" t="s">
        <v>661</v>
      </c>
      <c r="AZP3" s="111" t="s">
        <v>661</v>
      </c>
      <c r="AZQ3" s="111" t="s">
        <v>661</v>
      </c>
      <c r="AZR3" s="111" t="s">
        <v>661</v>
      </c>
      <c r="AZS3" s="111" t="s">
        <v>661</v>
      </c>
      <c r="AZT3" s="111" t="s">
        <v>661</v>
      </c>
      <c r="AZU3" s="111" t="s">
        <v>661</v>
      </c>
      <c r="AZV3" s="111" t="s">
        <v>661</v>
      </c>
      <c r="AZW3" s="111" t="s">
        <v>661</v>
      </c>
      <c r="AZX3" s="111" t="s">
        <v>661</v>
      </c>
      <c r="AZY3" s="111" t="s">
        <v>661</v>
      </c>
      <c r="AZZ3" s="111" t="s">
        <v>661</v>
      </c>
      <c r="BAA3" s="111" t="s">
        <v>661</v>
      </c>
      <c r="BAB3" s="111" t="s">
        <v>661</v>
      </c>
      <c r="BAC3" s="111" t="s">
        <v>661</v>
      </c>
      <c r="BAD3" s="111" t="s">
        <v>661</v>
      </c>
      <c r="BAE3" s="111" t="s">
        <v>661</v>
      </c>
      <c r="BAF3" s="111" t="s">
        <v>661</v>
      </c>
      <c r="BAG3" s="111" t="s">
        <v>661</v>
      </c>
      <c r="BAH3" s="111" t="s">
        <v>661</v>
      </c>
      <c r="BAI3" s="111" t="s">
        <v>661</v>
      </c>
      <c r="BAJ3" s="111" t="s">
        <v>661</v>
      </c>
      <c r="BAK3" s="111" t="s">
        <v>661</v>
      </c>
      <c r="BAL3" s="111" t="s">
        <v>661</v>
      </c>
      <c r="BAM3" s="111" t="s">
        <v>661</v>
      </c>
      <c r="BAN3" s="111" t="s">
        <v>661</v>
      </c>
      <c r="BAO3" s="111" t="s">
        <v>661</v>
      </c>
      <c r="BAP3" s="111" t="s">
        <v>661</v>
      </c>
      <c r="BAQ3" s="111" t="s">
        <v>661</v>
      </c>
      <c r="BAR3" s="111" t="s">
        <v>661</v>
      </c>
      <c r="BAS3" s="111" t="s">
        <v>661</v>
      </c>
      <c r="BAT3" s="111" t="s">
        <v>661</v>
      </c>
      <c r="BAU3" s="111" t="s">
        <v>661</v>
      </c>
      <c r="BAV3" s="111" t="s">
        <v>661</v>
      </c>
      <c r="BAW3" s="111" t="s">
        <v>661</v>
      </c>
      <c r="BAX3" s="111" t="s">
        <v>661</v>
      </c>
      <c r="BAY3" s="111" t="s">
        <v>661</v>
      </c>
      <c r="BAZ3" s="111" t="s">
        <v>661</v>
      </c>
      <c r="BBA3" s="111" t="s">
        <v>661</v>
      </c>
      <c r="BBB3" s="111" t="s">
        <v>661</v>
      </c>
      <c r="BBC3" s="111" t="s">
        <v>661</v>
      </c>
      <c r="BBD3" s="111" t="s">
        <v>661</v>
      </c>
      <c r="BBE3" s="111" t="s">
        <v>661</v>
      </c>
      <c r="BBF3" s="111" t="s">
        <v>661</v>
      </c>
      <c r="BBG3" s="111" t="s">
        <v>661</v>
      </c>
      <c r="BBH3" s="111" t="s">
        <v>661</v>
      </c>
      <c r="BBI3" s="111" t="s">
        <v>661</v>
      </c>
      <c r="BBJ3" s="111" t="s">
        <v>661</v>
      </c>
      <c r="BBK3" s="111" t="s">
        <v>661</v>
      </c>
      <c r="BBL3" s="111" t="s">
        <v>661</v>
      </c>
      <c r="BBM3" s="111" t="s">
        <v>661</v>
      </c>
      <c r="BBN3" s="111" t="s">
        <v>661</v>
      </c>
      <c r="BBO3" s="111" t="s">
        <v>661</v>
      </c>
      <c r="BBP3" s="111" t="s">
        <v>661</v>
      </c>
      <c r="BBQ3" s="111" t="s">
        <v>661</v>
      </c>
      <c r="BBR3" s="111" t="s">
        <v>661</v>
      </c>
      <c r="BBS3" s="111" t="s">
        <v>661</v>
      </c>
      <c r="BBT3" s="111" t="s">
        <v>661</v>
      </c>
      <c r="BBU3" s="111" t="s">
        <v>661</v>
      </c>
      <c r="BBV3" s="111" t="s">
        <v>661</v>
      </c>
      <c r="BBW3" s="111" t="s">
        <v>661</v>
      </c>
      <c r="BBX3" s="111" t="s">
        <v>661</v>
      </c>
      <c r="BBY3" s="111" t="s">
        <v>661</v>
      </c>
      <c r="BBZ3" s="111" t="s">
        <v>661</v>
      </c>
      <c r="BCA3" s="111" t="s">
        <v>661</v>
      </c>
      <c r="BCB3" s="111" t="s">
        <v>661</v>
      </c>
      <c r="BCC3" s="111" t="s">
        <v>661</v>
      </c>
      <c r="BCD3" s="111" t="s">
        <v>661</v>
      </c>
      <c r="BCE3" s="111" t="s">
        <v>661</v>
      </c>
      <c r="BCF3" s="111" t="s">
        <v>661</v>
      </c>
      <c r="BCG3" s="111" t="s">
        <v>661</v>
      </c>
      <c r="BCH3" s="111" t="s">
        <v>661</v>
      </c>
      <c r="BCI3" s="111" t="s">
        <v>661</v>
      </c>
      <c r="BCJ3" s="111" t="s">
        <v>661</v>
      </c>
      <c r="BCK3" s="111" t="s">
        <v>661</v>
      </c>
      <c r="BCL3" s="111" t="s">
        <v>661</v>
      </c>
      <c r="BCM3" s="111" t="s">
        <v>661</v>
      </c>
      <c r="BCN3" s="111" t="s">
        <v>661</v>
      </c>
      <c r="BCO3" s="111" t="s">
        <v>661</v>
      </c>
      <c r="BCP3" s="111" t="s">
        <v>661</v>
      </c>
      <c r="BCQ3" s="111" t="s">
        <v>661</v>
      </c>
      <c r="BCR3" s="111" t="s">
        <v>661</v>
      </c>
      <c r="BCS3" s="111" t="s">
        <v>661</v>
      </c>
      <c r="BCT3" s="111" t="s">
        <v>661</v>
      </c>
      <c r="BCU3" s="111" t="s">
        <v>661</v>
      </c>
      <c r="BCV3" s="111" t="s">
        <v>661</v>
      </c>
      <c r="BCW3" s="111" t="s">
        <v>661</v>
      </c>
      <c r="BCX3" s="111" t="s">
        <v>661</v>
      </c>
      <c r="BCY3" s="111" t="s">
        <v>661</v>
      </c>
      <c r="BCZ3" s="111" t="s">
        <v>661</v>
      </c>
      <c r="BDA3" s="111" t="s">
        <v>661</v>
      </c>
      <c r="BDB3" s="111" t="s">
        <v>661</v>
      </c>
      <c r="BDC3" s="111" t="s">
        <v>661</v>
      </c>
      <c r="BDD3" s="111" t="s">
        <v>661</v>
      </c>
      <c r="BDE3" s="111" t="s">
        <v>661</v>
      </c>
      <c r="BDF3" s="111" t="s">
        <v>661</v>
      </c>
      <c r="BDG3" s="111" t="s">
        <v>661</v>
      </c>
      <c r="BDH3" s="111" t="s">
        <v>661</v>
      </c>
      <c r="BDI3" s="111" t="s">
        <v>661</v>
      </c>
      <c r="BDJ3" s="111" t="s">
        <v>661</v>
      </c>
      <c r="BDK3" s="111" t="s">
        <v>661</v>
      </c>
      <c r="BDL3" s="111" t="s">
        <v>661</v>
      </c>
      <c r="BDM3" s="111" t="s">
        <v>661</v>
      </c>
      <c r="BDN3" s="111" t="s">
        <v>661</v>
      </c>
      <c r="BDO3" s="111" t="s">
        <v>661</v>
      </c>
      <c r="BDP3" s="111" t="s">
        <v>661</v>
      </c>
      <c r="BDQ3" s="111" t="s">
        <v>661</v>
      </c>
      <c r="BDR3" s="111" t="s">
        <v>661</v>
      </c>
      <c r="BDS3" s="111" t="s">
        <v>661</v>
      </c>
      <c r="BDT3" s="111" t="s">
        <v>661</v>
      </c>
      <c r="BDU3" s="111" t="s">
        <v>661</v>
      </c>
      <c r="BDV3" s="111" t="s">
        <v>661</v>
      </c>
      <c r="BDW3" s="111" t="s">
        <v>661</v>
      </c>
      <c r="BDX3" s="111" t="s">
        <v>661</v>
      </c>
      <c r="BDY3" s="111" t="s">
        <v>661</v>
      </c>
      <c r="BDZ3" s="111" t="s">
        <v>661</v>
      </c>
      <c r="BEA3" s="111" t="s">
        <v>661</v>
      </c>
      <c r="BEB3" s="111" t="s">
        <v>661</v>
      </c>
      <c r="BEC3" s="111" t="s">
        <v>661</v>
      </c>
      <c r="BED3" s="111" t="s">
        <v>661</v>
      </c>
      <c r="BEE3" s="111" t="s">
        <v>661</v>
      </c>
      <c r="BEF3" s="111" t="s">
        <v>661</v>
      </c>
      <c r="BEG3" s="111" t="s">
        <v>661</v>
      </c>
      <c r="BEH3" s="111" t="s">
        <v>661</v>
      </c>
      <c r="BEI3" s="111" t="s">
        <v>661</v>
      </c>
      <c r="BEJ3" s="111" t="s">
        <v>661</v>
      </c>
      <c r="BEK3" s="111" t="s">
        <v>661</v>
      </c>
      <c r="BEL3" s="111" t="s">
        <v>661</v>
      </c>
      <c r="BEM3" s="111" t="s">
        <v>661</v>
      </c>
      <c r="BEN3" s="111" t="s">
        <v>661</v>
      </c>
      <c r="BEO3" s="111" t="s">
        <v>661</v>
      </c>
      <c r="BEP3" s="111" t="s">
        <v>661</v>
      </c>
      <c r="BEQ3" s="111" t="s">
        <v>661</v>
      </c>
      <c r="BER3" s="111" t="s">
        <v>661</v>
      </c>
      <c r="BES3" s="111" t="s">
        <v>661</v>
      </c>
      <c r="BET3" s="111" t="s">
        <v>661</v>
      </c>
      <c r="BEU3" s="111" t="s">
        <v>661</v>
      </c>
      <c r="BEV3" s="111" t="s">
        <v>661</v>
      </c>
      <c r="BEW3" s="111" t="s">
        <v>661</v>
      </c>
      <c r="BEX3" s="111" t="s">
        <v>661</v>
      </c>
      <c r="BEY3" s="111" t="s">
        <v>661</v>
      </c>
      <c r="BEZ3" s="111" t="s">
        <v>661</v>
      </c>
      <c r="BFA3" s="111" t="s">
        <v>661</v>
      </c>
      <c r="BFB3" s="111" t="s">
        <v>661</v>
      </c>
      <c r="BFC3" s="111" t="s">
        <v>661</v>
      </c>
      <c r="BFD3" s="111" t="s">
        <v>661</v>
      </c>
      <c r="BFE3" s="111" t="s">
        <v>661</v>
      </c>
      <c r="BFF3" s="111" t="s">
        <v>661</v>
      </c>
      <c r="BFG3" s="111" t="s">
        <v>661</v>
      </c>
      <c r="BFH3" s="111" t="s">
        <v>661</v>
      </c>
      <c r="BFI3" s="111" t="s">
        <v>661</v>
      </c>
      <c r="BFJ3" s="111" t="s">
        <v>661</v>
      </c>
      <c r="BFK3" s="111" t="s">
        <v>661</v>
      </c>
      <c r="BFL3" s="111" t="s">
        <v>661</v>
      </c>
      <c r="BFM3" s="111" t="s">
        <v>661</v>
      </c>
      <c r="BFN3" s="111" t="s">
        <v>661</v>
      </c>
      <c r="BFO3" s="111" t="s">
        <v>661</v>
      </c>
      <c r="BFP3" s="111" t="s">
        <v>661</v>
      </c>
      <c r="BFQ3" s="111" t="s">
        <v>661</v>
      </c>
      <c r="BFR3" s="111" t="s">
        <v>661</v>
      </c>
      <c r="BFS3" s="111" t="s">
        <v>661</v>
      </c>
      <c r="BFT3" s="111" t="s">
        <v>661</v>
      </c>
      <c r="BFU3" s="111" t="s">
        <v>661</v>
      </c>
      <c r="BFV3" s="111" t="s">
        <v>661</v>
      </c>
      <c r="BFW3" s="111" t="s">
        <v>661</v>
      </c>
      <c r="BFX3" s="111" t="s">
        <v>661</v>
      </c>
      <c r="BFY3" s="111" t="s">
        <v>661</v>
      </c>
      <c r="BFZ3" s="111" t="s">
        <v>661</v>
      </c>
      <c r="BGA3" s="111" t="s">
        <v>661</v>
      </c>
      <c r="BGB3" s="111" t="s">
        <v>661</v>
      </c>
      <c r="BGC3" s="111" t="s">
        <v>661</v>
      </c>
      <c r="BGD3" s="111" t="s">
        <v>661</v>
      </c>
      <c r="BGE3" s="111" t="s">
        <v>661</v>
      </c>
      <c r="BGF3" s="111" t="s">
        <v>661</v>
      </c>
      <c r="BGG3" s="111" t="s">
        <v>661</v>
      </c>
      <c r="BGH3" s="111" t="s">
        <v>661</v>
      </c>
      <c r="BGI3" s="111" t="s">
        <v>661</v>
      </c>
      <c r="BGJ3" s="111" t="s">
        <v>661</v>
      </c>
      <c r="BGK3" s="111" t="s">
        <v>661</v>
      </c>
      <c r="BGL3" s="111" t="s">
        <v>661</v>
      </c>
      <c r="BGM3" s="111" t="s">
        <v>661</v>
      </c>
      <c r="BGN3" s="111" t="s">
        <v>661</v>
      </c>
      <c r="BGO3" s="111" t="s">
        <v>661</v>
      </c>
      <c r="BGP3" s="111" t="s">
        <v>661</v>
      </c>
      <c r="BGQ3" s="111" t="s">
        <v>661</v>
      </c>
      <c r="BGR3" s="111" t="s">
        <v>661</v>
      </c>
      <c r="BGS3" s="111" t="s">
        <v>661</v>
      </c>
      <c r="BGT3" s="111" t="s">
        <v>661</v>
      </c>
      <c r="BGU3" s="111" t="s">
        <v>661</v>
      </c>
      <c r="BGV3" s="111" t="s">
        <v>661</v>
      </c>
      <c r="BGW3" s="111" t="s">
        <v>661</v>
      </c>
      <c r="BGX3" s="111" t="s">
        <v>661</v>
      </c>
      <c r="BGY3" s="111" t="s">
        <v>661</v>
      </c>
      <c r="BGZ3" s="111" t="s">
        <v>661</v>
      </c>
      <c r="BHA3" s="111" t="s">
        <v>661</v>
      </c>
      <c r="BHB3" s="111" t="s">
        <v>661</v>
      </c>
      <c r="BHC3" s="111" t="s">
        <v>661</v>
      </c>
      <c r="BHD3" s="111" t="s">
        <v>661</v>
      </c>
      <c r="BHE3" s="111" t="s">
        <v>661</v>
      </c>
      <c r="BHF3" s="111" t="s">
        <v>661</v>
      </c>
      <c r="BHG3" s="111" t="s">
        <v>661</v>
      </c>
      <c r="BHH3" s="111" t="s">
        <v>661</v>
      </c>
      <c r="BHI3" s="111" t="s">
        <v>661</v>
      </c>
      <c r="BHJ3" s="111" t="s">
        <v>661</v>
      </c>
      <c r="BHK3" s="111" t="s">
        <v>661</v>
      </c>
      <c r="BHL3" s="111" t="s">
        <v>661</v>
      </c>
      <c r="BHM3" s="111" t="s">
        <v>661</v>
      </c>
      <c r="BHN3" s="111" t="s">
        <v>661</v>
      </c>
      <c r="BHO3" s="111" t="s">
        <v>661</v>
      </c>
      <c r="BHP3" s="111" t="s">
        <v>661</v>
      </c>
      <c r="BHQ3" s="111" t="s">
        <v>661</v>
      </c>
      <c r="BHR3" s="111" t="s">
        <v>661</v>
      </c>
      <c r="BHS3" s="111" t="s">
        <v>661</v>
      </c>
      <c r="BHT3" s="111" t="s">
        <v>661</v>
      </c>
      <c r="BHU3" s="111" t="s">
        <v>661</v>
      </c>
      <c r="BHV3" s="111" t="s">
        <v>661</v>
      </c>
      <c r="BHW3" s="111" t="s">
        <v>661</v>
      </c>
      <c r="BHX3" s="111" t="s">
        <v>661</v>
      </c>
      <c r="BHY3" s="111" t="s">
        <v>661</v>
      </c>
      <c r="BHZ3" s="111" t="s">
        <v>661</v>
      </c>
      <c r="BIA3" s="111" t="s">
        <v>661</v>
      </c>
      <c r="BIB3" s="111" t="s">
        <v>661</v>
      </c>
      <c r="BIC3" s="111" t="s">
        <v>661</v>
      </c>
      <c r="BID3" s="111" t="s">
        <v>661</v>
      </c>
      <c r="BIE3" s="111" t="s">
        <v>661</v>
      </c>
      <c r="BIF3" s="111" t="s">
        <v>661</v>
      </c>
      <c r="BIG3" s="111" t="s">
        <v>661</v>
      </c>
      <c r="BIH3" s="111" t="s">
        <v>661</v>
      </c>
      <c r="BII3" s="111" t="s">
        <v>661</v>
      </c>
      <c r="BIJ3" s="111" t="s">
        <v>661</v>
      </c>
      <c r="BIK3" s="111" t="s">
        <v>661</v>
      </c>
      <c r="BIL3" s="111" t="s">
        <v>661</v>
      </c>
      <c r="BIM3" s="111" t="s">
        <v>661</v>
      </c>
      <c r="BIN3" s="111" t="s">
        <v>661</v>
      </c>
      <c r="BIO3" s="111" t="s">
        <v>661</v>
      </c>
      <c r="BIP3" s="111" t="s">
        <v>661</v>
      </c>
      <c r="BIQ3" s="111" t="s">
        <v>661</v>
      </c>
      <c r="BIR3" s="111" t="s">
        <v>661</v>
      </c>
      <c r="BIS3" s="111" t="s">
        <v>661</v>
      </c>
      <c r="BIT3" s="111" t="s">
        <v>661</v>
      </c>
      <c r="BIU3" s="111" t="s">
        <v>661</v>
      </c>
      <c r="BIV3" s="111" t="s">
        <v>661</v>
      </c>
      <c r="BIW3" s="111" t="s">
        <v>661</v>
      </c>
      <c r="BIX3" s="111" t="s">
        <v>661</v>
      </c>
      <c r="BIY3" s="111" t="s">
        <v>661</v>
      </c>
      <c r="BIZ3" s="111" t="s">
        <v>661</v>
      </c>
      <c r="BJA3" s="111" t="s">
        <v>661</v>
      </c>
      <c r="BJB3" s="111" t="s">
        <v>661</v>
      </c>
      <c r="BJC3" s="111" t="s">
        <v>661</v>
      </c>
      <c r="BJD3" s="111" t="s">
        <v>661</v>
      </c>
      <c r="BJE3" s="111" t="s">
        <v>661</v>
      </c>
      <c r="BJF3" s="111" t="s">
        <v>661</v>
      </c>
      <c r="BJG3" s="111" t="s">
        <v>661</v>
      </c>
      <c r="BJH3" s="111" t="s">
        <v>661</v>
      </c>
      <c r="BJI3" s="111" t="s">
        <v>661</v>
      </c>
      <c r="BJJ3" s="111" t="s">
        <v>661</v>
      </c>
      <c r="BJK3" s="111" t="s">
        <v>661</v>
      </c>
      <c r="BJL3" s="111" t="s">
        <v>661</v>
      </c>
      <c r="BJM3" s="111" t="s">
        <v>661</v>
      </c>
      <c r="BJN3" s="111" t="s">
        <v>661</v>
      </c>
      <c r="BJO3" s="111" t="s">
        <v>661</v>
      </c>
      <c r="BJP3" s="111" t="s">
        <v>661</v>
      </c>
      <c r="BJQ3" s="111" t="s">
        <v>661</v>
      </c>
      <c r="BJR3" s="111" t="s">
        <v>661</v>
      </c>
      <c r="BJS3" s="111" t="s">
        <v>661</v>
      </c>
      <c r="BJT3" s="111" t="s">
        <v>661</v>
      </c>
      <c r="BJU3" s="111" t="s">
        <v>661</v>
      </c>
      <c r="BJV3" s="111" t="s">
        <v>661</v>
      </c>
      <c r="BJW3" s="111" t="s">
        <v>661</v>
      </c>
      <c r="BJX3" s="111" t="s">
        <v>661</v>
      </c>
      <c r="BJY3" s="111" t="s">
        <v>661</v>
      </c>
      <c r="BJZ3" s="111" t="s">
        <v>661</v>
      </c>
      <c r="BKA3" s="111" t="s">
        <v>661</v>
      </c>
      <c r="BKB3" s="111" t="s">
        <v>661</v>
      </c>
      <c r="BKC3" s="111" t="s">
        <v>661</v>
      </c>
      <c r="BKD3" s="111" t="s">
        <v>661</v>
      </c>
      <c r="BKE3" s="111" t="s">
        <v>661</v>
      </c>
      <c r="BKF3" s="111" t="s">
        <v>661</v>
      </c>
      <c r="BKG3" s="111" t="s">
        <v>661</v>
      </c>
      <c r="BKH3" s="111" t="s">
        <v>661</v>
      </c>
      <c r="BKI3" s="111" t="s">
        <v>661</v>
      </c>
      <c r="BKJ3" s="111" t="s">
        <v>661</v>
      </c>
      <c r="BKK3" s="111" t="s">
        <v>661</v>
      </c>
      <c r="BKL3" s="111" t="s">
        <v>661</v>
      </c>
      <c r="BKM3" s="111" t="s">
        <v>661</v>
      </c>
      <c r="BKN3" s="111" t="s">
        <v>661</v>
      </c>
      <c r="BKO3" s="111" t="s">
        <v>661</v>
      </c>
      <c r="BKP3" s="111" t="s">
        <v>661</v>
      </c>
      <c r="BKQ3" s="111" t="s">
        <v>661</v>
      </c>
      <c r="BKR3" s="111" t="s">
        <v>661</v>
      </c>
      <c r="BKS3" s="111" t="s">
        <v>661</v>
      </c>
      <c r="BKT3" s="111" t="s">
        <v>661</v>
      </c>
      <c r="BKU3" s="111" t="s">
        <v>661</v>
      </c>
      <c r="BKV3" s="111" t="s">
        <v>661</v>
      </c>
      <c r="BKW3" s="111" t="s">
        <v>661</v>
      </c>
      <c r="BKX3" s="111" t="s">
        <v>661</v>
      </c>
      <c r="BKY3" s="111" t="s">
        <v>661</v>
      </c>
      <c r="BKZ3" s="111" t="s">
        <v>661</v>
      </c>
      <c r="BLA3" s="111" t="s">
        <v>661</v>
      </c>
      <c r="BLB3" s="111" t="s">
        <v>661</v>
      </c>
      <c r="BLC3" s="111" t="s">
        <v>661</v>
      </c>
      <c r="BLD3" s="111" t="s">
        <v>661</v>
      </c>
      <c r="BLE3" s="111" t="s">
        <v>661</v>
      </c>
      <c r="BLF3" s="111" t="s">
        <v>661</v>
      </c>
      <c r="BLG3" s="111" t="s">
        <v>661</v>
      </c>
      <c r="BLH3" s="111" t="s">
        <v>661</v>
      </c>
      <c r="BLI3" s="111" t="s">
        <v>661</v>
      </c>
      <c r="BLJ3" s="111" t="s">
        <v>661</v>
      </c>
      <c r="BLK3" s="111" t="s">
        <v>661</v>
      </c>
      <c r="BLL3" s="111" t="s">
        <v>661</v>
      </c>
      <c r="BLM3" s="111" t="s">
        <v>661</v>
      </c>
      <c r="BLN3" s="111" t="s">
        <v>661</v>
      </c>
      <c r="BLO3" s="111" t="s">
        <v>661</v>
      </c>
      <c r="BLP3" s="111" t="s">
        <v>661</v>
      </c>
      <c r="BLQ3" s="111" t="s">
        <v>661</v>
      </c>
      <c r="BLR3" s="111" t="s">
        <v>661</v>
      </c>
      <c r="BLS3" s="111" t="s">
        <v>661</v>
      </c>
      <c r="BLT3" s="111" t="s">
        <v>661</v>
      </c>
      <c r="BLU3" s="111" t="s">
        <v>661</v>
      </c>
      <c r="BLV3" s="111" t="s">
        <v>661</v>
      </c>
      <c r="BLW3" s="111" t="s">
        <v>661</v>
      </c>
      <c r="BLX3" s="111" t="s">
        <v>661</v>
      </c>
      <c r="BLY3" s="111" t="s">
        <v>661</v>
      </c>
      <c r="BLZ3" s="111" t="s">
        <v>661</v>
      </c>
      <c r="BMA3" s="111" t="s">
        <v>661</v>
      </c>
      <c r="BMB3" s="111" t="s">
        <v>661</v>
      </c>
      <c r="BMC3" s="111" t="s">
        <v>661</v>
      </c>
      <c r="BMD3" s="111" t="s">
        <v>661</v>
      </c>
      <c r="BME3" s="111" t="s">
        <v>661</v>
      </c>
      <c r="BMF3" s="111" t="s">
        <v>661</v>
      </c>
      <c r="BMG3" s="111" t="s">
        <v>661</v>
      </c>
      <c r="BMH3" s="111" t="s">
        <v>661</v>
      </c>
      <c r="BMI3" s="111" t="s">
        <v>661</v>
      </c>
      <c r="BMJ3" s="111" t="s">
        <v>661</v>
      </c>
      <c r="BMK3" s="111" t="s">
        <v>661</v>
      </c>
      <c r="BML3" s="111" t="s">
        <v>661</v>
      </c>
      <c r="BMM3" s="111" t="s">
        <v>661</v>
      </c>
      <c r="BMN3" s="111" t="s">
        <v>661</v>
      </c>
      <c r="BMO3" s="111" t="s">
        <v>661</v>
      </c>
      <c r="BMP3" s="111" t="s">
        <v>661</v>
      </c>
      <c r="BMQ3" s="111" t="s">
        <v>661</v>
      </c>
      <c r="BMR3" s="111" t="s">
        <v>661</v>
      </c>
      <c r="BMS3" s="111" t="s">
        <v>661</v>
      </c>
      <c r="BMT3" s="111" t="s">
        <v>661</v>
      </c>
      <c r="BMU3" s="111" t="s">
        <v>661</v>
      </c>
      <c r="BMV3" s="111" t="s">
        <v>661</v>
      </c>
      <c r="BMW3" s="111" t="s">
        <v>661</v>
      </c>
      <c r="BMX3" s="111" t="s">
        <v>661</v>
      </c>
      <c r="BMY3" s="111" t="s">
        <v>661</v>
      </c>
      <c r="BMZ3" s="111" t="s">
        <v>661</v>
      </c>
      <c r="BNA3" s="111" t="s">
        <v>661</v>
      </c>
      <c r="BNB3" s="111" t="s">
        <v>661</v>
      </c>
      <c r="BNC3" s="111" t="s">
        <v>661</v>
      </c>
      <c r="BND3" s="111" t="s">
        <v>661</v>
      </c>
      <c r="BNE3" s="111" t="s">
        <v>661</v>
      </c>
      <c r="BNF3" s="111" t="s">
        <v>661</v>
      </c>
      <c r="BNG3" s="111" t="s">
        <v>661</v>
      </c>
      <c r="BNH3" s="111" t="s">
        <v>661</v>
      </c>
      <c r="BNI3" s="111" t="s">
        <v>661</v>
      </c>
      <c r="BNJ3" s="111" t="s">
        <v>661</v>
      </c>
      <c r="BNK3" s="111" t="s">
        <v>661</v>
      </c>
      <c r="BNL3" s="111" t="s">
        <v>661</v>
      </c>
      <c r="BNM3" s="111" t="s">
        <v>661</v>
      </c>
      <c r="BNN3" s="111" t="s">
        <v>661</v>
      </c>
      <c r="BNO3" s="111" t="s">
        <v>661</v>
      </c>
      <c r="BNP3" s="111" t="s">
        <v>661</v>
      </c>
      <c r="BNQ3" s="111" t="s">
        <v>661</v>
      </c>
      <c r="BNR3" s="111" t="s">
        <v>661</v>
      </c>
      <c r="BNS3" s="111" t="s">
        <v>661</v>
      </c>
      <c r="BNT3" s="111" t="s">
        <v>661</v>
      </c>
      <c r="BNU3" s="111" t="s">
        <v>661</v>
      </c>
      <c r="BNV3" s="111" t="s">
        <v>661</v>
      </c>
      <c r="BNW3" s="111" t="s">
        <v>661</v>
      </c>
      <c r="BNX3" s="111" t="s">
        <v>661</v>
      </c>
      <c r="BNY3" s="111" t="s">
        <v>661</v>
      </c>
      <c r="BNZ3" s="111" t="s">
        <v>661</v>
      </c>
      <c r="BOA3" s="111" t="s">
        <v>661</v>
      </c>
      <c r="BOB3" s="111" t="s">
        <v>661</v>
      </c>
      <c r="BOC3" s="111" t="s">
        <v>661</v>
      </c>
      <c r="BOD3" s="111" t="s">
        <v>661</v>
      </c>
      <c r="BOE3" s="111" t="s">
        <v>661</v>
      </c>
      <c r="BOF3" s="111" t="s">
        <v>661</v>
      </c>
      <c r="BOG3" s="111" t="s">
        <v>661</v>
      </c>
      <c r="BOH3" s="111" t="s">
        <v>661</v>
      </c>
      <c r="BOI3" s="111" t="s">
        <v>661</v>
      </c>
      <c r="BOJ3" s="111" t="s">
        <v>661</v>
      </c>
      <c r="BOK3" s="111" t="s">
        <v>661</v>
      </c>
      <c r="BOL3" s="111" t="s">
        <v>661</v>
      </c>
      <c r="BOM3" s="111" t="s">
        <v>661</v>
      </c>
      <c r="BON3" s="111" t="s">
        <v>661</v>
      </c>
      <c r="BOO3" s="111" t="s">
        <v>661</v>
      </c>
      <c r="BOP3" s="111" t="s">
        <v>661</v>
      </c>
      <c r="BOQ3" s="111" t="s">
        <v>661</v>
      </c>
      <c r="BOR3" s="111" t="s">
        <v>661</v>
      </c>
      <c r="BOS3" s="111" t="s">
        <v>661</v>
      </c>
      <c r="BOT3" s="111" t="s">
        <v>661</v>
      </c>
      <c r="BOU3" s="111" t="s">
        <v>661</v>
      </c>
      <c r="BOV3" s="111" t="s">
        <v>661</v>
      </c>
      <c r="BOW3" s="111" t="s">
        <v>661</v>
      </c>
      <c r="BOX3" s="111" t="s">
        <v>661</v>
      </c>
      <c r="BOY3" s="111" t="s">
        <v>661</v>
      </c>
      <c r="BOZ3" s="111" t="s">
        <v>661</v>
      </c>
      <c r="BPA3" s="111" t="s">
        <v>661</v>
      </c>
      <c r="BPB3" s="111" t="s">
        <v>661</v>
      </c>
      <c r="BPC3" s="111" t="s">
        <v>661</v>
      </c>
      <c r="BPD3" s="111" t="s">
        <v>661</v>
      </c>
      <c r="BPE3" s="111" t="s">
        <v>661</v>
      </c>
      <c r="BPF3" s="111" t="s">
        <v>661</v>
      </c>
      <c r="BPG3" s="111" t="s">
        <v>661</v>
      </c>
      <c r="BPH3" s="111" t="s">
        <v>661</v>
      </c>
      <c r="BPI3" s="111" t="s">
        <v>661</v>
      </c>
      <c r="BPJ3" s="111" t="s">
        <v>661</v>
      </c>
      <c r="BPK3" s="111" t="s">
        <v>661</v>
      </c>
      <c r="BPL3" s="111" t="s">
        <v>661</v>
      </c>
      <c r="BPM3" s="111" t="s">
        <v>661</v>
      </c>
      <c r="BPN3" s="111" t="s">
        <v>661</v>
      </c>
      <c r="BPO3" s="111" t="s">
        <v>661</v>
      </c>
      <c r="BPP3" s="111" t="s">
        <v>661</v>
      </c>
      <c r="BPQ3" s="111" t="s">
        <v>661</v>
      </c>
      <c r="BPR3" s="111" t="s">
        <v>661</v>
      </c>
      <c r="BPS3" s="111" t="s">
        <v>661</v>
      </c>
      <c r="BPT3" s="111" t="s">
        <v>661</v>
      </c>
      <c r="BPU3" s="111" t="s">
        <v>661</v>
      </c>
      <c r="BPV3" s="111" t="s">
        <v>661</v>
      </c>
      <c r="BPW3" s="111" t="s">
        <v>661</v>
      </c>
      <c r="BPX3" s="111" t="s">
        <v>661</v>
      </c>
      <c r="BPY3" s="111" t="s">
        <v>661</v>
      </c>
      <c r="BPZ3" s="111" t="s">
        <v>661</v>
      </c>
      <c r="BQA3" s="111" t="s">
        <v>661</v>
      </c>
      <c r="BQB3" s="111" t="s">
        <v>661</v>
      </c>
      <c r="BQC3" s="111" t="s">
        <v>661</v>
      </c>
      <c r="BQD3" s="111" t="s">
        <v>661</v>
      </c>
      <c r="BQE3" s="111" t="s">
        <v>661</v>
      </c>
      <c r="BQF3" s="111" t="s">
        <v>661</v>
      </c>
      <c r="BQG3" s="111" t="s">
        <v>661</v>
      </c>
      <c r="BQH3" s="111" t="s">
        <v>661</v>
      </c>
      <c r="BQI3" s="111" t="s">
        <v>661</v>
      </c>
      <c r="BQJ3" s="111" t="s">
        <v>661</v>
      </c>
      <c r="BQK3" s="111" t="s">
        <v>661</v>
      </c>
      <c r="BQL3" s="111" t="s">
        <v>661</v>
      </c>
      <c r="BQM3" s="111" t="s">
        <v>661</v>
      </c>
      <c r="BQN3" s="111" t="s">
        <v>661</v>
      </c>
      <c r="BQO3" s="111" t="s">
        <v>661</v>
      </c>
      <c r="BQP3" s="111" t="s">
        <v>661</v>
      </c>
      <c r="BQQ3" s="111" t="s">
        <v>661</v>
      </c>
      <c r="BQR3" s="111" t="s">
        <v>661</v>
      </c>
      <c r="BQS3" s="111" t="s">
        <v>661</v>
      </c>
      <c r="BQT3" s="111" t="s">
        <v>661</v>
      </c>
      <c r="BQU3" s="111" t="s">
        <v>661</v>
      </c>
      <c r="BQV3" s="111" t="s">
        <v>661</v>
      </c>
      <c r="BQW3" s="111" t="s">
        <v>661</v>
      </c>
      <c r="BQX3" s="111" t="s">
        <v>661</v>
      </c>
      <c r="BQY3" s="111" t="s">
        <v>661</v>
      </c>
      <c r="BQZ3" s="111" t="s">
        <v>661</v>
      </c>
      <c r="BRA3" s="111" t="s">
        <v>661</v>
      </c>
      <c r="BRB3" s="111" t="s">
        <v>661</v>
      </c>
      <c r="BRC3" s="111" t="s">
        <v>661</v>
      </c>
      <c r="BRD3" s="111" t="s">
        <v>661</v>
      </c>
      <c r="BRE3" s="111" t="s">
        <v>661</v>
      </c>
      <c r="BRF3" s="111" t="s">
        <v>661</v>
      </c>
      <c r="BRG3" s="111" t="s">
        <v>661</v>
      </c>
      <c r="BRH3" s="111" t="s">
        <v>661</v>
      </c>
      <c r="BRI3" s="111" t="s">
        <v>661</v>
      </c>
      <c r="BRJ3" s="111" t="s">
        <v>661</v>
      </c>
      <c r="BRK3" s="111" t="s">
        <v>661</v>
      </c>
      <c r="BRL3" s="111" t="s">
        <v>661</v>
      </c>
      <c r="BRM3" s="111" t="s">
        <v>661</v>
      </c>
      <c r="BRN3" s="111" t="s">
        <v>661</v>
      </c>
      <c r="BRO3" s="111" t="s">
        <v>661</v>
      </c>
      <c r="BRP3" s="111" t="s">
        <v>661</v>
      </c>
      <c r="BRQ3" s="111" t="s">
        <v>661</v>
      </c>
      <c r="BRR3" s="111" t="s">
        <v>661</v>
      </c>
      <c r="BRS3" s="111" t="s">
        <v>661</v>
      </c>
      <c r="BRT3" s="111" t="s">
        <v>661</v>
      </c>
      <c r="BRU3" s="111" t="s">
        <v>661</v>
      </c>
      <c r="BRV3" s="111" t="s">
        <v>661</v>
      </c>
      <c r="BRW3" s="111" t="s">
        <v>661</v>
      </c>
      <c r="BRX3" s="111" t="s">
        <v>661</v>
      </c>
      <c r="BRY3" s="111" t="s">
        <v>661</v>
      </c>
      <c r="BRZ3" s="111" t="s">
        <v>661</v>
      </c>
      <c r="BSA3" s="111" t="s">
        <v>661</v>
      </c>
      <c r="BSB3" s="111" t="s">
        <v>661</v>
      </c>
      <c r="BSC3" s="111" t="s">
        <v>661</v>
      </c>
      <c r="BSD3" s="111" t="s">
        <v>661</v>
      </c>
      <c r="BSE3" s="111" t="s">
        <v>661</v>
      </c>
      <c r="BSF3" s="111" t="s">
        <v>661</v>
      </c>
      <c r="BSG3" s="111" t="s">
        <v>661</v>
      </c>
      <c r="BSH3" s="111" t="s">
        <v>661</v>
      </c>
      <c r="BSI3" s="111" t="s">
        <v>661</v>
      </c>
      <c r="BSJ3" s="111" t="s">
        <v>661</v>
      </c>
      <c r="BSK3" s="111" t="s">
        <v>661</v>
      </c>
      <c r="BSL3" s="111" t="s">
        <v>661</v>
      </c>
      <c r="BSM3" s="111" t="s">
        <v>661</v>
      </c>
      <c r="BSN3" s="111" t="s">
        <v>661</v>
      </c>
      <c r="BSO3" s="111" t="s">
        <v>661</v>
      </c>
      <c r="BSP3" s="111" t="s">
        <v>661</v>
      </c>
      <c r="BSQ3" s="111" t="s">
        <v>661</v>
      </c>
      <c r="BSR3" s="111" t="s">
        <v>661</v>
      </c>
      <c r="BSS3" s="111" t="s">
        <v>661</v>
      </c>
      <c r="BST3" s="111" t="s">
        <v>661</v>
      </c>
      <c r="BSU3" s="111" t="s">
        <v>661</v>
      </c>
      <c r="BSV3" s="111" t="s">
        <v>661</v>
      </c>
      <c r="BSW3" s="111" t="s">
        <v>661</v>
      </c>
      <c r="BSX3" s="111" t="s">
        <v>661</v>
      </c>
      <c r="BSY3" s="111" t="s">
        <v>661</v>
      </c>
      <c r="BSZ3" s="111" t="s">
        <v>661</v>
      </c>
      <c r="BTA3" s="111" t="s">
        <v>661</v>
      </c>
      <c r="BTB3" s="111" t="s">
        <v>661</v>
      </c>
      <c r="BTC3" s="111" t="s">
        <v>661</v>
      </c>
      <c r="BTD3" s="111" t="s">
        <v>661</v>
      </c>
      <c r="BTE3" s="111" t="s">
        <v>661</v>
      </c>
      <c r="BTF3" s="111" t="s">
        <v>661</v>
      </c>
      <c r="BTG3" s="111" t="s">
        <v>661</v>
      </c>
      <c r="BTH3" s="111" t="s">
        <v>661</v>
      </c>
      <c r="BTI3" s="111" t="s">
        <v>661</v>
      </c>
      <c r="BTJ3" s="111" t="s">
        <v>661</v>
      </c>
      <c r="BTK3" s="111" t="s">
        <v>661</v>
      </c>
      <c r="BTL3" s="111" t="s">
        <v>661</v>
      </c>
      <c r="BTM3" s="111" t="s">
        <v>661</v>
      </c>
      <c r="BTN3" s="111" t="s">
        <v>661</v>
      </c>
      <c r="BTO3" s="111" t="s">
        <v>661</v>
      </c>
      <c r="BTP3" s="111" t="s">
        <v>661</v>
      </c>
      <c r="BTQ3" s="111" t="s">
        <v>661</v>
      </c>
      <c r="BTR3" s="111" t="s">
        <v>661</v>
      </c>
      <c r="BTS3" s="111" t="s">
        <v>661</v>
      </c>
      <c r="BTT3" s="111" t="s">
        <v>661</v>
      </c>
      <c r="BTU3" s="111" t="s">
        <v>661</v>
      </c>
      <c r="BTV3" s="111" t="s">
        <v>661</v>
      </c>
      <c r="BTW3" s="111" t="s">
        <v>661</v>
      </c>
      <c r="BTX3" s="111" t="s">
        <v>661</v>
      </c>
      <c r="BTY3" s="111" t="s">
        <v>661</v>
      </c>
      <c r="BTZ3" s="111" t="s">
        <v>661</v>
      </c>
      <c r="BUA3" s="111" t="s">
        <v>661</v>
      </c>
      <c r="BUB3" s="111" t="s">
        <v>661</v>
      </c>
      <c r="BUC3" s="111" t="s">
        <v>661</v>
      </c>
      <c r="BUD3" s="111" t="s">
        <v>661</v>
      </c>
      <c r="BUE3" s="111" t="s">
        <v>661</v>
      </c>
      <c r="BUF3" s="111" t="s">
        <v>661</v>
      </c>
      <c r="BUG3" s="111" t="s">
        <v>661</v>
      </c>
      <c r="BUH3" s="111" t="s">
        <v>661</v>
      </c>
      <c r="BUI3" s="111" t="s">
        <v>661</v>
      </c>
      <c r="BUJ3" s="111" t="s">
        <v>661</v>
      </c>
      <c r="BUK3" s="111" t="s">
        <v>661</v>
      </c>
      <c r="BUL3" s="111" t="s">
        <v>661</v>
      </c>
      <c r="BUM3" s="111" t="s">
        <v>661</v>
      </c>
      <c r="BUN3" s="111" t="s">
        <v>661</v>
      </c>
      <c r="BUO3" s="111" t="s">
        <v>661</v>
      </c>
      <c r="BUP3" s="111" t="s">
        <v>661</v>
      </c>
      <c r="BUQ3" s="111" t="s">
        <v>661</v>
      </c>
      <c r="BUR3" s="111" t="s">
        <v>661</v>
      </c>
      <c r="BUS3" s="111" t="s">
        <v>661</v>
      </c>
      <c r="BUT3" s="111" t="s">
        <v>661</v>
      </c>
      <c r="BUU3" s="111" t="s">
        <v>661</v>
      </c>
      <c r="BUV3" s="111" t="s">
        <v>661</v>
      </c>
      <c r="BUW3" s="111" t="s">
        <v>661</v>
      </c>
      <c r="BUX3" s="111" t="s">
        <v>661</v>
      </c>
      <c r="BUY3" s="111" t="s">
        <v>661</v>
      </c>
      <c r="BUZ3" s="111" t="s">
        <v>661</v>
      </c>
      <c r="BVA3" s="111" t="s">
        <v>661</v>
      </c>
      <c r="BVB3" s="111" t="s">
        <v>661</v>
      </c>
      <c r="BVC3" s="111" t="s">
        <v>661</v>
      </c>
      <c r="BVD3" s="111" t="s">
        <v>661</v>
      </c>
      <c r="BVE3" s="111" t="s">
        <v>661</v>
      </c>
      <c r="BVF3" s="111" t="s">
        <v>661</v>
      </c>
      <c r="BVG3" s="111" t="s">
        <v>661</v>
      </c>
      <c r="BVH3" s="111" t="s">
        <v>661</v>
      </c>
      <c r="BVI3" s="111" t="s">
        <v>661</v>
      </c>
      <c r="BVJ3" s="111" t="s">
        <v>661</v>
      </c>
      <c r="BVK3" s="111" t="s">
        <v>661</v>
      </c>
      <c r="BVL3" s="111" t="s">
        <v>661</v>
      </c>
      <c r="BVM3" s="111" t="s">
        <v>661</v>
      </c>
      <c r="BVN3" s="111" t="s">
        <v>661</v>
      </c>
      <c r="BVO3" s="111" t="s">
        <v>661</v>
      </c>
      <c r="BVP3" s="111" t="s">
        <v>661</v>
      </c>
      <c r="BVQ3" s="111" t="s">
        <v>661</v>
      </c>
      <c r="BVR3" s="111" t="s">
        <v>661</v>
      </c>
      <c r="BVS3" s="111" t="s">
        <v>661</v>
      </c>
      <c r="BVT3" s="111" t="s">
        <v>661</v>
      </c>
      <c r="BVU3" s="111" t="s">
        <v>661</v>
      </c>
      <c r="BVV3" s="111" t="s">
        <v>661</v>
      </c>
      <c r="BVW3" s="111" t="s">
        <v>661</v>
      </c>
      <c r="BVX3" s="111" t="s">
        <v>661</v>
      </c>
      <c r="BVY3" s="111" t="s">
        <v>661</v>
      </c>
      <c r="BVZ3" s="111" t="s">
        <v>661</v>
      </c>
      <c r="BWA3" s="111" t="s">
        <v>661</v>
      </c>
      <c r="BWB3" s="111" t="s">
        <v>661</v>
      </c>
      <c r="BWC3" s="111" t="s">
        <v>661</v>
      </c>
      <c r="BWD3" s="111" t="s">
        <v>661</v>
      </c>
      <c r="BWE3" s="111" t="s">
        <v>661</v>
      </c>
      <c r="BWF3" s="111" t="s">
        <v>661</v>
      </c>
      <c r="BWG3" s="111" t="s">
        <v>661</v>
      </c>
      <c r="BWH3" s="111" t="s">
        <v>661</v>
      </c>
      <c r="BWI3" s="111" t="s">
        <v>661</v>
      </c>
      <c r="BWJ3" s="111" t="s">
        <v>661</v>
      </c>
      <c r="BWK3" s="111" t="s">
        <v>661</v>
      </c>
      <c r="BWL3" s="111" t="s">
        <v>661</v>
      </c>
      <c r="BWM3" s="111" t="s">
        <v>661</v>
      </c>
      <c r="BWN3" s="111" t="s">
        <v>661</v>
      </c>
      <c r="BWO3" s="111" t="s">
        <v>661</v>
      </c>
      <c r="BWP3" s="111" t="s">
        <v>661</v>
      </c>
      <c r="BWQ3" s="111" t="s">
        <v>661</v>
      </c>
      <c r="BWR3" s="111" t="s">
        <v>661</v>
      </c>
      <c r="BWS3" s="111" t="s">
        <v>661</v>
      </c>
      <c r="BWT3" s="111" t="s">
        <v>661</v>
      </c>
      <c r="BWU3" s="111" t="s">
        <v>661</v>
      </c>
      <c r="BWV3" s="111" t="s">
        <v>661</v>
      </c>
      <c r="BWW3" s="111" t="s">
        <v>661</v>
      </c>
      <c r="BWX3" s="111" t="s">
        <v>661</v>
      </c>
      <c r="BWY3" s="111" t="s">
        <v>661</v>
      </c>
      <c r="BWZ3" s="111" t="s">
        <v>661</v>
      </c>
      <c r="BXA3" s="111" t="s">
        <v>661</v>
      </c>
      <c r="BXB3" s="111" t="s">
        <v>661</v>
      </c>
      <c r="BXC3" s="111" t="s">
        <v>661</v>
      </c>
      <c r="BXD3" s="111" t="s">
        <v>661</v>
      </c>
      <c r="BXE3" s="111" t="s">
        <v>661</v>
      </c>
      <c r="BXF3" s="111" t="s">
        <v>661</v>
      </c>
      <c r="BXG3" s="111" t="s">
        <v>661</v>
      </c>
      <c r="BXH3" s="111" t="s">
        <v>661</v>
      </c>
      <c r="BXI3" s="111" t="s">
        <v>661</v>
      </c>
      <c r="BXJ3" s="111" t="s">
        <v>661</v>
      </c>
      <c r="BXK3" s="111" t="s">
        <v>661</v>
      </c>
      <c r="BXL3" s="111" t="s">
        <v>661</v>
      </c>
      <c r="BXM3" s="111" t="s">
        <v>661</v>
      </c>
      <c r="BXN3" s="111" t="s">
        <v>661</v>
      </c>
      <c r="BXO3" s="111" t="s">
        <v>661</v>
      </c>
      <c r="BXP3" s="111" t="s">
        <v>661</v>
      </c>
      <c r="BXQ3" s="111" t="s">
        <v>661</v>
      </c>
      <c r="BXR3" s="111" t="s">
        <v>661</v>
      </c>
      <c r="BXS3" s="111" t="s">
        <v>661</v>
      </c>
      <c r="BXT3" s="111" t="s">
        <v>661</v>
      </c>
      <c r="BXU3" s="111" t="s">
        <v>661</v>
      </c>
      <c r="BXV3" s="111" t="s">
        <v>661</v>
      </c>
      <c r="BXW3" s="111" t="s">
        <v>661</v>
      </c>
      <c r="BXX3" s="111" t="s">
        <v>661</v>
      </c>
      <c r="BXY3" s="111" t="s">
        <v>661</v>
      </c>
      <c r="BXZ3" s="111" t="s">
        <v>661</v>
      </c>
      <c r="BYA3" s="111" t="s">
        <v>661</v>
      </c>
      <c r="BYB3" s="111" t="s">
        <v>661</v>
      </c>
      <c r="BYC3" s="111" t="s">
        <v>661</v>
      </c>
      <c r="BYD3" s="111" t="s">
        <v>661</v>
      </c>
      <c r="BYE3" s="111" t="s">
        <v>661</v>
      </c>
      <c r="BYF3" s="111" t="s">
        <v>661</v>
      </c>
      <c r="BYG3" s="111" t="s">
        <v>661</v>
      </c>
      <c r="BYH3" s="111" t="s">
        <v>661</v>
      </c>
      <c r="BYI3" s="111" t="s">
        <v>661</v>
      </c>
      <c r="BYJ3" s="111" t="s">
        <v>661</v>
      </c>
      <c r="BYK3" s="111" t="s">
        <v>661</v>
      </c>
      <c r="BYL3" s="111" t="s">
        <v>661</v>
      </c>
      <c r="BYM3" s="111" t="s">
        <v>661</v>
      </c>
      <c r="BYN3" s="111" t="s">
        <v>661</v>
      </c>
      <c r="BYO3" s="111" t="s">
        <v>661</v>
      </c>
      <c r="BYP3" s="111" t="s">
        <v>661</v>
      </c>
      <c r="BYQ3" s="111" t="s">
        <v>661</v>
      </c>
      <c r="BYR3" s="111" t="s">
        <v>661</v>
      </c>
      <c r="BYS3" s="111" t="s">
        <v>661</v>
      </c>
      <c r="BYT3" s="111" t="s">
        <v>661</v>
      </c>
      <c r="BYU3" s="111" t="s">
        <v>661</v>
      </c>
      <c r="BYV3" s="111" t="s">
        <v>661</v>
      </c>
      <c r="BYW3" s="111" t="s">
        <v>661</v>
      </c>
      <c r="BYX3" s="111" t="s">
        <v>661</v>
      </c>
      <c r="BYY3" s="111" t="s">
        <v>661</v>
      </c>
      <c r="BYZ3" s="111" t="s">
        <v>661</v>
      </c>
      <c r="BZA3" s="111" t="s">
        <v>661</v>
      </c>
      <c r="BZB3" s="111" t="s">
        <v>661</v>
      </c>
      <c r="BZC3" s="111" t="s">
        <v>661</v>
      </c>
      <c r="BZD3" s="111" t="s">
        <v>661</v>
      </c>
      <c r="BZE3" s="111" t="s">
        <v>661</v>
      </c>
      <c r="BZF3" s="111" t="s">
        <v>661</v>
      </c>
      <c r="BZG3" s="111" t="s">
        <v>661</v>
      </c>
      <c r="BZH3" s="111" t="s">
        <v>661</v>
      </c>
      <c r="BZI3" s="111" t="s">
        <v>661</v>
      </c>
      <c r="BZJ3" s="111" t="s">
        <v>661</v>
      </c>
      <c r="BZK3" s="111" t="s">
        <v>661</v>
      </c>
      <c r="BZL3" s="111" t="s">
        <v>661</v>
      </c>
      <c r="BZM3" s="111" t="s">
        <v>661</v>
      </c>
      <c r="BZN3" s="111" t="s">
        <v>661</v>
      </c>
      <c r="BZO3" s="111" t="s">
        <v>661</v>
      </c>
      <c r="BZP3" s="111" t="s">
        <v>661</v>
      </c>
      <c r="BZQ3" s="111" t="s">
        <v>661</v>
      </c>
      <c r="BZR3" s="111" t="s">
        <v>661</v>
      </c>
      <c r="BZS3" s="111" t="s">
        <v>661</v>
      </c>
      <c r="BZT3" s="111" t="s">
        <v>661</v>
      </c>
      <c r="BZU3" s="111" t="s">
        <v>661</v>
      </c>
      <c r="BZV3" s="111" t="s">
        <v>661</v>
      </c>
      <c r="BZW3" s="111" t="s">
        <v>661</v>
      </c>
      <c r="BZX3" s="111" t="s">
        <v>661</v>
      </c>
      <c r="BZY3" s="111" t="s">
        <v>661</v>
      </c>
      <c r="BZZ3" s="111" t="s">
        <v>661</v>
      </c>
      <c r="CAA3" s="111" t="s">
        <v>661</v>
      </c>
      <c r="CAB3" s="111" t="s">
        <v>661</v>
      </c>
      <c r="CAC3" s="111" t="s">
        <v>661</v>
      </c>
      <c r="CAD3" s="111" t="s">
        <v>661</v>
      </c>
      <c r="CAE3" s="111" t="s">
        <v>661</v>
      </c>
      <c r="CAF3" s="111" t="s">
        <v>661</v>
      </c>
      <c r="CAG3" s="111" t="s">
        <v>661</v>
      </c>
      <c r="CAH3" s="111" t="s">
        <v>661</v>
      </c>
      <c r="CAI3" s="111" t="s">
        <v>661</v>
      </c>
      <c r="CAJ3" s="111" t="s">
        <v>661</v>
      </c>
      <c r="CAK3" s="111" t="s">
        <v>661</v>
      </c>
      <c r="CAL3" s="111" t="s">
        <v>661</v>
      </c>
      <c r="CAM3" s="111" t="s">
        <v>661</v>
      </c>
      <c r="CAN3" s="111" t="s">
        <v>661</v>
      </c>
      <c r="CAO3" s="111" t="s">
        <v>661</v>
      </c>
      <c r="CAP3" s="111" t="s">
        <v>661</v>
      </c>
      <c r="CAQ3" s="111" t="s">
        <v>661</v>
      </c>
      <c r="CAR3" s="111" t="s">
        <v>661</v>
      </c>
      <c r="CAS3" s="111" t="s">
        <v>661</v>
      </c>
      <c r="CAT3" s="111" t="s">
        <v>661</v>
      </c>
      <c r="CAU3" s="111" t="s">
        <v>661</v>
      </c>
      <c r="CAV3" s="111" t="s">
        <v>661</v>
      </c>
      <c r="CAW3" s="111" t="s">
        <v>661</v>
      </c>
      <c r="CAX3" s="111" t="s">
        <v>661</v>
      </c>
      <c r="CAY3" s="111" t="s">
        <v>661</v>
      </c>
      <c r="CAZ3" s="111" t="s">
        <v>661</v>
      </c>
      <c r="CBA3" s="111" t="s">
        <v>661</v>
      </c>
      <c r="CBB3" s="111" t="s">
        <v>661</v>
      </c>
      <c r="CBC3" s="111" t="s">
        <v>661</v>
      </c>
      <c r="CBD3" s="111" t="s">
        <v>661</v>
      </c>
      <c r="CBE3" s="111" t="s">
        <v>661</v>
      </c>
      <c r="CBF3" s="111" t="s">
        <v>661</v>
      </c>
      <c r="CBG3" s="111" t="s">
        <v>661</v>
      </c>
      <c r="CBH3" s="111" t="s">
        <v>661</v>
      </c>
      <c r="CBI3" s="111" t="s">
        <v>661</v>
      </c>
      <c r="CBJ3" s="111" t="s">
        <v>661</v>
      </c>
      <c r="CBK3" s="111" t="s">
        <v>661</v>
      </c>
      <c r="CBL3" s="111" t="s">
        <v>661</v>
      </c>
      <c r="CBM3" s="111" t="s">
        <v>661</v>
      </c>
      <c r="CBN3" s="111" t="s">
        <v>661</v>
      </c>
      <c r="CBO3" s="111" t="s">
        <v>661</v>
      </c>
      <c r="CBP3" s="111" t="s">
        <v>661</v>
      </c>
      <c r="CBQ3" s="111" t="s">
        <v>661</v>
      </c>
      <c r="CBR3" s="111" t="s">
        <v>661</v>
      </c>
      <c r="CBS3" s="111" t="s">
        <v>661</v>
      </c>
      <c r="CBT3" s="111" t="s">
        <v>661</v>
      </c>
      <c r="CBU3" s="111" t="s">
        <v>661</v>
      </c>
      <c r="CBV3" s="111" t="s">
        <v>661</v>
      </c>
      <c r="CBW3" s="111" t="s">
        <v>661</v>
      </c>
      <c r="CBX3" s="111" t="s">
        <v>661</v>
      </c>
      <c r="CBY3" s="111" t="s">
        <v>661</v>
      </c>
      <c r="CBZ3" s="111" t="s">
        <v>661</v>
      </c>
      <c r="CCA3" s="111" t="s">
        <v>661</v>
      </c>
      <c r="CCB3" s="111" t="s">
        <v>661</v>
      </c>
      <c r="CCC3" s="111" t="s">
        <v>661</v>
      </c>
      <c r="CCD3" s="111" t="s">
        <v>661</v>
      </c>
      <c r="CCE3" s="111" t="s">
        <v>661</v>
      </c>
      <c r="CCF3" s="111" t="s">
        <v>661</v>
      </c>
      <c r="CCG3" s="111" t="s">
        <v>661</v>
      </c>
      <c r="CCH3" s="111" t="s">
        <v>661</v>
      </c>
      <c r="CCI3" s="111" t="s">
        <v>661</v>
      </c>
      <c r="CCJ3" s="111" t="s">
        <v>661</v>
      </c>
      <c r="CCK3" s="111" t="s">
        <v>661</v>
      </c>
      <c r="CCL3" s="111" t="s">
        <v>661</v>
      </c>
      <c r="CCM3" s="111" t="s">
        <v>661</v>
      </c>
      <c r="CCN3" s="111" t="s">
        <v>661</v>
      </c>
      <c r="CCO3" s="111" t="s">
        <v>661</v>
      </c>
      <c r="CCP3" s="111" t="s">
        <v>661</v>
      </c>
      <c r="CCQ3" s="111" t="s">
        <v>661</v>
      </c>
      <c r="CCR3" s="111" t="s">
        <v>661</v>
      </c>
      <c r="CCS3" s="111" t="s">
        <v>661</v>
      </c>
      <c r="CCT3" s="111" t="s">
        <v>661</v>
      </c>
      <c r="CCU3" s="111" t="s">
        <v>661</v>
      </c>
      <c r="CCV3" s="111" t="s">
        <v>661</v>
      </c>
      <c r="CCW3" s="111" t="s">
        <v>661</v>
      </c>
      <c r="CCX3" s="111" t="s">
        <v>661</v>
      </c>
      <c r="CCY3" s="111" t="s">
        <v>661</v>
      </c>
      <c r="CCZ3" s="111" t="s">
        <v>661</v>
      </c>
      <c r="CDA3" s="111" t="s">
        <v>661</v>
      </c>
      <c r="CDB3" s="111" t="s">
        <v>661</v>
      </c>
      <c r="CDC3" s="111" t="s">
        <v>661</v>
      </c>
      <c r="CDD3" s="111" t="s">
        <v>661</v>
      </c>
      <c r="CDE3" s="111" t="s">
        <v>661</v>
      </c>
      <c r="CDF3" s="111" t="s">
        <v>661</v>
      </c>
      <c r="CDG3" s="111" t="s">
        <v>661</v>
      </c>
      <c r="CDH3" s="111" t="s">
        <v>661</v>
      </c>
      <c r="CDI3" s="111" t="s">
        <v>661</v>
      </c>
      <c r="CDJ3" s="111" t="s">
        <v>661</v>
      </c>
      <c r="CDK3" s="111" t="s">
        <v>661</v>
      </c>
      <c r="CDL3" s="111" t="s">
        <v>661</v>
      </c>
      <c r="CDM3" s="111" t="s">
        <v>661</v>
      </c>
      <c r="CDN3" s="111" t="s">
        <v>661</v>
      </c>
      <c r="CDO3" s="111" t="s">
        <v>661</v>
      </c>
      <c r="CDP3" s="111" t="s">
        <v>661</v>
      </c>
      <c r="CDQ3" s="111" t="s">
        <v>661</v>
      </c>
      <c r="CDR3" s="111" t="s">
        <v>661</v>
      </c>
      <c r="CDS3" s="111" t="s">
        <v>661</v>
      </c>
      <c r="CDT3" s="111" t="s">
        <v>661</v>
      </c>
      <c r="CDU3" s="111" t="s">
        <v>661</v>
      </c>
      <c r="CDV3" s="111" t="s">
        <v>661</v>
      </c>
      <c r="CDW3" s="111" t="s">
        <v>661</v>
      </c>
      <c r="CDX3" s="111" t="s">
        <v>661</v>
      </c>
      <c r="CDY3" s="111" t="s">
        <v>661</v>
      </c>
      <c r="CDZ3" s="111" t="s">
        <v>661</v>
      </c>
      <c r="CEA3" s="111" t="s">
        <v>661</v>
      </c>
      <c r="CEB3" s="111" t="s">
        <v>661</v>
      </c>
      <c r="CEC3" s="111" t="s">
        <v>661</v>
      </c>
      <c r="CED3" s="111" t="s">
        <v>661</v>
      </c>
      <c r="CEE3" s="111" t="s">
        <v>661</v>
      </c>
      <c r="CEF3" s="111" t="s">
        <v>661</v>
      </c>
      <c r="CEG3" s="111" t="s">
        <v>661</v>
      </c>
      <c r="CEH3" s="111" t="s">
        <v>661</v>
      </c>
      <c r="CEI3" s="111" t="s">
        <v>661</v>
      </c>
      <c r="CEJ3" s="111" t="s">
        <v>661</v>
      </c>
      <c r="CEK3" s="111" t="s">
        <v>661</v>
      </c>
      <c r="CEL3" s="111" t="s">
        <v>661</v>
      </c>
      <c r="CEM3" s="111" t="s">
        <v>661</v>
      </c>
      <c r="CEN3" s="111" t="s">
        <v>661</v>
      </c>
      <c r="CEO3" s="111" t="s">
        <v>661</v>
      </c>
      <c r="CEP3" s="111" t="s">
        <v>661</v>
      </c>
      <c r="CEQ3" s="111" t="s">
        <v>661</v>
      </c>
      <c r="CER3" s="111" t="s">
        <v>661</v>
      </c>
      <c r="CES3" s="111" t="s">
        <v>661</v>
      </c>
      <c r="CET3" s="111" t="s">
        <v>661</v>
      </c>
      <c r="CEU3" s="111" t="s">
        <v>661</v>
      </c>
      <c r="CEV3" s="111" t="s">
        <v>661</v>
      </c>
      <c r="CEW3" s="111" t="s">
        <v>661</v>
      </c>
      <c r="CEX3" s="111" t="s">
        <v>661</v>
      </c>
      <c r="CEY3" s="111" t="s">
        <v>661</v>
      </c>
      <c r="CEZ3" s="111" t="s">
        <v>661</v>
      </c>
      <c r="CFA3" s="111" t="s">
        <v>661</v>
      </c>
      <c r="CFB3" s="111" t="s">
        <v>661</v>
      </c>
      <c r="CFC3" s="111" t="s">
        <v>661</v>
      </c>
      <c r="CFD3" s="111" t="s">
        <v>661</v>
      </c>
      <c r="CFE3" s="111" t="s">
        <v>661</v>
      </c>
      <c r="CFF3" s="111" t="s">
        <v>661</v>
      </c>
      <c r="CFG3" s="111" t="s">
        <v>661</v>
      </c>
      <c r="CFH3" s="111" t="s">
        <v>661</v>
      </c>
      <c r="CFI3" s="111" t="s">
        <v>661</v>
      </c>
      <c r="CFJ3" s="111" t="s">
        <v>661</v>
      </c>
      <c r="CFK3" s="111" t="s">
        <v>661</v>
      </c>
      <c r="CFL3" s="111" t="s">
        <v>661</v>
      </c>
      <c r="CFM3" s="111" t="s">
        <v>661</v>
      </c>
      <c r="CFN3" s="111" t="s">
        <v>661</v>
      </c>
      <c r="CFO3" s="111" t="s">
        <v>661</v>
      </c>
      <c r="CFP3" s="111" t="s">
        <v>661</v>
      </c>
      <c r="CFQ3" s="111" t="s">
        <v>661</v>
      </c>
      <c r="CFR3" s="111" t="s">
        <v>661</v>
      </c>
      <c r="CFS3" s="111" t="s">
        <v>661</v>
      </c>
      <c r="CFT3" s="111" t="s">
        <v>661</v>
      </c>
      <c r="CFU3" s="111" t="s">
        <v>661</v>
      </c>
      <c r="CFV3" s="111" t="s">
        <v>661</v>
      </c>
      <c r="CFW3" s="111" t="s">
        <v>661</v>
      </c>
      <c r="CFX3" s="111" t="s">
        <v>661</v>
      </c>
      <c r="CFY3" s="111" t="s">
        <v>661</v>
      </c>
      <c r="CFZ3" s="111" t="s">
        <v>661</v>
      </c>
      <c r="CGA3" s="111" t="s">
        <v>661</v>
      </c>
      <c r="CGB3" s="111" t="s">
        <v>661</v>
      </c>
      <c r="CGC3" s="111" t="s">
        <v>661</v>
      </c>
      <c r="CGD3" s="111" t="s">
        <v>661</v>
      </c>
      <c r="CGE3" s="111" t="s">
        <v>661</v>
      </c>
      <c r="CGF3" s="111" t="s">
        <v>661</v>
      </c>
      <c r="CGG3" s="111" t="s">
        <v>661</v>
      </c>
      <c r="CGH3" s="111" t="s">
        <v>661</v>
      </c>
      <c r="CGI3" s="111" t="s">
        <v>661</v>
      </c>
      <c r="CGJ3" s="111" t="s">
        <v>661</v>
      </c>
      <c r="CGK3" s="111" t="s">
        <v>661</v>
      </c>
      <c r="CGL3" s="111" t="s">
        <v>661</v>
      </c>
      <c r="CGM3" s="111" t="s">
        <v>661</v>
      </c>
      <c r="CGN3" s="111" t="s">
        <v>661</v>
      </c>
      <c r="CGO3" s="111" t="s">
        <v>661</v>
      </c>
      <c r="CGP3" s="111" t="s">
        <v>661</v>
      </c>
      <c r="CGQ3" s="111" t="s">
        <v>661</v>
      </c>
      <c r="CGR3" s="111" t="s">
        <v>661</v>
      </c>
      <c r="CGS3" s="111" t="s">
        <v>661</v>
      </c>
      <c r="CGT3" s="111" t="s">
        <v>661</v>
      </c>
      <c r="CGU3" s="111" t="s">
        <v>661</v>
      </c>
      <c r="CGV3" s="111" t="s">
        <v>661</v>
      </c>
      <c r="CGW3" s="111" t="s">
        <v>661</v>
      </c>
      <c r="CGX3" s="111" t="s">
        <v>661</v>
      </c>
      <c r="CGY3" s="111" t="s">
        <v>661</v>
      </c>
      <c r="CGZ3" s="111" t="s">
        <v>661</v>
      </c>
      <c r="CHA3" s="111" t="s">
        <v>661</v>
      </c>
      <c r="CHB3" s="111" t="s">
        <v>661</v>
      </c>
      <c r="CHC3" s="111" t="s">
        <v>661</v>
      </c>
      <c r="CHD3" s="111" t="s">
        <v>661</v>
      </c>
      <c r="CHE3" s="111" t="s">
        <v>661</v>
      </c>
      <c r="CHF3" s="111" t="s">
        <v>661</v>
      </c>
      <c r="CHG3" s="111" t="s">
        <v>661</v>
      </c>
      <c r="CHH3" s="111" t="s">
        <v>661</v>
      </c>
      <c r="CHI3" s="111" t="s">
        <v>661</v>
      </c>
      <c r="CHJ3" s="111" t="s">
        <v>661</v>
      </c>
      <c r="CHK3" s="111" t="s">
        <v>661</v>
      </c>
      <c r="CHL3" s="111" t="s">
        <v>661</v>
      </c>
      <c r="CHM3" s="111" t="s">
        <v>661</v>
      </c>
      <c r="CHN3" s="111" t="s">
        <v>661</v>
      </c>
      <c r="CHO3" s="111" t="s">
        <v>661</v>
      </c>
      <c r="CHP3" s="111" t="s">
        <v>661</v>
      </c>
      <c r="CHQ3" s="111" t="s">
        <v>661</v>
      </c>
      <c r="CHR3" s="111" t="s">
        <v>661</v>
      </c>
      <c r="CHS3" s="111" t="s">
        <v>661</v>
      </c>
      <c r="CHT3" s="111" t="s">
        <v>661</v>
      </c>
      <c r="CHU3" s="111" t="s">
        <v>661</v>
      </c>
      <c r="CHV3" s="111" t="s">
        <v>661</v>
      </c>
      <c r="CHW3" s="111" t="s">
        <v>661</v>
      </c>
      <c r="CHX3" s="111" t="s">
        <v>661</v>
      </c>
      <c r="CHY3" s="111" t="s">
        <v>661</v>
      </c>
      <c r="CHZ3" s="111" t="s">
        <v>661</v>
      </c>
      <c r="CIA3" s="111" t="s">
        <v>661</v>
      </c>
      <c r="CIB3" s="111" t="s">
        <v>661</v>
      </c>
      <c r="CIC3" s="111" t="s">
        <v>661</v>
      </c>
      <c r="CID3" s="111" t="s">
        <v>661</v>
      </c>
      <c r="CIE3" s="111" t="s">
        <v>661</v>
      </c>
      <c r="CIF3" s="111" t="s">
        <v>661</v>
      </c>
      <c r="CIG3" s="111" t="s">
        <v>661</v>
      </c>
      <c r="CIH3" s="111" t="s">
        <v>661</v>
      </c>
      <c r="CII3" s="111" t="s">
        <v>661</v>
      </c>
      <c r="CIJ3" s="111" t="s">
        <v>661</v>
      </c>
      <c r="CIK3" s="111" t="s">
        <v>661</v>
      </c>
      <c r="CIL3" s="111" t="s">
        <v>661</v>
      </c>
      <c r="CIM3" s="111" t="s">
        <v>661</v>
      </c>
      <c r="CIN3" s="111" t="s">
        <v>661</v>
      </c>
      <c r="CIO3" s="111" t="s">
        <v>661</v>
      </c>
      <c r="CIP3" s="111" t="s">
        <v>661</v>
      </c>
      <c r="CIQ3" s="111" t="s">
        <v>661</v>
      </c>
      <c r="CIR3" s="111" t="s">
        <v>661</v>
      </c>
      <c r="CIS3" s="111" t="s">
        <v>661</v>
      </c>
      <c r="CIT3" s="111" t="s">
        <v>661</v>
      </c>
      <c r="CIU3" s="111" t="s">
        <v>661</v>
      </c>
      <c r="CIV3" s="111" t="s">
        <v>661</v>
      </c>
      <c r="CIW3" s="111" t="s">
        <v>661</v>
      </c>
      <c r="CIX3" s="111" t="s">
        <v>661</v>
      </c>
      <c r="CIY3" s="111" t="s">
        <v>661</v>
      </c>
      <c r="CIZ3" s="111" t="s">
        <v>661</v>
      </c>
      <c r="CJA3" s="111" t="s">
        <v>661</v>
      </c>
      <c r="CJB3" s="111" t="s">
        <v>661</v>
      </c>
      <c r="CJC3" s="111" t="s">
        <v>661</v>
      </c>
      <c r="CJD3" s="111" t="s">
        <v>661</v>
      </c>
      <c r="CJE3" s="111" t="s">
        <v>661</v>
      </c>
      <c r="CJF3" s="111" t="s">
        <v>661</v>
      </c>
      <c r="CJG3" s="111" t="s">
        <v>661</v>
      </c>
      <c r="CJH3" s="111" t="s">
        <v>661</v>
      </c>
      <c r="CJI3" s="111" t="s">
        <v>661</v>
      </c>
      <c r="CJJ3" s="111" t="s">
        <v>661</v>
      </c>
      <c r="CJK3" s="111" t="s">
        <v>661</v>
      </c>
      <c r="CJL3" s="111" t="s">
        <v>661</v>
      </c>
      <c r="CJM3" s="111" t="s">
        <v>661</v>
      </c>
      <c r="CJN3" s="111" t="s">
        <v>661</v>
      </c>
      <c r="CJO3" s="111" t="s">
        <v>661</v>
      </c>
      <c r="CJP3" s="111" t="s">
        <v>661</v>
      </c>
      <c r="CJQ3" s="111" t="s">
        <v>661</v>
      </c>
      <c r="CJR3" s="111" t="s">
        <v>661</v>
      </c>
      <c r="CJS3" s="111" t="s">
        <v>661</v>
      </c>
      <c r="CJT3" s="111" t="s">
        <v>661</v>
      </c>
      <c r="CJU3" s="111" t="s">
        <v>661</v>
      </c>
      <c r="CJV3" s="111" t="s">
        <v>661</v>
      </c>
      <c r="CJW3" s="111" t="s">
        <v>661</v>
      </c>
      <c r="CJX3" s="111" t="s">
        <v>661</v>
      </c>
      <c r="CJY3" s="111" t="s">
        <v>661</v>
      </c>
      <c r="CJZ3" s="111" t="s">
        <v>661</v>
      </c>
      <c r="CKA3" s="111" t="s">
        <v>661</v>
      </c>
      <c r="CKB3" s="111" t="s">
        <v>661</v>
      </c>
      <c r="CKC3" s="111" t="s">
        <v>661</v>
      </c>
      <c r="CKD3" s="111" t="s">
        <v>661</v>
      </c>
      <c r="CKE3" s="111" t="s">
        <v>661</v>
      </c>
      <c r="CKF3" s="111" t="s">
        <v>661</v>
      </c>
      <c r="CKG3" s="111" t="s">
        <v>661</v>
      </c>
      <c r="CKH3" s="111" t="s">
        <v>661</v>
      </c>
      <c r="CKI3" s="111" t="s">
        <v>661</v>
      </c>
      <c r="CKJ3" s="111" t="s">
        <v>661</v>
      </c>
      <c r="CKK3" s="111" t="s">
        <v>661</v>
      </c>
      <c r="CKL3" s="111" t="s">
        <v>661</v>
      </c>
      <c r="CKM3" s="111" t="s">
        <v>661</v>
      </c>
      <c r="CKN3" s="111" t="s">
        <v>661</v>
      </c>
      <c r="CKO3" s="111" t="s">
        <v>661</v>
      </c>
      <c r="CKP3" s="111" t="s">
        <v>661</v>
      </c>
      <c r="CKQ3" s="111" t="s">
        <v>661</v>
      </c>
      <c r="CKR3" s="111" t="s">
        <v>661</v>
      </c>
      <c r="CKS3" s="111" t="s">
        <v>661</v>
      </c>
      <c r="CKT3" s="111" t="s">
        <v>661</v>
      </c>
      <c r="CKU3" s="111" t="s">
        <v>661</v>
      </c>
      <c r="CKV3" s="111" t="s">
        <v>661</v>
      </c>
      <c r="CKW3" s="111" t="s">
        <v>661</v>
      </c>
      <c r="CKX3" s="111" t="s">
        <v>661</v>
      </c>
      <c r="CKY3" s="111" t="s">
        <v>661</v>
      </c>
      <c r="CKZ3" s="111" t="s">
        <v>661</v>
      </c>
      <c r="CLA3" s="111" t="s">
        <v>661</v>
      </c>
      <c r="CLB3" s="111" t="s">
        <v>661</v>
      </c>
      <c r="CLC3" s="111" t="s">
        <v>661</v>
      </c>
      <c r="CLD3" s="111" t="s">
        <v>661</v>
      </c>
      <c r="CLE3" s="111" t="s">
        <v>661</v>
      </c>
      <c r="CLF3" s="111" t="s">
        <v>661</v>
      </c>
      <c r="CLG3" s="111" t="s">
        <v>661</v>
      </c>
      <c r="CLH3" s="111" t="s">
        <v>661</v>
      </c>
      <c r="CLI3" s="111" t="s">
        <v>661</v>
      </c>
      <c r="CLJ3" s="111" t="s">
        <v>661</v>
      </c>
      <c r="CLK3" s="111" t="s">
        <v>661</v>
      </c>
      <c r="CLL3" s="111" t="s">
        <v>661</v>
      </c>
      <c r="CLM3" s="111" t="s">
        <v>661</v>
      </c>
      <c r="CLN3" s="111" t="s">
        <v>661</v>
      </c>
      <c r="CLO3" s="111" t="s">
        <v>661</v>
      </c>
      <c r="CLP3" s="111" t="s">
        <v>661</v>
      </c>
      <c r="CLQ3" s="111" t="s">
        <v>661</v>
      </c>
      <c r="CLR3" s="111" t="s">
        <v>661</v>
      </c>
      <c r="CLS3" s="111" t="s">
        <v>661</v>
      </c>
      <c r="CLT3" s="111" t="s">
        <v>661</v>
      </c>
      <c r="CLU3" s="111" t="s">
        <v>661</v>
      </c>
      <c r="CLV3" s="111" t="s">
        <v>661</v>
      </c>
      <c r="CLW3" s="111" t="s">
        <v>661</v>
      </c>
      <c r="CLX3" s="111" t="s">
        <v>661</v>
      </c>
      <c r="CLY3" s="111" t="s">
        <v>661</v>
      </c>
      <c r="CLZ3" s="111" t="s">
        <v>661</v>
      </c>
      <c r="CMA3" s="111" t="s">
        <v>661</v>
      </c>
      <c r="CMB3" s="111" t="s">
        <v>661</v>
      </c>
      <c r="CMC3" s="111" t="s">
        <v>661</v>
      </c>
      <c r="CMD3" s="111" t="s">
        <v>661</v>
      </c>
      <c r="CME3" s="111" t="s">
        <v>661</v>
      </c>
      <c r="CMF3" s="111" t="s">
        <v>661</v>
      </c>
      <c r="CMG3" s="111" t="s">
        <v>661</v>
      </c>
      <c r="CMH3" s="111" t="s">
        <v>661</v>
      </c>
      <c r="CMI3" s="111" t="s">
        <v>661</v>
      </c>
      <c r="CMJ3" s="111" t="s">
        <v>661</v>
      </c>
      <c r="CMK3" s="111" t="s">
        <v>661</v>
      </c>
      <c r="CML3" s="111" t="s">
        <v>661</v>
      </c>
      <c r="CMM3" s="111" t="s">
        <v>661</v>
      </c>
      <c r="CMN3" s="111" t="s">
        <v>661</v>
      </c>
      <c r="CMO3" s="111" t="s">
        <v>661</v>
      </c>
      <c r="CMP3" s="111" t="s">
        <v>661</v>
      </c>
      <c r="CMQ3" s="111" t="s">
        <v>661</v>
      </c>
      <c r="CMR3" s="111" t="s">
        <v>661</v>
      </c>
      <c r="CMS3" s="111" t="s">
        <v>661</v>
      </c>
      <c r="CMT3" s="111" t="s">
        <v>661</v>
      </c>
      <c r="CMU3" s="111" t="s">
        <v>661</v>
      </c>
      <c r="CMV3" s="111" t="s">
        <v>661</v>
      </c>
      <c r="CMW3" s="111" t="s">
        <v>661</v>
      </c>
      <c r="CMX3" s="111" t="s">
        <v>661</v>
      </c>
      <c r="CMY3" s="111" t="s">
        <v>661</v>
      </c>
      <c r="CMZ3" s="111" t="s">
        <v>661</v>
      </c>
      <c r="CNA3" s="111" t="s">
        <v>661</v>
      </c>
      <c r="CNB3" s="111" t="s">
        <v>661</v>
      </c>
      <c r="CNC3" s="111" t="s">
        <v>661</v>
      </c>
      <c r="CND3" s="111" t="s">
        <v>661</v>
      </c>
      <c r="CNE3" s="111" t="s">
        <v>661</v>
      </c>
      <c r="CNF3" s="111" t="s">
        <v>661</v>
      </c>
      <c r="CNG3" s="111" t="s">
        <v>661</v>
      </c>
      <c r="CNH3" s="111" t="s">
        <v>661</v>
      </c>
      <c r="CNI3" s="111" t="s">
        <v>661</v>
      </c>
      <c r="CNJ3" s="111" t="s">
        <v>661</v>
      </c>
      <c r="CNK3" s="111" t="s">
        <v>661</v>
      </c>
      <c r="CNL3" s="111" t="s">
        <v>661</v>
      </c>
      <c r="CNM3" s="111" t="s">
        <v>661</v>
      </c>
      <c r="CNN3" s="111" t="s">
        <v>661</v>
      </c>
      <c r="CNO3" s="111" t="s">
        <v>661</v>
      </c>
      <c r="CNP3" s="111" t="s">
        <v>661</v>
      </c>
      <c r="CNQ3" s="111" t="s">
        <v>661</v>
      </c>
      <c r="CNR3" s="111" t="s">
        <v>661</v>
      </c>
      <c r="CNS3" s="111" t="s">
        <v>661</v>
      </c>
      <c r="CNT3" s="111" t="s">
        <v>661</v>
      </c>
      <c r="CNU3" s="111" t="s">
        <v>661</v>
      </c>
      <c r="CNV3" s="111" t="s">
        <v>661</v>
      </c>
      <c r="CNW3" s="111" t="s">
        <v>661</v>
      </c>
      <c r="CNX3" s="111" t="s">
        <v>661</v>
      </c>
      <c r="CNY3" s="111" t="s">
        <v>661</v>
      </c>
      <c r="CNZ3" s="111" t="s">
        <v>661</v>
      </c>
      <c r="COA3" s="111" t="s">
        <v>661</v>
      </c>
      <c r="COB3" s="111" t="s">
        <v>661</v>
      </c>
      <c r="COC3" s="111" t="s">
        <v>661</v>
      </c>
      <c r="COD3" s="111" t="s">
        <v>661</v>
      </c>
      <c r="COE3" s="111" t="s">
        <v>661</v>
      </c>
      <c r="COF3" s="111" t="s">
        <v>661</v>
      </c>
      <c r="COG3" s="111" t="s">
        <v>661</v>
      </c>
      <c r="COH3" s="111" t="s">
        <v>661</v>
      </c>
      <c r="COI3" s="111" t="s">
        <v>661</v>
      </c>
      <c r="COJ3" s="111" t="s">
        <v>661</v>
      </c>
      <c r="COK3" s="111" t="s">
        <v>661</v>
      </c>
      <c r="COL3" s="111" t="s">
        <v>661</v>
      </c>
      <c r="COM3" s="111" t="s">
        <v>661</v>
      </c>
      <c r="CON3" s="111" t="s">
        <v>661</v>
      </c>
      <c r="COO3" s="111" t="s">
        <v>661</v>
      </c>
      <c r="COP3" s="111" t="s">
        <v>661</v>
      </c>
      <c r="COQ3" s="111" t="s">
        <v>661</v>
      </c>
      <c r="COR3" s="111" t="s">
        <v>661</v>
      </c>
      <c r="COS3" s="111" t="s">
        <v>661</v>
      </c>
      <c r="COT3" s="111" t="s">
        <v>661</v>
      </c>
      <c r="COU3" s="111" t="s">
        <v>661</v>
      </c>
      <c r="COV3" s="111" t="s">
        <v>661</v>
      </c>
      <c r="COW3" s="111" t="s">
        <v>661</v>
      </c>
      <c r="COX3" s="111" t="s">
        <v>661</v>
      </c>
      <c r="COY3" s="111" t="s">
        <v>661</v>
      </c>
      <c r="COZ3" s="111" t="s">
        <v>661</v>
      </c>
      <c r="CPA3" s="111" t="s">
        <v>661</v>
      </c>
      <c r="CPB3" s="111" t="s">
        <v>661</v>
      </c>
      <c r="CPC3" s="111" t="s">
        <v>661</v>
      </c>
      <c r="CPD3" s="111" t="s">
        <v>661</v>
      </c>
      <c r="CPE3" s="111" t="s">
        <v>661</v>
      </c>
      <c r="CPF3" s="111" t="s">
        <v>661</v>
      </c>
      <c r="CPG3" s="111" t="s">
        <v>661</v>
      </c>
      <c r="CPH3" s="111" t="s">
        <v>661</v>
      </c>
      <c r="CPI3" s="111" t="s">
        <v>661</v>
      </c>
      <c r="CPJ3" s="111" t="s">
        <v>661</v>
      </c>
      <c r="CPK3" s="111" t="s">
        <v>661</v>
      </c>
      <c r="CPL3" s="111" t="s">
        <v>661</v>
      </c>
      <c r="CPM3" s="111" t="s">
        <v>661</v>
      </c>
      <c r="CPN3" s="111" t="s">
        <v>661</v>
      </c>
      <c r="CPO3" s="111" t="s">
        <v>661</v>
      </c>
      <c r="CPP3" s="111" t="s">
        <v>661</v>
      </c>
      <c r="CPQ3" s="111" t="s">
        <v>661</v>
      </c>
      <c r="CPR3" s="111" t="s">
        <v>661</v>
      </c>
      <c r="CPS3" s="111" t="s">
        <v>661</v>
      </c>
      <c r="CPT3" s="111" t="s">
        <v>661</v>
      </c>
      <c r="CPU3" s="111" t="s">
        <v>661</v>
      </c>
      <c r="CPV3" s="111" t="s">
        <v>661</v>
      </c>
      <c r="CPW3" s="111" t="s">
        <v>661</v>
      </c>
      <c r="CPX3" s="111" t="s">
        <v>661</v>
      </c>
      <c r="CPY3" s="111" t="s">
        <v>661</v>
      </c>
      <c r="CPZ3" s="111" t="s">
        <v>661</v>
      </c>
      <c r="CQA3" s="111" t="s">
        <v>661</v>
      </c>
      <c r="CQB3" s="111" t="s">
        <v>661</v>
      </c>
      <c r="CQC3" s="111" t="s">
        <v>661</v>
      </c>
      <c r="CQD3" s="111" t="s">
        <v>661</v>
      </c>
      <c r="CQE3" s="111" t="s">
        <v>661</v>
      </c>
      <c r="CQF3" s="111" t="s">
        <v>661</v>
      </c>
      <c r="CQG3" s="111" t="s">
        <v>661</v>
      </c>
      <c r="CQH3" s="111" t="s">
        <v>661</v>
      </c>
      <c r="CQI3" s="111" t="s">
        <v>661</v>
      </c>
      <c r="CQJ3" s="111" t="s">
        <v>661</v>
      </c>
      <c r="CQK3" s="111" t="s">
        <v>661</v>
      </c>
      <c r="CQL3" s="111" t="s">
        <v>661</v>
      </c>
      <c r="CQM3" s="111" t="s">
        <v>661</v>
      </c>
      <c r="CQN3" s="111" t="s">
        <v>661</v>
      </c>
      <c r="CQO3" s="111" t="s">
        <v>661</v>
      </c>
      <c r="CQP3" s="111" t="s">
        <v>661</v>
      </c>
      <c r="CQQ3" s="111" t="s">
        <v>661</v>
      </c>
      <c r="CQR3" s="111" t="s">
        <v>661</v>
      </c>
      <c r="CQS3" s="111" t="s">
        <v>661</v>
      </c>
      <c r="CQT3" s="111" t="s">
        <v>661</v>
      </c>
      <c r="CQU3" s="111" t="s">
        <v>661</v>
      </c>
      <c r="CQV3" s="111" t="s">
        <v>661</v>
      </c>
      <c r="CQW3" s="111" t="s">
        <v>661</v>
      </c>
      <c r="CQX3" s="111" t="s">
        <v>661</v>
      </c>
      <c r="CQY3" s="111" t="s">
        <v>661</v>
      </c>
      <c r="CQZ3" s="111" t="s">
        <v>661</v>
      </c>
      <c r="CRA3" s="111" t="s">
        <v>661</v>
      </c>
      <c r="CRB3" s="111" t="s">
        <v>661</v>
      </c>
      <c r="CRC3" s="111" t="s">
        <v>661</v>
      </c>
      <c r="CRD3" s="111" t="s">
        <v>661</v>
      </c>
      <c r="CRE3" s="111" t="s">
        <v>661</v>
      </c>
      <c r="CRF3" s="111" t="s">
        <v>661</v>
      </c>
      <c r="CRG3" s="111" t="s">
        <v>661</v>
      </c>
      <c r="CRH3" s="111" t="s">
        <v>661</v>
      </c>
      <c r="CRI3" s="111" t="s">
        <v>661</v>
      </c>
      <c r="CRJ3" s="111" t="s">
        <v>661</v>
      </c>
      <c r="CRK3" s="111" t="s">
        <v>661</v>
      </c>
      <c r="CRL3" s="111" t="s">
        <v>661</v>
      </c>
      <c r="CRM3" s="111" t="s">
        <v>661</v>
      </c>
      <c r="CRN3" s="111" t="s">
        <v>661</v>
      </c>
      <c r="CRO3" s="111" t="s">
        <v>661</v>
      </c>
      <c r="CRP3" s="111" t="s">
        <v>661</v>
      </c>
      <c r="CRQ3" s="111" t="s">
        <v>661</v>
      </c>
      <c r="CRR3" s="111" t="s">
        <v>661</v>
      </c>
      <c r="CRS3" s="111" t="s">
        <v>661</v>
      </c>
      <c r="CRT3" s="111" t="s">
        <v>661</v>
      </c>
      <c r="CRU3" s="111" t="s">
        <v>661</v>
      </c>
      <c r="CRV3" s="111" t="s">
        <v>661</v>
      </c>
      <c r="CRW3" s="111" t="s">
        <v>661</v>
      </c>
      <c r="CRX3" s="111" t="s">
        <v>661</v>
      </c>
      <c r="CRY3" s="111" t="s">
        <v>661</v>
      </c>
      <c r="CRZ3" s="111" t="s">
        <v>661</v>
      </c>
      <c r="CSA3" s="111" t="s">
        <v>661</v>
      </c>
      <c r="CSB3" s="111" t="s">
        <v>661</v>
      </c>
      <c r="CSC3" s="111" t="s">
        <v>661</v>
      </c>
      <c r="CSD3" s="111" t="s">
        <v>661</v>
      </c>
      <c r="CSE3" s="111" t="s">
        <v>661</v>
      </c>
      <c r="CSF3" s="111" t="s">
        <v>661</v>
      </c>
      <c r="CSG3" s="111" t="s">
        <v>661</v>
      </c>
      <c r="CSH3" s="111" t="s">
        <v>661</v>
      </c>
      <c r="CSI3" s="111" t="s">
        <v>661</v>
      </c>
      <c r="CSJ3" s="111" t="s">
        <v>661</v>
      </c>
      <c r="CSK3" s="111" t="s">
        <v>661</v>
      </c>
      <c r="CSL3" s="111" t="s">
        <v>661</v>
      </c>
      <c r="CSM3" s="111" t="s">
        <v>661</v>
      </c>
      <c r="CSN3" s="111" t="s">
        <v>661</v>
      </c>
      <c r="CSO3" s="111" t="s">
        <v>661</v>
      </c>
      <c r="CSP3" s="111" t="s">
        <v>661</v>
      </c>
      <c r="CSQ3" s="111" t="s">
        <v>661</v>
      </c>
      <c r="CSR3" s="111" t="s">
        <v>661</v>
      </c>
      <c r="CSS3" s="111" t="s">
        <v>661</v>
      </c>
      <c r="CST3" s="111" t="s">
        <v>661</v>
      </c>
      <c r="CSU3" s="111" t="s">
        <v>661</v>
      </c>
      <c r="CSV3" s="111" t="s">
        <v>661</v>
      </c>
      <c r="CSW3" s="111" t="s">
        <v>661</v>
      </c>
      <c r="CSX3" s="111" t="s">
        <v>661</v>
      </c>
      <c r="CSY3" s="111" t="s">
        <v>661</v>
      </c>
      <c r="CSZ3" s="111" t="s">
        <v>661</v>
      </c>
      <c r="CTA3" s="111" t="s">
        <v>661</v>
      </c>
      <c r="CTB3" s="111" t="s">
        <v>661</v>
      </c>
      <c r="CTC3" s="111" t="s">
        <v>661</v>
      </c>
      <c r="CTD3" s="111" t="s">
        <v>661</v>
      </c>
      <c r="CTE3" s="111" t="s">
        <v>661</v>
      </c>
      <c r="CTF3" s="111" t="s">
        <v>661</v>
      </c>
      <c r="CTG3" s="111" t="s">
        <v>661</v>
      </c>
      <c r="CTH3" s="111" t="s">
        <v>661</v>
      </c>
      <c r="CTI3" s="111" t="s">
        <v>661</v>
      </c>
      <c r="CTJ3" s="111" t="s">
        <v>661</v>
      </c>
      <c r="CTK3" s="111" t="s">
        <v>661</v>
      </c>
      <c r="CTL3" s="111" t="s">
        <v>661</v>
      </c>
      <c r="CTM3" s="111" t="s">
        <v>661</v>
      </c>
      <c r="CTN3" s="111" t="s">
        <v>661</v>
      </c>
      <c r="CTO3" s="111" t="s">
        <v>661</v>
      </c>
      <c r="CTP3" s="111" t="s">
        <v>661</v>
      </c>
      <c r="CTQ3" s="111" t="s">
        <v>661</v>
      </c>
      <c r="CTR3" s="111" t="s">
        <v>661</v>
      </c>
      <c r="CTS3" s="111" t="s">
        <v>661</v>
      </c>
      <c r="CTT3" s="111" t="s">
        <v>661</v>
      </c>
      <c r="CTU3" s="111" t="s">
        <v>661</v>
      </c>
      <c r="CTV3" s="111" t="s">
        <v>661</v>
      </c>
      <c r="CTW3" s="111" t="s">
        <v>661</v>
      </c>
      <c r="CTX3" s="111" t="s">
        <v>661</v>
      </c>
      <c r="CTY3" s="111" t="s">
        <v>661</v>
      </c>
      <c r="CTZ3" s="111" t="s">
        <v>661</v>
      </c>
      <c r="CUA3" s="111" t="s">
        <v>661</v>
      </c>
      <c r="CUB3" s="111" t="s">
        <v>661</v>
      </c>
      <c r="CUC3" s="111" t="s">
        <v>661</v>
      </c>
      <c r="CUD3" s="111" t="s">
        <v>661</v>
      </c>
      <c r="CUE3" s="111" t="s">
        <v>661</v>
      </c>
      <c r="CUF3" s="111" t="s">
        <v>661</v>
      </c>
      <c r="CUG3" s="111" t="s">
        <v>661</v>
      </c>
      <c r="CUH3" s="111" t="s">
        <v>661</v>
      </c>
      <c r="CUI3" s="111" t="s">
        <v>661</v>
      </c>
      <c r="CUJ3" s="111" t="s">
        <v>661</v>
      </c>
      <c r="CUK3" s="111" t="s">
        <v>661</v>
      </c>
      <c r="CUL3" s="111" t="s">
        <v>661</v>
      </c>
      <c r="CUM3" s="111" t="s">
        <v>661</v>
      </c>
      <c r="CUN3" s="111" t="s">
        <v>661</v>
      </c>
      <c r="CUO3" s="111" t="s">
        <v>661</v>
      </c>
      <c r="CUP3" s="111" t="s">
        <v>661</v>
      </c>
      <c r="CUQ3" s="111" t="s">
        <v>661</v>
      </c>
      <c r="CUR3" s="111" t="s">
        <v>661</v>
      </c>
      <c r="CUS3" s="111" t="s">
        <v>661</v>
      </c>
      <c r="CUT3" s="111" t="s">
        <v>661</v>
      </c>
      <c r="CUU3" s="111" t="s">
        <v>661</v>
      </c>
      <c r="CUV3" s="111" t="s">
        <v>661</v>
      </c>
      <c r="CUW3" s="111" t="s">
        <v>661</v>
      </c>
      <c r="CUX3" s="111" t="s">
        <v>661</v>
      </c>
      <c r="CUY3" s="111" t="s">
        <v>661</v>
      </c>
      <c r="CUZ3" s="111" t="s">
        <v>661</v>
      </c>
      <c r="CVA3" s="111" t="s">
        <v>661</v>
      </c>
      <c r="CVB3" s="111" t="s">
        <v>661</v>
      </c>
      <c r="CVC3" s="111" t="s">
        <v>661</v>
      </c>
      <c r="CVD3" s="111" t="s">
        <v>661</v>
      </c>
      <c r="CVE3" s="111" t="s">
        <v>661</v>
      </c>
      <c r="CVF3" s="111" t="s">
        <v>661</v>
      </c>
      <c r="CVG3" s="111" t="s">
        <v>661</v>
      </c>
      <c r="CVH3" s="111" t="s">
        <v>661</v>
      </c>
      <c r="CVI3" s="111" t="s">
        <v>661</v>
      </c>
      <c r="CVJ3" s="111" t="s">
        <v>661</v>
      </c>
      <c r="CVK3" s="111" t="s">
        <v>661</v>
      </c>
      <c r="CVL3" s="111" t="s">
        <v>661</v>
      </c>
      <c r="CVM3" s="111" t="s">
        <v>661</v>
      </c>
      <c r="CVN3" s="111" t="s">
        <v>661</v>
      </c>
      <c r="CVO3" s="111" t="s">
        <v>661</v>
      </c>
      <c r="CVP3" s="111" t="s">
        <v>661</v>
      </c>
      <c r="CVQ3" s="111" t="s">
        <v>661</v>
      </c>
      <c r="CVR3" s="111" t="s">
        <v>661</v>
      </c>
      <c r="CVS3" s="111" t="s">
        <v>661</v>
      </c>
      <c r="CVT3" s="111" t="s">
        <v>661</v>
      </c>
      <c r="CVU3" s="111" t="s">
        <v>661</v>
      </c>
      <c r="CVV3" s="111" t="s">
        <v>661</v>
      </c>
      <c r="CVW3" s="111" t="s">
        <v>661</v>
      </c>
      <c r="CVX3" s="111" t="s">
        <v>661</v>
      </c>
      <c r="CVY3" s="111" t="s">
        <v>661</v>
      </c>
      <c r="CVZ3" s="111" t="s">
        <v>661</v>
      </c>
      <c r="CWA3" s="111" t="s">
        <v>661</v>
      </c>
      <c r="CWB3" s="111" t="s">
        <v>661</v>
      </c>
      <c r="CWC3" s="111" t="s">
        <v>661</v>
      </c>
      <c r="CWD3" s="111" t="s">
        <v>661</v>
      </c>
      <c r="CWE3" s="111" t="s">
        <v>661</v>
      </c>
      <c r="CWF3" s="111" t="s">
        <v>661</v>
      </c>
      <c r="CWG3" s="111" t="s">
        <v>661</v>
      </c>
      <c r="CWH3" s="111" t="s">
        <v>661</v>
      </c>
      <c r="CWI3" s="111" t="s">
        <v>661</v>
      </c>
      <c r="CWJ3" s="111" t="s">
        <v>661</v>
      </c>
      <c r="CWK3" s="111" t="s">
        <v>661</v>
      </c>
      <c r="CWL3" s="111" t="s">
        <v>661</v>
      </c>
      <c r="CWM3" s="111" t="s">
        <v>661</v>
      </c>
      <c r="CWN3" s="111" t="s">
        <v>661</v>
      </c>
      <c r="CWO3" s="111" t="s">
        <v>661</v>
      </c>
      <c r="CWP3" s="111" t="s">
        <v>661</v>
      </c>
      <c r="CWQ3" s="111" t="s">
        <v>661</v>
      </c>
      <c r="CWR3" s="111" t="s">
        <v>661</v>
      </c>
      <c r="CWS3" s="111" t="s">
        <v>661</v>
      </c>
      <c r="CWT3" s="111" t="s">
        <v>661</v>
      </c>
      <c r="CWU3" s="111" t="s">
        <v>661</v>
      </c>
      <c r="CWV3" s="111" t="s">
        <v>661</v>
      </c>
      <c r="CWW3" s="111" t="s">
        <v>661</v>
      </c>
      <c r="CWX3" s="111" t="s">
        <v>661</v>
      </c>
      <c r="CWY3" s="111" t="s">
        <v>661</v>
      </c>
      <c r="CWZ3" s="111" t="s">
        <v>661</v>
      </c>
      <c r="CXA3" s="111" t="s">
        <v>661</v>
      </c>
      <c r="CXB3" s="111" t="s">
        <v>661</v>
      </c>
      <c r="CXC3" s="111" t="s">
        <v>661</v>
      </c>
      <c r="CXD3" s="111" t="s">
        <v>661</v>
      </c>
      <c r="CXE3" s="111" t="s">
        <v>661</v>
      </c>
      <c r="CXF3" s="111" t="s">
        <v>661</v>
      </c>
      <c r="CXG3" s="111" t="s">
        <v>661</v>
      </c>
      <c r="CXH3" s="111" t="s">
        <v>661</v>
      </c>
      <c r="CXI3" s="111" t="s">
        <v>661</v>
      </c>
      <c r="CXJ3" s="111" t="s">
        <v>661</v>
      </c>
      <c r="CXK3" s="111" t="s">
        <v>661</v>
      </c>
      <c r="CXL3" s="111" t="s">
        <v>661</v>
      </c>
      <c r="CXM3" s="111" t="s">
        <v>661</v>
      </c>
      <c r="CXN3" s="111" t="s">
        <v>661</v>
      </c>
      <c r="CXO3" s="111" t="s">
        <v>661</v>
      </c>
      <c r="CXP3" s="111" t="s">
        <v>661</v>
      </c>
      <c r="CXQ3" s="111" t="s">
        <v>661</v>
      </c>
      <c r="CXR3" s="111" t="s">
        <v>661</v>
      </c>
      <c r="CXS3" s="111" t="s">
        <v>661</v>
      </c>
      <c r="CXT3" s="111" t="s">
        <v>661</v>
      </c>
      <c r="CXU3" s="111" t="s">
        <v>661</v>
      </c>
      <c r="CXV3" s="111" t="s">
        <v>661</v>
      </c>
      <c r="CXW3" s="111" t="s">
        <v>661</v>
      </c>
      <c r="CXX3" s="111" t="s">
        <v>661</v>
      </c>
      <c r="CXY3" s="111" t="s">
        <v>661</v>
      </c>
      <c r="CXZ3" s="111" t="s">
        <v>661</v>
      </c>
      <c r="CYA3" s="111" t="s">
        <v>661</v>
      </c>
      <c r="CYB3" s="111" t="s">
        <v>661</v>
      </c>
      <c r="CYC3" s="111" t="s">
        <v>661</v>
      </c>
      <c r="CYD3" s="111" t="s">
        <v>661</v>
      </c>
      <c r="CYE3" s="111" t="s">
        <v>661</v>
      </c>
      <c r="CYF3" s="111" t="s">
        <v>661</v>
      </c>
      <c r="CYG3" s="111" t="s">
        <v>661</v>
      </c>
      <c r="CYH3" s="111" t="s">
        <v>661</v>
      </c>
      <c r="CYI3" s="111" t="s">
        <v>661</v>
      </c>
      <c r="CYJ3" s="111" t="s">
        <v>661</v>
      </c>
      <c r="CYK3" s="111" t="s">
        <v>661</v>
      </c>
      <c r="CYL3" s="111" t="s">
        <v>661</v>
      </c>
      <c r="CYM3" s="111" t="s">
        <v>661</v>
      </c>
      <c r="CYN3" s="111" t="s">
        <v>661</v>
      </c>
      <c r="CYO3" s="111" t="s">
        <v>661</v>
      </c>
      <c r="CYP3" s="111" t="s">
        <v>661</v>
      </c>
      <c r="CYQ3" s="111" t="s">
        <v>661</v>
      </c>
      <c r="CYR3" s="111" t="s">
        <v>661</v>
      </c>
      <c r="CYS3" s="111" t="s">
        <v>661</v>
      </c>
      <c r="CYT3" s="111" t="s">
        <v>661</v>
      </c>
      <c r="CYU3" s="111" t="s">
        <v>661</v>
      </c>
      <c r="CYV3" s="111" t="s">
        <v>661</v>
      </c>
      <c r="CYW3" s="111" t="s">
        <v>661</v>
      </c>
      <c r="CYX3" s="111" t="s">
        <v>661</v>
      </c>
      <c r="CYY3" s="111" t="s">
        <v>661</v>
      </c>
      <c r="CYZ3" s="111" t="s">
        <v>661</v>
      </c>
      <c r="CZA3" s="111" t="s">
        <v>661</v>
      </c>
      <c r="CZB3" s="111" t="s">
        <v>661</v>
      </c>
      <c r="CZC3" s="111" t="s">
        <v>661</v>
      </c>
      <c r="CZD3" s="111" t="s">
        <v>661</v>
      </c>
      <c r="CZE3" s="111" t="s">
        <v>661</v>
      </c>
      <c r="CZF3" s="111" t="s">
        <v>661</v>
      </c>
      <c r="CZG3" s="111" t="s">
        <v>661</v>
      </c>
      <c r="CZH3" s="111" t="s">
        <v>661</v>
      </c>
      <c r="CZI3" s="111" t="s">
        <v>661</v>
      </c>
      <c r="CZJ3" s="111" t="s">
        <v>661</v>
      </c>
      <c r="CZK3" s="111" t="s">
        <v>661</v>
      </c>
      <c r="CZL3" s="111" t="s">
        <v>661</v>
      </c>
      <c r="CZM3" s="111" t="s">
        <v>661</v>
      </c>
      <c r="CZN3" s="111" t="s">
        <v>661</v>
      </c>
      <c r="CZO3" s="111" t="s">
        <v>661</v>
      </c>
      <c r="CZP3" s="111" t="s">
        <v>661</v>
      </c>
      <c r="CZQ3" s="111" t="s">
        <v>661</v>
      </c>
      <c r="CZR3" s="111" t="s">
        <v>661</v>
      </c>
      <c r="CZS3" s="111" t="s">
        <v>661</v>
      </c>
      <c r="CZT3" s="111" t="s">
        <v>661</v>
      </c>
      <c r="CZU3" s="111" t="s">
        <v>661</v>
      </c>
      <c r="CZV3" s="111" t="s">
        <v>661</v>
      </c>
      <c r="CZW3" s="111" t="s">
        <v>661</v>
      </c>
      <c r="CZX3" s="111" t="s">
        <v>661</v>
      </c>
      <c r="CZY3" s="111" t="s">
        <v>661</v>
      </c>
      <c r="CZZ3" s="111" t="s">
        <v>661</v>
      </c>
      <c r="DAA3" s="111" t="s">
        <v>661</v>
      </c>
      <c r="DAB3" s="111" t="s">
        <v>661</v>
      </c>
      <c r="DAC3" s="111" t="s">
        <v>661</v>
      </c>
      <c r="DAD3" s="111" t="s">
        <v>661</v>
      </c>
      <c r="DAE3" s="111" t="s">
        <v>661</v>
      </c>
      <c r="DAF3" s="111" t="s">
        <v>661</v>
      </c>
      <c r="DAG3" s="111" t="s">
        <v>661</v>
      </c>
      <c r="DAH3" s="111" t="s">
        <v>661</v>
      </c>
      <c r="DAI3" s="111" t="s">
        <v>661</v>
      </c>
      <c r="DAJ3" s="111" t="s">
        <v>661</v>
      </c>
      <c r="DAK3" s="111" t="s">
        <v>661</v>
      </c>
      <c r="DAL3" s="111" t="s">
        <v>661</v>
      </c>
      <c r="DAM3" s="111" t="s">
        <v>661</v>
      </c>
      <c r="DAN3" s="111" t="s">
        <v>661</v>
      </c>
      <c r="DAO3" s="111" t="s">
        <v>661</v>
      </c>
      <c r="DAP3" s="111" t="s">
        <v>661</v>
      </c>
      <c r="DAQ3" s="111" t="s">
        <v>661</v>
      </c>
      <c r="DAR3" s="111" t="s">
        <v>661</v>
      </c>
      <c r="DAS3" s="111" t="s">
        <v>661</v>
      </c>
      <c r="DAT3" s="111" t="s">
        <v>661</v>
      </c>
      <c r="DAU3" s="111" t="s">
        <v>661</v>
      </c>
      <c r="DAV3" s="111" t="s">
        <v>661</v>
      </c>
      <c r="DAW3" s="111" t="s">
        <v>661</v>
      </c>
      <c r="DAX3" s="111" t="s">
        <v>661</v>
      </c>
      <c r="DAY3" s="111" t="s">
        <v>661</v>
      </c>
      <c r="DAZ3" s="111" t="s">
        <v>661</v>
      </c>
      <c r="DBA3" s="111" t="s">
        <v>661</v>
      </c>
      <c r="DBB3" s="111" t="s">
        <v>661</v>
      </c>
      <c r="DBC3" s="111" t="s">
        <v>661</v>
      </c>
      <c r="DBD3" s="111" t="s">
        <v>661</v>
      </c>
      <c r="DBE3" s="111" t="s">
        <v>661</v>
      </c>
      <c r="DBF3" s="111" t="s">
        <v>661</v>
      </c>
      <c r="DBG3" s="111" t="s">
        <v>661</v>
      </c>
      <c r="DBH3" s="111" t="s">
        <v>661</v>
      </c>
      <c r="DBI3" s="111" t="s">
        <v>661</v>
      </c>
      <c r="DBJ3" s="111" t="s">
        <v>661</v>
      </c>
      <c r="DBK3" s="111" t="s">
        <v>661</v>
      </c>
      <c r="DBL3" s="111" t="s">
        <v>661</v>
      </c>
      <c r="DBM3" s="111" t="s">
        <v>661</v>
      </c>
      <c r="DBN3" s="111" t="s">
        <v>661</v>
      </c>
      <c r="DBO3" s="111" t="s">
        <v>661</v>
      </c>
      <c r="DBP3" s="111" t="s">
        <v>661</v>
      </c>
      <c r="DBQ3" s="111" t="s">
        <v>661</v>
      </c>
      <c r="DBR3" s="111" t="s">
        <v>661</v>
      </c>
      <c r="DBS3" s="111" t="s">
        <v>661</v>
      </c>
      <c r="DBT3" s="111" t="s">
        <v>661</v>
      </c>
      <c r="DBU3" s="111" t="s">
        <v>661</v>
      </c>
      <c r="DBV3" s="111" t="s">
        <v>661</v>
      </c>
      <c r="DBW3" s="111" t="s">
        <v>661</v>
      </c>
      <c r="DBX3" s="111" t="s">
        <v>661</v>
      </c>
      <c r="DBY3" s="111" t="s">
        <v>661</v>
      </c>
      <c r="DBZ3" s="111" t="s">
        <v>661</v>
      </c>
      <c r="DCA3" s="111" t="s">
        <v>661</v>
      </c>
      <c r="DCB3" s="111" t="s">
        <v>661</v>
      </c>
      <c r="DCC3" s="111" t="s">
        <v>661</v>
      </c>
      <c r="DCD3" s="111" t="s">
        <v>661</v>
      </c>
      <c r="DCE3" s="111" t="s">
        <v>661</v>
      </c>
      <c r="DCF3" s="111" t="s">
        <v>661</v>
      </c>
      <c r="DCG3" s="111" t="s">
        <v>661</v>
      </c>
      <c r="DCH3" s="111" t="s">
        <v>661</v>
      </c>
      <c r="DCI3" s="111" t="s">
        <v>661</v>
      </c>
      <c r="DCJ3" s="111" t="s">
        <v>661</v>
      </c>
      <c r="DCK3" s="111" t="s">
        <v>661</v>
      </c>
      <c r="DCL3" s="111" t="s">
        <v>661</v>
      </c>
      <c r="DCM3" s="111" t="s">
        <v>661</v>
      </c>
      <c r="DCN3" s="111" t="s">
        <v>661</v>
      </c>
      <c r="DCO3" s="111" t="s">
        <v>661</v>
      </c>
      <c r="DCP3" s="111" t="s">
        <v>661</v>
      </c>
      <c r="DCQ3" s="111" t="s">
        <v>661</v>
      </c>
      <c r="DCR3" s="111" t="s">
        <v>661</v>
      </c>
      <c r="DCS3" s="111" t="s">
        <v>661</v>
      </c>
      <c r="DCT3" s="111" t="s">
        <v>661</v>
      </c>
      <c r="DCU3" s="111" t="s">
        <v>661</v>
      </c>
      <c r="DCV3" s="111" t="s">
        <v>661</v>
      </c>
      <c r="DCW3" s="111" t="s">
        <v>661</v>
      </c>
      <c r="DCX3" s="111" t="s">
        <v>661</v>
      </c>
      <c r="DCY3" s="111" t="s">
        <v>661</v>
      </c>
      <c r="DCZ3" s="111" t="s">
        <v>661</v>
      </c>
      <c r="DDA3" s="111" t="s">
        <v>661</v>
      </c>
      <c r="DDB3" s="111" t="s">
        <v>661</v>
      </c>
      <c r="DDC3" s="111" t="s">
        <v>661</v>
      </c>
      <c r="DDD3" s="111" t="s">
        <v>661</v>
      </c>
      <c r="DDE3" s="111" t="s">
        <v>661</v>
      </c>
      <c r="DDF3" s="111" t="s">
        <v>661</v>
      </c>
      <c r="DDG3" s="111" t="s">
        <v>661</v>
      </c>
      <c r="DDH3" s="111" t="s">
        <v>661</v>
      </c>
      <c r="DDI3" s="111" t="s">
        <v>661</v>
      </c>
      <c r="DDJ3" s="111" t="s">
        <v>661</v>
      </c>
      <c r="DDK3" s="111" t="s">
        <v>661</v>
      </c>
      <c r="DDL3" s="111" t="s">
        <v>661</v>
      </c>
      <c r="DDM3" s="111" t="s">
        <v>661</v>
      </c>
      <c r="DDN3" s="111" t="s">
        <v>661</v>
      </c>
      <c r="DDO3" s="111" t="s">
        <v>661</v>
      </c>
      <c r="DDP3" s="111" t="s">
        <v>661</v>
      </c>
      <c r="DDQ3" s="111" t="s">
        <v>661</v>
      </c>
      <c r="DDR3" s="111" t="s">
        <v>661</v>
      </c>
      <c r="DDS3" s="111" t="s">
        <v>661</v>
      </c>
      <c r="DDT3" s="111" t="s">
        <v>661</v>
      </c>
      <c r="DDU3" s="111" t="s">
        <v>661</v>
      </c>
      <c r="DDV3" s="111" t="s">
        <v>661</v>
      </c>
      <c r="DDW3" s="111" t="s">
        <v>661</v>
      </c>
      <c r="DDX3" s="111" t="s">
        <v>661</v>
      </c>
      <c r="DDY3" s="111" t="s">
        <v>661</v>
      </c>
      <c r="DDZ3" s="111" t="s">
        <v>661</v>
      </c>
      <c r="DEA3" s="111" t="s">
        <v>661</v>
      </c>
      <c r="DEB3" s="111" t="s">
        <v>661</v>
      </c>
      <c r="DEC3" s="111" t="s">
        <v>661</v>
      </c>
      <c r="DED3" s="111" t="s">
        <v>661</v>
      </c>
      <c r="DEE3" s="111" t="s">
        <v>661</v>
      </c>
      <c r="DEF3" s="111" t="s">
        <v>661</v>
      </c>
      <c r="DEG3" s="111" t="s">
        <v>661</v>
      </c>
      <c r="DEH3" s="111" t="s">
        <v>661</v>
      </c>
      <c r="DEI3" s="111" t="s">
        <v>661</v>
      </c>
      <c r="DEJ3" s="111" t="s">
        <v>661</v>
      </c>
      <c r="DEK3" s="111" t="s">
        <v>661</v>
      </c>
      <c r="DEL3" s="111" t="s">
        <v>661</v>
      </c>
      <c r="DEM3" s="111" t="s">
        <v>661</v>
      </c>
      <c r="DEN3" s="111" t="s">
        <v>661</v>
      </c>
      <c r="DEO3" s="111" t="s">
        <v>661</v>
      </c>
      <c r="DEP3" s="111" t="s">
        <v>661</v>
      </c>
      <c r="DEQ3" s="111" t="s">
        <v>661</v>
      </c>
      <c r="DER3" s="111" t="s">
        <v>661</v>
      </c>
      <c r="DES3" s="111" t="s">
        <v>661</v>
      </c>
      <c r="DET3" s="111" t="s">
        <v>661</v>
      </c>
      <c r="DEU3" s="111" t="s">
        <v>661</v>
      </c>
      <c r="DEV3" s="111" t="s">
        <v>661</v>
      </c>
      <c r="DEW3" s="111" t="s">
        <v>661</v>
      </c>
      <c r="DEX3" s="111" t="s">
        <v>661</v>
      </c>
      <c r="DEY3" s="111" t="s">
        <v>661</v>
      </c>
      <c r="DEZ3" s="111" t="s">
        <v>661</v>
      </c>
      <c r="DFA3" s="111" t="s">
        <v>661</v>
      </c>
      <c r="DFB3" s="111" t="s">
        <v>661</v>
      </c>
      <c r="DFC3" s="111" t="s">
        <v>661</v>
      </c>
      <c r="DFD3" s="111" t="s">
        <v>661</v>
      </c>
      <c r="DFE3" s="111" t="s">
        <v>661</v>
      </c>
      <c r="DFF3" s="111" t="s">
        <v>661</v>
      </c>
      <c r="DFG3" s="111" t="s">
        <v>661</v>
      </c>
      <c r="DFH3" s="111" t="s">
        <v>661</v>
      </c>
      <c r="DFI3" s="111" t="s">
        <v>661</v>
      </c>
      <c r="DFJ3" s="111" t="s">
        <v>661</v>
      </c>
      <c r="DFK3" s="111" t="s">
        <v>661</v>
      </c>
      <c r="DFL3" s="111" t="s">
        <v>661</v>
      </c>
      <c r="DFM3" s="111" t="s">
        <v>661</v>
      </c>
      <c r="DFN3" s="111" t="s">
        <v>661</v>
      </c>
      <c r="DFO3" s="111" t="s">
        <v>661</v>
      </c>
      <c r="DFP3" s="111" t="s">
        <v>661</v>
      </c>
      <c r="DFQ3" s="111" t="s">
        <v>661</v>
      </c>
      <c r="DFR3" s="111" t="s">
        <v>661</v>
      </c>
      <c r="DFS3" s="111" t="s">
        <v>661</v>
      </c>
      <c r="DFT3" s="111" t="s">
        <v>661</v>
      </c>
      <c r="DFU3" s="111" t="s">
        <v>661</v>
      </c>
      <c r="DFV3" s="111" t="s">
        <v>661</v>
      </c>
      <c r="DFW3" s="111" t="s">
        <v>661</v>
      </c>
      <c r="DFX3" s="111" t="s">
        <v>661</v>
      </c>
      <c r="DFY3" s="111" t="s">
        <v>661</v>
      </c>
      <c r="DFZ3" s="111" t="s">
        <v>661</v>
      </c>
      <c r="DGA3" s="111" t="s">
        <v>661</v>
      </c>
      <c r="DGB3" s="111" t="s">
        <v>661</v>
      </c>
      <c r="DGC3" s="111" t="s">
        <v>661</v>
      </c>
      <c r="DGD3" s="111" t="s">
        <v>661</v>
      </c>
      <c r="DGE3" s="111" t="s">
        <v>661</v>
      </c>
      <c r="DGF3" s="111" t="s">
        <v>661</v>
      </c>
      <c r="DGG3" s="111" t="s">
        <v>661</v>
      </c>
      <c r="DGH3" s="111" t="s">
        <v>661</v>
      </c>
      <c r="DGI3" s="111" t="s">
        <v>661</v>
      </c>
      <c r="DGJ3" s="111" t="s">
        <v>661</v>
      </c>
      <c r="DGK3" s="111" t="s">
        <v>661</v>
      </c>
      <c r="DGL3" s="111" t="s">
        <v>661</v>
      </c>
      <c r="DGM3" s="111" t="s">
        <v>661</v>
      </c>
      <c r="DGN3" s="111" t="s">
        <v>661</v>
      </c>
      <c r="DGO3" s="111" t="s">
        <v>661</v>
      </c>
      <c r="DGP3" s="111" t="s">
        <v>661</v>
      </c>
      <c r="DGQ3" s="111" t="s">
        <v>661</v>
      </c>
      <c r="DGR3" s="111" t="s">
        <v>661</v>
      </c>
      <c r="DGS3" s="111" t="s">
        <v>661</v>
      </c>
      <c r="DGT3" s="111" t="s">
        <v>661</v>
      </c>
      <c r="DGU3" s="111" t="s">
        <v>661</v>
      </c>
      <c r="DGV3" s="111" t="s">
        <v>661</v>
      </c>
      <c r="DGW3" s="111" t="s">
        <v>661</v>
      </c>
      <c r="DGX3" s="111" t="s">
        <v>661</v>
      </c>
      <c r="DGY3" s="111" t="s">
        <v>661</v>
      </c>
      <c r="DGZ3" s="111" t="s">
        <v>661</v>
      </c>
      <c r="DHA3" s="111" t="s">
        <v>661</v>
      </c>
      <c r="DHB3" s="111" t="s">
        <v>661</v>
      </c>
      <c r="DHC3" s="111" t="s">
        <v>661</v>
      </c>
      <c r="DHD3" s="111" t="s">
        <v>661</v>
      </c>
      <c r="DHE3" s="111" t="s">
        <v>661</v>
      </c>
      <c r="DHF3" s="111" t="s">
        <v>661</v>
      </c>
      <c r="DHG3" s="111" t="s">
        <v>661</v>
      </c>
      <c r="DHH3" s="111" t="s">
        <v>661</v>
      </c>
      <c r="DHI3" s="111" t="s">
        <v>661</v>
      </c>
      <c r="DHJ3" s="111" t="s">
        <v>661</v>
      </c>
      <c r="DHK3" s="111" t="s">
        <v>661</v>
      </c>
      <c r="DHL3" s="111" t="s">
        <v>661</v>
      </c>
      <c r="DHM3" s="111" t="s">
        <v>661</v>
      </c>
      <c r="DHN3" s="111" t="s">
        <v>661</v>
      </c>
      <c r="DHO3" s="111" t="s">
        <v>661</v>
      </c>
      <c r="DHP3" s="111" t="s">
        <v>661</v>
      </c>
      <c r="DHQ3" s="111" t="s">
        <v>661</v>
      </c>
      <c r="DHR3" s="111" t="s">
        <v>661</v>
      </c>
      <c r="DHS3" s="111" t="s">
        <v>661</v>
      </c>
      <c r="DHT3" s="111" t="s">
        <v>661</v>
      </c>
      <c r="DHU3" s="111" t="s">
        <v>661</v>
      </c>
      <c r="DHV3" s="111" t="s">
        <v>661</v>
      </c>
      <c r="DHW3" s="111" t="s">
        <v>661</v>
      </c>
      <c r="DHX3" s="111" t="s">
        <v>661</v>
      </c>
      <c r="DHY3" s="111" t="s">
        <v>661</v>
      </c>
      <c r="DHZ3" s="111" t="s">
        <v>661</v>
      </c>
      <c r="DIA3" s="111" t="s">
        <v>661</v>
      </c>
      <c r="DIB3" s="111" t="s">
        <v>661</v>
      </c>
      <c r="DIC3" s="111" t="s">
        <v>661</v>
      </c>
      <c r="DID3" s="111" t="s">
        <v>661</v>
      </c>
      <c r="DIE3" s="111" t="s">
        <v>661</v>
      </c>
      <c r="DIF3" s="111" t="s">
        <v>661</v>
      </c>
      <c r="DIG3" s="111" t="s">
        <v>661</v>
      </c>
      <c r="DIH3" s="111" t="s">
        <v>661</v>
      </c>
      <c r="DII3" s="111" t="s">
        <v>661</v>
      </c>
      <c r="DIJ3" s="111" t="s">
        <v>661</v>
      </c>
      <c r="DIK3" s="111" t="s">
        <v>661</v>
      </c>
      <c r="DIL3" s="111" t="s">
        <v>661</v>
      </c>
      <c r="DIM3" s="111" t="s">
        <v>661</v>
      </c>
      <c r="DIN3" s="111" t="s">
        <v>661</v>
      </c>
      <c r="DIO3" s="111" t="s">
        <v>661</v>
      </c>
      <c r="DIP3" s="111" t="s">
        <v>661</v>
      </c>
      <c r="DIQ3" s="111" t="s">
        <v>661</v>
      </c>
      <c r="DIR3" s="111" t="s">
        <v>661</v>
      </c>
      <c r="DIS3" s="111" t="s">
        <v>661</v>
      </c>
      <c r="DIT3" s="111" t="s">
        <v>661</v>
      </c>
      <c r="DIU3" s="111" t="s">
        <v>661</v>
      </c>
      <c r="DIV3" s="111" t="s">
        <v>661</v>
      </c>
      <c r="DIW3" s="111" t="s">
        <v>661</v>
      </c>
      <c r="DIX3" s="111" t="s">
        <v>661</v>
      </c>
      <c r="DIY3" s="111" t="s">
        <v>661</v>
      </c>
      <c r="DIZ3" s="111" t="s">
        <v>661</v>
      </c>
      <c r="DJA3" s="111" t="s">
        <v>661</v>
      </c>
      <c r="DJB3" s="111" t="s">
        <v>661</v>
      </c>
      <c r="DJC3" s="111" t="s">
        <v>661</v>
      </c>
      <c r="DJD3" s="111" t="s">
        <v>661</v>
      </c>
      <c r="DJE3" s="111" t="s">
        <v>661</v>
      </c>
      <c r="DJF3" s="111" t="s">
        <v>661</v>
      </c>
      <c r="DJG3" s="111" t="s">
        <v>661</v>
      </c>
      <c r="DJH3" s="111" t="s">
        <v>661</v>
      </c>
      <c r="DJI3" s="111" t="s">
        <v>661</v>
      </c>
      <c r="DJJ3" s="111" t="s">
        <v>661</v>
      </c>
      <c r="DJK3" s="111" t="s">
        <v>661</v>
      </c>
      <c r="DJL3" s="111" t="s">
        <v>661</v>
      </c>
      <c r="DJM3" s="111" t="s">
        <v>661</v>
      </c>
      <c r="DJN3" s="111" t="s">
        <v>661</v>
      </c>
      <c r="DJO3" s="111" t="s">
        <v>661</v>
      </c>
      <c r="DJP3" s="111" t="s">
        <v>661</v>
      </c>
      <c r="DJQ3" s="111" t="s">
        <v>661</v>
      </c>
      <c r="DJR3" s="111" t="s">
        <v>661</v>
      </c>
      <c r="DJS3" s="111" t="s">
        <v>661</v>
      </c>
      <c r="DJT3" s="111" t="s">
        <v>661</v>
      </c>
      <c r="DJU3" s="111" t="s">
        <v>661</v>
      </c>
      <c r="DJV3" s="111" t="s">
        <v>661</v>
      </c>
      <c r="DJW3" s="111" t="s">
        <v>661</v>
      </c>
      <c r="DJX3" s="111" t="s">
        <v>661</v>
      </c>
      <c r="DJY3" s="111" t="s">
        <v>661</v>
      </c>
      <c r="DJZ3" s="111" t="s">
        <v>661</v>
      </c>
      <c r="DKA3" s="111" t="s">
        <v>661</v>
      </c>
      <c r="DKB3" s="111" t="s">
        <v>661</v>
      </c>
      <c r="DKC3" s="111" t="s">
        <v>661</v>
      </c>
      <c r="DKD3" s="111" t="s">
        <v>661</v>
      </c>
      <c r="DKE3" s="111" t="s">
        <v>661</v>
      </c>
      <c r="DKF3" s="111" t="s">
        <v>661</v>
      </c>
      <c r="DKG3" s="111" t="s">
        <v>661</v>
      </c>
      <c r="DKH3" s="111" t="s">
        <v>661</v>
      </c>
      <c r="DKI3" s="111" t="s">
        <v>661</v>
      </c>
      <c r="DKJ3" s="111" t="s">
        <v>661</v>
      </c>
      <c r="DKK3" s="111" t="s">
        <v>661</v>
      </c>
      <c r="DKL3" s="111" t="s">
        <v>661</v>
      </c>
      <c r="DKM3" s="111" t="s">
        <v>661</v>
      </c>
      <c r="DKN3" s="111" t="s">
        <v>661</v>
      </c>
      <c r="DKO3" s="111" t="s">
        <v>661</v>
      </c>
      <c r="DKP3" s="111" t="s">
        <v>661</v>
      </c>
      <c r="DKQ3" s="111" t="s">
        <v>661</v>
      </c>
      <c r="DKR3" s="111" t="s">
        <v>661</v>
      </c>
      <c r="DKS3" s="111" t="s">
        <v>661</v>
      </c>
      <c r="DKT3" s="111" t="s">
        <v>661</v>
      </c>
      <c r="DKU3" s="111" t="s">
        <v>661</v>
      </c>
      <c r="DKV3" s="111" t="s">
        <v>661</v>
      </c>
      <c r="DKW3" s="111" t="s">
        <v>661</v>
      </c>
      <c r="DKX3" s="111" t="s">
        <v>661</v>
      </c>
      <c r="DKY3" s="111" t="s">
        <v>661</v>
      </c>
      <c r="DKZ3" s="111" t="s">
        <v>661</v>
      </c>
      <c r="DLA3" s="111" t="s">
        <v>661</v>
      </c>
      <c r="DLB3" s="111" t="s">
        <v>661</v>
      </c>
      <c r="DLC3" s="111" t="s">
        <v>661</v>
      </c>
      <c r="DLD3" s="111" t="s">
        <v>661</v>
      </c>
      <c r="DLE3" s="111" t="s">
        <v>661</v>
      </c>
      <c r="DLF3" s="111" t="s">
        <v>661</v>
      </c>
      <c r="DLG3" s="111" t="s">
        <v>661</v>
      </c>
      <c r="DLH3" s="111" t="s">
        <v>661</v>
      </c>
      <c r="DLI3" s="111" t="s">
        <v>661</v>
      </c>
      <c r="DLJ3" s="111" t="s">
        <v>661</v>
      </c>
      <c r="DLK3" s="111" t="s">
        <v>661</v>
      </c>
      <c r="DLL3" s="111" t="s">
        <v>661</v>
      </c>
      <c r="DLM3" s="111" t="s">
        <v>661</v>
      </c>
      <c r="DLN3" s="111" t="s">
        <v>661</v>
      </c>
      <c r="DLO3" s="111" t="s">
        <v>661</v>
      </c>
      <c r="DLP3" s="111" t="s">
        <v>661</v>
      </c>
      <c r="DLQ3" s="111" t="s">
        <v>661</v>
      </c>
      <c r="DLR3" s="111" t="s">
        <v>661</v>
      </c>
      <c r="DLS3" s="111" t="s">
        <v>661</v>
      </c>
      <c r="DLT3" s="111" t="s">
        <v>661</v>
      </c>
      <c r="DLU3" s="111" t="s">
        <v>661</v>
      </c>
      <c r="DLV3" s="111" t="s">
        <v>661</v>
      </c>
      <c r="DLW3" s="111" t="s">
        <v>661</v>
      </c>
      <c r="DLX3" s="111" t="s">
        <v>661</v>
      </c>
      <c r="DLY3" s="111" t="s">
        <v>661</v>
      </c>
      <c r="DLZ3" s="111" t="s">
        <v>661</v>
      </c>
      <c r="DMA3" s="111" t="s">
        <v>661</v>
      </c>
      <c r="DMB3" s="111" t="s">
        <v>661</v>
      </c>
      <c r="DMC3" s="111" t="s">
        <v>661</v>
      </c>
      <c r="DMD3" s="111" t="s">
        <v>661</v>
      </c>
      <c r="DME3" s="111" t="s">
        <v>661</v>
      </c>
      <c r="DMF3" s="111" t="s">
        <v>661</v>
      </c>
      <c r="DMG3" s="111" t="s">
        <v>661</v>
      </c>
      <c r="DMH3" s="111" t="s">
        <v>661</v>
      </c>
      <c r="DMI3" s="111" t="s">
        <v>661</v>
      </c>
      <c r="DMJ3" s="111" t="s">
        <v>661</v>
      </c>
      <c r="DMK3" s="111" t="s">
        <v>661</v>
      </c>
      <c r="DML3" s="111" t="s">
        <v>661</v>
      </c>
      <c r="DMM3" s="111" t="s">
        <v>661</v>
      </c>
      <c r="DMN3" s="111" t="s">
        <v>661</v>
      </c>
      <c r="DMO3" s="111" t="s">
        <v>661</v>
      </c>
      <c r="DMP3" s="111" t="s">
        <v>661</v>
      </c>
      <c r="DMQ3" s="111" t="s">
        <v>661</v>
      </c>
      <c r="DMR3" s="111" t="s">
        <v>661</v>
      </c>
      <c r="DMS3" s="111" t="s">
        <v>661</v>
      </c>
      <c r="DMT3" s="111" t="s">
        <v>661</v>
      </c>
      <c r="DMU3" s="111" t="s">
        <v>661</v>
      </c>
      <c r="DMV3" s="111" t="s">
        <v>661</v>
      </c>
      <c r="DMW3" s="111" t="s">
        <v>661</v>
      </c>
      <c r="DMX3" s="111" t="s">
        <v>661</v>
      </c>
      <c r="DMY3" s="111" t="s">
        <v>661</v>
      </c>
      <c r="DMZ3" s="111" t="s">
        <v>661</v>
      </c>
      <c r="DNA3" s="111" t="s">
        <v>661</v>
      </c>
      <c r="DNB3" s="111" t="s">
        <v>661</v>
      </c>
      <c r="DNC3" s="111" t="s">
        <v>661</v>
      </c>
      <c r="DND3" s="111" t="s">
        <v>661</v>
      </c>
      <c r="DNE3" s="111" t="s">
        <v>661</v>
      </c>
      <c r="DNF3" s="111" t="s">
        <v>661</v>
      </c>
      <c r="DNG3" s="111" t="s">
        <v>661</v>
      </c>
      <c r="DNH3" s="111" t="s">
        <v>661</v>
      </c>
      <c r="DNI3" s="111" t="s">
        <v>661</v>
      </c>
      <c r="DNJ3" s="111" t="s">
        <v>661</v>
      </c>
      <c r="DNK3" s="111" t="s">
        <v>661</v>
      </c>
      <c r="DNL3" s="111" t="s">
        <v>661</v>
      </c>
      <c r="DNM3" s="111" t="s">
        <v>661</v>
      </c>
      <c r="DNN3" s="111" t="s">
        <v>661</v>
      </c>
      <c r="DNO3" s="111" t="s">
        <v>661</v>
      </c>
      <c r="DNP3" s="111" t="s">
        <v>661</v>
      </c>
      <c r="DNQ3" s="111" t="s">
        <v>661</v>
      </c>
      <c r="DNR3" s="111" t="s">
        <v>661</v>
      </c>
      <c r="DNS3" s="111" t="s">
        <v>661</v>
      </c>
      <c r="DNT3" s="111" t="s">
        <v>661</v>
      </c>
      <c r="DNU3" s="111" t="s">
        <v>661</v>
      </c>
      <c r="DNV3" s="111" t="s">
        <v>661</v>
      </c>
      <c r="DNW3" s="111" t="s">
        <v>661</v>
      </c>
      <c r="DNX3" s="111" t="s">
        <v>661</v>
      </c>
      <c r="DNY3" s="111" t="s">
        <v>661</v>
      </c>
      <c r="DNZ3" s="111" t="s">
        <v>661</v>
      </c>
      <c r="DOA3" s="111" t="s">
        <v>661</v>
      </c>
      <c r="DOB3" s="111" t="s">
        <v>661</v>
      </c>
      <c r="DOC3" s="111" t="s">
        <v>661</v>
      </c>
      <c r="DOD3" s="111" t="s">
        <v>661</v>
      </c>
      <c r="DOE3" s="111" t="s">
        <v>661</v>
      </c>
      <c r="DOF3" s="111" t="s">
        <v>661</v>
      </c>
      <c r="DOG3" s="111" t="s">
        <v>661</v>
      </c>
      <c r="DOH3" s="111" t="s">
        <v>661</v>
      </c>
      <c r="DOI3" s="111" t="s">
        <v>661</v>
      </c>
      <c r="DOJ3" s="111" t="s">
        <v>661</v>
      </c>
      <c r="DOK3" s="111" t="s">
        <v>661</v>
      </c>
      <c r="DOL3" s="111" t="s">
        <v>661</v>
      </c>
      <c r="DOM3" s="111" t="s">
        <v>661</v>
      </c>
      <c r="DON3" s="111" t="s">
        <v>661</v>
      </c>
      <c r="DOO3" s="111" t="s">
        <v>661</v>
      </c>
      <c r="DOP3" s="111" t="s">
        <v>661</v>
      </c>
      <c r="DOQ3" s="111" t="s">
        <v>661</v>
      </c>
      <c r="DOR3" s="111" t="s">
        <v>661</v>
      </c>
      <c r="DOS3" s="111" t="s">
        <v>661</v>
      </c>
      <c r="DOT3" s="111" t="s">
        <v>661</v>
      </c>
      <c r="DOU3" s="111" t="s">
        <v>661</v>
      </c>
      <c r="DOV3" s="111" t="s">
        <v>661</v>
      </c>
      <c r="DOW3" s="111" t="s">
        <v>661</v>
      </c>
      <c r="DOX3" s="111" t="s">
        <v>661</v>
      </c>
      <c r="DOY3" s="111" t="s">
        <v>661</v>
      </c>
      <c r="DOZ3" s="111" t="s">
        <v>661</v>
      </c>
      <c r="DPA3" s="111" t="s">
        <v>661</v>
      </c>
      <c r="DPB3" s="111" t="s">
        <v>661</v>
      </c>
      <c r="DPC3" s="111" t="s">
        <v>661</v>
      </c>
      <c r="DPD3" s="111" t="s">
        <v>661</v>
      </c>
      <c r="DPE3" s="111" t="s">
        <v>661</v>
      </c>
      <c r="DPF3" s="111" t="s">
        <v>661</v>
      </c>
      <c r="DPG3" s="111" t="s">
        <v>661</v>
      </c>
      <c r="DPH3" s="111" t="s">
        <v>661</v>
      </c>
      <c r="DPI3" s="111" t="s">
        <v>661</v>
      </c>
      <c r="DPJ3" s="111" t="s">
        <v>661</v>
      </c>
      <c r="DPK3" s="111" t="s">
        <v>661</v>
      </c>
      <c r="DPL3" s="111" t="s">
        <v>661</v>
      </c>
      <c r="DPM3" s="111" t="s">
        <v>661</v>
      </c>
      <c r="DPN3" s="111" t="s">
        <v>661</v>
      </c>
      <c r="DPO3" s="111" t="s">
        <v>661</v>
      </c>
      <c r="DPP3" s="111" t="s">
        <v>661</v>
      </c>
      <c r="DPQ3" s="111" t="s">
        <v>661</v>
      </c>
      <c r="DPR3" s="111" t="s">
        <v>661</v>
      </c>
      <c r="DPS3" s="111" t="s">
        <v>661</v>
      </c>
      <c r="DPT3" s="111" t="s">
        <v>661</v>
      </c>
      <c r="DPU3" s="111" t="s">
        <v>661</v>
      </c>
      <c r="DPV3" s="111" t="s">
        <v>661</v>
      </c>
      <c r="DPW3" s="111" t="s">
        <v>661</v>
      </c>
      <c r="DPX3" s="111" t="s">
        <v>661</v>
      </c>
      <c r="DPY3" s="111" t="s">
        <v>661</v>
      </c>
      <c r="DPZ3" s="111" t="s">
        <v>661</v>
      </c>
      <c r="DQA3" s="111" t="s">
        <v>661</v>
      </c>
      <c r="DQB3" s="111" t="s">
        <v>661</v>
      </c>
      <c r="DQC3" s="111" t="s">
        <v>661</v>
      </c>
      <c r="DQD3" s="111" t="s">
        <v>661</v>
      </c>
      <c r="DQE3" s="111" t="s">
        <v>661</v>
      </c>
      <c r="DQF3" s="111" t="s">
        <v>661</v>
      </c>
      <c r="DQG3" s="111" t="s">
        <v>661</v>
      </c>
      <c r="DQH3" s="111" t="s">
        <v>661</v>
      </c>
      <c r="DQI3" s="111" t="s">
        <v>661</v>
      </c>
      <c r="DQJ3" s="111" t="s">
        <v>661</v>
      </c>
      <c r="DQK3" s="111" t="s">
        <v>661</v>
      </c>
      <c r="DQL3" s="111" t="s">
        <v>661</v>
      </c>
      <c r="DQM3" s="111" t="s">
        <v>661</v>
      </c>
      <c r="DQN3" s="111" t="s">
        <v>661</v>
      </c>
      <c r="DQO3" s="111" t="s">
        <v>661</v>
      </c>
      <c r="DQP3" s="111" t="s">
        <v>661</v>
      </c>
      <c r="DQQ3" s="111" t="s">
        <v>661</v>
      </c>
      <c r="DQR3" s="111" t="s">
        <v>661</v>
      </c>
      <c r="DQS3" s="111" t="s">
        <v>661</v>
      </c>
      <c r="DQT3" s="111" t="s">
        <v>661</v>
      </c>
      <c r="DQU3" s="111" t="s">
        <v>661</v>
      </c>
      <c r="DQV3" s="111" t="s">
        <v>661</v>
      </c>
      <c r="DQW3" s="111" t="s">
        <v>661</v>
      </c>
      <c r="DQX3" s="111" t="s">
        <v>661</v>
      </c>
      <c r="DQY3" s="111" t="s">
        <v>661</v>
      </c>
      <c r="DQZ3" s="111" t="s">
        <v>661</v>
      </c>
      <c r="DRA3" s="111" t="s">
        <v>661</v>
      </c>
      <c r="DRB3" s="111" t="s">
        <v>661</v>
      </c>
      <c r="DRC3" s="111" t="s">
        <v>661</v>
      </c>
      <c r="DRD3" s="111" t="s">
        <v>661</v>
      </c>
      <c r="DRE3" s="111" t="s">
        <v>661</v>
      </c>
      <c r="DRF3" s="111" t="s">
        <v>661</v>
      </c>
      <c r="DRG3" s="111" t="s">
        <v>661</v>
      </c>
      <c r="DRH3" s="111" t="s">
        <v>661</v>
      </c>
      <c r="DRI3" s="111" t="s">
        <v>661</v>
      </c>
      <c r="DRJ3" s="111" t="s">
        <v>661</v>
      </c>
      <c r="DRK3" s="111" t="s">
        <v>661</v>
      </c>
      <c r="DRL3" s="111" t="s">
        <v>661</v>
      </c>
      <c r="DRM3" s="111" t="s">
        <v>661</v>
      </c>
      <c r="DRN3" s="111" t="s">
        <v>661</v>
      </c>
      <c r="DRO3" s="111" t="s">
        <v>661</v>
      </c>
      <c r="DRP3" s="111" t="s">
        <v>661</v>
      </c>
      <c r="DRQ3" s="111" t="s">
        <v>661</v>
      </c>
      <c r="DRR3" s="111" t="s">
        <v>661</v>
      </c>
      <c r="DRS3" s="111" t="s">
        <v>661</v>
      </c>
      <c r="DRT3" s="111" t="s">
        <v>661</v>
      </c>
      <c r="DRU3" s="111" t="s">
        <v>661</v>
      </c>
      <c r="DRV3" s="111" t="s">
        <v>661</v>
      </c>
      <c r="DRW3" s="111" t="s">
        <v>661</v>
      </c>
      <c r="DRX3" s="111" t="s">
        <v>661</v>
      </c>
      <c r="DRY3" s="111" t="s">
        <v>661</v>
      </c>
      <c r="DRZ3" s="111" t="s">
        <v>661</v>
      </c>
      <c r="DSA3" s="111" t="s">
        <v>661</v>
      </c>
      <c r="DSB3" s="111" t="s">
        <v>661</v>
      </c>
      <c r="DSC3" s="111" t="s">
        <v>661</v>
      </c>
      <c r="DSD3" s="111" t="s">
        <v>661</v>
      </c>
      <c r="DSE3" s="111" t="s">
        <v>661</v>
      </c>
      <c r="DSF3" s="111" t="s">
        <v>661</v>
      </c>
      <c r="DSG3" s="111" t="s">
        <v>661</v>
      </c>
      <c r="DSH3" s="111" t="s">
        <v>661</v>
      </c>
      <c r="DSI3" s="111" t="s">
        <v>661</v>
      </c>
      <c r="DSJ3" s="111" t="s">
        <v>661</v>
      </c>
      <c r="DSK3" s="111" t="s">
        <v>661</v>
      </c>
      <c r="DSL3" s="111" t="s">
        <v>661</v>
      </c>
      <c r="DSM3" s="111" t="s">
        <v>661</v>
      </c>
      <c r="DSN3" s="111" t="s">
        <v>661</v>
      </c>
      <c r="DSO3" s="111" t="s">
        <v>661</v>
      </c>
      <c r="DSP3" s="111" t="s">
        <v>661</v>
      </c>
      <c r="DSQ3" s="111" t="s">
        <v>661</v>
      </c>
      <c r="DSR3" s="111" t="s">
        <v>661</v>
      </c>
      <c r="DSS3" s="111" t="s">
        <v>661</v>
      </c>
      <c r="DST3" s="111" t="s">
        <v>661</v>
      </c>
      <c r="DSU3" s="111" t="s">
        <v>661</v>
      </c>
      <c r="DSV3" s="111" t="s">
        <v>661</v>
      </c>
      <c r="DSW3" s="111" t="s">
        <v>661</v>
      </c>
      <c r="DSX3" s="111" t="s">
        <v>661</v>
      </c>
      <c r="DSY3" s="111" t="s">
        <v>661</v>
      </c>
      <c r="DSZ3" s="111" t="s">
        <v>661</v>
      </c>
      <c r="DTA3" s="111" t="s">
        <v>661</v>
      </c>
      <c r="DTB3" s="111" t="s">
        <v>661</v>
      </c>
      <c r="DTC3" s="111" t="s">
        <v>661</v>
      </c>
      <c r="DTD3" s="111" t="s">
        <v>661</v>
      </c>
      <c r="DTE3" s="111" t="s">
        <v>661</v>
      </c>
      <c r="DTF3" s="111" t="s">
        <v>661</v>
      </c>
      <c r="DTG3" s="111" t="s">
        <v>661</v>
      </c>
      <c r="DTH3" s="111" t="s">
        <v>661</v>
      </c>
      <c r="DTI3" s="111" t="s">
        <v>661</v>
      </c>
      <c r="DTJ3" s="111" t="s">
        <v>661</v>
      </c>
      <c r="DTK3" s="111" t="s">
        <v>661</v>
      </c>
      <c r="DTL3" s="111" t="s">
        <v>661</v>
      </c>
      <c r="DTM3" s="111" t="s">
        <v>661</v>
      </c>
      <c r="DTN3" s="111" t="s">
        <v>661</v>
      </c>
      <c r="DTO3" s="111" t="s">
        <v>661</v>
      </c>
      <c r="DTP3" s="111" t="s">
        <v>661</v>
      </c>
      <c r="DTQ3" s="111" t="s">
        <v>661</v>
      </c>
      <c r="DTR3" s="111" t="s">
        <v>661</v>
      </c>
      <c r="DTS3" s="111" t="s">
        <v>661</v>
      </c>
      <c r="DTT3" s="111" t="s">
        <v>661</v>
      </c>
      <c r="DTU3" s="111" t="s">
        <v>661</v>
      </c>
      <c r="DTV3" s="111" t="s">
        <v>661</v>
      </c>
      <c r="DTW3" s="111" t="s">
        <v>661</v>
      </c>
      <c r="DTX3" s="111" t="s">
        <v>661</v>
      </c>
      <c r="DTY3" s="111" t="s">
        <v>661</v>
      </c>
      <c r="DTZ3" s="111" t="s">
        <v>661</v>
      </c>
      <c r="DUA3" s="111" t="s">
        <v>661</v>
      </c>
      <c r="DUB3" s="111" t="s">
        <v>661</v>
      </c>
      <c r="DUC3" s="111" t="s">
        <v>661</v>
      </c>
      <c r="DUD3" s="111" t="s">
        <v>661</v>
      </c>
      <c r="DUE3" s="111" t="s">
        <v>661</v>
      </c>
      <c r="DUF3" s="111" t="s">
        <v>661</v>
      </c>
      <c r="DUG3" s="111" t="s">
        <v>661</v>
      </c>
      <c r="DUH3" s="111" t="s">
        <v>661</v>
      </c>
      <c r="DUI3" s="111" t="s">
        <v>661</v>
      </c>
      <c r="DUJ3" s="111" t="s">
        <v>661</v>
      </c>
      <c r="DUK3" s="111" t="s">
        <v>661</v>
      </c>
      <c r="DUL3" s="111" t="s">
        <v>661</v>
      </c>
      <c r="DUM3" s="111" t="s">
        <v>661</v>
      </c>
      <c r="DUN3" s="111" t="s">
        <v>661</v>
      </c>
      <c r="DUO3" s="111" t="s">
        <v>661</v>
      </c>
      <c r="DUP3" s="111" t="s">
        <v>661</v>
      </c>
      <c r="DUQ3" s="111" t="s">
        <v>661</v>
      </c>
      <c r="DUR3" s="111" t="s">
        <v>661</v>
      </c>
      <c r="DUS3" s="111" t="s">
        <v>661</v>
      </c>
      <c r="DUT3" s="111" t="s">
        <v>661</v>
      </c>
      <c r="DUU3" s="111" t="s">
        <v>661</v>
      </c>
      <c r="DUV3" s="111" t="s">
        <v>661</v>
      </c>
      <c r="DUW3" s="111" t="s">
        <v>661</v>
      </c>
      <c r="DUX3" s="111" t="s">
        <v>661</v>
      </c>
      <c r="DUY3" s="111" t="s">
        <v>661</v>
      </c>
      <c r="DUZ3" s="111" t="s">
        <v>661</v>
      </c>
      <c r="DVA3" s="111" t="s">
        <v>661</v>
      </c>
      <c r="DVB3" s="111" t="s">
        <v>661</v>
      </c>
      <c r="DVC3" s="111" t="s">
        <v>661</v>
      </c>
      <c r="DVD3" s="111" t="s">
        <v>661</v>
      </c>
      <c r="DVE3" s="111" t="s">
        <v>661</v>
      </c>
      <c r="DVF3" s="111" t="s">
        <v>661</v>
      </c>
      <c r="DVG3" s="111" t="s">
        <v>661</v>
      </c>
      <c r="DVH3" s="111" t="s">
        <v>661</v>
      </c>
      <c r="DVI3" s="111" t="s">
        <v>661</v>
      </c>
      <c r="DVJ3" s="111" t="s">
        <v>661</v>
      </c>
      <c r="DVK3" s="111" t="s">
        <v>661</v>
      </c>
      <c r="DVL3" s="111" t="s">
        <v>661</v>
      </c>
      <c r="DVM3" s="111" t="s">
        <v>661</v>
      </c>
      <c r="DVN3" s="111" t="s">
        <v>661</v>
      </c>
      <c r="DVO3" s="111" t="s">
        <v>661</v>
      </c>
      <c r="DVP3" s="111" t="s">
        <v>661</v>
      </c>
      <c r="DVQ3" s="111" t="s">
        <v>661</v>
      </c>
      <c r="DVR3" s="111" t="s">
        <v>661</v>
      </c>
      <c r="DVS3" s="111" t="s">
        <v>661</v>
      </c>
      <c r="DVT3" s="111" t="s">
        <v>661</v>
      </c>
      <c r="DVU3" s="111" t="s">
        <v>661</v>
      </c>
      <c r="DVV3" s="111" t="s">
        <v>661</v>
      </c>
      <c r="DVW3" s="111" t="s">
        <v>661</v>
      </c>
      <c r="DVX3" s="111" t="s">
        <v>661</v>
      </c>
      <c r="DVY3" s="111" t="s">
        <v>661</v>
      </c>
      <c r="DVZ3" s="111" t="s">
        <v>661</v>
      </c>
      <c r="DWA3" s="111" t="s">
        <v>661</v>
      </c>
      <c r="DWB3" s="111" t="s">
        <v>661</v>
      </c>
      <c r="DWC3" s="111" t="s">
        <v>661</v>
      </c>
      <c r="DWD3" s="111" t="s">
        <v>661</v>
      </c>
      <c r="DWE3" s="111" t="s">
        <v>661</v>
      </c>
      <c r="DWF3" s="111" t="s">
        <v>661</v>
      </c>
      <c r="DWG3" s="111" t="s">
        <v>661</v>
      </c>
      <c r="DWH3" s="111" t="s">
        <v>661</v>
      </c>
      <c r="DWI3" s="111" t="s">
        <v>661</v>
      </c>
      <c r="DWJ3" s="111" t="s">
        <v>661</v>
      </c>
      <c r="DWK3" s="111" t="s">
        <v>661</v>
      </c>
      <c r="DWL3" s="111" t="s">
        <v>661</v>
      </c>
      <c r="DWM3" s="111" t="s">
        <v>661</v>
      </c>
      <c r="DWN3" s="111" t="s">
        <v>661</v>
      </c>
      <c r="DWO3" s="111" t="s">
        <v>661</v>
      </c>
      <c r="DWP3" s="111" t="s">
        <v>661</v>
      </c>
      <c r="DWQ3" s="111" t="s">
        <v>661</v>
      </c>
      <c r="DWR3" s="111" t="s">
        <v>661</v>
      </c>
      <c r="DWS3" s="111" t="s">
        <v>661</v>
      </c>
      <c r="DWT3" s="111" t="s">
        <v>661</v>
      </c>
      <c r="DWU3" s="111" t="s">
        <v>661</v>
      </c>
      <c r="DWV3" s="111" t="s">
        <v>661</v>
      </c>
      <c r="DWW3" s="111" t="s">
        <v>661</v>
      </c>
      <c r="DWX3" s="111" t="s">
        <v>661</v>
      </c>
      <c r="DWY3" s="111" t="s">
        <v>661</v>
      </c>
      <c r="DWZ3" s="111" t="s">
        <v>661</v>
      </c>
      <c r="DXA3" s="111" t="s">
        <v>661</v>
      </c>
      <c r="DXB3" s="111" t="s">
        <v>661</v>
      </c>
      <c r="DXC3" s="111" t="s">
        <v>661</v>
      </c>
      <c r="DXD3" s="111" t="s">
        <v>661</v>
      </c>
      <c r="DXE3" s="111" t="s">
        <v>661</v>
      </c>
      <c r="DXF3" s="111" t="s">
        <v>661</v>
      </c>
      <c r="DXG3" s="111" t="s">
        <v>661</v>
      </c>
      <c r="DXH3" s="111" t="s">
        <v>661</v>
      </c>
      <c r="DXI3" s="111" t="s">
        <v>661</v>
      </c>
      <c r="DXJ3" s="111" t="s">
        <v>661</v>
      </c>
      <c r="DXK3" s="111" t="s">
        <v>661</v>
      </c>
      <c r="DXL3" s="111" t="s">
        <v>661</v>
      </c>
      <c r="DXM3" s="111" t="s">
        <v>661</v>
      </c>
      <c r="DXN3" s="111" t="s">
        <v>661</v>
      </c>
      <c r="DXO3" s="111" t="s">
        <v>661</v>
      </c>
      <c r="DXP3" s="111" t="s">
        <v>661</v>
      </c>
      <c r="DXQ3" s="111" t="s">
        <v>661</v>
      </c>
      <c r="DXR3" s="111" t="s">
        <v>661</v>
      </c>
      <c r="DXS3" s="111" t="s">
        <v>661</v>
      </c>
      <c r="DXT3" s="111" t="s">
        <v>661</v>
      </c>
      <c r="DXU3" s="111" t="s">
        <v>661</v>
      </c>
      <c r="DXV3" s="111" t="s">
        <v>661</v>
      </c>
      <c r="DXW3" s="111" t="s">
        <v>661</v>
      </c>
      <c r="DXX3" s="111" t="s">
        <v>661</v>
      </c>
      <c r="DXY3" s="111" t="s">
        <v>661</v>
      </c>
      <c r="DXZ3" s="111" t="s">
        <v>661</v>
      </c>
      <c r="DYA3" s="111" t="s">
        <v>661</v>
      </c>
      <c r="DYB3" s="111" t="s">
        <v>661</v>
      </c>
      <c r="DYC3" s="111" t="s">
        <v>661</v>
      </c>
      <c r="DYD3" s="111" t="s">
        <v>661</v>
      </c>
      <c r="DYE3" s="111" t="s">
        <v>661</v>
      </c>
      <c r="DYF3" s="111" t="s">
        <v>661</v>
      </c>
      <c r="DYG3" s="111" t="s">
        <v>661</v>
      </c>
      <c r="DYH3" s="111" t="s">
        <v>661</v>
      </c>
      <c r="DYI3" s="111" t="s">
        <v>661</v>
      </c>
      <c r="DYJ3" s="111" t="s">
        <v>661</v>
      </c>
      <c r="DYK3" s="111" t="s">
        <v>661</v>
      </c>
      <c r="DYL3" s="111" t="s">
        <v>661</v>
      </c>
      <c r="DYM3" s="111" t="s">
        <v>661</v>
      </c>
      <c r="DYN3" s="111" t="s">
        <v>661</v>
      </c>
      <c r="DYO3" s="111" t="s">
        <v>661</v>
      </c>
      <c r="DYP3" s="111" t="s">
        <v>661</v>
      </c>
      <c r="DYQ3" s="111" t="s">
        <v>661</v>
      </c>
      <c r="DYR3" s="111" t="s">
        <v>661</v>
      </c>
      <c r="DYS3" s="111" t="s">
        <v>661</v>
      </c>
      <c r="DYT3" s="111" t="s">
        <v>661</v>
      </c>
      <c r="DYU3" s="111" t="s">
        <v>661</v>
      </c>
      <c r="DYV3" s="111" t="s">
        <v>661</v>
      </c>
      <c r="DYW3" s="111" t="s">
        <v>661</v>
      </c>
      <c r="DYX3" s="111" t="s">
        <v>661</v>
      </c>
      <c r="DYY3" s="111" t="s">
        <v>661</v>
      </c>
      <c r="DYZ3" s="111" t="s">
        <v>661</v>
      </c>
      <c r="DZA3" s="111" t="s">
        <v>661</v>
      </c>
      <c r="DZB3" s="111" t="s">
        <v>661</v>
      </c>
      <c r="DZC3" s="111" t="s">
        <v>661</v>
      </c>
      <c r="DZD3" s="111" t="s">
        <v>661</v>
      </c>
      <c r="DZE3" s="111" t="s">
        <v>661</v>
      </c>
      <c r="DZF3" s="111" t="s">
        <v>661</v>
      </c>
      <c r="DZG3" s="111" t="s">
        <v>661</v>
      </c>
      <c r="DZH3" s="111" t="s">
        <v>661</v>
      </c>
      <c r="DZI3" s="111" t="s">
        <v>661</v>
      </c>
      <c r="DZJ3" s="111" t="s">
        <v>661</v>
      </c>
      <c r="DZK3" s="111" t="s">
        <v>661</v>
      </c>
      <c r="DZL3" s="111" t="s">
        <v>661</v>
      </c>
      <c r="DZM3" s="111" t="s">
        <v>661</v>
      </c>
      <c r="DZN3" s="111" t="s">
        <v>661</v>
      </c>
      <c r="DZO3" s="111" t="s">
        <v>661</v>
      </c>
      <c r="DZP3" s="111" t="s">
        <v>661</v>
      </c>
      <c r="DZQ3" s="111" t="s">
        <v>661</v>
      </c>
      <c r="DZR3" s="111" t="s">
        <v>661</v>
      </c>
      <c r="DZS3" s="111" t="s">
        <v>661</v>
      </c>
      <c r="DZT3" s="111" t="s">
        <v>661</v>
      </c>
      <c r="DZU3" s="111" t="s">
        <v>661</v>
      </c>
      <c r="DZV3" s="111" t="s">
        <v>661</v>
      </c>
      <c r="DZW3" s="111" t="s">
        <v>661</v>
      </c>
      <c r="DZX3" s="111" t="s">
        <v>661</v>
      </c>
      <c r="DZY3" s="111" t="s">
        <v>661</v>
      </c>
      <c r="DZZ3" s="111" t="s">
        <v>661</v>
      </c>
      <c r="EAA3" s="111" t="s">
        <v>661</v>
      </c>
      <c r="EAB3" s="111" t="s">
        <v>661</v>
      </c>
      <c r="EAC3" s="111" t="s">
        <v>661</v>
      </c>
      <c r="EAD3" s="111" t="s">
        <v>661</v>
      </c>
      <c r="EAE3" s="111" t="s">
        <v>661</v>
      </c>
      <c r="EAF3" s="111" t="s">
        <v>661</v>
      </c>
      <c r="EAG3" s="111" t="s">
        <v>661</v>
      </c>
      <c r="EAH3" s="111" t="s">
        <v>661</v>
      </c>
      <c r="EAI3" s="111" t="s">
        <v>661</v>
      </c>
      <c r="EAJ3" s="111" t="s">
        <v>661</v>
      </c>
      <c r="EAK3" s="111" t="s">
        <v>661</v>
      </c>
      <c r="EAL3" s="111" t="s">
        <v>661</v>
      </c>
      <c r="EAM3" s="111" t="s">
        <v>661</v>
      </c>
      <c r="EAN3" s="111" t="s">
        <v>661</v>
      </c>
      <c r="EAO3" s="111" t="s">
        <v>661</v>
      </c>
      <c r="EAP3" s="111" t="s">
        <v>661</v>
      </c>
      <c r="EAQ3" s="111" t="s">
        <v>661</v>
      </c>
      <c r="EAR3" s="111" t="s">
        <v>661</v>
      </c>
      <c r="EAS3" s="111" t="s">
        <v>661</v>
      </c>
      <c r="EAT3" s="111" t="s">
        <v>661</v>
      </c>
      <c r="EAU3" s="111" t="s">
        <v>661</v>
      </c>
      <c r="EAV3" s="111" t="s">
        <v>661</v>
      </c>
      <c r="EAW3" s="111" t="s">
        <v>661</v>
      </c>
      <c r="EAX3" s="111" t="s">
        <v>661</v>
      </c>
      <c r="EAY3" s="111" t="s">
        <v>661</v>
      </c>
      <c r="EAZ3" s="111" t="s">
        <v>661</v>
      </c>
      <c r="EBA3" s="111" t="s">
        <v>661</v>
      </c>
      <c r="EBB3" s="111" t="s">
        <v>661</v>
      </c>
      <c r="EBC3" s="111" t="s">
        <v>661</v>
      </c>
      <c r="EBD3" s="111" t="s">
        <v>661</v>
      </c>
      <c r="EBE3" s="111" t="s">
        <v>661</v>
      </c>
      <c r="EBF3" s="111" t="s">
        <v>661</v>
      </c>
      <c r="EBG3" s="111" t="s">
        <v>661</v>
      </c>
      <c r="EBH3" s="111" t="s">
        <v>661</v>
      </c>
      <c r="EBI3" s="111" t="s">
        <v>661</v>
      </c>
      <c r="EBJ3" s="111" t="s">
        <v>661</v>
      </c>
      <c r="EBK3" s="111" t="s">
        <v>661</v>
      </c>
      <c r="EBL3" s="111" t="s">
        <v>661</v>
      </c>
      <c r="EBM3" s="111" t="s">
        <v>661</v>
      </c>
      <c r="EBN3" s="111" t="s">
        <v>661</v>
      </c>
      <c r="EBO3" s="111" t="s">
        <v>661</v>
      </c>
      <c r="EBP3" s="111" t="s">
        <v>661</v>
      </c>
      <c r="EBQ3" s="111" t="s">
        <v>661</v>
      </c>
      <c r="EBR3" s="111" t="s">
        <v>661</v>
      </c>
      <c r="EBS3" s="111" t="s">
        <v>661</v>
      </c>
      <c r="EBT3" s="111" t="s">
        <v>661</v>
      </c>
      <c r="EBU3" s="111" t="s">
        <v>661</v>
      </c>
      <c r="EBV3" s="111" t="s">
        <v>661</v>
      </c>
      <c r="EBW3" s="111" t="s">
        <v>661</v>
      </c>
      <c r="EBX3" s="111" t="s">
        <v>661</v>
      </c>
      <c r="EBY3" s="111" t="s">
        <v>661</v>
      </c>
      <c r="EBZ3" s="111" t="s">
        <v>661</v>
      </c>
      <c r="ECA3" s="111" t="s">
        <v>661</v>
      </c>
      <c r="ECB3" s="111" t="s">
        <v>661</v>
      </c>
      <c r="ECC3" s="111" t="s">
        <v>661</v>
      </c>
      <c r="ECD3" s="111" t="s">
        <v>661</v>
      </c>
      <c r="ECE3" s="111" t="s">
        <v>661</v>
      </c>
      <c r="ECF3" s="111" t="s">
        <v>661</v>
      </c>
      <c r="ECG3" s="111" t="s">
        <v>661</v>
      </c>
      <c r="ECH3" s="111" t="s">
        <v>661</v>
      </c>
      <c r="ECI3" s="111" t="s">
        <v>661</v>
      </c>
      <c r="ECJ3" s="111" t="s">
        <v>661</v>
      </c>
      <c r="ECK3" s="111" t="s">
        <v>661</v>
      </c>
      <c r="ECL3" s="111" t="s">
        <v>661</v>
      </c>
      <c r="ECM3" s="111" t="s">
        <v>661</v>
      </c>
      <c r="ECN3" s="111" t="s">
        <v>661</v>
      </c>
      <c r="ECO3" s="111" t="s">
        <v>661</v>
      </c>
      <c r="ECP3" s="111" t="s">
        <v>661</v>
      </c>
      <c r="ECQ3" s="111" t="s">
        <v>661</v>
      </c>
      <c r="ECR3" s="111" t="s">
        <v>661</v>
      </c>
      <c r="ECS3" s="111" t="s">
        <v>661</v>
      </c>
      <c r="ECT3" s="111" t="s">
        <v>661</v>
      </c>
      <c r="ECU3" s="111" t="s">
        <v>661</v>
      </c>
      <c r="ECV3" s="111" t="s">
        <v>661</v>
      </c>
      <c r="ECW3" s="111" t="s">
        <v>661</v>
      </c>
      <c r="ECX3" s="111" t="s">
        <v>661</v>
      </c>
      <c r="ECY3" s="111" t="s">
        <v>661</v>
      </c>
      <c r="ECZ3" s="111" t="s">
        <v>661</v>
      </c>
      <c r="EDA3" s="111" t="s">
        <v>661</v>
      </c>
      <c r="EDB3" s="111" t="s">
        <v>661</v>
      </c>
      <c r="EDC3" s="111" t="s">
        <v>661</v>
      </c>
      <c r="EDD3" s="111" t="s">
        <v>661</v>
      </c>
      <c r="EDE3" s="111" t="s">
        <v>661</v>
      </c>
      <c r="EDF3" s="111" t="s">
        <v>661</v>
      </c>
      <c r="EDG3" s="111" t="s">
        <v>661</v>
      </c>
      <c r="EDH3" s="111" t="s">
        <v>661</v>
      </c>
      <c r="EDI3" s="111" t="s">
        <v>661</v>
      </c>
      <c r="EDJ3" s="111" t="s">
        <v>661</v>
      </c>
      <c r="EDK3" s="111" t="s">
        <v>661</v>
      </c>
      <c r="EDL3" s="111" t="s">
        <v>661</v>
      </c>
      <c r="EDM3" s="111" t="s">
        <v>661</v>
      </c>
      <c r="EDN3" s="111" t="s">
        <v>661</v>
      </c>
      <c r="EDO3" s="111" t="s">
        <v>661</v>
      </c>
      <c r="EDP3" s="111" t="s">
        <v>661</v>
      </c>
      <c r="EDQ3" s="111" t="s">
        <v>661</v>
      </c>
      <c r="EDR3" s="111" t="s">
        <v>661</v>
      </c>
      <c r="EDS3" s="111" t="s">
        <v>661</v>
      </c>
      <c r="EDT3" s="111" t="s">
        <v>661</v>
      </c>
      <c r="EDU3" s="111" t="s">
        <v>661</v>
      </c>
      <c r="EDV3" s="111" t="s">
        <v>661</v>
      </c>
      <c r="EDW3" s="111" t="s">
        <v>661</v>
      </c>
      <c r="EDX3" s="111" t="s">
        <v>661</v>
      </c>
      <c r="EDY3" s="111" t="s">
        <v>661</v>
      </c>
      <c r="EDZ3" s="111" t="s">
        <v>661</v>
      </c>
      <c r="EEA3" s="111" t="s">
        <v>661</v>
      </c>
      <c r="EEB3" s="111" t="s">
        <v>661</v>
      </c>
      <c r="EEC3" s="111" t="s">
        <v>661</v>
      </c>
      <c r="EED3" s="111" t="s">
        <v>661</v>
      </c>
      <c r="EEE3" s="111" t="s">
        <v>661</v>
      </c>
      <c r="EEF3" s="111" t="s">
        <v>661</v>
      </c>
      <c r="EEG3" s="111" t="s">
        <v>661</v>
      </c>
      <c r="EEH3" s="111" t="s">
        <v>661</v>
      </c>
      <c r="EEI3" s="111" t="s">
        <v>661</v>
      </c>
      <c r="EEJ3" s="111" t="s">
        <v>661</v>
      </c>
      <c r="EEK3" s="111" t="s">
        <v>661</v>
      </c>
      <c r="EEL3" s="111" t="s">
        <v>661</v>
      </c>
      <c r="EEM3" s="111" t="s">
        <v>661</v>
      </c>
      <c r="EEN3" s="111" t="s">
        <v>661</v>
      </c>
      <c r="EEO3" s="111" t="s">
        <v>661</v>
      </c>
      <c r="EEP3" s="111" t="s">
        <v>661</v>
      </c>
      <c r="EEQ3" s="111" t="s">
        <v>661</v>
      </c>
      <c r="EER3" s="111" t="s">
        <v>661</v>
      </c>
      <c r="EES3" s="111" t="s">
        <v>661</v>
      </c>
      <c r="EET3" s="111" t="s">
        <v>661</v>
      </c>
      <c r="EEU3" s="111" t="s">
        <v>661</v>
      </c>
      <c r="EEV3" s="111" t="s">
        <v>661</v>
      </c>
      <c r="EEW3" s="111" t="s">
        <v>661</v>
      </c>
      <c r="EEX3" s="111" t="s">
        <v>661</v>
      </c>
      <c r="EEY3" s="111" t="s">
        <v>661</v>
      </c>
      <c r="EEZ3" s="111" t="s">
        <v>661</v>
      </c>
      <c r="EFA3" s="111" t="s">
        <v>661</v>
      </c>
      <c r="EFB3" s="111" t="s">
        <v>661</v>
      </c>
      <c r="EFC3" s="111" t="s">
        <v>661</v>
      </c>
      <c r="EFD3" s="111" t="s">
        <v>661</v>
      </c>
      <c r="EFE3" s="111" t="s">
        <v>661</v>
      </c>
      <c r="EFF3" s="111" t="s">
        <v>661</v>
      </c>
      <c r="EFG3" s="111" t="s">
        <v>661</v>
      </c>
      <c r="EFH3" s="111" t="s">
        <v>661</v>
      </c>
      <c r="EFI3" s="111" t="s">
        <v>661</v>
      </c>
      <c r="EFJ3" s="111" t="s">
        <v>661</v>
      </c>
      <c r="EFK3" s="111" t="s">
        <v>661</v>
      </c>
      <c r="EFL3" s="111" t="s">
        <v>661</v>
      </c>
      <c r="EFM3" s="111" t="s">
        <v>661</v>
      </c>
      <c r="EFN3" s="111" t="s">
        <v>661</v>
      </c>
      <c r="EFO3" s="111" t="s">
        <v>661</v>
      </c>
      <c r="EFP3" s="111" t="s">
        <v>661</v>
      </c>
      <c r="EFQ3" s="111" t="s">
        <v>661</v>
      </c>
      <c r="EFR3" s="111" t="s">
        <v>661</v>
      </c>
      <c r="EFS3" s="111" t="s">
        <v>661</v>
      </c>
      <c r="EFT3" s="111" t="s">
        <v>661</v>
      </c>
      <c r="EFU3" s="111" t="s">
        <v>661</v>
      </c>
      <c r="EFV3" s="111" t="s">
        <v>661</v>
      </c>
      <c r="EFW3" s="111" t="s">
        <v>661</v>
      </c>
      <c r="EFX3" s="111" t="s">
        <v>661</v>
      </c>
      <c r="EFY3" s="111" t="s">
        <v>661</v>
      </c>
      <c r="EFZ3" s="111" t="s">
        <v>661</v>
      </c>
      <c r="EGA3" s="111" t="s">
        <v>661</v>
      </c>
      <c r="EGB3" s="111" t="s">
        <v>661</v>
      </c>
      <c r="EGC3" s="111" t="s">
        <v>661</v>
      </c>
      <c r="EGD3" s="111" t="s">
        <v>661</v>
      </c>
      <c r="EGE3" s="111" t="s">
        <v>661</v>
      </c>
      <c r="EGF3" s="111" t="s">
        <v>661</v>
      </c>
      <c r="EGG3" s="111" t="s">
        <v>661</v>
      </c>
      <c r="EGH3" s="111" t="s">
        <v>661</v>
      </c>
      <c r="EGI3" s="111" t="s">
        <v>661</v>
      </c>
      <c r="EGJ3" s="111" t="s">
        <v>661</v>
      </c>
      <c r="EGK3" s="111" t="s">
        <v>661</v>
      </c>
      <c r="EGL3" s="111" t="s">
        <v>661</v>
      </c>
      <c r="EGM3" s="111" t="s">
        <v>661</v>
      </c>
      <c r="EGN3" s="111" t="s">
        <v>661</v>
      </c>
      <c r="EGO3" s="111" t="s">
        <v>661</v>
      </c>
      <c r="EGP3" s="111" t="s">
        <v>661</v>
      </c>
      <c r="EGQ3" s="111" t="s">
        <v>661</v>
      </c>
      <c r="EGR3" s="111" t="s">
        <v>661</v>
      </c>
      <c r="EGS3" s="111" t="s">
        <v>661</v>
      </c>
      <c r="EGT3" s="111" t="s">
        <v>661</v>
      </c>
      <c r="EGU3" s="111" t="s">
        <v>661</v>
      </c>
      <c r="EGV3" s="111" t="s">
        <v>661</v>
      </c>
      <c r="EGW3" s="111" t="s">
        <v>661</v>
      </c>
      <c r="EGX3" s="111" t="s">
        <v>661</v>
      </c>
      <c r="EGY3" s="111" t="s">
        <v>661</v>
      </c>
      <c r="EGZ3" s="111" t="s">
        <v>661</v>
      </c>
      <c r="EHA3" s="111" t="s">
        <v>661</v>
      </c>
      <c r="EHB3" s="111" t="s">
        <v>661</v>
      </c>
      <c r="EHC3" s="111" t="s">
        <v>661</v>
      </c>
      <c r="EHD3" s="111" t="s">
        <v>661</v>
      </c>
      <c r="EHE3" s="111" t="s">
        <v>661</v>
      </c>
      <c r="EHF3" s="111" t="s">
        <v>661</v>
      </c>
      <c r="EHG3" s="111" t="s">
        <v>661</v>
      </c>
      <c r="EHH3" s="111" t="s">
        <v>661</v>
      </c>
      <c r="EHI3" s="111" t="s">
        <v>661</v>
      </c>
      <c r="EHJ3" s="111" t="s">
        <v>661</v>
      </c>
      <c r="EHK3" s="111" t="s">
        <v>661</v>
      </c>
      <c r="EHL3" s="111" t="s">
        <v>661</v>
      </c>
      <c r="EHM3" s="111" t="s">
        <v>661</v>
      </c>
      <c r="EHN3" s="111" t="s">
        <v>661</v>
      </c>
      <c r="EHO3" s="111" t="s">
        <v>661</v>
      </c>
      <c r="EHP3" s="111" t="s">
        <v>661</v>
      </c>
      <c r="EHQ3" s="111" t="s">
        <v>661</v>
      </c>
      <c r="EHR3" s="111" t="s">
        <v>661</v>
      </c>
      <c r="EHS3" s="111" t="s">
        <v>661</v>
      </c>
      <c r="EHT3" s="111" t="s">
        <v>661</v>
      </c>
      <c r="EHU3" s="111" t="s">
        <v>661</v>
      </c>
      <c r="EHV3" s="111" t="s">
        <v>661</v>
      </c>
      <c r="EHW3" s="111" t="s">
        <v>661</v>
      </c>
      <c r="EHX3" s="111" t="s">
        <v>661</v>
      </c>
      <c r="EHY3" s="111" t="s">
        <v>661</v>
      </c>
      <c r="EHZ3" s="111" t="s">
        <v>661</v>
      </c>
      <c r="EIA3" s="111" t="s">
        <v>661</v>
      </c>
      <c r="EIB3" s="111" t="s">
        <v>661</v>
      </c>
      <c r="EIC3" s="111" t="s">
        <v>661</v>
      </c>
      <c r="EID3" s="111" t="s">
        <v>661</v>
      </c>
      <c r="EIE3" s="111" t="s">
        <v>661</v>
      </c>
      <c r="EIF3" s="111" t="s">
        <v>661</v>
      </c>
      <c r="EIG3" s="111" t="s">
        <v>661</v>
      </c>
      <c r="EIH3" s="111" t="s">
        <v>661</v>
      </c>
      <c r="EII3" s="111" t="s">
        <v>661</v>
      </c>
      <c r="EIJ3" s="111" t="s">
        <v>661</v>
      </c>
      <c r="EIK3" s="111" t="s">
        <v>661</v>
      </c>
      <c r="EIL3" s="111" t="s">
        <v>661</v>
      </c>
      <c r="EIM3" s="111" t="s">
        <v>661</v>
      </c>
      <c r="EIN3" s="111" t="s">
        <v>661</v>
      </c>
      <c r="EIO3" s="111" t="s">
        <v>661</v>
      </c>
      <c r="EIP3" s="111" t="s">
        <v>661</v>
      </c>
      <c r="EIQ3" s="111" t="s">
        <v>661</v>
      </c>
      <c r="EIR3" s="111" t="s">
        <v>661</v>
      </c>
      <c r="EIS3" s="111" t="s">
        <v>661</v>
      </c>
      <c r="EIT3" s="111" t="s">
        <v>661</v>
      </c>
      <c r="EIU3" s="111" t="s">
        <v>661</v>
      </c>
      <c r="EIV3" s="111" t="s">
        <v>661</v>
      </c>
      <c r="EIW3" s="111" t="s">
        <v>661</v>
      </c>
      <c r="EIX3" s="111" t="s">
        <v>661</v>
      </c>
      <c r="EIY3" s="111" t="s">
        <v>661</v>
      </c>
      <c r="EIZ3" s="111" t="s">
        <v>661</v>
      </c>
      <c r="EJA3" s="111" t="s">
        <v>661</v>
      </c>
      <c r="EJB3" s="111" t="s">
        <v>661</v>
      </c>
      <c r="EJC3" s="111" t="s">
        <v>661</v>
      </c>
      <c r="EJD3" s="111" t="s">
        <v>661</v>
      </c>
      <c r="EJE3" s="111" t="s">
        <v>661</v>
      </c>
      <c r="EJF3" s="111" t="s">
        <v>661</v>
      </c>
      <c r="EJG3" s="111" t="s">
        <v>661</v>
      </c>
      <c r="EJH3" s="111" t="s">
        <v>661</v>
      </c>
      <c r="EJI3" s="111" t="s">
        <v>661</v>
      </c>
      <c r="EJJ3" s="111" t="s">
        <v>661</v>
      </c>
      <c r="EJK3" s="111" t="s">
        <v>661</v>
      </c>
      <c r="EJL3" s="111" t="s">
        <v>661</v>
      </c>
      <c r="EJM3" s="111" t="s">
        <v>661</v>
      </c>
      <c r="EJN3" s="111" t="s">
        <v>661</v>
      </c>
      <c r="EJO3" s="111" t="s">
        <v>661</v>
      </c>
      <c r="EJP3" s="111" t="s">
        <v>661</v>
      </c>
      <c r="EJQ3" s="111" t="s">
        <v>661</v>
      </c>
      <c r="EJR3" s="111" t="s">
        <v>661</v>
      </c>
      <c r="EJS3" s="111" t="s">
        <v>661</v>
      </c>
      <c r="EJT3" s="111" t="s">
        <v>661</v>
      </c>
      <c r="EJU3" s="111" t="s">
        <v>661</v>
      </c>
      <c r="EJV3" s="111" t="s">
        <v>661</v>
      </c>
      <c r="EJW3" s="111" t="s">
        <v>661</v>
      </c>
      <c r="EJX3" s="111" t="s">
        <v>661</v>
      </c>
      <c r="EJY3" s="111" t="s">
        <v>661</v>
      </c>
      <c r="EJZ3" s="111" t="s">
        <v>661</v>
      </c>
      <c r="EKA3" s="111" t="s">
        <v>661</v>
      </c>
      <c r="EKB3" s="111" t="s">
        <v>661</v>
      </c>
      <c r="EKC3" s="111" t="s">
        <v>661</v>
      </c>
      <c r="EKD3" s="111" t="s">
        <v>661</v>
      </c>
      <c r="EKE3" s="111" t="s">
        <v>661</v>
      </c>
      <c r="EKF3" s="111" t="s">
        <v>661</v>
      </c>
      <c r="EKG3" s="111" t="s">
        <v>661</v>
      </c>
      <c r="EKH3" s="111" t="s">
        <v>661</v>
      </c>
      <c r="EKI3" s="111" t="s">
        <v>661</v>
      </c>
      <c r="EKJ3" s="111" t="s">
        <v>661</v>
      </c>
      <c r="EKK3" s="111" t="s">
        <v>661</v>
      </c>
      <c r="EKL3" s="111" t="s">
        <v>661</v>
      </c>
      <c r="EKM3" s="111" t="s">
        <v>661</v>
      </c>
      <c r="EKN3" s="111" t="s">
        <v>661</v>
      </c>
      <c r="EKO3" s="111" t="s">
        <v>661</v>
      </c>
      <c r="EKP3" s="111" t="s">
        <v>661</v>
      </c>
      <c r="EKQ3" s="111" t="s">
        <v>661</v>
      </c>
      <c r="EKR3" s="111" t="s">
        <v>661</v>
      </c>
      <c r="EKS3" s="111" t="s">
        <v>661</v>
      </c>
      <c r="EKT3" s="111" t="s">
        <v>661</v>
      </c>
      <c r="EKU3" s="111" t="s">
        <v>661</v>
      </c>
      <c r="EKV3" s="111" t="s">
        <v>661</v>
      </c>
      <c r="EKW3" s="111" t="s">
        <v>661</v>
      </c>
      <c r="EKX3" s="111" t="s">
        <v>661</v>
      </c>
      <c r="EKY3" s="111" t="s">
        <v>661</v>
      </c>
      <c r="EKZ3" s="111" t="s">
        <v>661</v>
      </c>
      <c r="ELA3" s="111" t="s">
        <v>661</v>
      </c>
      <c r="ELB3" s="111" t="s">
        <v>661</v>
      </c>
      <c r="ELC3" s="111" t="s">
        <v>661</v>
      </c>
      <c r="ELD3" s="111" t="s">
        <v>661</v>
      </c>
      <c r="ELE3" s="111" t="s">
        <v>661</v>
      </c>
      <c r="ELF3" s="111" t="s">
        <v>661</v>
      </c>
      <c r="ELG3" s="111" t="s">
        <v>661</v>
      </c>
      <c r="ELH3" s="111" t="s">
        <v>661</v>
      </c>
      <c r="ELI3" s="111" t="s">
        <v>661</v>
      </c>
      <c r="ELJ3" s="111" t="s">
        <v>661</v>
      </c>
      <c r="ELK3" s="111" t="s">
        <v>661</v>
      </c>
      <c r="ELL3" s="111" t="s">
        <v>661</v>
      </c>
      <c r="ELM3" s="111" t="s">
        <v>661</v>
      </c>
      <c r="ELN3" s="111" t="s">
        <v>661</v>
      </c>
      <c r="ELO3" s="111" t="s">
        <v>661</v>
      </c>
      <c r="ELP3" s="111" t="s">
        <v>661</v>
      </c>
      <c r="ELQ3" s="111" t="s">
        <v>661</v>
      </c>
      <c r="ELR3" s="111" t="s">
        <v>661</v>
      </c>
      <c r="ELS3" s="111" t="s">
        <v>661</v>
      </c>
      <c r="ELT3" s="111" t="s">
        <v>661</v>
      </c>
      <c r="ELU3" s="111" t="s">
        <v>661</v>
      </c>
      <c r="ELV3" s="111" t="s">
        <v>661</v>
      </c>
      <c r="ELW3" s="111" t="s">
        <v>661</v>
      </c>
      <c r="ELX3" s="111" t="s">
        <v>661</v>
      </c>
      <c r="ELY3" s="111" t="s">
        <v>661</v>
      </c>
      <c r="ELZ3" s="111" t="s">
        <v>661</v>
      </c>
      <c r="EMA3" s="111" t="s">
        <v>661</v>
      </c>
      <c r="EMB3" s="111" t="s">
        <v>661</v>
      </c>
      <c r="EMC3" s="111" t="s">
        <v>661</v>
      </c>
      <c r="EMD3" s="111" t="s">
        <v>661</v>
      </c>
      <c r="EME3" s="111" t="s">
        <v>661</v>
      </c>
      <c r="EMF3" s="111" t="s">
        <v>661</v>
      </c>
      <c r="EMG3" s="111" t="s">
        <v>661</v>
      </c>
      <c r="EMH3" s="111" t="s">
        <v>661</v>
      </c>
      <c r="EMI3" s="111" t="s">
        <v>661</v>
      </c>
      <c r="EMJ3" s="111" t="s">
        <v>661</v>
      </c>
      <c r="EMK3" s="111" t="s">
        <v>661</v>
      </c>
      <c r="EML3" s="111" t="s">
        <v>661</v>
      </c>
      <c r="EMM3" s="111" t="s">
        <v>661</v>
      </c>
      <c r="EMN3" s="111" t="s">
        <v>661</v>
      </c>
      <c r="EMO3" s="111" t="s">
        <v>661</v>
      </c>
      <c r="EMP3" s="111" t="s">
        <v>661</v>
      </c>
      <c r="EMQ3" s="111" t="s">
        <v>661</v>
      </c>
      <c r="EMR3" s="111" t="s">
        <v>661</v>
      </c>
      <c r="EMS3" s="111" t="s">
        <v>661</v>
      </c>
      <c r="EMT3" s="111" t="s">
        <v>661</v>
      </c>
      <c r="EMU3" s="111" t="s">
        <v>661</v>
      </c>
      <c r="EMV3" s="111" t="s">
        <v>661</v>
      </c>
      <c r="EMW3" s="111" t="s">
        <v>661</v>
      </c>
      <c r="EMX3" s="111" t="s">
        <v>661</v>
      </c>
      <c r="EMY3" s="111" t="s">
        <v>661</v>
      </c>
      <c r="EMZ3" s="111" t="s">
        <v>661</v>
      </c>
      <c r="ENA3" s="111" t="s">
        <v>661</v>
      </c>
      <c r="ENB3" s="111" t="s">
        <v>661</v>
      </c>
      <c r="ENC3" s="111" t="s">
        <v>661</v>
      </c>
      <c r="END3" s="111" t="s">
        <v>661</v>
      </c>
      <c r="ENE3" s="111" t="s">
        <v>661</v>
      </c>
      <c r="ENF3" s="111" t="s">
        <v>661</v>
      </c>
      <c r="ENG3" s="111" t="s">
        <v>661</v>
      </c>
      <c r="ENH3" s="111" t="s">
        <v>661</v>
      </c>
      <c r="ENI3" s="111" t="s">
        <v>661</v>
      </c>
      <c r="ENJ3" s="111" t="s">
        <v>661</v>
      </c>
      <c r="ENK3" s="111" t="s">
        <v>661</v>
      </c>
      <c r="ENL3" s="111" t="s">
        <v>661</v>
      </c>
      <c r="ENM3" s="111" t="s">
        <v>661</v>
      </c>
      <c r="ENN3" s="111" t="s">
        <v>661</v>
      </c>
      <c r="ENO3" s="111" t="s">
        <v>661</v>
      </c>
      <c r="ENP3" s="111" t="s">
        <v>661</v>
      </c>
      <c r="ENQ3" s="111" t="s">
        <v>661</v>
      </c>
      <c r="ENR3" s="111" t="s">
        <v>661</v>
      </c>
      <c r="ENS3" s="111" t="s">
        <v>661</v>
      </c>
      <c r="ENT3" s="111" t="s">
        <v>661</v>
      </c>
      <c r="ENU3" s="111" t="s">
        <v>661</v>
      </c>
      <c r="ENV3" s="111" t="s">
        <v>661</v>
      </c>
      <c r="ENW3" s="111" t="s">
        <v>661</v>
      </c>
      <c r="ENX3" s="111" t="s">
        <v>661</v>
      </c>
      <c r="ENY3" s="111" t="s">
        <v>661</v>
      </c>
      <c r="ENZ3" s="111" t="s">
        <v>661</v>
      </c>
      <c r="EOA3" s="111" t="s">
        <v>661</v>
      </c>
      <c r="EOB3" s="111" t="s">
        <v>661</v>
      </c>
      <c r="EOC3" s="111" t="s">
        <v>661</v>
      </c>
      <c r="EOD3" s="111" t="s">
        <v>661</v>
      </c>
      <c r="EOE3" s="111" t="s">
        <v>661</v>
      </c>
      <c r="EOF3" s="111" t="s">
        <v>661</v>
      </c>
      <c r="EOG3" s="111" t="s">
        <v>661</v>
      </c>
      <c r="EOH3" s="111" t="s">
        <v>661</v>
      </c>
      <c r="EOI3" s="111" t="s">
        <v>661</v>
      </c>
      <c r="EOJ3" s="111" t="s">
        <v>661</v>
      </c>
      <c r="EOK3" s="111" t="s">
        <v>661</v>
      </c>
      <c r="EOL3" s="111" t="s">
        <v>661</v>
      </c>
      <c r="EOM3" s="111" t="s">
        <v>661</v>
      </c>
      <c r="EON3" s="111" t="s">
        <v>661</v>
      </c>
      <c r="EOO3" s="111" t="s">
        <v>661</v>
      </c>
      <c r="EOP3" s="111" t="s">
        <v>661</v>
      </c>
      <c r="EOQ3" s="111" t="s">
        <v>661</v>
      </c>
      <c r="EOR3" s="111" t="s">
        <v>661</v>
      </c>
      <c r="EOS3" s="111" t="s">
        <v>661</v>
      </c>
      <c r="EOT3" s="111" t="s">
        <v>661</v>
      </c>
      <c r="EOU3" s="111" t="s">
        <v>661</v>
      </c>
      <c r="EOV3" s="111" t="s">
        <v>661</v>
      </c>
      <c r="EOW3" s="111" t="s">
        <v>661</v>
      </c>
      <c r="EOX3" s="111" t="s">
        <v>661</v>
      </c>
      <c r="EOY3" s="111" t="s">
        <v>661</v>
      </c>
      <c r="EOZ3" s="111" t="s">
        <v>661</v>
      </c>
      <c r="EPA3" s="111" t="s">
        <v>661</v>
      </c>
      <c r="EPB3" s="111" t="s">
        <v>661</v>
      </c>
      <c r="EPC3" s="111" t="s">
        <v>661</v>
      </c>
      <c r="EPD3" s="111" t="s">
        <v>661</v>
      </c>
      <c r="EPE3" s="111" t="s">
        <v>661</v>
      </c>
      <c r="EPF3" s="111" t="s">
        <v>661</v>
      </c>
      <c r="EPG3" s="111" t="s">
        <v>661</v>
      </c>
      <c r="EPH3" s="111" t="s">
        <v>661</v>
      </c>
      <c r="EPI3" s="111" t="s">
        <v>661</v>
      </c>
      <c r="EPJ3" s="111" t="s">
        <v>661</v>
      </c>
      <c r="EPK3" s="111" t="s">
        <v>661</v>
      </c>
      <c r="EPL3" s="111" t="s">
        <v>661</v>
      </c>
      <c r="EPM3" s="111" t="s">
        <v>661</v>
      </c>
      <c r="EPN3" s="111" t="s">
        <v>661</v>
      </c>
      <c r="EPO3" s="111" t="s">
        <v>661</v>
      </c>
      <c r="EPP3" s="111" t="s">
        <v>661</v>
      </c>
      <c r="EPQ3" s="111" t="s">
        <v>661</v>
      </c>
      <c r="EPR3" s="111" t="s">
        <v>661</v>
      </c>
      <c r="EPS3" s="111" t="s">
        <v>661</v>
      </c>
      <c r="EPT3" s="111" t="s">
        <v>661</v>
      </c>
      <c r="EPU3" s="111" t="s">
        <v>661</v>
      </c>
      <c r="EPV3" s="111" t="s">
        <v>661</v>
      </c>
      <c r="EPW3" s="111" t="s">
        <v>661</v>
      </c>
      <c r="EPX3" s="111" t="s">
        <v>661</v>
      </c>
      <c r="EPY3" s="111" t="s">
        <v>661</v>
      </c>
      <c r="EPZ3" s="111" t="s">
        <v>661</v>
      </c>
      <c r="EQA3" s="111" t="s">
        <v>661</v>
      </c>
      <c r="EQB3" s="111" t="s">
        <v>661</v>
      </c>
      <c r="EQC3" s="111" t="s">
        <v>661</v>
      </c>
      <c r="EQD3" s="111" t="s">
        <v>661</v>
      </c>
      <c r="EQE3" s="111" t="s">
        <v>661</v>
      </c>
      <c r="EQF3" s="111" t="s">
        <v>661</v>
      </c>
      <c r="EQG3" s="111" t="s">
        <v>661</v>
      </c>
      <c r="EQH3" s="111" t="s">
        <v>661</v>
      </c>
      <c r="EQI3" s="111" t="s">
        <v>661</v>
      </c>
      <c r="EQJ3" s="111" t="s">
        <v>661</v>
      </c>
      <c r="EQK3" s="111" t="s">
        <v>661</v>
      </c>
      <c r="EQL3" s="111" t="s">
        <v>661</v>
      </c>
      <c r="EQM3" s="111" t="s">
        <v>661</v>
      </c>
      <c r="EQN3" s="111" t="s">
        <v>661</v>
      </c>
      <c r="EQO3" s="111" t="s">
        <v>661</v>
      </c>
      <c r="EQP3" s="111" t="s">
        <v>661</v>
      </c>
      <c r="EQQ3" s="111" t="s">
        <v>661</v>
      </c>
      <c r="EQR3" s="111" t="s">
        <v>661</v>
      </c>
      <c r="EQS3" s="111" t="s">
        <v>661</v>
      </c>
      <c r="EQT3" s="111" t="s">
        <v>661</v>
      </c>
      <c r="EQU3" s="111" t="s">
        <v>661</v>
      </c>
      <c r="EQV3" s="111" t="s">
        <v>661</v>
      </c>
      <c r="EQW3" s="111" t="s">
        <v>661</v>
      </c>
      <c r="EQX3" s="111" t="s">
        <v>661</v>
      </c>
      <c r="EQY3" s="111" t="s">
        <v>661</v>
      </c>
      <c r="EQZ3" s="111" t="s">
        <v>661</v>
      </c>
      <c r="ERA3" s="111" t="s">
        <v>661</v>
      </c>
      <c r="ERB3" s="111" t="s">
        <v>661</v>
      </c>
      <c r="ERC3" s="111" t="s">
        <v>661</v>
      </c>
      <c r="ERD3" s="111" t="s">
        <v>661</v>
      </c>
      <c r="ERE3" s="111" t="s">
        <v>661</v>
      </c>
      <c r="ERF3" s="111" t="s">
        <v>661</v>
      </c>
      <c r="ERG3" s="111" t="s">
        <v>661</v>
      </c>
      <c r="ERH3" s="111" t="s">
        <v>661</v>
      </c>
      <c r="ERI3" s="111" t="s">
        <v>661</v>
      </c>
      <c r="ERJ3" s="111" t="s">
        <v>661</v>
      </c>
      <c r="ERK3" s="111" t="s">
        <v>661</v>
      </c>
      <c r="ERL3" s="111" t="s">
        <v>661</v>
      </c>
      <c r="ERM3" s="111" t="s">
        <v>661</v>
      </c>
      <c r="ERN3" s="111" t="s">
        <v>661</v>
      </c>
      <c r="ERO3" s="111" t="s">
        <v>661</v>
      </c>
      <c r="ERP3" s="111" t="s">
        <v>661</v>
      </c>
      <c r="ERQ3" s="111" t="s">
        <v>661</v>
      </c>
      <c r="ERR3" s="111" t="s">
        <v>661</v>
      </c>
      <c r="ERS3" s="111" t="s">
        <v>661</v>
      </c>
      <c r="ERT3" s="111" t="s">
        <v>661</v>
      </c>
      <c r="ERU3" s="111" t="s">
        <v>661</v>
      </c>
      <c r="ERV3" s="111" t="s">
        <v>661</v>
      </c>
      <c r="ERW3" s="111" t="s">
        <v>661</v>
      </c>
      <c r="ERX3" s="111" t="s">
        <v>661</v>
      </c>
      <c r="ERY3" s="111" t="s">
        <v>661</v>
      </c>
      <c r="ERZ3" s="111" t="s">
        <v>661</v>
      </c>
      <c r="ESA3" s="111" t="s">
        <v>661</v>
      </c>
      <c r="ESB3" s="111" t="s">
        <v>661</v>
      </c>
      <c r="ESC3" s="111" t="s">
        <v>661</v>
      </c>
      <c r="ESD3" s="111" t="s">
        <v>661</v>
      </c>
      <c r="ESE3" s="111" t="s">
        <v>661</v>
      </c>
      <c r="ESF3" s="111" t="s">
        <v>661</v>
      </c>
      <c r="ESG3" s="111" t="s">
        <v>661</v>
      </c>
      <c r="ESH3" s="111" t="s">
        <v>661</v>
      </c>
      <c r="ESI3" s="111" t="s">
        <v>661</v>
      </c>
      <c r="ESJ3" s="111" t="s">
        <v>661</v>
      </c>
      <c r="ESK3" s="111" t="s">
        <v>661</v>
      </c>
      <c r="ESL3" s="111" t="s">
        <v>661</v>
      </c>
      <c r="ESM3" s="111" t="s">
        <v>661</v>
      </c>
      <c r="ESN3" s="111" t="s">
        <v>661</v>
      </c>
      <c r="ESO3" s="111" t="s">
        <v>661</v>
      </c>
      <c r="ESP3" s="111" t="s">
        <v>661</v>
      </c>
      <c r="ESQ3" s="111" t="s">
        <v>661</v>
      </c>
      <c r="ESR3" s="111" t="s">
        <v>661</v>
      </c>
      <c r="ESS3" s="111" t="s">
        <v>661</v>
      </c>
      <c r="EST3" s="111" t="s">
        <v>661</v>
      </c>
      <c r="ESU3" s="111" t="s">
        <v>661</v>
      </c>
      <c r="ESV3" s="111" t="s">
        <v>661</v>
      </c>
      <c r="ESW3" s="111" t="s">
        <v>661</v>
      </c>
      <c r="ESX3" s="111" t="s">
        <v>661</v>
      </c>
      <c r="ESY3" s="111" t="s">
        <v>661</v>
      </c>
      <c r="ESZ3" s="111" t="s">
        <v>661</v>
      </c>
      <c r="ETA3" s="111" t="s">
        <v>661</v>
      </c>
      <c r="ETB3" s="111" t="s">
        <v>661</v>
      </c>
      <c r="ETC3" s="111" t="s">
        <v>661</v>
      </c>
      <c r="ETD3" s="111" t="s">
        <v>661</v>
      </c>
      <c r="ETE3" s="111" t="s">
        <v>661</v>
      </c>
      <c r="ETF3" s="111" t="s">
        <v>661</v>
      </c>
      <c r="ETG3" s="111" t="s">
        <v>661</v>
      </c>
      <c r="ETH3" s="111" t="s">
        <v>661</v>
      </c>
      <c r="ETI3" s="111" t="s">
        <v>661</v>
      </c>
      <c r="ETJ3" s="111" t="s">
        <v>661</v>
      </c>
      <c r="ETK3" s="111" t="s">
        <v>661</v>
      </c>
      <c r="ETL3" s="111" t="s">
        <v>661</v>
      </c>
      <c r="ETM3" s="111" t="s">
        <v>661</v>
      </c>
      <c r="ETN3" s="111" t="s">
        <v>661</v>
      </c>
      <c r="ETO3" s="111" t="s">
        <v>661</v>
      </c>
      <c r="ETP3" s="111" t="s">
        <v>661</v>
      </c>
      <c r="ETQ3" s="111" t="s">
        <v>661</v>
      </c>
      <c r="ETR3" s="111" t="s">
        <v>661</v>
      </c>
      <c r="ETS3" s="111" t="s">
        <v>661</v>
      </c>
      <c r="ETT3" s="111" t="s">
        <v>661</v>
      </c>
      <c r="ETU3" s="111" t="s">
        <v>661</v>
      </c>
      <c r="ETV3" s="111" t="s">
        <v>661</v>
      </c>
      <c r="ETW3" s="111" t="s">
        <v>661</v>
      </c>
      <c r="ETX3" s="111" t="s">
        <v>661</v>
      </c>
      <c r="ETY3" s="111" t="s">
        <v>661</v>
      </c>
      <c r="ETZ3" s="111" t="s">
        <v>661</v>
      </c>
      <c r="EUA3" s="111" t="s">
        <v>661</v>
      </c>
      <c r="EUB3" s="111" t="s">
        <v>661</v>
      </c>
      <c r="EUC3" s="111" t="s">
        <v>661</v>
      </c>
      <c r="EUD3" s="111" t="s">
        <v>661</v>
      </c>
      <c r="EUE3" s="111" t="s">
        <v>661</v>
      </c>
      <c r="EUF3" s="111" t="s">
        <v>661</v>
      </c>
      <c r="EUG3" s="111" t="s">
        <v>661</v>
      </c>
      <c r="EUH3" s="111" t="s">
        <v>661</v>
      </c>
      <c r="EUI3" s="111" t="s">
        <v>661</v>
      </c>
      <c r="EUJ3" s="111" t="s">
        <v>661</v>
      </c>
      <c r="EUK3" s="111" t="s">
        <v>661</v>
      </c>
      <c r="EUL3" s="111" t="s">
        <v>661</v>
      </c>
      <c r="EUM3" s="111" t="s">
        <v>661</v>
      </c>
      <c r="EUN3" s="111" t="s">
        <v>661</v>
      </c>
      <c r="EUO3" s="111" t="s">
        <v>661</v>
      </c>
      <c r="EUP3" s="111" t="s">
        <v>661</v>
      </c>
      <c r="EUQ3" s="111" t="s">
        <v>661</v>
      </c>
      <c r="EUR3" s="111" t="s">
        <v>661</v>
      </c>
      <c r="EUS3" s="111" t="s">
        <v>661</v>
      </c>
      <c r="EUT3" s="111" t="s">
        <v>661</v>
      </c>
      <c r="EUU3" s="111" t="s">
        <v>661</v>
      </c>
      <c r="EUV3" s="111" t="s">
        <v>661</v>
      </c>
      <c r="EUW3" s="111" t="s">
        <v>661</v>
      </c>
      <c r="EUX3" s="111" t="s">
        <v>661</v>
      </c>
      <c r="EUY3" s="111" t="s">
        <v>661</v>
      </c>
      <c r="EUZ3" s="111" t="s">
        <v>661</v>
      </c>
      <c r="EVA3" s="111" t="s">
        <v>661</v>
      </c>
      <c r="EVB3" s="111" t="s">
        <v>661</v>
      </c>
      <c r="EVC3" s="111" t="s">
        <v>661</v>
      </c>
      <c r="EVD3" s="111" t="s">
        <v>661</v>
      </c>
      <c r="EVE3" s="111" t="s">
        <v>661</v>
      </c>
      <c r="EVF3" s="111" t="s">
        <v>661</v>
      </c>
      <c r="EVG3" s="111" t="s">
        <v>661</v>
      </c>
      <c r="EVH3" s="111" t="s">
        <v>661</v>
      </c>
      <c r="EVI3" s="111" t="s">
        <v>661</v>
      </c>
      <c r="EVJ3" s="111" t="s">
        <v>661</v>
      </c>
      <c r="EVK3" s="111" t="s">
        <v>661</v>
      </c>
      <c r="EVL3" s="111" t="s">
        <v>661</v>
      </c>
      <c r="EVM3" s="111" t="s">
        <v>661</v>
      </c>
      <c r="EVN3" s="111" t="s">
        <v>661</v>
      </c>
      <c r="EVO3" s="111" t="s">
        <v>661</v>
      </c>
      <c r="EVP3" s="111" t="s">
        <v>661</v>
      </c>
      <c r="EVQ3" s="111" t="s">
        <v>661</v>
      </c>
      <c r="EVR3" s="111" t="s">
        <v>661</v>
      </c>
      <c r="EVS3" s="111" t="s">
        <v>661</v>
      </c>
      <c r="EVT3" s="111" t="s">
        <v>661</v>
      </c>
      <c r="EVU3" s="111" t="s">
        <v>661</v>
      </c>
      <c r="EVV3" s="111" t="s">
        <v>661</v>
      </c>
      <c r="EVW3" s="111" t="s">
        <v>661</v>
      </c>
      <c r="EVX3" s="111" t="s">
        <v>661</v>
      </c>
      <c r="EVY3" s="111" t="s">
        <v>661</v>
      </c>
      <c r="EVZ3" s="111" t="s">
        <v>661</v>
      </c>
      <c r="EWA3" s="111" t="s">
        <v>661</v>
      </c>
      <c r="EWB3" s="111" t="s">
        <v>661</v>
      </c>
      <c r="EWC3" s="111" t="s">
        <v>661</v>
      </c>
      <c r="EWD3" s="111" t="s">
        <v>661</v>
      </c>
      <c r="EWE3" s="111" t="s">
        <v>661</v>
      </c>
      <c r="EWF3" s="111" t="s">
        <v>661</v>
      </c>
      <c r="EWG3" s="111" t="s">
        <v>661</v>
      </c>
      <c r="EWH3" s="111" t="s">
        <v>661</v>
      </c>
      <c r="EWI3" s="111" t="s">
        <v>661</v>
      </c>
      <c r="EWJ3" s="111" t="s">
        <v>661</v>
      </c>
      <c r="EWK3" s="111" t="s">
        <v>661</v>
      </c>
      <c r="EWL3" s="111" t="s">
        <v>661</v>
      </c>
      <c r="EWM3" s="111" t="s">
        <v>661</v>
      </c>
      <c r="EWN3" s="111" t="s">
        <v>661</v>
      </c>
      <c r="EWO3" s="111" t="s">
        <v>661</v>
      </c>
      <c r="EWP3" s="111" t="s">
        <v>661</v>
      </c>
      <c r="EWQ3" s="111" t="s">
        <v>661</v>
      </c>
      <c r="EWR3" s="111" t="s">
        <v>661</v>
      </c>
      <c r="EWS3" s="111" t="s">
        <v>661</v>
      </c>
      <c r="EWT3" s="111" t="s">
        <v>661</v>
      </c>
      <c r="EWU3" s="111" t="s">
        <v>661</v>
      </c>
      <c r="EWV3" s="111" t="s">
        <v>661</v>
      </c>
      <c r="EWW3" s="111" t="s">
        <v>661</v>
      </c>
      <c r="EWX3" s="111" t="s">
        <v>661</v>
      </c>
      <c r="EWY3" s="111" t="s">
        <v>661</v>
      </c>
      <c r="EWZ3" s="111" t="s">
        <v>661</v>
      </c>
      <c r="EXA3" s="111" t="s">
        <v>661</v>
      </c>
      <c r="EXB3" s="111" t="s">
        <v>661</v>
      </c>
      <c r="EXC3" s="111" t="s">
        <v>661</v>
      </c>
      <c r="EXD3" s="111" t="s">
        <v>661</v>
      </c>
      <c r="EXE3" s="111" t="s">
        <v>661</v>
      </c>
      <c r="EXF3" s="111" t="s">
        <v>661</v>
      </c>
      <c r="EXG3" s="111" t="s">
        <v>661</v>
      </c>
      <c r="EXH3" s="111" t="s">
        <v>661</v>
      </c>
      <c r="EXI3" s="111" t="s">
        <v>661</v>
      </c>
      <c r="EXJ3" s="111" t="s">
        <v>661</v>
      </c>
      <c r="EXK3" s="111" t="s">
        <v>661</v>
      </c>
      <c r="EXL3" s="111" t="s">
        <v>661</v>
      </c>
      <c r="EXM3" s="111" t="s">
        <v>661</v>
      </c>
      <c r="EXN3" s="111" t="s">
        <v>661</v>
      </c>
      <c r="EXO3" s="111" t="s">
        <v>661</v>
      </c>
      <c r="EXP3" s="111" t="s">
        <v>661</v>
      </c>
      <c r="EXQ3" s="111" t="s">
        <v>661</v>
      </c>
      <c r="EXR3" s="111" t="s">
        <v>661</v>
      </c>
      <c r="EXS3" s="111" t="s">
        <v>661</v>
      </c>
      <c r="EXT3" s="111" t="s">
        <v>661</v>
      </c>
      <c r="EXU3" s="111" t="s">
        <v>661</v>
      </c>
      <c r="EXV3" s="111" t="s">
        <v>661</v>
      </c>
      <c r="EXW3" s="111" t="s">
        <v>661</v>
      </c>
      <c r="EXX3" s="111" t="s">
        <v>661</v>
      </c>
      <c r="EXY3" s="111" t="s">
        <v>661</v>
      </c>
      <c r="EXZ3" s="111" t="s">
        <v>661</v>
      </c>
      <c r="EYA3" s="111" t="s">
        <v>661</v>
      </c>
      <c r="EYB3" s="111" t="s">
        <v>661</v>
      </c>
      <c r="EYC3" s="111" t="s">
        <v>661</v>
      </c>
      <c r="EYD3" s="111" t="s">
        <v>661</v>
      </c>
      <c r="EYE3" s="111" t="s">
        <v>661</v>
      </c>
      <c r="EYF3" s="111" t="s">
        <v>661</v>
      </c>
      <c r="EYG3" s="111" t="s">
        <v>661</v>
      </c>
      <c r="EYH3" s="111" t="s">
        <v>661</v>
      </c>
      <c r="EYI3" s="111" t="s">
        <v>661</v>
      </c>
      <c r="EYJ3" s="111" t="s">
        <v>661</v>
      </c>
      <c r="EYK3" s="111" t="s">
        <v>661</v>
      </c>
      <c r="EYL3" s="111" t="s">
        <v>661</v>
      </c>
      <c r="EYM3" s="111" t="s">
        <v>661</v>
      </c>
      <c r="EYN3" s="111" t="s">
        <v>661</v>
      </c>
      <c r="EYO3" s="111" t="s">
        <v>661</v>
      </c>
      <c r="EYP3" s="111" t="s">
        <v>661</v>
      </c>
      <c r="EYQ3" s="111" t="s">
        <v>661</v>
      </c>
      <c r="EYR3" s="111" t="s">
        <v>661</v>
      </c>
      <c r="EYS3" s="111" t="s">
        <v>661</v>
      </c>
      <c r="EYT3" s="111" t="s">
        <v>661</v>
      </c>
      <c r="EYU3" s="111" t="s">
        <v>661</v>
      </c>
      <c r="EYV3" s="111" t="s">
        <v>661</v>
      </c>
      <c r="EYW3" s="111" t="s">
        <v>661</v>
      </c>
      <c r="EYX3" s="111" t="s">
        <v>661</v>
      </c>
      <c r="EYY3" s="111" t="s">
        <v>661</v>
      </c>
      <c r="EYZ3" s="111" t="s">
        <v>661</v>
      </c>
      <c r="EZA3" s="111" t="s">
        <v>661</v>
      </c>
      <c r="EZB3" s="111" t="s">
        <v>661</v>
      </c>
      <c r="EZC3" s="111" t="s">
        <v>661</v>
      </c>
      <c r="EZD3" s="111" t="s">
        <v>661</v>
      </c>
      <c r="EZE3" s="111" t="s">
        <v>661</v>
      </c>
      <c r="EZF3" s="111" t="s">
        <v>661</v>
      </c>
      <c r="EZG3" s="111" t="s">
        <v>661</v>
      </c>
      <c r="EZH3" s="111" t="s">
        <v>661</v>
      </c>
      <c r="EZI3" s="111" t="s">
        <v>661</v>
      </c>
      <c r="EZJ3" s="111" t="s">
        <v>661</v>
      </c>
      <c r="EZK3" s="111" t="s">
        <v>661</v>
      </c>
      <c r="EZL3" s="111" t="s">
        <v>661</v>
      </c>
      <c r="EZM3" s="111" t="s">
        <v>661</v>
      </c>
      <c r="EZN3" s="111" t="s">
        <v>661</v>
      </c>
      <c r="EZO3" s="111" t="s">
        <v>661</v>
      </c>
      <c r="EZP3" s="111" t="s">
        <v>661</v>
      </c>
      <c r="EZQ3" s="111" t="s">
        <v>661</v>
      </c>
      <c r="EZR3" s="111" t="s">
        <v>661</v>
      </c>
      <c r="EZS3" s="111" t="s">
        <v>661</v>
      </c>
      <c r="EZT3" s="111" t="s">
        <v>661</v>
      </c>
      <c r="EZU3" s="111" t="s">
        <v>661</v>
      </c>
      <c r="EZV3" s="111" t="s">
        <v>661</v>
      </c>
      <c r="EZW3" s="111" t="s">
        <v>661</v>
      </c>
      <c r="EZX3" s="111" t="s">
        <v>661</v>
      </c>
      <c r="EZY3" s="111" t="s">
        <v>661</v>
      </c>
      <c r="EZZ3" s="111" t="s">
        <v>661</v>
      </c>
      <c r="FAA3" s="111" t="s">
        <v>661</v>
      </c>
      <c r="FAB3" s="111" t="s">
        <v>661</v>
      </c>
      <c r="FAC3" s="111" t="s">
        <v>661</v>
      </c>
      <c r="FAD3" s="111" t="s">
        <v>661</v>
      </c>
      <c r="FAE3" s="111" t="s">
        <v>661</v>
      </c>
      <c r="FAF3" s="111" t="s">
        <v>661</v>
      </c>
      <c r="FAG3" s="111" t="s">
        <v>661</v>
      </c>
      <c r="FAH3" s="111" t="s">
        <v>661</v>
      </c>
      <c r="FAI3" s="111" t="s">
        <v>661</v>
      </c>
      <c r="FAJ3" s="111" t="s">
        <v>661</v>
      </c>
      <c r="FAK3" s="111" t="s">
        <v>661</v>
      </c>
      <c r="FAL3" s="111" t="s">
        <v>661</v>
      </c>
      <c r="FAM3" s="111" t="s">
        <v>661</v>
      </c>
      <c r="FAN3" s="111" t="s">
        <v>661</v>
      </c>
      <c r="FAO3" s="111" t="s">
        <v>661</v>
      </c>
      <c r="FAP3" s="111" t="s">
        <v>661</v>
      </c>
      <c r="FAQ3" s="111" t="s">
        <v>661</v>
      </c>
      <c r="FAR3" s="111" t="s">
        <v>661</v>
      </c>
      <c r="FAS3" s="111" t="s">
        <v>661</v>
      </c>
      <c r="FAT3" s="111" t="s">
        <v>661</v>
      </c>
      <c r="FAU3" s="111" t="s">
        <v>661</v>
      </c>
      <c r="FAV3" s="111" t="s">
        <v>661</v>
      </c>
      <c r="FAW3" s="111" t="s">
        <v>661</v>
      </c>
      <c r="FAX3" s="111" t="s">
        <v>661</v>
      </c>
      <c r="FAY3" s="111" t="s">
        <v>661</v>
      </c>
      <c r="FAZ3" s="111" t="s">
        <v>661</v>
      </c>
      <c r="FBA3" s="111" t="s">
        <v>661</v>
      </c>
      <c r="FBB3" s="111" t="s">
        <v>661</v>
      </c>
      <c r="FBC3" s="111" t="s">
        <v>661</v>
      </c>
      <c r="FBD3" s="111" t="s">
        <v>661</v>
      </c>
      <c r="FBE3" s="111" t="s">
        <v>661</v>
      </c>
      <c r="FBF3" s="111" t="s">
        <v>661</v>
      </c>
      <c r="FBG3" s="111" t="s">
        <v>661</v>
      </c>
      <c r="FBH3" s="111" t="s">
        <v>661</v>
      </c>
      <c r="FBI3" s="111" t="s">
        <v>661</v>
      </c>
      <c r="FBJ3" s="111" t="s">
        <v>661</v>
      </c>
      <c r="FBK3" s="111" t="s">
        <v>661</v>
      </c>
      <c r="FBL3" s="111" t="s">
        <v>661</v>
      </c>
      <c r="FBM3" s="111" t="s">
        <v>661</v>
      </c>
      <c r="FBN3" s="111" t="s">
        <v>661</v>
      </c>
      <c r="FBO3" s="111" t="s">
        <v>661</v>
      </c>
      <c r="FBP3" s="111" t="s">
        <v>661</v>
      </c>
      <c r="FBQ3" s="111" t="s">
        <v>661</v>
      </c>
      <c r="FBR3" s="111" t="s">
        <v>661</v>
      </c>
      <c r="FBS3" s="111" t="s">
        <v>661</v>
      </c>
      <c r="FBT3" s="111" t="s">
        <v>661</v>
      </c>
      <c r="FBU3" s="111" t="s">
        <v>661</v>
      </c>
      <c r="FBV3" s="111" t="s">
        <v>661</v>
      </c>
      <c r="FBW3" s="111" t="s">
        <v>661</v>
      </c>
      <c r="FBX3" s="111" t="s">
        <v>661</v>
      </c>
      <c r="FBY3" s="111" t="s">
        <v>661</v>
      </c>
      <c r="FBZ3" s="111" t="s">
        <v>661</v>
      </c>
      <c r="FCA3" s="111" t="s">
        <v>661</v>
      </c>
      <c r="FCB3" s="111" t="s">
        <v>661</v>
      </c>
      <c r="FCC3" s="111" t="s">
        <v>661</v>
      </c>
      <c r="FCD3" s="111" t="s">
        <v>661</v>
      </c>
      <c r="FCE3" s="111" t="s">
        <v>661</v>
      </c>
      <c r="FCF3" s="111" t="s">
        <v>661</v>
      </c>
      <c r="FCG3" s="111" t="s">
        <v>661</v>
      </c>
      <c r="FCH3" s="111" t="s">
        <v>661</v>
      </c>
      <c r="FCI3" s="111" t="s">
        <v>661</v>
      </c>
      <c r="FCJ3" s="111" t="s">
        <v>661</v>
      </c>
      <c r="FCK3" s="111" t="s">
        <v>661</v>
      </c>
      <c r="FCL3" s="111" t="s">
        <v>661</v>
      </c>
      <c r="FCM3" s="111" t="s">
        <v>661</v>
      </c>
      <c r="FCN3" s="111" t="s">
        <v>661</v>
      </c>
      <c r="FCO3" s="111" t="s">
        <v>661</v>
      </c>
      <c r="FCP3" s="111" t="s">
        <v>661</v>
      </c>
      <c r="FCQ3" s="111" t="s">
        <v>661</v>
      </c>
      <c r="FCR3" s="111" t="s">
        <v>661</v>
      </c>
      <c r="FCS3" s="111" t="s">
        <v>661</v>
      </c>
      <c r="FCT3" s="111" t="s">
        <v>661</v>
      </c>
      <c r="FCU3" s="111" t="s">
        <v>661</v>
      </c>
      <c r="FCV3" s="111" t="s">
        <v>661</v>
      </c>
      <c r="FCW3" s="111" t="s">
        <v>661</v>
      </c>
      <c r="FCX3" s="111" t="s">
        <v>661</v>
      </c>
      <c r="FCY3" s="111" t="s">
        <v>661</v>
      </c>
      <c r="FCZ3" s="111" t="s">
        <v>661</v>
      </c>
      <c r="FDA3" s="111" t="s">
        <v>661</v>
      </c>
      <c r="FDB3" s="111" t="s">
        <v>661</v>
      </c>
      <c r="FDC3" s="111" t="s">
        <v>661</v>
      </c>
      <c r="FDD3" s="111" t="s">
        <v>661</v>
      </c>
      <c r="FDE3" s="111" t="s">
        <v>661</v>
      </c>
      <c r="FDF3" s="111" t="s">
        <v>661</v>
      </c>
      <c r="FDG3" s="111" t="s">
        <v>661</v>
      </c>
      <c r="FDH3" s="111" t="s">
        <v>661</v>
      </c>
      <c r="FDI3" s="111" t="s">
        <v>661</v>
      </c>
      <c r="FDJ3" s="111" t="s">
        <v>661</v>
      </c>
      <c r="FDK3" s="111" t="s">
        <v>661</v>
      </c>
      <c r="FDL3" s="111" t="s">
        <v>661</v>
      </c>
      <c r="FDM3" s="111" t="s">
        <v>661</v>
      </c>
      <c r="FDN3" s="111" t="s">
        <v>661</v>
      </c>
      <c r="FDO3" s="111" t="s">
        <v>661</v>
      </c>
      <c r="FDP3" s="111" t="s">
        <v>661</v>
      </c>
      <c r="FDQ3" s="111" t="s">
        <v>661</v>
      </c>
      <c r="FDR3" s="111" t="s">
        <v>661</v>
      </c>
      <c r="FDS3" s="111" t="s">
        <v>661</v>
      </c>
      <c r="FDT3" s="111" t="s">
        <v>661</v>
      </c>
      <c r="FDU3" s="111" t="s">
        <v>661</v>
      </c>
      <c r="FDV3" s="111" t="s">
        <v>661</v>
      </c>
      <c r="FDW3" s="111" t="s">
        <v>661</v>
      </c>
      <c r="FDX3" s="111" t="s">
        <v>661</v>
      </c>
      <c r="FDY3" s="111" t="s">
        <v>661</v>
      </c>
      <c r="FDZ3" s="111" t="s">
        <v>661</v>
      </c>
      <c r="FEA3" s="111" t="s">
        <v>661</v>
      </c>
      <c r="FEB3" s="111" t="s">
        <v>661</v>
      </c>
      <c r="FEC3" s="111" t="s">
        <v>661</v>
      </c>
      <c r="FED3" s="111" t="s">
        <v>661</v>
      </c>
      <c r="FEE3" s="111" t="s">
        <v>661</v>
      </c>
      <c r="FEF3" s="111" t="s">
        <v>661</v>
      </c>
      <c r="FEG3" s="111" t="s">
        <v>661</v>
      </c>
      <c r="FEH3" s="111" t="s">
        <v>661</v>
      </c>
      <c r="FEI3" s="111" t="s">
        <v>661</v>
      </c>
      <c r="FEJ3" s="111" t="s">
        <v>661</v>
      </c>
      <c r="FEK3" s="111" t="s">
        <v>661</v>
      </c>
      <c r="FEL3" s="111" t="s">
        <v>661</v>
      </c>
      <c r="FEM3" s="111" t="s">
        <v>661</v>
      </c>
      <c r="FEN3" s="111" t="s">
        <v>661</v>
      </c>
      <c r="FEO3" s="111" t="s">
        <v>661</v>
      </c>
      <c r="FEP3" s="111" t="s">
        <v>661</v>
      </c>
      <c r="FEQ3" s="111" t="s">
        <v>661</v>
      </c>
      <c r="FER3" s="111" t="s">
        <v>661</v>
      </c>
      <c r="FES3" s="111" t="s">
        <v>661</v>
      </c>
      <c r="FET3" s="111" t="s">
        <v>661</v>
      </c>
      <c r="FEU3" s="111" t="s">
        <v>661</v>
      </c>
      <c r="FEV3" s="111" t="s">
        <v>661</v>
      </c>
      <c r="FEW3" s="111" t="s">
        <v>661</v>
      </c>
      <c r="FEX3" s="111" t="s">
        <v>661</v>
      </c>
      <c r="FEY3" s="111" t="s">
        <v>661</v>
      </c>
      <c r="FEZ3" s="111" t="s">
        <v>661</v>
      </c>
      <c r="FFA3" s="111" t="s">
        <v>661</v>
      </c>
      <c r="FFB3" s="111" t="s">
        <v>661</v>
      </c>
      <c r="FFC3" s="111" t="s">
        <v>661</v>
      </c>
      <c r="FFD3" s="111" t="s">
        <v>661</v>
      </c>
      <c r="FFE3" s="111" t="s">
        <v>661</v>
      </c>
      <c r="FFF3" s="111" t="s">
        <v>661</v>
      </c>
      <c r="FFG3" s="111" t="s">
        <v>661</v>
      </c>
      <c r="FFH3" s="111" t="s">
        <v>661</v>
      </c>
      <c r="FFI3" s="111" t="s">
        <v>661</v>
      </c>
      <c r="FFJ3" s="111" t="s">
        <v>661</v>
      </c>
      <c r="FFK3" s="111" t="s">
        <v>661</v>
      </c>
      <c r="FFL3" s="111" t="s">
        <v>661</v>
      </c>
      <c r="FFM3" s="111" t="s">
        <v>661</v>
      </c>
      <c r="FFN3" s="111" t="s">
        <v>661</v>
      </c>
      <c r="FFO3" s="111" t="s">
        <v>661</v>
      </c>
      <c r="FFP3" s="111" t="s">
        <v>661</v>
      </c>
      <c r="FFQ3" s="111" t="s">
        <v>661</v>
      </c>
      <c r="FFR3" s="111" t="s">
        <v>661</v>
      </c>
      <c r="FFS3" s="111" t="s">
        <v>661</v>
      </c>
      <c r="FFT3" s="111" t="s">
        <v>661</v>
      </c>
      <c r="FFU3" s="111" t="s">
        <v>661</v>
      </c>
      <c r="FFV3" s="111" t="s">
        <v>661</v>
      </c>
      <c r="FFW3" s="111" t="s">
        <v>661</v>
      </c>
      <c r="FFX3" s="111" t="s">
        <v>661</v>
      </c>
      <c r="FFY3" s="111" t="s">
        <v>661</v>
      </c>
      <c r="FFZ3" s="111" t="s">
        <v>661</v>
      </c>
      <c r="FGA3" s="111" t="s">
        <v>661</v>
      </c>
      <c r="FGB3" s="111" t="s">
        <v>661</v>
      </c>
      <c r="FGC3" s="111" t="s">
        <v>661</v>
      </c>
      <c r="FGD3" s="111" t="s">
        <v>661</v>
      </c>
      <c r="FGE3" s="111" t="s">
        <v>661</v>
      </c>
      <c r="FGF3" s="111" t="s">
        <v>661</v>
      </c>
      <c r="FGG3" s="111" t="s">
        <v>661</v>
      </c>
      <c r="FGH3" s="111" t="s">
        <v>661</v>
      </c>
      <c r="FGI3" s="111" t="s">
        <v>661</v>
      </c>
      <c r="FGJ3" s="111" t="s">
        <v>661</v>
      </c>
      <c r="FGK3" s="111" t="s">
        <v>661</v>
      </c>
      <c r="FGL3" s="111" t="s">
        <v>661</v>
      </c>
      <c r="FGM3" s="111" t="s">
        <v>661</v>
      </c>
      <c r="FGN3" s="111" t="s">
        <v>661</v>
      </c>
      <c r="FGO3" s="111" t="s">
        <v>661</v>
      </c>
      <c r="FGP3" s="111" t="s">
        <v>661</v>
      </c>
      <c r="FGQ3" s="111" t="s">
        <v>661</v>
      </c>
      <c r="FGR3" s="111" t="s">
        <v>661</v>
      </c>
      <c r="FGS3" s="111" t="s">
        <v>661</v>
      </c>
      <c r="FGT3" s="111" t="s">
        <v>661</v>
      </c>
      <c r="FGU3" s="111" t="s">
        <v>661</v>
      </c>
      <c r="FGV3" s="111" t="s">
        <v>661</v>
      </c>
      <c r="FGW3" s="111" t="s">
        <v>661</v>
      </c>
      <c r="FGX3" s="111" t="s">
        <v>661</v>
      </c>
      <c r="FGY3" s="111" t="s">
        <v>661</v>
      </c>
      <c r="FGZ3" s="111" t="s">
        <v>661</v>
      </c>
      <c r="FHA3" s="111" t="s">
        <v>661</v>
      </c>
      <c r="FHB3" s="111" t="s">
        <v>661</v>
      </c>
      <c r="FHC3" s="111" t="s">
        <v>661</v>
      </c>
      <c r="FHD3" s="111" t="s">
        <v>661</v>
      </c>
      <c r="FHE3" s="111" t="s">
        <v>661</v>
      </c>
      <c r="FHF3" s="111" t="s">
        <v>661</v>
      </c>
      <c r="FHG3" s="111" t="s">
        <v>661</v>
      </c>
      <c r="FHH3" s="111" t="s">
        <v>661</v>
      </c>
      <c r="FHI3" s="111" t="s">
        <v>661</v>
      </c>
      <c r="FHJ3" s="111" t="s">
        <v>661</v>
      </c>
      <c r="FHK3" s="111" t="s">
        <v>661</v>
      </c>
      <c r="FHL3" s="111" t="s">
        <v>661</v>
      </c>
      <c r="FHM3" s="111" t="s">
        <v>661</v>
      </c>
      <c r="FHN3" s="111" t="s">
        <v>661</v>
      </c>
      <c r="FHO3" s="111" t="s">
        <v>661</v>
      </c>
      <c r="FHP3" s="111" t="s">
        <v>661</v>
      </c>
      <c r="FHQ3" s="111" t="s">
        <v>661</v>
      </c>
      <c r="FHR3" s="111" t="s">
        <v>661</v>
      </c>
      <c r="FHS3" s="111" t="s">
        <v>661</v>
      </c>
      <c r="FHT3" s="111" t="s">
        <v>661</v>
      </c>
      <c r="FHU3" s="111" t="s">
        <v>661</v>
      </c>
      <c r="FHV3" s="111" t="s">
        <v>661</v>
      </c>
      <c r="FHW3" s="111" t="s">
        <v>661</v>
      </c>
      <c r="FHX3" s="111" t="s">
        <v>661</v>
      </c>
      <c r="FHY3" s="111" t="s">
        <v>661</v>
      </c>
      <c r="FHZ3" s="111" t="s">
        <v>661</v>
      </c>
      <c r="FIA3" s="111" t="s">
        <v>661</v>
      </c>
      <c r="FIB3" s="111" t="s">
        <v>661</v>
      </c>
      <c r="FIC3" s="111" t="s">
        <v>661</v>
      </c>
      <c r="FID3" s="111" t="s">
        <v>661</v>
      </c>
      <c r="FIE3" s="111" t="s">
        <v>661</v>
      </c>
      <c r="FIF3" s="111" t="s">
        <v>661</v>
      </c>
      <c r="FIG3" s="111" t="s">
        <v>661</v>
      </c>
      <c r="FIH3" s="111" t="s">
        <v>661</v>
      </c>
      <c r="FII3" s="111" t="s">
        <v>661</v>
      </c>
      <c r="FIJ3" s="111" t="s">
        <v>661</v>
      </c>
      <c r="FIK3" s="111" t="s">
        <v>661</v>
      </c>
      <c r="FIL3" s="111" t="s">
        <v>661</v>
      </c>
      <c r="FIM3" s="111" t="s">
        <v>661</v>
      </c>
      <c r="FIN3" s="111" t="s">
        <v>661</v>
      </c>
      <c r="FIO3" s="111" t="s">
        <v>661</v>
      </c>
      <c r="FIP3" s="111" t="s">
        <v>661</v>
      </c>
      <c r="FIQ3" s="111" t="s">
        <v>661</v>
      </c>
      <c r="FIR3" s="111" t="s">
        <v>661</v>
      </c>
      <c r="FIS3" s="111" t="s">
        <v>661</v>
      </c>
      <c r="FIT3" s="111" t="s">
        <v>661</v>
      </c>
      <c r="FIU3" s="111" t="s">
        <v>661</v>
      </c>
      <c r="FIV3" s="111" t="s">
        <v>661</v>
      </c>
      <c r="FIW3" s="111" t="s">
        <v>661</v>
      </c>
      <c r="FIX3" s="111" t="s">
        <v>661</v>
      </c>
      <c r="FIY3" s="111" t="s">
        <v>661</v>
      </c>
      <c r="FIZ3" s="111" t="s">
        <v>661</v>
      </c>
      <c r="FJA3" s="111" t="s">
        <v>661</v>
      </c>
      <c r="FJB3" s="111" t="s">
        <v>661</v>
      </c>
      <c r="FJC3" s="111" t="s">
        <v>661</v>
      </c>
      <c r="FJD3" s="111" t="s">
        <v>661</v>
      </c>
      <c r="FJE3" s="111" t="s">
        <v>661</v>
      </c>
      <c r="FJF3" s="111" t="s">
        <v>661</v>
      </c>
      <c r="FJG3" s="111" t="s">
        <v>661</v>
      </c>
      <c r="FJH3" s="111" t="s">
        <v>661</v>
      </c>
      <c r="FJI3" s="111" t="s">
        <v>661</v>
      </c>
      <c r="FJJ3" s="111" t="s">
        <v>661</v>
      </c>
      <c r="FJK3" s="111" t="s">
        <v>661</v>
      </c>
      <c r="FJL3" s="111" t="s">
        <v>661</v>
      </c>
      <c r="FJM3" s="111" t="s">
        <v>661</v>
      </c>
      <c r="FJN3" s="111" t="s">
        <v>661</v>
      </c>
      <c r="FJO3" s="111" t="s">
        <v>661</v>
      </c>
      <c r="FJP3" s="111" t="s">
        <v>661</v>
      </c>
      <c r="FJQ3" s="111" t="s">
        <v>661</v>
      </c>
      <c r="FJR3" s="111" t="s">
        <v>661</v>
      </c>
      <c r="FJS3" s="111" t="s">
        <v>661</v>
      </c>
      <c r="FJT3" s="111" t="s">
        <v>661</v>
      </c>
      <c r="FJU3" s="111" t="s">
        <v>661</v>
      </c>
      <c r="FJV3" s="111" t="s">
        <v>661</v>
      </c>
      <c r="FJW3" s="111" t="s">
        <v>661</v>
      </c>
      <c r="FJX3" s="111" t="s">
        <v>661</v>
      </c>
      <c r="FJY3" s="111" t="s">
        <v>661</v>
      </c>
      <c r="FJZ3" s="111" t="s">
        <v>661</v>
      </c>
      <c r="FKA3" s="111" t="s">
        <v>661</v>
      </c>
      <c r="FKB3" s="111" t="s">
        <v>661</v>
      </c>
      <c r="FKC3" s="111" t="s">
        <v>661</v>
      </c>
      <c r="FKD3" s="111" t="s">
        <v>661</v>
      </c>
      <c r="FKE3" s="111" t="s">
        <v>661</v>
      </c>
      <c r="FKF3" s="111" t="s">
        <v>661</v>
      </c>
      <c r="FKG3" s="111" t="s">
        <v>661</v>
      </c>
      <c r="FKH3" s="111" t="s">
        <v>661</v>
      </c>
      <c r="FKI3" s="111" t="s">
        <v>661</v>
      </c>
      <c r="FKJ3" s="111" t="s">
        <v>661</v>
      </c>
      <c r="FKK3" s="111" t="s">
        <v>661</v>
      </c>
      <c r="FKL3" s="111" t="s">
        <v>661</v>
      </c>
      <c r="FKM3" s="111" t="s">
        <v>661</v>
      </c>
      <c r="FKN3" s="111" t="s">
        <v>661</v>
      </c>
      <c r="FKO3" s="111" t="s">
        <v>661</v>
      </c>
      <c r="FKP3" s="111" t="s">
        <v>661</v>
      </c>
      <c r="FKQ3" s="111" t="s">
        <v>661</v>
      </c>
      <c r="FKR3" s="111" t="s">
        <v>661</v>
      </c>
      <c r="FKS3" s="111" t="s">
        <v>661</v>
      </c>
      <c r="FKT3" s="111" t="s">
        <v>661</v>
      </c>
      <c r="FKU3" s="111" t="s">
        <v>661</v>
      </c>
      <c r="FKV3" s="111" t="s">
        <v>661</v>
      </c>
      <c r="FKW3" s="111" t="s">
        <v>661</v>
      </c>
      <c r="FKX3" s="111" t="s">
        <v>661</v>
      </c>
      <c r="FKY3" s="111" t="s">
        <v>661</v>
      </c>
      <c r="FKZ3" s="111" t="s">
        <v>661</v>
      </c>
      <c r="FLA3" s="111" t="s">
        <v>661</v>
      </c>
      <c r="FLB3" s="111" t="s">
        <v>661</v>
      </c>
      <c r="FLC3" s="111" t="s">
        <v>661</v>
      </c>
      <c r="FLD3" s="111" t="s">
        <v>661</v>
      </c>
      <c r="FLE3" s="111" t="s">
        <v>661</v>
      </c>
      <c r="FLF3" s="111" t="s">
        <v>661</v>
      </c>
      <c r="FLG3" s="111" t="s">
        <v>661</v>
      </c>
      <c r="FLH3" s="111" t="s">
        <v>661</v>
      </c>
      <c r="FLI3" s="111" t="s">
        <v>661</v>
      </c>
      <c r="FLJ3" s="111" t="s">
        <v>661</v>
      </c>
      <c r="FLK3" s="111" t="s">
        <v>661</v>
      </c>
      <c r="FLL3" s="111" t="s">
        <v>661</v>
      </c>
      <c r="FLM3" s="111" t="s">
        <v>661</v>
      </c>
      <c r="FLN3" s="111" t="s">
        <v>661</v>
      </c>
      <c r="FLO3" s="111" t="s">
        <v>661</v>
      </c>
      <c r="FLP3" s="111" t="s">
        <v>661</v>
      </c>
      <c r="FLQ3" s="111" t="s">
        <v>661</v>
      </c>
      <c r="FLR3" s="111" t="s">
        <v>661</v>
      </c>
      <c r="FLS3" s="111" t="s">
        <v>661</v>
      </c>
      <c r="FLT3" s="111" t="s">
        <v>661</v>
      </c>
      <c r="FLU3" s="111" t="s">
        <v>661</v>
      </c>
      <c r="FLV3" s="111" t="s">
        <v>661</v>
      </c>
      <c r="FLW3" s="111" t="s">
        <v>661</v>
      </c>
      <c r="FLX3" s="111" t="s">
        <v>661</v>
      </c>
      <c r="FLY3" s="111" t="s">
        <v>661</v>
      </c>
      <c r="FLZ3" s="111" t="s">
        <v>661</v>
      </c>
      <c r="FMA3" s="111" t="s">
        <v>661</v>
      </c>
      <c r="FMB3" s="111" t="s">
        <v>661</v>
      </c>
      <c r="FMC3" s="111" t="s">
        <v>661</v>
      </c>
      <c r="FMD3" s="111" t="s">
        <v>661</v>
      </c>
      <c r="FME3" s="111" t="s">
        <v>661</v>
      </c>
      <c r="FMF3" s="111" t="s">
        <v>661</v>
      </c>
      <c r="FMG3" s="111" t="s">
        <v>661</v>
      </c>
      <c r="FMH3" s="111" t="s">
        <v>661</v>
      </c>
      <c r="FMI3" s="111" t="s">
        <v>661</v>
      </c>
      <c r="FMJ3" s="111" t="s">
        <v>661</v>
      </c>
      <c r="FMK3" s="111" t="s">
        <v>661</v>
      </c>
      <c r="FML3" s="111" t="s">
        <v>661</v>
      </c>
      <c r="FMM3" s="111" t="s">
        <v>661</v>
      </c>
      <c r="FMN3" s="111" t="s">
        <v>661</v>
      </c>
      <c r="FMO3" s="111" t="s">
        <v>661</v>
      </c>
      <c r="FMP3" s="111" t="s">
        <v>661</v>
      </c>
      <c r="FMQ3" s="111" t="s">
        <v>661</v>
      </c>
      <c r="FMR3" s="111" t="s">
        <v>661</v>
      </c>
      <c r="FMS3" s="111" t="s">
        <v>661</v>
      </c>
      <c r="FMT3" s="111" t="s">
        <v>661</v>
      </c>
      <c r="FMU3" s="111" t="s">
        <v>661</v>
      </c>
      <c r="FMV3" s="111" t="s">
        <v>661</v>
      </c>
      <c r="FMW3" s="111" t="s">
        <v>661</v>
      </c>
      <c r="FMX3" s="111" t="s">
        <v>661</v>
      </c>
      <c r="FMY3" s="111" t="s">
        <v>661</v>
      </c>
      <c r="FMZ3" s="111" t="s">
        <v>661</v>
      </c>
      <c r="FNA3" s="111" t="s">
        <v>661</v>
      </c>
      <c r="FNB3" s="111" t="s">
        <v>661</v>
      </c>
      <c r="FNC3" s="111" t="s">
        <v>661</v>
      </c>
      <c r="FND3" s="111" t="s">
        <v>661</v>
      </c>
      <c r="FNE3" s="111" t="s">
        <v>661</v>
      </c>
      <c r="FNF3" s="111" t="s">
        <v>661</v>
      </c>
      <c r="FNG3" s="111" t="s">
        <v>661</v>
      </c>
      <c r="FNH3" s="111" t="s">
        <v>661</v>
      </c>
      <c r="FNI3" s="111" t="s">
        <v>661</v>
      </c>
      <c r="FNJ3" s="111" t="s">
        <v>661</v>
      </c>
      <c r="FNK3" s="111" t="s">
        <v>661</v>
      </c>
      <c r="FNL3" s="111" t="s">
        <v>661</v>
      </c>
      <c r="FNM3" s="111" t="s">
        <v>661</v>
      </c>
      <c r="FNN3" s="111" t="s">
        <v>661</v>
      </c>
      <c r="FNO3" s="111" t="s">
        <v>661</v>
      </c>
      <c r="FNP3" s="111" t="s">
        <v>661</v>
      </c>
      <c r="FNQ3" s="111" t="s">
        <v>661</v>
      </c>
      <c r="FNR3" s="111" t="s">
        <v>661</v>
      </c>
      <c r="FNS3" s="111" t="s">
        <v>661</v>
      </c>
      <c r="FNT3" s="111" t="s">
        <v>661</v>
      </c>
      <c r="FNU3" s="111" t="s">
        <v>661</v>
      </c>
      <c r="FNV3" s="111" t="s">
        <v>661</v>
      </c>
      <c r="FNW3" s="111" t="s">
        <v>661</v>
      </c>
      <c r="FNX3" s="111" t="s">
        <v>661</v>
      </c>
      <c r="FNY3" s="111" t="s">
        <v>661</v>
      </c>
      <c r="FNZ3" s="111" t="s">
        <v>661</v>
      </c>
      <c r="FOA3" s="111" t="s">
        <v>661</v>
      </c>
      <c r="FOB3" s="111" t="s">
        <v>661</v>
      </c>
      <c r="FOC3" s="111" t="s">
        <v>661</v>
      </c>
      <c r="FOD3" s="111" t="s">
        <v>661</v>
      </c>
      <c r="FOE3" s="111" t="s">
        <v>661</v>
      </c>
      <c r="FOF3" s="111" t="s">
        <v>661</v>
      </c>
      <c r="FOG3" s="111" t="s">
        <v>661</v>
      </c>
      <c r="FOH3" s="111" t="s">
        <v>661</v>
      </c>
      <c r="FOI3" s="111" t="s">
        <v>661</v>
      </c>
      <c r="FOJ3" s="111" t="s">
        <v>661</v>
      </c>
      <c r="FOK3" s="111" t="s">
        <v>661</v>
      </c>
      <c r="FOL3" s="111" t="s">
        <v>661</v>
      </c>
      <c r="FOM3" s="111" t="s">
        <v>661</v>
      </c>
      <c r="FON3" s="111" t="s">
        <v>661</v>
      </c>
      <c r="FOO3" s="111" t="s">
        <v>661</v>
      </c>
      <c r="FOP3" s="111" t="s">
        <v>661</v>
      </c>
      <c r="FOQ3" s="111" t="s">
        <v>661</v>
      </c>
      <c r="FOR3" s="111" t="s">
        <v>661</v>
      </c>
      <c r="FOS3" s="111" t="s">
        <v>661</v>
      </c>
      <c r="FOT3" s="111" t="s">
        <v>661</v>
      </c>
      <c r="FOU3" s="111" t="s">
        <v>661</v>
      </c>
      <c r="FOV3" s="111" t="s">
        <v>661</v>
      </c>
      <c r="FOW3" s="111" t="s">
        <v>661</v>
      </c>
      <c r="FOX3" s="111" t="s">
        <v>661</v>
      </c>
      <c r="FOY3" s="111" t="s">
        <v>661</v>
      </c>
      <c r="FOZ3" s="111" t="s">
        <v>661</v>
      </c>
      <c r="FPA3" s="111" t="s">
        <v>661</v>
      </c>
      <c r="FPB3" s="111" t="s">
        <v>661</v>
      </c>
      <c r="FPC3" s="111" t="s">
        <v>661</v>
      </c>
      <c r="FPD3" s="111" t="s">
        <v>661</v>
      </c>
      <c r="FPE3" s="111" t="s">
        <v>661</v>
      </c>
      <c r="FPF3" s="111" t="s">
        <v>661</v>
      </c>
      <c r="FPG3" s="111" t="s">
        <v>661</v>
      </c>
      <c r="FPH3" s="111" t="s">
        <v>661</v>
      </c>
      <c r="FPI3" s="111" t="s">
        <v>661</v>
      </c>
      <c r="FPJ3" s="111" t="s">
        <v>661</v>
      </c>
      <c r="FPK3" s="111" t="s">
        <v>661</v>
      </c>
      <c r="FPL3" s="111" t="s">
        <v>661</v>
      </c>
      <c r="FPM3" s="111" t="s">
        <v>661</v>
      </c>
      <c r="FPN3" s="111" t="s">
        <v>661</v>
      </c>
      <c r="FPO3" s="111" t="s">
        <v>661</v>
      </c>
      <c r="FPP3" s="111" t="s">
        <v>661</v>
      </c>
      <c r="FPQ3" s="111" t="s">
        <v>661</v>
      </c>
      <c r="FPR3" s="111" t="s">
        <v>661</v>
      </c>
      <c r="FPS3" s="111" t="s">
        <v>661</v>
      </c>
      <c r="FPT3" s="111" t="s">
        <v>661</v>
      </c>
      <c r="FPU3" s="111" t="s">
        <v>661</v>
      </c>
      <c r="FPV3" s="111" t="s">
        <v>661</v>
      </c>
      <c r="FPW3" s="111" t="s">
        <v>661</v>
      </c>
      <c r="FPX3" s="111" t="s">
        <v>661</v>
      </c>
      <c r="FPY3" s="111" t="s">
        <v>661</v>
      </c>
      <c r="FPZ3" s="111" t="s">
        <v>661</v>
      </c>
      <c r="FQA3" s="111" t="s">
        <v>661</v>
      </c>
      <c r="FQB3" s="111" t="s">
        <v>661</v>
      </c>
      <c r="FQC3" s="111" t="s">
        <v>661</v>
      </c>
      <c r="FQD3" s="111" t="s">
        <v>661</v>
      </c>
      <c r="FQE3" s="111" t="s">
        <v>661</v>
      </c>
      <c r="FQF3" s="111" t="s">
        <v>661</v>
      </c>
      <c r="FQG3" s="111" t="s">
        <v>661</v>
      </c>
      <c r="FQH3" s="111" t="s">
        <v>661</v>
      </c>
      <c r="FQI3" s="111" t="s">
        <v>661</v>
      </c>
      <c r="FQJ3" s="111" t="s">
        <v>661</v>
      </c>
      <c r="FQK3" s="111" t="s">
        <v>661</v>
      </c>
      <c r="FQL3" s="111" t="s">
        <v>661</v>
      </c>
      <c r="FQM3" s="111" t="s">
        <v>661</v>
      </c>
      <c r="FQN3" s="111" t="s">
        <v>661</v>
      </c>
      <c r="FQO3" s="111" t="s">
        <v>661</v>
      </c>
      <c r="FQP3" s="111" t="s">
        <v>661</v>
      </c>
      <c r="FQQ3" s="111" t="s">
        <v>661</v>
      </c>
      <c r="FQR3" s="111" t="s">
        <v>661</v>
      </c>
      <c r="FQS3" s="111" t="s">
        <v>661</v>
      </c>
      <c r="FQT3" s="111" t="s">
        <v>661</v>
      </c>
      <c r="FQU3" s="111" t="s">
        <v>661</v>
      </c>
      <c r="FQV3" s="111" t="s">
        <v>661</v>
      </c>
      <c r="FQW3" s="111" t="s">
        <v>661</v>
      </c>
      <c r="FQX3" s="111" t="s">
        <v>661</v>
      </c>
      <c r="FQY3" s="111" t="s">
        <v>661</v>
      </c>
      <c r="FQZ3" s="111" t="s">
        <v>661</v>
      </c>
      <c r="FRA3" s="111" t="s">
        <v>661</v>
      </c>
      <c r="FRB3" s="111" t="s">
        <v>661</v>
      </c>
      <c r="FRC3" s="111" t="s">
        <v>661</v>
      </c>
      <c r="FRD3" s="111" t="s">
        <v>661</v>
      </c>
      <c r="FRE3" s="111" t="s">
        <v>661</v>
      </c>
      <c r="FRF3" s="111" t="s">
        <v>661</v>
      </c>
      <c r="FRG3" s="111" t="s">
        <v>661</v>
      </c>
      <c r="FRH3" s="111" t="s">
        <v>661</v>
      </c>
      <c r="FRI3" s="111" t="s">
        <v>661</v>
      </c>
      <c r="FRJ3" s="111" t="s">
        <v>661</v>
      </c>
      <c r="FRK3" s="111" t="s">
        <v>661</v>
      </c>
      <c r="FRL3" s="111" t="s">
        <v>661</v>
      </c>
      <c r="FRM3" s="111" t="s">
        <v>661</v>
      </c>
      <c r="FRN3" s="111" t="s">
        <v>661</v>
      </c>
      <c r="FRO3" s="111" t="s">
        <v>661</v>
      </c>
      <c r="FRP3" s="111" t="s">
        <v>661</v>
      </c>
      <c r="FRQ3" s="111" t="s">
        <v>661</v>
      </c>
      <c r="FRR3" s="111" t="s">
        <v>661</v>
      </c>
      <c r="FRS3" s="111" t="s">
        <v>661</v>
      </c>
      <c r="FRT3" s="111" t="s">
        <v>661</v>
      </c>
      <c r="FRU3" s="111" t="s">
        <v>661</v>
      </c>
      <c r="FRV3" s="111" t="s">
        <v>661</v>
      </c>
      <c r="FRW3" s="111" t="s">
        <v>661</v>
      </c>
      <c r="FRX3" s="111" t="s">
        <v>661</v>
      </c>
      <c r="FRY3" s="111" t="s">
        <v>661</v>
      </c>
      <c r="FRZ3" s="111" t="s">
        <v>661</v>
      </c>
      <c r="FSA3" s="111" t="s">
        <v>661</v>
      </c>
      <c r="FSB3" s="111" t="s">
        <v>661</v>
      </c>
      <c r="FSC3" s="111" t="s">
        <v>661</v>
      </c>
      <c r="FSD3" s="111" t="s">
        <v>661</v>
      </c>
      <c r="FSE3" s="111" t="s">
        <v>661</v>
      </c>
      <c r="FSF3" s="111" t="s">
        <v>661</v>
      </c>
      <c r="FSG3" s="111" t="s">
        <v>661</v>
      </c>
      <c r="FSH3" s="111" t="s">
        <v>661</v>
      </c>
      <c r="FSI3" s="111" t="s">
        <v>661</v>
      </c>
      <c r="FSJ3" s="111" t="s">
        <v>661</v>
      </c>
      <c r="FSK3" s="111" t="s">
        <v>661</v>
      </c>
      <c r="FSL3" s="111" t="s">
        <v>661</v>
      </c>
      <c r="FSM3" s="111" t="s">
        <v>661</v>
      </c>
      <c r="FSN3" s="111" t="s">
        <v>661</v>
      </c>
      <c r="FSO3" s="111" t="s">
        <v>661</v>
      </c>
      <c r="FSP3" s="111" t="s">
        <v>661</v>
      </c>
      <c r="FSQ3" s="111" t="s">
        <v>661</v>
      </c>
      <c r="FSR3" s="111" t="s">
        <v>661</v>
      </c>
      <c r="FSS3" s="111" t="s">
        <v>661</v>
      </c>
      <c r="FST3" s="111" t="s">
        <v>661</v>
      </c>
      <c r="FSU3" s="111" t="s">
        <v>661</v>
      </c>
      <c r="FSV3" s="111" t="s">
        <v>661</v>
      </c>
      <c r="FSW3" s="111" t="s">
        <v>661</v>
      </c>
      <c r="FSX3" s="111" t="s">
        <v>661</v>
      </c>
      <c r="FSY3" s="111" t="s">
        <v>661</v>
      </c>
      <c r="FSZ3" s="111" t="s">
        <v>661</v>
      </c>
      <c r="FTA3" s="111" t="s">
        <v>661</v>
      </c>
      <c r="FTB3" s="111" t="s">
        <v>661</v>
      </c>
      <c r="FTC3" s="111" t="s">
        <v>661</v>
      </c>
      <c r="FTD3" s="111" t="s">
        <v>661</v>
      </c>
      <c r="FTE3" s="111" t="s">
        <v>661</v>
      </c>
      <c r="FTF3" s="111" t="s">
        <v>661</v>
      </c>
      <c r="FTG3" s="111" t="s">
        <v>661</v>
      </c>
      <c r="FTH3" s="111" t="s">
        <v>661</v>
      </c>
      <c r="FTI3" s="111" t="s">
        <v>661</v>
      </c>
      <c r="FTJ3" s="111" t="s">
        <v>661</v>
      </c>
      <c r="FTK3" s="111" t="s">
        <v>661</v>
      </c>
      <c r="FTL3" s="111" t="s">
        <v>661</v>
      </c>
      <c r="FTM3" s="111" t="s">
        <v>661</v>
      </c>
      <c r="FTN3" s="111" t="s">
        <v>661</v>
      </c>
      <c r="FTO3" s="111" t="s">
        <v>661</v>
      </c>
      <c r="FTP3" s="111" t="s">
        <v>661</v>
      </c>
      <c r="FTQ3" s="111" t="s">
        <v>661</v>
      </c>
      <c r="FTR3" s="111" t="s">
        <v>661</v>
      </c>
      <c r="FTS3" s="111" t="s">
        <v>661</v>
      </c>
      <c r="FTT3" s="111" t="s">
        <v>661</v>
      </c>
      <c r="FTU3" s="111" t="s">
        <v>661</v>
      </c>
      <c r="FTV3" s="111" t="s">
        <v>661</v>
      </c>
      <c r="FTW3" s="111" t="s">
        <v>661</v>
      </c>
      <c r="FTX3" s="111" t="s">
        <v>661</v>
      </c>
      <c r="FTY3" s="111" t="s">
        <v>661</v>
      </c>
      <c r="FTZ3" s="111" t="s">
        <v>661</v>
      </c>
      <c r="FUA3" s="111" t="s">
        <v>661</v>
      </c>
      <c r="FUB3" s="111" t="s">
        <v>661</v>
      </c>
      <c r="FUC3" s="111" t="s">
        <v>661</v>
      </c>
      <c r="FUD3" s="111" t="s">
        <v>661</v>
      </c>
      <c r="FUE3" s="111" t="s">
        <v>661</v>
      </c>
      <c r="FUF3" s="111" t="s">
        <v>661</v>
      </c>
      <c r="FUG3" s="111" t="s">
        <v>661</v>
      </c>
      <c r="FUH3" s="111" t="s">
        <v>661</v>
      </c>
      <c r="FUI3" s="111" t="s">
        <v>661</v>
      </c>
      <c r="FUJ3" s="111" t="s">
        <v>661</v>
      </c>
      <c r="FUK3" s="111" t="s">
        <v>661</v>
      </c>
      <c r="FUL3" s="111" t="s">
        <v>661</v>
      </c>
      <c r="FUM3" s="111" t="s">
        <v>661</v>
      </c>
      <c r="FUN3" s="111" t="s">
        <v>661</v>
      </c>
      <c r="FUO3" s="111" t="s">
        <v>661</v>
      </c>
      <c r="FUP3" s="111" t="s">
        <v>661</v>
      </c>
      <c r="FUQ3" s="111" t="s">
        <v>661</v>
      </c>
      <c r="FUR3" s="111" t="s">
        <v>661</v>
      </c>
      <c r="FUS3" s="111" t="s">
        <v>661</v>
      </c>
      <c r="FUT3" s="111" t="s">
        <v>661</v>
      </c>
      <c r="FUU3" s="111" t="s">
        <v>661</v>
      </c>
      <c r="FUV3" s="111" t="s">
        <v>661</v>
      </c>
      <c r="FUW3" s="111" t="s">
        <v>661</v>
      </c>
      <c r="FUX3" s="111" t="s">
        <v>661</v>
      </c>
      <c r="FUY3" s="111" t="s">
        <v>661</v>
      </c>
      <c r="FUZ3" s="111" t="s">
        <v>661</v>
      </c>
      <c r="FVA3" s="111" t="s">
        <v>661</v>
      </c>
      <c r="FVB3" s="111" t="s">
        <v>661</v>
      </c>
      <c r="FVC3" s="111" t="s">
        <v>661</v>
      </c>
      <c r="FVD3" s="111" t="s">
        <v>661</v>
      </c>
      <c r="FVE3" s="111" t="s">
        <v>661</v>
      </c>
      <c r="FVF3" s="111" t="s">
        <v>661</v>
      </c>
      <c r="FVG3" s="111" t="s">
        <v>661</v>
      </c>
      <c r="FVH3" s="111" t="s">
        <v>661</v>
      </c>
      <c r="FVI3" s="111" t="s">
        <v>661</v>
      </c>
      <c r="FVJ3" s="111" t="s">
        <v>661</v>
      </c>
      <c r="FVK3" s="111" t="s">
        <v>661</v>
      </c>
      <c r="FVL3" s="111" t="s">
        <v>661</v>
      </c>
      <c r="FVM3" s="111" t="s">
        <v>661</v>
      </c>
      <c r="FVN3" s="111" t="s">
        <v>661</v>
      </c>
      <c r="FVO3" s="111" t="s">
        <v>661</v>
      </c>
      <c r="FVP3" s="111" t="s">
        <v>661</v>
      </c>
      <c r="FVQ3" s="111" t="s">
        <v>661</v>
      </c>
      <c r="FVR3" s="111" t="s">
        <v>661</v>
      </c>
      <c r="FVS3" s="111" t="s">
        <v>661</v>
      </c>
      <c r="FVT3" s="111" t="s">
        <v>661</v>
      </c>
      <c r="FVU3" s="111" t="s">
        <v>661</v>
      </c>
      <c r="FVV3" s="111" t="s">
        <v>661</v>
      </c>
      <c r="FVW3" s="111" t="s">
        <v>661</v>
      </c>
      <c r="FVX3" s="111" t="s">
        <v>661</v>
      </c>
      <c r="FVY3" s="111" t="s">
        <v>661</v>
      </c>
      <c r="FVZ3" s="111" t="s">
        <v>661</v>
      </c>
      <c r="FWA3" s="111" t="s">
        <v>661</v>
      </c>
      <c r="FWB3" s="111" t="s">
        <v>661</v>
      </c>
      <c r="FWC3" s="111" t="s">
        <v>661</v>
      </c>
      <c r="FWD3" s="111" t="s">
        <v>661</v>
      </c>
      <c r="FWE3" s="111" t="s">
        <v>661</v>
      </c>
      <c r="FWF3" s="111" t="s">
        <v>661</v>
      </c>
      <c r="FWG3" s="111" t="s">
        <v>661</v>
      </c>
      <c r="FWH3" s="111" t="s">
        <v>661</v>
      </c>
      <c r="FWI3" s="111" t="s">
        <v>661</v>
      </c>
      <c r="FWJ3" s="111" t="s">
        <v>661</v>
      </c>
      <c r="FWK3" s="111" t="s">
        <v>661</v>
      </c>
      <c r="FWL3" s="111" t="s">
        <v>661</v>
      </c>
      <c r="FWM3" s="111" t="s">
        <v>661</v>
      </c>
      <c r="FWN3" s="111" t="s">
        <v>661</v>
      </c>
      <c r="FWO3" s="111" t="s">
        <v>661</v>
      </c>
      <c r="FWP3" s="111" t="s">
        <v>661</v>
      </c>
      <c r="FWQ3" s="111" t="s">
        <v>661</v>
      </c>
      <c r="FWR3" s="111" t="s">
        <v>661</v>
      </c>
      <c r="FWS3" s="111" t="s">
        <v>661</v>
      </c>
      <c r="FWT3" s="111" t="s">
        <v>661</v>
      </c>
      <c r="FWU3" s="111" t="s">
        <v>661</v>
      </c>
      <c r="FWV3" s="111" t="s">
        <v>661</v>
      </c>
      <c r="FWW3" s="111" t="s">
        <v>661</v>
      </c>
      <c r="FWX3" s="111" t="s">
        <v>661</v>
      </c>
      <c r="FWY3" s="111" t="s">
        <v>661</v>
      </c>
      <c r="FWZ3" s="111" t="s">
        <v>661</v>
      </c>
      <c r="FXA3" s="111" t="s">
        <v>661</v>
      </c>
      <c r="FXB3" s="111" t="s">
        <v>661</v>
      </c>
      <c r="FXC3" s="111" t="s">
        <v>661</v>
      </c>
      <c r="FXD3" s="111" t="s">
        <v>661</v>
      </c>
      <c r="FXE3" s="111" t="s">
        <v>661</v>
      </c>
      <c r="FXF3" s="111" t="s">
        <v>661</v>
      </c>
      <c r="FXG3" s="111" t="s">
        <v>661</v>
      </c>
      <c r="FXH3" s="111" t="s">
        <v>661</v>
      </c>
      <c r="FXI3" s="111" t="s">
        <v>661</v>
      </c>
      <c r="FXJ3" s="111" t="s">
        <v>661</v>
      </c>
      <c r="FXK3" s="111" t="s">
        <v>661</v>
      </c>
      <c r="FXL3" s="111" t="s">
        <v>661</v>
      </c>
      <c r="FXM3" s="111" t="s">
        <v>661</v>
      </c>
      <c r="FXN3" s="111" t="s">
        <v>661</v>
      </c>
      <c r="FXO3" s="111" t="s">
        <v>661</v>
      </c>
      <c r="FXP3" s="111" t="s">
        <v>661</v>
      </c>
      <c r="FXQ3" s="111" t="s">
        <v>661</v>
      </c>
      <c r="FXR3" s="111" t="s">
        <v>661</v>
      </c>
      <c r="FXS3" s="111" t="s">
        <v>661</v>
      </c>
      <c r="FXT3" s="111" t="s">
        <v>661</v>
      </c>
      <c r="FXU3" s="111" t="s">
        <v>661</v>
      </c>
      <c r="FXV3" s="111" t="s">
        <v>661</v>
      </c>
      <c r="FXW3" s="111" t="s">
        <v>661</v>
      </c>
      <c r="FXX3" s="111" t="s">
        <v>661</v>
      </c>
      <c r="FXY3" s="111" t="s">
        <v>661</v>
      </c>
      <c r="FXZ3" s="111" t="s">
        <v>661</v>
      </c>
      <c r="FYA3" s="111" t="s">
        <v>661</v>
      </c>
      <c r="FYB3" s="111" t="s">
        <v>661</v>
      </c>
      <c r="FYC3" s="111" t="s">
        <v>661</v>
      </c>
      <c r="FYD3" s="111" t="s">
        <v>661</v>
      </c>
      <c r="FYE3" s="111" t="s">
        <v>661</v>
      </c>
      <c r="FYF3" s="111" t="s">
        <v>661</v>
      </c>
      <c r="FYG3" s="111" t="s">
        <v>661</v>
      </c>
      <c r="FYH3" s="111" t="s">
        <v>661</v>
      </c>
      <c r="FYI3" s="111" t="s">
        <v>661</v>
      </c>
      <c r="FYJ3" s="111" t="s">
        <v>661</v>
      </c>
      <c r="FYK3" s="111" t="s">
        <v>661</v>
      </c>
      <c r="FYL3" s="111" t="s">
        <v>661</v>
      </c>
      <c r="FYM3" s="111" t="s">
        <v>661</v>
      </c>
      <c r="FYN3" s="111" t="s">
        <v>661</v>
      </c>
      <c r="FYO3" s="111" t="s">
        <v>661</v>
      </c>
      <c r="FYP3" s="111" t="s">
        <v>661</v>
      </c>
      <c r="FYQ3" s="111" t="s">
        <v>661</v>
      </c>
      <c r="FYR3" s="111" t="s">
        <v>661</v>
      </c>
      <c r="FYS3" s="111" t="s">
        <v>661</v>
      </c>
      <c r="FYT3" s="111" t="s">
        <v>661</v>
      </c>
      <c r="FYU3" s="111" t="s">
        <v>661</v>
      </c>
      <c r="FYV3" s="111" t="s">
        <v>661</v>
      </c>
      <c r="FYW3" s="111" t="s">
        <v>661</v>
      </c>
      <c r="FYX3" s="111" t="s">
        <v>661</v>
      </c>
      <c r="FYY3" s="111" t="s">
        <v>661</v>
      </c>
      <c r="FYZ3" s="111" t="s">
        <v>661</v>
      </c>
      <c r="FZA3" s="111" t="s">
        <v>661</v>
      </c>
      <c r="FZB3" s="111" t="s">
        <v>661</v>
      </c>
      <c r="FZC3" s="111" t="s">
        <v>661</v>
      </c>
      <c r="FZD3" s="111" t="s">
        <v>661</v>
      </c>
      <c r="FZE3" s="111" t="s">
        <v>661</v>
      </c>
      <c r="FZF3" s="111" t="s">
        <v>661</v>
      </c>
      <c r="FZG3" s="111" t="s">
        <v>661</v>
      </c>
      <c r="FZH3" s="111" t="s">
        <v>661</v>
      </c>
      <c r="FZI3" s="111" t="s">
        <v>661</v>
      </c>
      <c r="FZJ3" s="111" t="s">
        <v>661</v>
      </c>
      <c r="FZK3" s="111" t="s">
        <v>661</v>
      </c>
      <c r="FZL3" s="111" t="s">
        <v>661</v>
      </c>
      <c r="FZM3" s="111" t="s">
        <v>661</v>
      </c>
      <c r="FZN3" s="111" t="s">
        <v>661</v>
      </c>
      <c r="FZO3" s="111" t="s">
        <v>661</v>
      </c>
      <c r="FZP3" s="111" t="s">
        <v>661</v>
      </c>
      <c r="FZQ3" s="111" t="s">
        <v>661</v>
      </c>
      <c r="FZR3" s="111" t="s">
        <v>661</v>
      </c>
      <c r="FZS3" s="111" t="s">
        <v>661</v>
      </c>
      <c r="FZT3" s="111" t="s">
        <v>661</v>
      </c>
      <c r="FZU3" s="111" t="s">
        <v>661</v>
      </c>
      <c r="FZV3" s="111" t="s">
        <v>661</v>
      </c>
      <c r="FZW3" s="111" t="s">
        <v>661</v>
      </c>
      <c r="FZX3" s="111" t="s">
        <v>661</v>
      </c>
      <c r="FZY3" s="111" t="s">
        <v>661</v>
      </c>
      <c r="FZZ3" s="111" t="s">
        <v>661</v>
      </c>
      <c r="GAA3" s="111" t="s">
        <v>661</v>
      </c>
      <c r="GAB3" s="111" t="s">
        <v>661</v>
      </c>
      <c r="GAC3" s="111" t="s">
        <v>661</v>
      </c>
      <c r="GAD3" s="111" t="s">
        <v>661</v>
      </c>
      <c r="GAE3" s="111" t="s">
        <v>661</v>
      </c>
      <c r="GAF3" s="111" t="s">
        <v>661</v>
      </c>
      <c r="GAG3" s="111" t="s">
        <v>661</v>
      </c>
      <c r="GAH3" s="111" t="s">
        <v>661</v>
      </c>
      <c r="GAI3" s="111" t="s">
        <v>661</v>
      </c>
      <c r="GAJ3" s="111" t="s">
        <v>661</v>
      </c>
      <c r="GAK3" s="111" t="s">
        <v>661</v>
      </c>
      <c r="GAL3" s="111" t="s">
        <v>661</v>
      </c>
      <c r="GAM3" s="111" t="s">
        <v>661</v>
      </c>
      <c r="GAN3" s="111" t="s">
        <v>661</v>
      </c>
      <c r="GAO3" s="111" t="s">
        <v>661</v>
      </c>
      <c r="GAP3" s="111" t="s">
        <v>661</v>
      </c>
      <c r="GAQ3" s="111" t="s">
        <v>661</v>
      </c>
      <c r="GAR3" s="111" t="s">
        <v>661</v>
      </c>
      <c r="GAS3" s="111" t="s">
        <v>661</v>
      </c>
      <c r="GAT3" s="111" t="s">
        <v>661</v>
      </c>
      <c r="GAU3" s="111" t="s">
        <v>661</v>
      </c>
      <c r="GAV3" s="111" t="s">
        <v>661</v>
      </c>
      <c r="GAW3" s="111" t="s">
        <v>661</v>
      </c>
      <c r="GAX3" s="111" t="s">
        <v>661</v>
      </c>
      <c r="GAY3" s="111" t="s">
        <v>661</v>
      </c>
      <c r="GAZ3" s="111" t="s">
        <v>661</v>
      </c>
      <c r="GBA3" s="111" t="s">
        <v>661</v>
      </c>
      <c r="GBB3" s="111" t="s">
        <v>661</v>
      </c>
      <c r="GBC3" s="111" t="s">
        <v>661</v>
      </c>
      <c r="GBD3" s="111" t="s">
        <v>661</v>
      </c>
      <c r="GBE3" s="111" t="s">
        <v>661</v>
      </c>
      <c r="GBF3" s="111" t="s">
        <v>661</v>
      </c>
      <c r="GBG3" s="111" t="s">
        <v>661</v>
      </c>
      <c r="GBH3" s="111" t="s">
        <v>661</v>
      </c>
      <c r="GBI3" s="111" t="s">
        <v>661</v>
      </c>
      <c r="GBJ3" s="111" t="s">
        <v>661</v>
      </c>
      <c r="GBK3" s="111" t="s">
        <v>661</v>
      </c>
      <c r="GBL3" s="111" t="s">
        <v>661</v>
      </c>
      <c r="GBM3" s="111" t="s">
        <v>661</v>
      </c>
      <c r="GBN3" s="111" t="s">
        <v>661</v>
      </c>
      <c r="GBO3" s="111" t="s">
        <v>661</v>
      </c>
      <c r="GBP3" s="111" t="s">
        <v>661</v>
      </c>
      <c r="GBQ3" s="111" t="s">
        <v>661</v>
      </c>
      <c r="GBR3" s="111" t="s">
        <v>661</v>
      </c>
      <c r="GBS3" s="111" t="s">
        <v>661</v>
      </c>
      <c r="GBT3" s="111" t="s">
        <v>661</v>
      </c>
      <c r="GBU3" s="111" t="s">
        <v>661</v>
      </c>
      <c r="GBV3" s="111" t="s">
        <v>661</v>
      </c>
      <c r="GBW3" s="111" t="s">
        <v>661</v>
      </c>
      <c r="GBX3" s="111" t="s">
        <v>661</v>
      </c>
      <c r="GBY3" s="111" t="s">
        <v>661</v>
      </c>
      <c r="GBZ3" s="111" t="s">
        <v>661</v>
      </c>
      <c r="GCA3" s="111" t="s">
        <v>661</v>
      </c>
      <c r="GCB3" s="111" t="s">
        <v>661</v>
      </c>
      <c r="GCC3" s="111" t="s">
        <v>661</v>
      </c>
      <c r="GCD3" s="111" t="s">
        <v>661</v>
      </c>
      <c r="GCE3" s="111" t="s">
        <v>661</v>
      </c>
      <c r="GCF3" s="111" t="s">
        <v>661</v>
      </c>
      <c r="GCG3" s="111" t="s">
        <v>661</v>
      </c>
      <c r="GCH3" s="111" t="s">
        <v>661</v>
      </c>
      <c r="GCI3" s="111" t="s">
        <v>661</v>
      </c>
      <c r="GCJ3" s="111" t="s">
        <v>661</v>
      </c>
      <c r="GCK3" s="111" t="s">
        <v>661</v>
      </c>
      <c r="GCL3" s="111" t="s">
        <v>661</v>
      </c>
      <c r="GCM3" s="111" t="s">
        <v>661</v>
      </c>
      <c r="GCN3" s="111" t="s">
        <v>661</v>
      </c>
      <c r="GCO3" s="111" t="s">
        <v>661</v>
      </c>
      <c r="GCP3" s="111" t="s">
        <v>661</v>
      </c>
      <c r="GCQ3" s="111" t="s">
        <v>661</v>
      </c>
      <c r="GCR3" s="111" t="s">
        <v>661</v>
      </c>
      <c r="GCS3" s="111" t="s">
        <v>661</v>
      </c>
      <c r="GCT3" s="111" t="s">
        <v>661</v>
      </c>
      <c r="GCU3" s="111" t="s">
        <v>661</v>
      </c>
      <c r="GCV3" s="111" t="s">
        <v>661</v>
      </c>
      <c r="GCW3" s="111" t="s">
        <v>661</v>
      </c>
      <c r="GCX3" s="111" t="s">
        <v>661</v>
      </c>
      <c r="GCY3" s="111" t="s">
        <v>661</v>
      </c>
      <c r="GCZ3" s="111" t="s">
        <v>661</v>
      </c>
      <c r="GDA3" s="111" t="s">
        <v>661</v>
      </c>
      <c r="GDB3" s="111" t="s">
        <v>661</v>
      </c>
      <c r="GDC3" s="111" t="s">
        <v>661</v>
      </c>
      <c r="GDD3" s="111" t="s">
        <v>661</v>
      </c>
      <c r="GDE3" s="111" t="s">
        <v>661</v>
      </c>
      <c r="GDF3" s="111" t="s">
        <v>661</v>
      </c>
      <c r="GDG3" s="111" t="s">
        <v>661</v>
      </c>
      <c r="GDH3" s="111" t="s">
        <v>661</v>
      </c>
      <c r="GDI3" s="111" t="s">
        <v>661</v>
      </c>
      <c r="GDJ3" s="111" t="s">
        <v>661</v>
      </c>
      <c r="GDK3" s="111" t="s">
        <v>661</v>
      </c>
      <c r="GDL3" s="111" t="s">
        <v>661</v>
      </c>
      <c r="GDM3" s="111" t="s">
        <v>661</v>
      </c>
      <c r="GDN3" s="111" t="s">
        <v>661</v>
      </c>
      <c r="GDO3" s="111" t="s">
        <v>661</v>
      </c>
      <c r="GDP3" s="111" t="s">
        <v>661</v>
      </c>
      <c r="GDQ3" s="111" t="s">
        <v>661</v>
      </c>
      <c r="GDR3" s="111" t="s">
        <v>661</v>
      </c>
      <c r="GDS3" s="111" t="s">
        <v>661</v>
      </c>
      <c r="GDT3" s="111" t="s">
        <v>661</v>
      </c>
      <c r="GDU3" s="111" t="s">
        <v>661</v>
      </c>
      <c r="GDV3" s="111" t="s">
        <v>661</v>
      </c>
      <c r="GDW3" s="111" t="s">
        <v>661</v>
      </c>
      <c r="GDX3" s="111" t="s">
        <v>661</v>
      </c>
      <c r="GDY3" s="111" t="s">
        <v>661</v>
      </c>
      <c r="GDZ3" s="111" t="s">
        <v>661</v>
      </c>
      <c r="GEA3" s="111" t="s">
        <v>661</v>
      </c>
      <c r="GEB3" s="111" t="s">
        <v>661</v>
      </c>
      <c r="GEC3" s="111" t="s">
        <v>661</v>
      </c>
      <c r="GED3" s="111" t="s">
        <v>661</v>
      </c>
      <c r="GEE3" s="111" t="s">
        <v>661</v>
      </c>
      <c r="GEF3" s="111" t="s">
        <v>661</v>
      </c>
      <c r="GEG3" s="111" t="s">
        <v>661</v>
      </c>
      <c r="GEH3" s="111" t="s">
        <v>661</v>
      </c>
      <c r="GEI3" s="111" t="s">
        <v>661</v>
      </c>
      <c r="GEJ3" s="111" t="s">
        <v>661</v>
      </c>
      <c r="GEK3" s="111" t="s">
        <v>661</v>
      </c>
      <c r="GEL3" s="111" t="s">
        <v>661</v>
      </c>
      <c r="GEM3" s="111" t="s">
        <v>661</v>
      </c>
      <c r="GEN3" s="111" t="s">
        <v>661</v>
      </c>
      <c r="GEO3" s="111" t="s">
        <v>661</v>
      </c>
      <c r="GEP3" s="111" t="s">
        <v>661</v>
      </c>
      <c r="GEQ3" s="111" t="s">
        <v>661</v>
      </c>
      <c r="GER3" s="111" t="s">
        <v>661</v>
      </c>
      <c r="GES3" s="111" t="s">
        <v>661</v>
      </c>
      <c r="GET3" s="111" t="s">
        <v>661</v>
      </c>
      <c r="GEU3" s="111" t="s">
        <v>661</v>
      </c>
      <c r="GEV3" s="111" t="s">
        <v>661</v>
      </c>
      <c r="GEW3" s="111" t="s">
        <v>661</v>
      </c>
      <c r="GEX3" s="111" t="s">
        <v>661</v>
      </c>
      <c r="GEY3" s="111" t="s">
        <v>661</v>
      </c>
      <c r="GEZ3" s="111" t="s">
        <v>661</v>
      </c>
      <c r="GFA3" s="111" t="s">
        <v>661</v>
      </c>
      <c r="GFB3" s="111" t="s">
        <v>661</v>
      </c>
      <c r="GFC3" s="111" t="s">
        <v>661</v>
      </c>
      <c r="GFD3" s="111" t="s">
        <v>661</v>
      </c>
      <c r="GFE3" s="111" t="s">
        <v>661</v>
      </c>
      <c r="GFF3" s="111" t="s">
        <v>661</v>
      </c>
      <c r="GFG3" s="111" t="s">
        <v>661</v>
      </c>
      <c r="GFH3" s="111" t="s">
        <v>661</v>
      </c>
      <c r="GFI3" s="111" t="s">
        <v>661</v>
      </c>
      <c r="GFJ3" s="111" t="s">
        <v>661</v>
      </c>
      <c r="GFK3" s="111" t="s">
        <v>661</v>
      </c>
      <c r="GFL3" s="111" t="s">
        <v>661</v>
      </c>
      <c r="GFM3" s="111" t="s">
        <v>661</v>
      </c>
      <c r="GFN3" s="111" t="s">
        <v>661</v>
      </c>
      <c r="GFO3" s="111" t="s">
        <v>661</v>
      </c>
      <c r="GFP3" s="111" t="s">
        <v>661</v>
      </c>
      <c r="GFQ3" s="111" t="s">
        <v>661</v>
      </c>
      <c r="GFR3" s="111" t="s">
        <v>661</v>
      </c>
      <c r="GFS3" s="111" t="s">
        <v>661</v>
      </c>
      <c r="GFT3" s="111" t="s">
        <v>661</v>
      </c>
      <c r="GFU3" s="111" t="s">
        <v>661</v>
      </c>
      <c r="GFV3" s="111" t="s">
        <v>661</v>
      </c>
      <c r="GFW3" s="111" t="s">
        <v>661</v>
      </c>
      <c r="GFX3" s="111" t="s">
        <v>661</v>
      </c>
      <c r="GFY3" s="111" t="s">
        <v>661</v>
      </c>
      <c r="GFZ3" s="111" t="s">
        <v>661</v>
      </c>
      <c r="GGA3" s="111" t="s">
        <v>661</v>
      </c>
      <c r="GGB3" s="111" t="s">
        <v>661</v>
      </c>
      <c r="GGC3" s="111" t="s">
        <v>661</v>
      </c>
      <c r="GGD3" s="111" t="s">
        <v>661</v>
      </c>
      <c r="GGE3" s="111" t="s">
        <v>661</v>
      </c>
      <c r="GGF3" s="111" t="s">
        <v>661</v>
      </c>
      <c r="GGG3" s="111" t="s">
        <v>661</v>
      </c>
      <c r="GGH3" s="111" t="s">
        <v>661</v>
      </c>
      <c r="GGI3" s="111" t="s">
        <v>661</v>
      </c>
      <c r="GGJ3" s="111" t="s">
        <v>661</v>
      </c>
      <c r="GGK3" s="111" t="s">
        <v>661</v>
      </c>
      <c r="GGL3" s="111" t="s">
        <v>661</v>
      </c>
      <c r="GGM3" s="111" t="s">
        <v>661</v>
      </c>
      <c r="GGN3" s="111" t="s">
        <v>661</v>
      </c>
      <c r="GGO3" s="111" t="s">
        <v>661</v>
      </c>
      <c r="GGP3" s="111" t="s">
        <v>661</v>
      </c>
      <c r="GGQ3" s="111" t="s">
        <v>661</v>
      </c>
      <c r="GGR3" s="111" t="s">
        <v>661</v>
      </c>
      <c r="GGS3" s="111" t="s">
        <v>661</v>
      </c>
      <c r="GGT3" s="111" t="s">
        <v>661</v>
      </c>
      <c r="GGU3" s="111" t="s">
        <v>661</v>
      </c>
      <c r="GGV3" s="111" t="s">
        <v>661</v>
      </c>
      <c r="GGW3" s="111" t="s">
        <v>661</v>
      </c>
      <c r="GGX3" s="111" t="s">
        <v>661</v>
      </c>
      <c r="GGY3" s="111" t="s">
        <v>661</v>
      </c>
      <c r="GGZ3" s="111" t="s">
        <v>661</v>
      </c>
      <c r="GHA3" s="111" t="s">
        <v>661</v>
      </c>
      <c r="GHB3" s="111" t="s">
        <v>661</v>
      </c>
      <c r="GHC3" s="111" t="s">
        <v>661</v>
      </c>
      <c r="GHD3" s="111" t="s">
        <v>661</v>
      </c>
      <c r="GHE3" s="111" t="s">
        <v>661</v>
      </c>
      <c r="GHF3" s="111" t="s">
        <v>661</v>
      </c>
      <c r="GHG3" s="111" t="s">
        <v>661</v>
      </c>
      <c r="GHH3" s="111" t="s">
        <v>661</v>
      </c>
      <c r="GHI3" s="111" t="s">
        <v>661</v>
      </c>
      <c r="GHJ3" s="111" t="s">
        <v>661</v>
      </c>
      <c r="GHK3" s="111" t="s">
        <v>661</v>
      </c>
      <c r="GHL3" s="111" t="s">
        <v>661</v>
      </c>
      <c r="GHM3" s="111" t="s">
        <v>661</v>
      </c>
      <c r="GHN3" s="111" t="s">
        <v>661</v>
      </c>
      <c r="GHO3" s="111" t="s">
        <v>661</v>
      </c>
      <c r="GHP3" s="111" t="s">
        <v>661</v>
      </c>
      <c r="GHQ3" s="111" t="s">
        <v>661</v>
      </c>
      <c r="GHR3" s="111" t="s">
        <v>661</v>
      </c>
      <c r="GHS3" s="111" t="s">
        <v>661</v>
      </c>
      <c r="GHT3" s="111" t="s">
        <v>661</v>
      </c>
      <c r="GHU3" s="111" t="s">
        <v>661</v>
      </c>
      <c r="GHV3" s="111" t="s">
        <v>661</v>
      </c>
      <c r="GHW3" s="111" t="s">
        <v>661</v>
      </c>
      <c r="GHX3" s="111" t="s">
        <v>661</v>
      </c>
      <c r="GHY3" s="111" t="s">
        <v>661</v>
      </c>
      <c r="GHZ3" s="111" t="s">
        <v>661</v>
      </c>
      <c r="GIA3" s="111" t="s">
        <v>661</v>
      </c>
      <c r="GIB3" s="111" t="s">
        <v>661</v>
      </c>
      <c r="GIC3" s="111" t="s">
        <v>661</v>
      </c>
      <c r="GID3" s="111" t="s">
        <v>661</v>
      </c>
      <c r="GIE3" s="111" t="s">
        <v>661</v>
      </c>
      <c r="GIF3" s="111" t="s">
        <v>661</v>
      </c>
      <c r="GIG3" s="111" t="s">
        <v>661</v>
      </c>
      <c r="GIH3" s="111" t="s">
        <v>661</v>
      </c>
      <c r="GII3" s="111" t="s">
        <v>661</v>
      </c>
      <c r="GIJ3" s="111" t="s">
        <v>661</v>
      </c>
      <c r="GIK3" s="111" t="s">
        <v>661</v>
      </c>
      <c r="GIL3" s="111" t="s">
        <v>661</v>
      </c>
      <c r="GIM3" s="111" t="s">
        <v>661</v>
      </c>
      <c r="GIN3" s="111" t="s">
        <v>661</v>
      </c>
      <c r="GIO3" s="111" t="s">
        <v>661</v>
      </c>
      <c r="GIP3" s="111" t="s">
        <v>661</v>
      </c>
      <c r="GIQ3" s="111" t="s">
        <v>661</v>
      </c>
      <c r="GIR3" s="111" t="s">
        <v>661</v>
      </c>
      <c r="GIS3" s="111" t="s">
        <v>661</v>
      </c>
      <c r="GIT3" s="111" t="s">
        <v>661</v>
      </c>
      <c r="GIU3" s="111" t="s">
        <v>661</v>
      </c>
      <c r="GIV3" s="111" t="s">
        <v>661</v>
      </c>
      <c r="GIW3" s="111" t="s">
        <v>661</v>
      </c>
      <c r="GIX3" s="111" t="s">
        <v>661</v>
      </c>
      <c r="GIY3" s="111" t="s">
        <v>661</v>
      </c>
      <c r="GIZ3" s="111" t="s">
        <v>661</v>
      </c>
      <c r="GJA3" s="111" t="s">
        <v>661</v>
      </c>
      <c r="GJB3" s="111" t="s">
        <v>661</v>
      </c>
      <c r="GJC3" s="111" t="s">
        <v>661</v>
      </c>
      <c r="GJD3" s="111" t="s">
        <v>661</v>
      </c>
      <c r="GJE3" s="111" t="s">
        <v>661</v>
      </c>
      <c r="GJF3" s="111" t="s">
        <v>661</v>
      </c>
      <c r="GJG3" s="111" t="s">
        <v>661</v>
      </c>
      <c r="GJH3" s="111" t="s">
        <v>661</v>
      </c>
      <c r="GJI3" s="111" t="s">
        <v>661</v>
      </c>
      <c r="GJJ3" s="111" t="s">
        <v>661</v>
      </c>
      <c r="GJK3" s="111" t="s">
        <v>661</v>
      </c>
      <c r="GJL3" s="111" t="s">
        <v>661</v>
      </c>
      <c r="GJM3" s="111" t="s">
        <v>661</v>
      </c>
      <c r="GJN3" s="111" t="s">
        <v>661</v>
      </c>
      <c r="GJO3" s="111" t="s">
        <v>661</v>
      </c>
      <c r="GJP3" s="111" t="s">
        <v>661</v>
      </c>
      <c r="GJQ3" s="111" t="s">
        <v>661</v>
      </c>
      <c r="GJR3" s="111" t="s">
        <v>661</v>
      </c>
      <c r="GJS3" s="111" t="s">
        <v>661</v>
      </c>
      <c r="GJT3" s="111" t="s">
        <v>661</v>
      </c>
      <c r="GJU3" s="111" t="s">
        <v>661</v>
      </c>
      <c r="GJV3" s="111" t="s">
        <v>661</v>
      </c>
      <c r="GJW3" s="111" t="s">
        <v>661</v>
      </c>
      <c r="GJX3" s="111" t="s">
        <v>661</v>
      </c>
      <c r="GJY3" s="111" t="s">
        <v>661</v>
      </c>
      <c r="GJZ3" s="111" t="s">
        <v>661</v>
      </c>
      <c r="GKA3" s="111" t="s">
        <v>661</v>
      </c>
      <c r="GKB3" s="111" t="s">
        <v>661</v>
      </c>
      <c r="GKC3" s="111" t="s">
        <v>661</v>
      </c>
      <c r="GKD3" s="111" t="s">
        <v>661</v>
      </c>
      <c r="GKE3" s="111" t="s">
        <v>661</v>
      </c>
      <c r="GKF3" s="111" t="s">
        <v>661</v>
      </c>
      <c r="GKG3" s="111" t="s">
        <v>661</v>
      </c>
      <c r="GKH3" s="111" t="s">
        <v>661</v>
      </c>
      <c r="GKI3" s="111" t="s">
        <v>661</v>
      </c>
      <c r="GKJ3" s="111" t="s">
        <v>661</v>
      </c>
      <c r="GKK3" s="111" t="s">
        <v>661</v>
      </c>
      <c r="GKL3" s="111" t="s">
        <v>661</v>
      </c>
      <c r="GKM3" s="111" t="s">
        <v>661</v>
      </c>
      <c r="GKN3" s="111" t="s">
        <v>661</v>
      </c>
      <c r="GKO3" s="111" t="s">
        <v>661</v>
      </c>
      <c r="GKP3" s="111" t="s">
        <v>661</v>
      </c>
      <c r="GKQ3" s="111" t="s">
        <v>661</v>
      </c>
      <c r="GKR3" s="111" t="s">
        <v>661</v>
      </c>
      <c r="GKS3" s="111" t="s">
        <v>661</v>
      </c>
      <c r="GKT3" s="111" t="s">
        <v>661</v>
      </c>
      <c r="GKU3" s="111" t="s">
        <v>661</v>
      </c>
      <c r="GKV3" s="111" t="s">
        <v>661</v>
      </c>
      <c r="GKW3" s="111" t="s">
        <v>661</v>
      </c>
      <c r="GKX3" s="111" t="s">
        <v>661</v>
      </c>
      <c r="GKY3" s="111" t="s">
        <v>661</v>
      </c>
      <c r="GKZ3" s="111" t="s">
        <v>661</v>
      </c>
      <c r="GLA3" s="111" t="s">
        <v>661</v>
      </c>
      <c r="GLB3" s="111" t="s">
        <v>661</v>
      </c>
      <c r="GLC3" s="111" t="s">
        <v>661</v>
      </c>
      <c r="GLD3" s="111" t="s">
        <v>661</v>
      </c>
      <c r="GLE3" s="111" t="s">
        <v>661</v>
      </c>
      <c r="GLF3" s="111" t="s">
        <v>661</v>
      </c>
      <c r="GLG3" s="111" t="s">
        <v>661</v>
      </c>
      <c r="GLH3" s="111" t="s">
        <v>661</v>
      </c>
      <c r="GLI3" s="111" t="s">
        <v>661</v>
      </c>
      <c r="GLJ3" s="111" t="s">
        <v>661</v>
      </c>
      <c r="GLK3" s="111" t="s">
        <v>661</v>
      </c>
      <c r="GLL3" s="111" t="s">
        <v>661</v>
      </c>
      <c r="GLM3" s="111" t="s">
        <v>661</v>
      </c>
      <c r="GLN3" s="111" t="s">
        <v>661</v>
      </c>
      <c r="GLO3" s="111" t="s">
        <v>661</v>
      </c>
      <c r="GLP3" s="111" t="s">
        <v>661</v>
      </c>
      <c r="GLQ3" s="111" t="s">
        <v>661</v>
      </c>
      <c r="GLR3" s="111" t="s">
        <v>661</v>
      </c>
      <c r="GLS3" s="111" t="s">
        <v>661</v>
      </c>
      <c r="GLT3" s="111" t="s">
        <v>661</v>
      </c>
      <c r="GLU3" s="111" t="s">
        <v>661</v>
      </c>
      <c r="GLV3" s="111" t="s">
        <v>661</v>
      </c>
      <c r="GLW3" s="111" t="s">
        <v>661</v>
      </c>
      <c r="GLX3" s="111" t="s">
        <v>661</v>
      </c>
      <c r="GLY3" s="111" t="s">
        <v>661</v>
      </c>
      <c r="GLZ3" s="111" t="s">
        <v>661</v>
      </c>
      <c r="GMA3" s="111" t="s">
        <v>661</v>
      </c>
      <c r="GMB3" s="111" t="s">
        <v>661</v>
      </c>
      <c r="GMC3" s="111" t="s">
        <v>661</v>
      </c>
      <c r="GMD3" s="111" t="s">
        <v>661</v>
      </c>
      <c r="GME3" s="111" t="s">
        <v>661</v>
      </c>
      <c r="GMF3" s="111" t="s">
        <v>661</v>
      </c>
      <c r="GMG3" s="111" t="s">
        <v>661</v>
      </c>
      <c r="GMH3" s="111" t="s">
        <v>661</v>
      </c>
      <c r="GMI3" s="111" t="s">
        <v>661</v>
      </c>
      <c r="GMJ3" s="111" t="s">
        <v>661</v>
      </c>
      <c r="GMK3" s="111" t="s">
        <v>661</v>
      </c>
      <c r="GML3" s="111" t="s">
        <v>661</v>
      </c>
      <c r="GMM3" s="111" t="s">
        <v>661</v>
      </c>
      <c r="GMN3" s="111" t="s">
        <v>661</v>
      </c>
      <c r="GMO3" s="111" t="s">
        <v>661</v>
      </c>
      <c r="GMP3" s="111" t="s">
        <v>661</v>
      </c>
      <c r="GMQ3" s="111" t="s">
        <v>661</v>
      </c>
      <c r="GMR3" s="111" t="s">
        <v>661</v>
      </c>
      <c r="GMS3" s="111" t="s">
        <v>661</v>
      </c>
      <c r="GMT3" s="111" t="s">
        <v>661</v>
      </c>
      <c r="GMU3" s="111" t="s">
        <v>661</v>
      </c>
      <c r="GMV3" s="111" t="s">
        <v>661</v>
      </c>
      <c r="GMW3" s="111" t="s">
        <v>661</v>
      </c>
      <c r="GMX3" s="111" t="s">
        <v>661</v>
      </c>
      <c r="GMY3" s="111" t="s">
        <v>661</v>
      </c>
      <c r="GMZ3" s="111" t="s">
        <v>661</v>
      </c>
      <c r="GNA3" s="111" t="s">
        <v>661</v>
      </c>
      <c r="GNB3" s="111" t="s">
        <v>661</v>
      </c>
      <c r="GNC3" s="111" t="s">
        <v>661</v>
      </c>
      <c r="GND3" s="111" t="s">
        <v>661</v>
      </c>
      <c r="GNE3" s="111" t="s">
        <v>661</v>
      </c>
      <c r="GNF3" s="111" t="s">
        <v>661</v>
      </c>
      <c r="GNG3" s="111" t="s">
        <v>661</v>
      </c>
      <c r="GNH3" s="111" t="s">
        <v>661</v>
      </c>
      <c r="GNI3" s="111" t="s">
        <v>661</v>
      </c>
      <c r="GNJ3" s="111" t="s">
        <v>661</v>
      </c>
      <c r="GNK3" s="111" t="s">
        <v>661</v>
      </c>
      <c r="GNL3" s="111" t="s">
        <v>661</v>
      </c>
      <c r="GNM3" s="111" t="s">
        <v>661</v>
      </c>
      <c r="GNN3" s="111" t="s">
        <v>661</v>
      </c>
      <c r="GNO3" s="111" t="s">
        <v>661</v>
      </c>
      <c r="GNP3" s="111" t="s">
        <v>661</v>
      </c>
      <c r="GNQ3" s="111" t="s">
        <v>661</v>
      </c>
      <c r="GNR3" s="111" t="s">
        <v>661</v>
      </c>
      <c r="GNS3" s="111" t="s">
        <v>661</v>
      </c>
      <c r="GNT3" s="111" t="s">
        <v>661</v>
      </c>
      <c r="GNU3" s="111" t="s">
        <v>661</v>
      </c>
      <c r="GNV3" s="111" t="s">
        <v>661</v>
      </c>
      <c r="GNW3" s="111" t="s">
        <v>661</v>
      </c>
      <c r="GNX3" s="111" t="s">
        <v>661</v>
      </c>
      <c r="GNY3" s="111" t="s">
        <v>661</v>
      </c>
      <c r="GNZ3" s="111" t="s">
        <v>661</v>
      </c>
      <c r="GOA3" s="111" t="s">
        <v>661</v>
      </c>
      <c r="GOB3" s="111" t="s">
        <v>661</v>
      </c>
      <c r="GOC3" s="111" t="s">
        <v>661</v>
      </c>
      <c r="GOD3" s="111" t="s">
        <v>661</v>
      </c>
      <c r="GOE3" s="111" t="s">
        <v>661</v>
      </c>
      <c r="GOF3" s="111" t="s">
        <v>661</v>
      </c>
      <c r="GOG3" s="111" t="s">
        <v>661</v>
      </c>
      <c r="GOH3" s="111" t="s">
        <v>661</v>
      </c>
      <c r="GOI3" s="111" t="s">
        <v>661</v>
      </c>
      <c r="GOJ3" s="111" t="s">
        <v>661</v>
      </c>
      <c r="GOK3" s="111" t="s">
        <v>661</v>
      </c>
      <c r="GOL3" s="111" t="s">
        <v>661</v>
      </c>
      <c r="GOM3" s="111" t="s">
        <v>661</v>
      </c>
      <c r="GON3" s="111" t="s">
        <v>661</v>
      </c>
      <c r="GOO3" s="111" t="s">
        <v>661</v>
      </c>
      <c r="GOP3" s="111" t="s">
        <v>661</v>
      </c>
      <c r="GOQ3" s="111" t="s">
        <v>661</v>
      </c>
      <c r="GOR3" s="111" t="s">
        <v>661</v>
      </c>
      <c r="GOS3" s="111" t="s">
        <v>661</v>
      </c>
      <c r="GOT3" s="111" t="s">
        <v>661</v>
      </c>
      <c r="GOU3" s="111" t="s">
        <v>661</v>
      </c>
      <c r="GOV3" s="111" t="s">
        <v>661</v>
      </c>
      <c r="GOW3" s="111" t="s">
        <v>661</v>
      </c>
      <c r="GOX3" s="111" t="s">
        <v>661</v>
      </c>
      <c r="GOY3" s="111" t="s">
        <v>661</v>
      </c>
      <c r="GOZ3" s="111" t="s">
        <v>661</v>
      </c>
      <c r="GPA3" s="111" t="s">
        <v>661</v>
      </c>
      <c r="GPB3" s="111" t="s">
        <v>661</v>
      </c>
      <c r="GPC3" s="111" t="s">
        <v>661</v>
      </c>
      <c r="GPD3" s="111" t="s">
        <v>661</v>
      </c>
      <c r="GPE3" s="111" t="s">
        <v>661</v>
      </c>
      <c r="GPF3" s="111" t="s">
        <v>661</v>
      </c>
      <c r="GPG3" s="111" t="s">
        <v>661</v>
      </c>
      <c r="GPH3" s="111" t="s">
        <v>661</v>
      </c>
      <c r="GPI3" s="111" t="s">
        <v>661</v>
      </c>
      <c r="GPJ3" s="111" t="s">
        <v>661</v>
      </c>
      <c r="GPK3" s="111" t="s">
        <v>661</v>
      </c>
      <c r="GPL3" s="111" t="s">
        <v>661</v>
      </c>
      <c r="GPM3" s="111" t="s">
        <v>661</v>
      </c>
      <c r="GPN3" s="111" t="s">
        <v>661</v>
      </c>
      <c r="GPO3" s="111" t="s">
        <v>661</v>
      </c>
      <c r="GPP3" s="111" t="s">
        <v>661</v>
      </c>
      <c r="GPQ3" s="111" t="s">
        <v>661</v>
      </c>
      <c r="GPR3" s="111" t="s">
        <v>661</v>
      </c>
      <c r="GPS3" s="111" t="s">
        <v>661</v>
      </c>
      <c r="GPT3" s="111" t="s">
        <v>661</v>
      </c>
      <c r="GPU3" s="111" t="s">
        <v>661</v>
      </c>
      <c r="GPV3" s="111" t="s">
        <v>661</v>
      </c>
      <c r="GPW3" s="111" t="s">
        <v>661</v>
      </c>
      <c r="GPX3" s="111" t="s">
        <v>661</v>
      </c>
      <c r="GPY3" s="111" t="s">
        <v>661</v>
      </c>
      <c r="GPZ3" s="111" t="s">
        <v>661</v>
      </c>
      <c r="GQA3" s="111" t="s">
        <v>661</v>
      </c>
      <c r="GQB3" s="111" t="s">
        <v>661</v>
      </c>
      <c r="GQC3" s="111" t="s">
        <v>661</v>
      </c>
      <c r="GQD3" s="111" t="s">
        <v>661</v>
      </c>
      <c r="GQE3" s="111" t="s">
        <v>661</v>
      </c>
      <c r="GQF3" s="111" t="s">
        <v>661</v>
      </c>
      <c r="GQG3" s="111" t="s">
        <v>661</v>
      </c>
      <c r="GQH3" s="111" t="s">
        <v>661</v>
      </c>
      <c r="GQI3" s="111" t="s">
        <v>661</v>
      </c>
      <c r="GQJ3" s="111" t="s">
        <v>661</v>
      </c>
      <c r="GQK3" s="111" t="s">
        <v>661</v>
      </c>
      <c r="GQL3" s="111" t="s">
        <v>661</v>
      </c>
      <c r="GQM3" s="111" t="s">
        <v>661</v>
      </c>
      <c r="GQN3" s="111" t="s">
        <v>661</v>
      </c>
      <c r="GQO3" s="111" t="s">
        <v>661</v>
      </c>
      <c r="GQP3" s="111" t="s">
        <v>661</v>
      </c>
      <c r="GQQ3" s="111" t="s">
        <v>661</v>
      </c>
      <c r="GQR3" s="111" t="s">
        <v>661</v>
      </c>
      <c r="GQS3" s="111" t="s">
        <v>661</v>
      </c>
      <c r="GQT3" s="111" t="s">
        <v>661</v>
      </c>
      <c r="GQU3" s="111" t="s">
        <v>661</v>
      </c>
      <c r="GQV3" s="111" t="s">
        <v>661</v>
      </c>
      <c r="GQW3" s="111" t="s">
        <v>661</v>
      </c>
      <c r="GQX3" s="111" t="s">
        <v>661</v>
      </c>
      <c r="GQY3" s="111" t="s">
        <v>661</v>
      </c>
      <c r="GQZ3" s="111" t="s">
        <v>661</v>
      </c>
      <c r="GRA3" s="111" t="s">
        <v>661</v>
      </c>
      <c r="GRB3" s="111" t="s">
        <v>661</v>
      </c>
      <c r="GRC3" s="111" t="s">
        <v>661</v>
      </c>
      <c r="GRD3" s="111" t="s">
        <v>661</v>
      </c>
      <c r="GRE3" s="111" t="s">
        <v>661</v>
      </c>
      <c r="GRF3" s="111" t="s">
        <v>661</v>
      </c>
      <c r="GRG3" s="111" t="s">
        <v>661</v>
      </c>
      <c r="GRH3" s="111" t="s">
        <v>661</v>
      </c>
      <c r="GRI3" s="111" t="s">
        <v>661</v>
      </c>
      <c r="GRJ3" s="111" t="s">
        <v>661</v>
      </c>
      <c r="GRK3" s="111" t="s">
        <v>661</v>
      </c>
      <c r="GRL3" s="111" t="s">
        <v>661</v>
      </c>
      <c r="GRM3" s="111" t="s">
        <v>661</v>
      </c>
      <c r="GRN3" s="111" t="s">
        <v>661</v>
      </c>
      <c r="GRO3" s="111" t="s">
        <v>661</v>
      </c>
      <c r="GRP3" s="111" t="s">
        <v>661</v>
      </c>
      <c r="GRQ3" s="111" t="s">
        <v>661</v>
      </c>
      <c r="GRR3" s="111" t="s">
        <v>661</v>
      </c>
      <c r="GRS3" s="111" t="s">
        <v>661</v>
      </c>
      <c r="GRT3" s="111" t="s">
        <v>661</v>
      </c>
      <c r="GRU3" s="111" t="s">
        <v>661</v>
      </c>
      <c r="GRV3" s="111" t="s">
        <v>661</v>
      </c>
      <c r="GRW3" s="111" t="s">
        <v>661</v>
      </c>
      <c r="GRX3" s="111" t="s">
        <v>661</v>
      </c>
      <c r="GRY3" s="111" t="s">
        <v>661</v>
      </c>
      <c r="GRZ3" s="111" t="s">
        <v>661</v>
      </c>
      <c r="GSA3" s="111" t="s">
        <v>661</v>
      </c>
      <c r="GSB3" s="111" t="s">
        <v>661</v>
      </c>
      <c r="GSC3" s="111" t="s">
        <v>661</v>
      </c>
      <c r="GSD3" s="111" t="s">
        <v>661</v>
      </c>
      <c r="GSE3" s="111" t="s">
        <v>661</v>
      </c>
      <c r="GSF3" s="111" t="s">
        <v>661</v>
      </c>
      <c r="GSG3" s="111" t="s">
        <v>661</v>
      </c>
      <c r="GSH3" s="111" t="s">
        <v>661</v>
      </c>
      <c r="GSI3" s="111" t="s">
        <v>661</v>
      </c>
      <c r="GSJ3" s="111" t="s">
        <v>661</v>
      </c>
      <c r="GSK3" s="111" t="s">
        <v>661</v>
      </c>
      <c r="GSL3" s="111" t="s">
        <v>661</v>
      </c>
      <c r="GSM3" s="111" t="s">
        <v>661</v>
      </c>
      <c r="GSN3" s="111" t="s">
        <v>661</v>
      </c>
      <c r="GSO3" s="111" t="s">
        <v>661</v>
      </c>
      <c r="GSP3" s="111" t="s">
        <v>661</v>
      </c>
      <c r="GSQ3" s="111" t="s">
        <v>661</v>
      </c>
      <c r="GSR3" s="111" t="s">
        <v>661</v>
      </c>
      <c r="GSS3" s="111" t="s">
        <v>661</v>
      </c>
      <c r="GST3" s="111" t="s">
        <v>661</v>
      </c>
      <c r="GSU3" s="111" t="s">
        <v>661</v>
      </c>
      <c r="GSV3" s="111" t="s">
        <v>661</v>
      </c>
      <c r="GSW3" s="111" t="s">
        <v>661</v>
      </c>
      <c r="GSX3" s="111" t="s">
        <v>661</v>
      </c>
      <c r="GSY3" s="111" t="s">
        <v>661</v>
      </c>
      <c r="GSZ3" s="111" t="s">
        <v>661</v>
      </c>
      <c r="GTA3" s="111" t="s">
        <v>661</v>
      </c>
      <c r="GTB3" s="111" t="s">
        <v>661</v>
      </c>
      <c r="GTC3" s="111" t="s">
        <v>661</v>
      </c>
      <c r="GTD3" s="111" t="s">
        <v>661</v>
      </c>
      <c r="GTE3" s="111" t="s">
        <v>661</v>
      </c>
      <c r="GTF3" s="111" t="s">
        <v>661</v>
      </c>
      <c r="GTG3" s="111" t="s">
        <v>661</v>
      </c>
      <c r="GTH3" s="111" t="s">
        <v>661</v>
      </c>
      <c r="GTI3" s="111" t="s">
        <v>661</v>
      </c>
      <c r="GTJ3" s="111" t="s">
        <v>661</v>
      </c>
      <c r="GTK3" s="111" t="s">
        <v>661</v>
      </c>
      <c r="GTL3" s="111" t="s">
        <v>661</v>
      </c>
      <c r="GTM3" s="111" t="s">
        <v>661</v>
      </c>
      <c r="GTN3" s="111" t="s">
        <v>661</v>
      </c>
      <c r="GTO3" s="111" t="s">
        <v>661</v>
      </c>
      <c r="GTP3" s="111" t="s">
        <v>661</v>
      </c>
      <c r="GTQ3" s="111" t="s">
        <v>661</v>
      </c>
      <c r="GTR3" s="111" t="s">
        <v>661</v>
      </c>
      <c r="GTS3" s="111" t="s">
        <v>661</v>
      </c>
      <c r="GTT3" s="111" t="s">
        <v>661</v>
      </c>
      <c r="GTU3" s="111" t="s">
        <v>661</v>
      </c>
      <c r="GTV3" s="111" t="s">
        <v>661</v>
      </c>
      <c r="GTW3" s="111" t="s">
        <v>661</v>
      </c>
      <c r="GTX3" s="111" t="s">
        <v>661</v>
      </c>
      <c r="GTY3" s="111" t="s">
        <v>661</v>
      </c>
      <c r="GTZ3" s="111" t="s">
        <v>661</v>
      </c>
      <c r="GUA3" s="111" t="s">
        <v>661</v>
      </c>
      <c r="GUB3" s="111" t="s">
        <v>661</v>
      </c>
      <c r="GUC3" s="111" t="s">
        <v>661</v>
      </c>
      <c r="GUD3" s="111" t="s">
        <v>661</v>
      </c>
      <c r="GUE3" s="111" t="s">
        <v>661</v>
      </c>
      <c r="GUF3" s="111" t="s">
        <v>661</v>
      </c>
      <c r="GUG3" s="111" t="s">
        <v>661</v>
      </c>
      <c r="GUH3" s="111" t="s">
        <v>661</v>
      </c>
      <c r="GUI3" s="111" t="s">
        <v>661</v>
      </c>
      <c r="GUJ3" s="111" t="s">
        <v>661</v>
      </c>
      <c r="GUK3" s="111" t="s">
        <v>661</v>
      </c>
      <c r="GUL3" s="111" t="s">
        <v>661</v>
      </c>
      <c r="GUM3" s="111" t="s">
        <v>661</v>
      </c>
      <c r="GUN3" s="111" t="s">
        <v>661</v>
      </c>
      <c r="GUO3" s="111" t="s">
        <v>661</v>
      </c>
      <c r="GUP3" s="111" t="s">
        <v>661</v>
      </c>
      <c r="GUQ3" s="111" t="s">
        <v>661</v>
      </c>
      <c r="GUR3" s="111" t="s">
        <v>661</v>
      </c>
      <c r="GUS3" s="111" t="s">
        <v>661</v>
      </c>
      <c r="GUT3" s="111" t="s">
        <v>661</v>
      </c>
      <c r="GUU3" s="111" t="s">
        <v>661</v>
      </c>
      <c r="GUV3" s="111" t="s">
        <v>661</v>
      </c>
      <c r="GUW3" s="111" t="s">
        <v>661</v>
      </c>
      <c r="GUX3" s="111" t="s">
        <v>661</v>
      </c>
      <c r="GUY3" s="111" t="s">
        <v>661</v>
      </c>
      <c r="GUZ3" s="111" t="s">
        <v>661</v>
      </c>
      <c r="GVA3" s="111" t="s">
        <v>661</v>
      </c>
      <c r="GVB3" s="111" t="s">
        <v>661</v>
      </c>
      <c r="GVC3" s="111" t="s">
        <v>661</v>
      </c>
      <c r="GVD3" s="111" t="s">
        <v>661</v>
      </c>
      <c r="GVE3" s="111" t="s">
        <v>661</v>
      </c>
      <c r="GVF3" s="111" t="s">
        <v>661</v>
      </c>
      <c r="GVG3" s="111" t="s">
        <v>661</v>
      </c>
      <c r="GVH3" s="111" t="s">
        <v>661</v>
      </c>
      <c r="GVI3" s="111" t="s">
        <v>661</v>
      </c>
      <c r="GVJ3" s="111" t="s">
        <v>661</v>
      </c>
      <c r="GVK3" s="111" t="s">
        <v>661</v>
      </c>
      <c r="GVL3" s="111" t="s">
        <v>661</v>
      </c>
      <c r="GVM3" s="111" t="s">
        <v>661</v>
      </c>
      <c r="GVN3" s="111" t="s">
        <v>661</v>
      </c>
      <c r="GVO3" s="111" t="s">
        <v>661</v>
      </c>
      <c r="GVP3" s="111" t="s">
        <v>661</v>
      </c>
      <c r="GVQ3" s="111" t="s">
        <v>661</v>
      </c>
      <c r="GVR3" s="111" t="s">
        <v>661</v>
      </c>
      <c r="GVS3" s="111" t="s">
        <v>661</v>
      </c>
      <c r="GVT3" s="111" t="s">
        <v>661</v>
      </c>
      <c r="GVU3" s="111" t="s">
        <v>661</v>
      </c>
      <c r="GVV3" s="111" t="s">
        <v>661</v>
      </c>
      <c r="GVW3" s="111" t="s">
        <v>661</v>
      </c>
      <c r="GVX3" s="111" t="s">
        <v>661</v>
      </c>
      <c r="GVY3" s="111" t="s">
        <v>661</v>
      </c>
      <c r="GVZ3" s="111" t="s">
        <v>661</v>
      </c>
      <c r="GWA3" s="111" t="s">
        <v>661</v>
      </c>
      <c r="GWB3" s="111" t="s">
        <v>661</v>
      </c>
      <c r="GWC3" s="111" t="s">
        <v>661</v>
      </c>
      <c r="GWD3" s="111" t="s">
        <v>661</v>
      </c>
      <c r="GWE3" s="111" t="s">
        <v>661</v>
      </c>
      <c r="GWF3" s="111" t="s">
        <v>661</v>
      </c>
      <c r="GWG3" s="111" t="s">
        <v>661</v>
      </c>
      <c r="GWH3" s="111" t="s">
        <v>661</v>
      </c>
      <c r="GWI3" s="111" t="s">
        <v>661</v>
      </c>
      <c r="GWJ3" s="111" t="s">
        <v>661</v>
      </c>
      <c r="GWK3" s="111" t="s">
        <v>661</v>
      </c>
      <c r="GWL3" s="111" t="s">
        <v>661</v>
      </c>
      <c r="GWM3" s="111" t="s">
        <v>661</v>
      </c>
      <c r="GWN3" s="111" t="s">
        <v>661</v>
      </c>
      <c r="GWO3" s="111" t="s">
        <v>661</v>
      </c>
      <c r="GWP3" s="111" t="s">
        <v>661</v>
      </c>
      <c r="GWQ3" s="111" t="s">
        <v>661</v>
      </c>
      <c r="GWR3" s="111" t="s">
        <v>661</v>
      </c>
      <c r="GWS3" s="111" t="s">
        <v>661</v>
      </c>
      <c r="GWT3" s="111" t="s">
        <v>661</v>
      </c>
      <c r="GWU3" s="111" t="s">
        <v>661</v>
      </c>
      <c r="GWV3" s="111" t="s">
        <v>661</v>
      </c>
      <c r="GWW3" s="111" t="s">
        <v>661</v>
      </c>
      <c r="GWX3" s="111" t="s">
        <v>661</v>
      </c>
      <c r="GWY3" s="111" t="s">
        <v>661</v>
      </c>
      <c r="GWZ3" s="111" t="s">
        <v>661</v>
      </c>
      <c r="GXA3" s="111" t="s">
        <v>661</v>
      </c>
      <c r="GXB3" s="111" t="s">
        <v>661</v>
      </c>
      <c r="GXC3" s="111" t="s">
        <v>661</v>
      </c>
      <c r="GXD3" s="111" t="s">
        <v>661</v>
      </c>
      <c r="GXE3" s="111" t="s">
        <v>661</v>
      </c>
      <c r="GXF3" s="111" t="s">
        <v>661</v>
      </c>
      <c r="GXG3" s="111" t="s">
        <v>661</v>
      </c>
      <c r="GXH3" s="111" t="s">
        <v>661</v>
      </c>
      <c r="GXI3" s="111" t="s">
        <v>661</v>
      </c>
      <c r="GXJ3" s="111" t="s">
        <v>661</v>
      </c>
      <c r="GXK3" s="111" t="s">
        <v>661</v>
      </c>
      <c r="GXL3" s="111" t="s">
        <v>661</v>
      </c>
      <c r="GXM3" s="111" t="s">
        <v>661</v>
      </c>
      <c r="GXN3" s="111" t="s">
        <v>661</v>
      </c>
      <c r="GXO3" s="111" t="s">
        <v>661</v>
      </c>
      <c r="GXP3" s="111" t="s">
        <v>661</v>
      </c>
      <c r="GXQ3" s="111" t="s">
        <v>661</v>
      </c>
      <c r="GXR3" s="111" t="s">
        <v>661</v>
      </c>
      <c r="GXS3" s="111" t="s">
        <v>661</v>
      </c>
      <c r="GXT3" s="111" t="s">
        <v>661</v>
      </c>
      <c r="GXU3" s="111" t="s">
        <v>661</v>
      </c>
      <c r="GXV3" s="111" t="s">
        <v>661</v>
      </c>
      <c r="GXW3" s="111" t="s">
        <v>661</v>
      </c>
      <c r="GXX3" s="111" t="s">
        <v>661</v>
      </c>
      <c r="GXY3" s="111" t="s">
        <v>661</v>
      </c>
      <c r="GXZ3" s="111" t="s">
        <v>661</v>
      </c>
      <c r="GYA3" s="111" t="s">
        <v>661</v>
      </c>
      <c r="GYB3" s="111" t="s">
        <v>661</v>
      </c>
      <c r="GYC3" s="111" t="s">
        <v>661</v>
      </c>
      <c r="GYD3" s="111" t="s">
        <v>661</v>
      </c>
      <c r="GYE3" s="111" t="s">
        <v>661</v>
      </c>
      <c r="GYF3" s="111" t="s">
        <v>661</v>
      </c>
      <c r="GYG3" s="111" t="s">
        <v>661</v>
      </c>
      <c r="GYH3" s="111" t="s">
        <v>661</v>
      </c>
      <c r="GYI3" s="111" t="s">
        <v>661</v>
      </c>
      <c r="GYJ3" s="111" t="s">
        <v>661</v>
      </c>
      <c r="GYK3" s="111" t="s">
        <v>661</v>
      </c>
      <c r="GYL3" s="111" t="s">
        <v>661</v>
      </c>
      <c r="GYM3" s="111" t="s">
        <v>661</v>
      </c>
      <c r="GYN3" s="111" t="s">
        <v>661</v>
      </c>
      <c r="GYO3" s="111" t="s">
        <v>661</v>
      </c>
      <c r="GYP3" s="111" t="s">
        <v>661</v>
      </c>
      <c r="GYQ3" s="111" t="s">
        <v>661</v>
      </c>
      <c r="GYR3" s="111" t="s">
        <v>661</v>
      </c>
      <c r="GYS3" s="111" t="s">
        <v>661</v>
      </c>
      <c r="GYT3" s="111" t="s">
        <v>661</v>
      </c>
      <c r="GYU3" s="111" t="s">
        <v>661</v>
      </c>
      <c r="GYV3" s="111" t="s">
        <v>661</v>
      </c>
      <c r="GYW3" s="111" t="s">
        <v>661</v>
      </c>
      <c r="GYX3" s="111" t="s">
        <v>661</v>
      </c>
      <c r="GYY3" s="111" t="s">
        <v>661</v>
      </c>
      <c r="GYZ3" s="111" t="s">
        <v>661</v>
      </c>
      <c r="GZA3" s="111" t="s">
        <v>661</v>
      </c>
      <c r="GZB3" s="111" t="s">
        <v>661</v>
      </c>
      <c r="GZC3" s="111" t="s">
        <v>661</v>
      </c>
      <c r="GZD3" s="111" t="s">
        <v>661</v>
      </c>
      <c r="GZE3" s="111" t="s">
        <v>661</v>
      </c>
      <c r="GZF3" s="111" t="s">
        <v>661</v>
      </c>
      <c r="GZG3" s="111" t="s">
        <v>661</v>
      </c>
      <c r="GZH3" s="111" t="s">
        <v>661</v>
      </c>
      <c r="GZI3" s="111" t="s">
        <v>661</v>
      </c>
      <c r="GZJ3" s="111" t="s">
        <v>661</v>
      </c>
      <c r="GZK3" s="111" t="s">
        <v>661</v>
      </c>
      <c r="GZL3" s="111" t="s">
        <v>661</v>
      </c>
      <c r="GZM3" s="111" t="s">
        <v>661</v>
      </c>
      <c r="GZN3" s="111" t="s">
        <v>661</v>
      </c>
      <c r="GZO3" s="111" t="s">
        <v>661</v>
      </c>
      <c r="GZP3" s="111" t="s">
        <v>661</v>
      </c>
      <c r="GZQ3" s="111" t="s">
        <v>661</v>
      </c>
      <c r="GZR3" s="111" t="s">
        <v>661</v>
      </c>
      <c r="GZS3" s="111" t="s">
        <v>661</v>
      </c>
      <c r="GZT3" s="111" t="s">
        <v>661</v>
      </c>
      <c r="GZU3" s="111" t="s">
        <v>661</v>
      </c>
      <c r="GZV3" s="111" t="s">
        <v>661</v>
      </c>
      <c r="GZW3" s="111" t="s">
        <v>661</v>
      </c>
      <c r="GZX3" s="111" t="s">
        <v>661</v>
      </c>
      <c r="GZY3" s="111" t="s">
        <v>661</v>
      </c>
      <c r="GZZ3" s="111" t="s">
        <v>661</v>
      </c>
      <c r="HAA3" s="111" t="s">
        <v>661</v>
      </c>
      <c r="HAB3" s="111" t="s">
        <v>661</v>
      </c>
      <c r="HAC3" s="111" t="s">
        <v>661</v>
      </c>
      <c r="HAD3" s="111" t="s">
        <v>661</v>
      </c>
      <c r="HAE3" s="111" t="s">
        <v>661</v>
      </c>
      <c r="HAF3" s="111" t="s">
        <v>661</v>
      </c>
      <c r="HAG3" s="111" t="s">
        <v>661</v>
      </c>
      <c r="HAH3" s="111" t="s">
        <v>661</v>
      </c>
      <c r="HAI3" s="111" t="s">
        <v>661</v>
      </c>
      <c r="HAJ3" s="111" t="s">
        <v>661</v>
      </c>
      <c r="HAK3" s="111" t="s">
        <v>661</v>
      </c>
      <c r="HAL3" s="111" t="s">
        <v>661</v>
      </c>
      <c r="HAM3" s="111" t="s">
        <v>661</v>
      </c>
      <c r="HAN3" s="111" t="s">
        <v>661</v>
      </c>
      <c r="HAO3" s="111" t="s">
        <v>661</v>
      </c>
      <c r="HAP3" s="111" t="s">
        <v>661</v>
      </c>
      <c r="HAQ3" s="111" t="s">
        <v>661</v>
      </c>
      <c r="HAR3" s="111" t="s">
        <v>661</v>
      </c>
      <c r="HAS3" s="111" t="s">
        <v>661</v>
      </c>
      <c r="HAT3" s="111" t="s">
        <v>661</v>
      </c>
      <c r="HAU3" s="111" t="s">
        <v>661</v>
      </c>
      <c r="HAV3" s="111" t="s">
        <v>661</v>
      </c>
      <c r="HAW3" s="111" t="s">
        <v>661</v>
      </c>
      <c r="HAX3" s="111" t="s">
        <v>661</v>
      </c>
      <c r="HAY3" s="111" t="s">
        <v>661</v>
      </c>
      <c r="HAZ3" s="111" t="s">
        <v>661</v>
      </c>
      <c r="HBA3" s="111" t="s">
        <v>661</v>
      </c>
      <c r="HBB3" s="111" t="s">
        <v>661</v>
      </c>
      <c r="HBC3" s="111" t="s">
        <v>661</v>
      </c>
      <c r="HBD3" s="111" t="s">
        <v>661</v>
      </c>
      <c r="HBE3" s="111" t="s">
        <v>661</v>
      </c>
      <c r="HBF3" s="111" t="s">
        <v>661</v>
      </c>
      <c r="HBG3" s="111" t="s">
        <v>661</v>
      </c>
      <c r="HBH3" s="111" t="s">
        <v>661</v>
      </c>
      <c r="HBI3" s="111" t="s">
        <v>661</v>
      </c>
      <c r="HBJ3" s="111" t="s">
        <v>661</v>
      </c>
      <c r="HBK3" s="111" t="s">
        <v>661</v>
      </c>
      <c r="HBL3" s="111" t="s">
        <v>661</v>
      </c>
      <c r="HBM3" s="111" t="s">
        <v>661</v>
      </c>
      <c r="HBN3" s="111" t="s">
        <v>661</v>
      </c>
      <c r="HBO3" s="111" t="s">
        <v>661</v>
      </c>
      <c r="HBP3" s="111" t="s">
        <v>661</v>
      </c>
      <c r="HBQ3" s="111" t="s">
        <v>661</v>
      </c>
      <c r="HBR3" s="111" t="s">
        <v>661</v>
      </c>
      <c r="HBS3" s="111" t="s">
        <v>661</v>
      </c>
      <c r="HBT3" s="111" t="s">
        <v>661</v>
      </c>
      <c r="HBU3" s="111" t="s">
        <v>661</v>
      </c>
      <c r="HBV3" s="111" t="s">
        <v>661</v>
      </c>
      <c r="HBW3" s="111" t="s">
        <v>661</v>
      </c>
      <c r="HBX3" s="111" t="s">
        <v>661</v>
      </c>
      <c r="HBY3" s="111" t="s">
        <v>661</v>
      </c>
      <c r="HBZ3" s="111" t="s">
        <v>661</v>
      </c>
      <c r="HCA3" s="111" t="s">
        <v>661</v>
      </c>
      <c r="HCB3" s="111" t="s">
        <v>661</v>
      </c>
      <c r="HCC3" s="111" t="s">
        <v>661</v>
      </c>
      <c r="HCD3" s="111" t="s">
        <v>661</v>
      </c>
      <c r="HCE3" s="111" t="s">
        <v>661</v>
      </c>
      <c r="HCF3" s="111" t="s">
        <v>661</v>
      </c>
      <c r="HCG3" s="111" t="s">
        <v>661</v>
      </c>
      <c r="HCH3" s="111" t="s">
        <v>661</v>
      </c>
      <c r="HCI3" s="111" t="s">
        <v>661</v>
      </c>
      <c r="HCJ3" s="111" t="s">
        <v>661</v>
      </c>
      <c r="HCK3" s="111" t="s">
        <v>661</v>
      </c>
      <c r="HCL3" s="111" t="s">
        <v>661</v>
      </c>
      <c r="HCM3" s="111" t="s">
        <v>661</v>
      </c>
      <c r="HCN3" s="111" t="s">
        <v>661</v>
      </c>
      <c r="HCO3" s="111" t="s">
        <v>661</v>
      </c>
      <c r="HCP3" s="111" t="s">
        <v>661</v>
      </c>
      <c r="HCQ3" s="111" t="s">
        <v>661</v>
      </c>
      <c r="HCR3" s="111" t="s">
        <v>661</v>
      </c>
      <c r="HCS3" s="111" t="s">
        <v>661</v>
      </c>
      <c r="HCT3" s="111" t="s">
        <v>661</v>
      </c>
      <c r="HCU3" s="111" t="s">
        <v>661</v>
      </c>
      <c r="HCV3" s="111" t="s">
        <v>661</v>
      </c>
      <c r="HCW3" s="111" t="s">
        <v>661</v>
      </c>
      <c r="HCX3" s="111" t="s">
        <v>661</v>
      </c>
      <c r="HCY3" s="111" t="s">
        <v>661</v>
      </c>
      <c r="HCZ3" s="111" t="s">
        <v>661</v>
      </c>
      <c r="HDA3" s="111" t="s">
        <v>661</v>
      </c>
      <c r="HDB3" s="111" t="s">
        <v>661</v>
      </c>
      <c r="HDC3" s="111" t="s">
        <v>661</v>
      </c>
      <c r="HDD3" s="111" t="s">
        <v>661</v>
      </c>
      <c r="HDE3" s="111" t="s">
        <v>661</v>
      </c>
      <c r="HDF3" s="111" t="s">
        <v>661</v>
      </c>
      <c r="HDG3" s="111" t="s">
        <v>661</v>
      </c>
      <c r="HDH3" s="111" t="s">
        <v>661</v>
      </c>
      <c r="HDI3" s="111" t="s">
        <v>661</v>
      </c>
      <c r="HDJ3" s="111" t="s">
        <v>661</v>
      </c>
      <c r="HDK3" s="111" t="s">
        <v>661</v>
      </c>
      <c r="HDL3" s="111" t="s">
        <v>661</v>
      </c>
      <c r="HDM3" s="111" t="s">
        <v>661</v>
      </c>
      <c r="HDN3" s="111" t="s">
        <v>661</v>
      </c>
      <c r="HDO3" s="111" t="s">
        <v>661</v>
      </c>
      <c r="HDP3" s="111" t="s">
        <v>661</v>
      </c>
      <c r="HDQ3" s="111" t="s">
        <v>661</v>
      </c>
      <c r="HDR3" s="111" t="s">
        <v>661</v>
      </c>
      <c r="HDS3" s="111" t="s">
        <v>661</v>
      </c>
      <c r="HDT3" s="111" t="s">
        <v>661</v>
      </c>
      <c r="HDU3" s="111" t="s">
        <v>661</v>
      </c>
      <c r="HDV3" s="111" t="s">
        <v>661</v>
      </c>
      <c r="HDW3" s="111" t="s">
        <v>661</v>
      </c>
      <c r="HDX3" s="111" t="s">
        <v>661</v>
      </c>
      <c r="HDY3" s="111" t="s">
        <v>661</v>
      </c>
      <c r="HDZ3" s="111" t="s">
        <v>661</v>
      </c>
      <c r="HEA3" s="111" t="s">
        <v>661</v>
      </c>
      <c r="HEB3" s="111" t="s">
        <v>661</v>
      </c>
      <c r="HEC3" s="111" t="s">
        <v>661</v>
      </c>
      <c r="HED3" s="111" t="s">
        <v>661</v>
      </c>
      <c r="HEE3" s="111" t="s">
        <v>661</v>
      </c>
      <c r="HEF3" s="111" t="s">
        <v>661</v>
      </c>
      <c r="HEG3" s="111" t="s">
        <v>661</v>
      </c>
      <c r="HEH3" s="111" t="s">
        <v>661</v>
      </c>
      <c r="HEI3" s="111" t="s">
        <v>661</v>
      </c>
      <c r="HEJ3" s="111" t="s">
        <v>661</v>
      </c>
      <c r="HEK3" s="111" t="s">
        <v>661</v>
      </c>
      <c r="HEL3" s="111" t="s">
        <v>661</v>
      </c>
      <c r="HEM3" s="111" t="s">
        <v>661</v>
      </c>
      <c r="HEN3" s="111" t="s">
        <v>661</v>
      </c>
      <c r="HEO3" s="111" t="s">
        <v>661</v>
      </c>
      <c r="HEP3" s="111" t="s">
        <v>661</v>
      </c>
      <c r="HEQ3" s="111" t="s">
        <v>661</v>
      </c>
      <c r="HER3" s="111" t="s">
        <v>661</v>
      </c>
      <c r="HES3" s="111" t="s">
        <v>661</v>
      </c>
      <c r="HET3" s="111" t="s">
        <v>661</v>
      </c>
      <c r="HEU3" s="111" t="s">
        <v>661</v>
      </c>
      <c r="HEV3" s="111" t="s">
        <v>661</v>
      </c>
      <c r="HEW3" s="111" t="s">
        <v>661</v>
      </c>
      <c r="HEX3" s="111" t="s">
        <v>661</v>
      </c>
      <c r="HEY3" s="111" t="s">
        <v>661</v>
      </c>
      <c r="HEZ3" s="111" t="s">
        <v>661</v>
      </c>
      <c r="HFA3" s="111" t="s">
        <v>661</v>
      </c>
      <c r="HFB3" s="111" t="s">
        <v>661</v>
      </c>
      <c r="HFC3" s="111" t="s">
        <v>661</v>
      </c>
      <c r="HFD3" s="111" t="s">
        <v>661</v>
      </c>
      <c r="HFE3" s="111" t="s">
        <v>661</v>
      </c>
      <c r="HFF3" s="111" t="s">
        <v>661</v>
      </c>
      <c r="HFG3" s="111" t="s">
        <v>661</v>
      </c>
      <c r="HFH3" s="111" t="s">
        <v>661</v>
      </c>
      <c r="HFI3" s="111" t="s">
        <v>661</v>
      </c>
      <c r="HFJ3" s="111" t="s">
        <v>661</v>
      </c>
      <c r="HFK3" s="111" t="s">
        <v>661</v>
      </c>
      <c r="HFL3" s="111" t="s">
        <v>661</v>
      </c>
      <c r="HFM3" s="111" t="s">
        <v>661</v>
      </c>
      <c r="HFN3" s="111" t="s">
        <v>661</v>
      </c>
      <c r="HFO3" s="111" t="s">
        <v>661</v>
      </c>
      <c r="HFP3" s="111" t="s">
        <v>661</v>
      </c>
      <c r="HFQ3" s="111" t="s">
        <v>661</v>
      </c>
      <c r="HFR3" s="111" t="s">
        <v>661</v>
      </c>
      <c r="HFS3" s="111" t="s">
        <v>661</v>
      </c>
      <c r="HFT3" s="111" t="s">
        <v>661</v>
      </c>
      <c r="HFU3" s="111" t="s">
        <v>661</v>
      </c>
      <c r="HFV3" s="111" t="s">
        <v>661</v>
      </c>
      <c r="HFW3" s="111" t="s">
        <v>661</v>
      </c>
      <c r="HFX3" s="111" t="s">
        <v>661</v>
      </c>
      <c r="HFY3" s="111" t="s">
        <v>661</v>
      </c>
      <c r="HFZ3" s="111" t="s">
        <v>661</v>
      </c>
      <c r="HGA3" s="111" t="s">
        <v>661</v>
      </c>
      <c r="HGB3" s="111" t="s">
        <v>661</v>
      </c>
      <c r="HGC3" s="111" t="s">
        <v>661</v>
      </c>
      <c r="HGD3" s="111" t="s">
        <v>661</v>
      </c>
      <c r="HGE3" s="111" t="s">
        <v>661</v>
      </c>
      <c r="HGF3" s="111" t="s">
        <v>661</v>
      </c>
      <c r="HGG3" s="111" t="s">
        <v>661</v>
      </c>
      <c r="HGH3" s="111" t="s">
        <v>661</v>
      </c>
      <c r="HGI3" s="111" t="s">
        <v>661</v>
      </c>
      <c r="HGJ3" s="111" t="s">
        <v>661</v>
      </c>
      <c r="HGK3" s="111" t="s">
        <v>661</v>
      </c>
      <c r="HGL3" s="111" t="s">
        <v>661</v>
      </c>
      <c r="HGM3" s="111" t="s">
        <v>661</v>
      </c>
      <c r="HGN3" s="111" t="s">
        <v>661</v>
      </c>
      <c r="HGO3" s="111" t="s">
        <v>661</v>
      </c>
      <c r="HGP3" s="111" t="s">
        <v>661</v>
      </c>
      <c r="HGQ3" s="111" t="s">
        <v>661</v>
      </c>
      <c r="HGR3" s="111" t="s">
        <v>661</v>
      </c>
      <c r="HGS3" s="111" t="s">
        <v>661</v>
      </c>
      <c r="HGT3" s="111" t="s">
        <v>661</v>
      </c>
      <c r="HGU3" s="111" t="s">
        <v>661</v>
      </c>
      <c r="HGV3" s="111" t="s">
        <v>661</v>
      </c>
      <c r="HGW3" s="111" t="s">
        <v>661</v>
      </c>
      <c r="HGX3" s="111" t="s">
        <v>661</v>
      </c>
      <c r="HGY3" s="111" t="s">
        <v>661</v>
      </c>
      <c r="HGZ3" s="111" t="s">
        <v>661</v>
      </c>
      <c r="HHA3" s="111" t="s">
        <v>661</v>
      </c>
      <c r="HHB3" s="111" t="s">
        <v>661</v>
      </c>
      <c r="HHC3" s="111" t="s">
        <v>661</v>
      </c>
      <c r="HHD3" s="111" t="s">
        <v>661</v>
      </c>
      <c r="HHE3" s="111" t="s">
        <v>661</v>
      </c>
      <c r="HHF3" s="111" t="s">
        <v>661</v>
      </c>
      <c r="HHG3" s="111" t="s">
        <v>661</v>
      </c>
      <c r="HHH3" s="111" t="s">
        <v>661</v>
      </c>
      <c r="HHI3" s="111" t="s">
        <v>661</v>
      </c>
      <c r="HHJ3" s="111" t="s">
        <v>661</v>
      </c>
      <c r="HHK3" s="111" t="s">
        <v>661</v>
      </c>
      <c r="HHL3" s="111" t="s">
        <v>661</v>
      </c>
      <c r="HHM3" s="111" t="s">
        <v>661</v>
      </c>
      <c r="HHN3" s="111" t="s">
        <v>661</v>
      </c>
      <c r="HHO3" s="111" t="s">
        <v>661</v>
      </c>
      <c r="HHP3" s="111" t="s">
        <v>661</v>
      </c>
      <c r="HHQ3" s="111" t="s">
        <v>661</v>
      </c>
      <c r="HHR3" s="111" t="s">
        <v>661</v>
      </c>
      <c r="HHS3" s="111" t="s">
        <v>661</v>
      </c>
      <c r="HHT3" s="111" t="s">
        <v>661</v>
      </c>
      <c r="HHU3" s="111" t="s">
        <v>661</v>
      </c>
      <c r="HHV3" s="111" t="s">
        <v>661</v>
      </c>
      <c r="HHW3" s="111" t="s">
        <v>661</v>
      </c>
      <c r="HHX3" s="111" t="s">
        <v>661</v>
      </c>
      <c r="HHY3" s="111" t="s">
        <v>661</v>
      </c>
      <c r="HHZ3" s="111" t="s">
        <v>661</v>
      </c>
      <c r="HIA3" s="111" t="s">
        <v>661</v>
      </c>
      <c r="HIB3" s="111" t="s">
        <v>661</v>
      </c>
      <c r="HIC3" s="111" t="s">
        <v>661</v>
      </c>
      <c r="HID3" s="111" t="s">
        <v>661</v>
      </c>
      <c r="HIE3" s="111" t="s">
        <v>661</v>
      </c>
      <c r="HIF3" s="111" t="s">
        <v>661</v>
      </c>
      <c r="HIG3" s="111" t="s">
        <v>661</v>
      </c>
      <c r="HIH3" s="111" t="s">
        <v>661</v>
      </c>
      <c r="HII3" s="111" t="s">
        <v>661</v>
      </c>
      <c r="HIJ3" s="111" t="s">
        <v>661</v>
      </c>
      <c r="HIK3" s="111" t="s">
        <v>661</v>
      </c>
      <c r="HIL3" s="111" t="s">
        <v>661</v>
      </c>
      <c r="HIM3" s="111" t="s">
        <v>661</v>
      </c>
      <c r="HIN3" s="111" t="s">
        <v>661</v>
      </c>
      <c r="HIO3" s="111" t="s">
        <v>661</v>
      </c>
      <c r="HIP3" s="111" t="s">
        <v>661</v>
      </c>
      <c r="HIQ3" s="111" t="s">
        <v>661</v>
      </c>
      <c r="HIR3" s="111" t="s">
        <v>661</v>
      </c>
      <c r="HIS3" s="111" t="s">
        <v>661</v>
      </c>
      <c r="HIT3" s="111" t="s">
        <v>661</v>
      </c>
      <c r="HIU3" s="111" t="s">
        <v>661</v>
      </c>
      <c r="HIV3" s="111" t="s">
        <v>661</v>
      </c>
      <c r="HIW3" s="111" t="s">
        <v>661</v>
      </c>
      <c r="HIX3" s="111" t="s">
        <v>661</v>
      </c>
      <c r="HIY3" s="111" t="s">
        <v>661</v>
      </c>
      <c r="HIZ3" s="111" t="s">
        <v>661</v>
      </c>
      <c r="HJA3" s="111" t="s">
        <v>661</v>
      </c>
      <c r="HJB3" s="111" t="s">
        <v>661</v>
      </c>
      <c r="HJC3" s="111" t="s">
        <v>661</v>
      </c>
      <c r="HJD3" s="111" t="s">
        <v>661</v>
      </c>
      <c r="HJE3" s="111" t="s">
        <v>661</v>
      </c>
      <c r="HJF3" s="111" t="s">
        <v>661</v>
      </c>
      <c r="HJG3" s="111" t="s">
        <v>661</v>
      </c>
      <c r="HJH3" s="111" t="s">
        <v>661</v>
      </c>
      <c r="HJI3" s="111" t="s">
        <v>661</v>
      </c>
      <c r="HJJ3" s="111" t="s">
        <v>661</v>
      </c>
      <c r="HJK3" s="111" t="s">
        <v>661</v>
      </c>
      <c r="HJL3" s="111" t="s">
        <v>661</v>
      </c>
      <c r="HJM3" s="111" t="s">
        <v>661</v>
      </c>
      <c r="HJN3" s="111" t="s">
        <v>661</v>
      </c>
      <c r="HJO3" s="111" t="s">
        <v>661</v>
      </c>
      <c r="HJP3" s="111" t="s">
        <v>661</v>
      </c>
      <c r="HJQ3" s="111" t="s">
        <v>661</v>
      </c>
      <c r="HJR3" s="111" t="s">
        <v>661</v>
      </c>
      <c r="HJS3" s="111" t="s">
        <v>661</v>
      </c>
      <c r="HJT3" s="111" t="s">
        <v>661</v>
      </c>
      <c r="HJU3" s="111" t="s">
        <v>661</v>
      </c>
      <c r="HJV3" s="111" t="s">
        <v>661</v>
      </c>
      <c r="HJW3" s="111" t="s">
        <v>661</v>
      </c>
      <c r="HJX3" s="111" t="s">
        <v>661</v>
      </c>
      <c r="HJY3" s="111" t="s">
        <v>661</v>
      </c>
      <c r="HJZ3" s="111" t="s">
        <v>661</v>
      </c>
      <c r="HKA3" s="111" t="s">
        <v>661</v>
      </c>
      <c r="HKB3" s="111" t="s">
        <v>661</v>
      </c>
      <c r="HKC3" s="111" t="s">
        <v>661</v>
      </c>
      <c r="HKD3" s="111" t="s">
        <v>661</v>
      </c>
      <c r="HKE3" s="111" t="s">
        <v>661</v>
      </c>
      <c r="HKF3" s="111" t="s">
        <v>661</v>
      </c>
      <c r="HKG3" s="111" t="s">
        <v>661</v>
      </c>
      <c r="HKH3" s="111" t="s">
        <v>661</v>
      </c>
      <c r="HKI3" s="111" t="s">
        <v>661</v>
      </c>
      <c r="HKJ3" s="111" t="s">
        <v>661</v>
      </c>
      <c r="HKK3" s="111" t="s">
        <v>661</v>
      </c>
      <c r="HKL3" s="111" t="s">
        <v>661</v>
      </c>
      <c r="HKM3" s="111" t="s">
        <v>661</v>
      </c>
      <c r="HKN3" s="111" t="s">
        <v>661</v>
      </c>
      <c r="HKO3" s="111" t="s">
        <v>661</v>
      </c>
      <c r="HKP3" s="111" t="s">
        <v>661</v>
      </c>
      <c r="HKQ3" s="111" t="s">
        <v>661</v>
      </c>
      <c r="HKR3" s="111" t="s">
        <v>661</v>
      </c>
      <c r="HKS3" s="111" t="s">
        <v>661</v>
      </c>
      <c r="HKT3" s="111" t="s">
        <v>661</v>
      </c>
      <c r="HKU3" s="111" t="s">
        <v>661</v>
      </c>
      <c r="HKV3" s="111" t="s">
        <v>661</v>
      </c>
      <c r="HKW3" s="111" t="s">
        <v>661</v>
      </c>
      <c r="HKX3" s="111" t="s">
        <v>661</v>
      </c>
      <c r="HKY3" s="111" t="s">
        <v>661</v>
      </c>
      <c r="HKZ3" s="111" t="s">
        <v>661</v>
      </c>
      <c r="HLA3" s="111" t="s">
        <v>661</v>
      </c>
      <c r="HLB3" s="111" t="s">
        <v>661</v>
      </c>
      <c r="HLC3" s="111" t="s">
        <v>661</v>
      </c>
      <c r="HLD3" s="111" t="s">
        <v>661</v>
      </c>
      <c r="HLE3" s="111" t="s">
        <v>661</v>
      </c>
      <c r="HLF3" s="111" t="s">
        <v>661</v>
      </c>
      <c r="HLG3" s="111" t="s">
        <v>661</v>
      </c>
      <c r="HLH3" s="111" t="s">
        <v>661</v>
      </c>
      <c r="HLI3" s="111" t="s">
        <v>661</v>
      </c>
      <c r="HLJ3" s="111" t="s">
        <v>661</v>
      </c>
      <c r="HLK3" s="111" t="s">
        <v>661</v>
      </c>
      <c r="HLL3" s="111" t="s">
        <v>661</v>
      </c>
      <c r="HLM3" s="111" t="s">
        <v>661</v>
      </c>
      <c r="HLN3" s="111" t="s">
        <v>661</v>
      </c>
      <c r="HLO3" s="111" t="s">
        <v>661</v>
      </c>
      <c r="HLP3" s="111" t="s">
        <v>661</v>
      </c>
      <c r="HLQ3" s="111" t="s">
        <v>661</v>
      </c>
      <c r="HLR3" s="111" t="s">
        <v>661</v>
      </c>
      <c r="HLS3" s="111" t="s">
        <v>661</v>
      </c>
      <c r="HLT3" s="111" t="s">
        <v>661</v>
      </c>
      <c r="HLU3" s="111" t="s">
        <v>661</v>
      </c>
      <c r="HLV3" s="111" t="s">
        <v>661</v>
      </c>
      <c r="HLW3" s="111" t="s">
        <v>661</v>
      </c>
      <c r="HLX3" s="111" t="s">
        <v>661</v>
      </c>
      <c r="HLY3" s="111" t="s">
        <v>661</v>
      </c>
      <c r="HLZ3" s="111" t="s">
        <v>661</v>
      </c>
      <c r="HMA3" s="111" t="s">
        <v>661</v>
      </c>
      <c r="HMB3" s="111" t="s">
        <v>661</v>
      </c>
      <c r="HMC3" s="111" t="s">
        <v>661</v>
      </c>
      <c r="HMD3" s="111" t="s">
        <v>661</v>
      </c>
      <c r="HME3" s="111" t="s">
        <v>661</v>
      </c>
      <c r="HMF3" s="111" t="s">
        <v>661</v>
      </c>
      <c r="HMG3" s="111" t="s">
        <v>661</v>
      </c>
      <c r="HMH3" s="111" t="s">
        <v>661</v>
      </c>
      <c r="HMI3" s="111" t="s">
        <v>661</v>
      </c>
      <c r="HMJ3" s="111" t="s">
        <v>661</v>
      </c>
      <c r="HMK3" s="111" t="s">
        <v>661</v>
      </c>
      <c r="HML3" s="111" t="s">
        <v>661</v>
      </c>
      <c r="HMM3" s="111" t="s">
        <v>661</v>
      </c>
      <c r="HMN3" s="111" t="s">
        <v>661</v>
      </c>
      <c r="HMO3" s="111" t="s">
        <v>661</v>
      </c>
      <c r="HMP3" s="111" t="s">
        <v>661</v>
      </c>
      <c r="HMQ3" s="111" t="s">
        <v>661</v>
      </c>
      <c r="HMR3" s="111" t="s">
        <v>661</v>
      </c>
      <c r="HMS3" s="111" t="s">
        <v>661</v>
      </c>
      <c r="HMT3" s="111" t="s">
        <v>661</v>
      </c>
      <c r="HMU3" s="111" t="s">
        <v>661</v>
      </c>
      <c r="HMV3" s="111" t="s">
        <v>661</v>
      </c>
      <c r="HMW3" s="111" t="s">
        <v>661</v>
      </c>
      <c r="HMX3" s="111" t="s">
        <v>661</v>
      </c>
      <c r="HMY3" s="111" t="s">
        <v>661</v>
      </c>
      <c r="HMZ3" s="111" t="s">
        <v>661</v>
      </c>
      <c r="HNA3" s="111" t="s">
        <v>661</v>
      </c>
      <c r="HNB3" s="111" t="s">
        <v>661</v>
      </c>
      <c r="HNC3" s="111" t="s">
        <v>661</v>
      </c>
      <c r="HND3" s="111" t="s">
        <v>661</v>
      </c>
      <c r="HNE3" s="111" t="s">
        <v>661</v>
      </c>
      <c r="HNF3" s="111" t="s">
        <v>661</v>
      </c>
      <c r="HNG3" s="111" t="s">
        <v>661</v>
      </c>
      <c r="HNH3" s="111" t="s">
        <v>661</v>
      </c>
      <c r="HNI3" s="111" t="s">
        <v>661</v>
      </c>
      <c r="HNJ3" s="111" t="s">
        <v>661</v>
      </c>
      <c r="HNK3" s="111" t="s">
        <v>661</v>
      </c>
      <c r="HNL3" s="111" t="s">
        <v>661</v>
      </c>
      <c r="HNM3" s="111" t="s">
        <v>661</v>
      </c>
      <c r="HNN3" s="111" t="s">
        <v>661</v>
      </c>
      <c r="HNO3" s="111" t="s">
        <v>661</v>
      </c>
      <c r="HNP3" s="111" t="s">
        <v>661</v>
      </c>
      <c r="HNQ3" s="111" t="s">
        <v>661</v>
      </c>
      <c r="HNR3" s="111" t="s">
        <v>661</v>
      </c>
      <c r="HNS3" s="111" t="s">
        <v>661</v>
      </c>
      <c r="HNT3" s="111" t="s">
        <v>661</v>
      </c>
      <c r="HNU3" s="111" t="s">
        <v>661</v>
      </c>
      <c r="HNV3" s="111" t="s">
        <v>661</v>
      </c>
      <c r="HNW3" s="111" t="s">
        <v>661</v>
      </c>
      <c r="HNX3" s="111" t="s">
        <v>661</v>
      </c>
      <c r="HNY3" s="111" t="s">
        <v>661</v>
      </c>
      <c r="HNZ3" s="111" t="s">
        <v>661</v>
      </c>
      <c r="HOA3" s="111" t="s">
        <v>661</v>
      </c>
      <c r="HOB3" s="111" t="s">
        <v>661</v>
      </c>
      <c r="HOC3" s="111" t="s">
        <v>661</v>
      </c>
      <c r="HOD3" s="111" t="s">
        <v>661</v>
      </c>
      <c r="HOE3" s="111" t="s">
        <v>661</v>
      </c>
      <c r="HOF3" s="111" t="s">
        <v>661</v>
      </c>
      <c r="HOG3" s="111" t="s">
        <v>661</v>
      </c>
      <c r="HOH3" s="111" t="s">
        <v>661</v>
      </c>
      <c r="HOI3" s="111" t="s">
        <v>661</v>
      </c>
      <c r="HOJ3" s="111" t="s">
        <v>661</v>
      </c>
      <c r="HOK3" s="111" t="s">
        <v>661</v>
      </c>
      <c r="HOL3" s="111" t="s">
        <v>661</v>
      </c>
      <c r="HOM3" s="111" t="s">
        <v>661</v>
      </c>
      <c r="HON3" s="111" t="s">
        <v>661</v>
      </c>
      <c r="HOO3" s="111" t="s">
        <v>661</v>
      </c>
      <c r="HOP3" s="111" t="s">
        <v>661</v>
      </c>
      <c r="HOQ3" s="111" t="s">
        <v>661</v>
      </c>
      <c r="HOR3" s="111" t="s">
        <v>661</v>
      </c>
      <c r="HOS3" s="111" t="s">
        <v>661</v>
      </c>
      <c r="HOT3" s="111" t="s">
        <v>661</v>
      </c>
      <c r="HOU3" s="111" t="s">
        <v>661</v>
      </c>
      <c r="HOV3" s="111" t="s">
        <v>661</v>
      </c>
      <c r="HOW3" s="111" t="s">
        <v>661</v>
      </c>
      <c r="HOX3" s="111" t="s">
        <v>661</v>
      </c>
      <c r="HOY3" s="111" t="s">
        <v>661</v>
      </c>
      <c r="HOZ3" s="111" t="s">
        <v>661</v>
      </c>
      <c r="HPA3" s="111" t="s">
        <v>661</v>
      </c>
      <c r="HPB3" s="111" t="s">
        <v>661</v>
      </c>
      <c r="HPC3" s="111" t="s">
        <v>661</v>
      </c>
      <c r="HPD3" s="111" t="s">
        <v>661</v>
      </c>
      <c r="HPE3" s="111" t="s">
        <v>661</v>
      </c>
      <c r="HPF3" s="111" t="s">
        <v>661</v>
      </c>
      <c r="HPG3" s="111" t="s">
        <v>661</v>
      </c>
      <c r="HPH3" s="111" t="s">
        <v>661</v>
      </c>
      <c r="HPI3" s="111" t="s">
        <v>661</v>
      </c>
      <c r="HPJ3" s="111" t="s">
        <v>661</v>
      </c>
      <c r="HPK3" s="111" t="s">
        <v>661</v>
      </c>
      <c r="HPL3" s="111" t="s">
        <v>661</v>
      </c>
      <c r="HPM3" s="111" t="s">
        <v>661</v>
      </c>
      <c r="HPN3" s="111" t="s">
        <v>661</v>
      </c>
      <c r="HPO3" s="111" t="s">
        <v>661</v>
      </c>
      <c r="HPP3" s="111" t="s">
        <v>661</v>
      </c>
      <c r="HPQ3" s="111" t="s">
        <v>661</v>
      </c>
      <c r="HPR3" s="111" t="s">
        <v>661</v>
      </c>
      <c r="HPS3" s="111" t="s">
        <v>661</v>
      </c>
      <c r="HPT3" s="111" t="s">
        <v>661</v>
      </c>
      <c r="HPU3" s="111" t="s">
        <v>661</v>
      </c>
      <c r="HPV3" s="111" t="s">
        <v>661</v>
      </c>
      <c r="HPW3" s="111" t="s">
        <v>661</v>
      </c>
      <c r="HPX3" s="111" t="s">
        <v>661</v>
      </c>
      <c r="HPY3" s="111" t="s">
        <v>661</v>
      </c>
      <c r="HPZ3" s="111" t="s">
        <v>661</v>
      </c>
      <c r="HQA3" s="111" t="s">
        <v>661</v>
      </c>
      <c r="HQB3" s="111" t="s">
        <v>661</v>
      </c>
      <c r="HQC3" s="111" t="s">
        <v>661</v>
      </c>
      <c r="HQD3" s="111" t="s">
        <v>661</v>
      </c>
      <c r="HQE3" s="111" t="s">
        <v>661</v>
      </c>
      <c r="HQF3" s="111" t="s">
        <v>661</v>
      </c>
      <c r="HQG3" s="111" t="s">
        <v>661</v>
      </c>
      <c r="HQH3" s="111" t="s">
        <v>661</v>
      </c>
      <c r="HQI3" s="111" t="s">
        <v>661</v>
      </c>
      <c r="HQJ3" s="111" t="s">
        <v>661</v>
      </c>
      <c r="HQK3" s="111" t="s">
        <v>661</v>
      </c>
      <c r="HQL3" s="111" t="s">
        <v>661</v>
      </c>
      <c r="HQM3" s="111" t="s">
        <v>661</v>
      </c>
      <c r="HQN3" s="111" t="s">
        <v>661</v>
      </c>
      <c r="HQO3" s="111" t="s">
        <v>661</v>
      </c>
      <c r="HQP3" s="111" t="s">
        <v>661</v>
      </c>
      <c r="HQQ3" s="111" t="s">
        <v>661</v>
      </c>
      <c r="HQR3" s="111" t="s">
        <v>661</v>
      </c>
      <c r="HQS3" s="111" t="s">
        <v>661</v>
      </c>
      <c r="HQT3" s="111" t="s">
        <v>661</v>
      </c>
      <c r="HQU3" s="111" t="s">
        <v>661</v>
      </c>
      <c r="HQV3" s="111" t="s">
        <v>661</v>
      </c>
      <c r="HQW3" s="111" t="s">
        <v>661</v>
      </c>
      <c r="HQX3" s="111" t="s">
        <v>661</v>
      </c>
      <c r="HQY3" s="111" t="s">
        <v>661</v>
      </c>
      <c r="HQZ3" s="111" t="s">
        <v>661</v>
      </c>
      <c r="HRA3" s="111" t="s">
        <v>661</v>
      </c>
      <c r="HRB3" s="111" t="s">
        <v>661</v>
      </c>
      <c r="HRC3" s="111" t="s">
        <v>661</v>
      </c>
      <c r="HRD3" s="111" t="s">
        <v>661</v>
      </c>
      <c r="HRE3" s="111" t="s">
        <v>661</v>
      </c>
      <c r="HRF3" s="111" t="s">
        <v>661</v>
      </c>
      <c r="HRG3" s="111" t="s">
        <v>661</v>
      </c>
      <c r="HRH3" s="111" t="s">
        <v>661</v>
      </c>
      <c r="HRI3" s="111" t="s">
        <v>661</v>
      </c>
      <c r="HRJ3" s="111" t="s">
        <v>661</v>
      </c>
      <c r="HRK3" s="111" t="s">
        <v>661</v>
      </c>
      <c r="HRL3" s="111" t="s">
        <v>661</v>
      </c>
      <c r="HRM3" s="111" t="s">
        <v>661</v>
      </c>
      <c r="HRN3" s="111" t="s">
        <v>661</v>
      </c>
      <c r="HRO3" s="111" t="s">
        <v>661</v>
      </c>
      <c r="HRP3" s="111" t="s">
        <v>661</v>
      </c>
      <c r="HRQ3" s="111" t="s">
        <v>661</v>
      </c>
      <c r="HRR3" s="111" t="s">
        <v>661</v>
      </c>
      <c r="HRS3" s="111" t="s">
        <v>661</v>
      </c>
      <c r="HRT3" s="111" t="s">
        <v>661</v>
      </c>
      <c r="HRU3" s="111" t="s">
        <v>661</v>
      </c>
      <c r="HRV3" s="111" t="s">
        <v>661</v>
      </c>
      <c r="HRW3" s="111" t="s">
        <v>661</v>
      </c>
      <c r="HRX3" s="111" t="s">
        <v>661</v>
      </c>
      <c r="HRY3" s="111" t="s">
        <v>661</v>
      </c>
      <c r="HRZ3" s="111" t="s">
        <v>661</v>
      </c>
      <c r="HSA3" s="111" t="s">
        <v>661</v>
      </c>
      <c r="HSB3" s="111" t="s">
        <v>661</v>
      </c>
      <c r="HSC3" s="111" t="s">
        <v>661</v>
      </c>
      <c r="HSD3" s="111" t="s">
        <v>661</v>
      </c>
      <c r="HSE3" s="111" t="s">
        <v>661</v>
      </c>
      <c r="HSF3" s="111" t="s">
        <v>661</v>
      </c>
      <c r="HSG3" s="111" t="s">
        <v>661</v>
      </c>
      <c r="HSH3" s="111" t="s">
        <v>661</v>
      </c>
      <c r="HSI3" s="111" t="s">
        <v>661</v>
      </c>
      <c r="HSJ3" s="111" t="s">
        <v>661</v>
      </c>
      <c r="HSK3" s="111" t="s">
        <v>661</v>
      </c>
      <c r="HSL3" s="111" t="s">
        <v>661</v>
      </c>
      <c r="HSM3" s="111" t="s">
        <v>661</v>
      </c>
      <c r="HSN3" s="111" t="s">
        <v>661</v>
      </c>
      <c r="HSO3" s="111" t="s">
        <v>661</v>
      </c>
      <c r="HSP3" s="111" t="s">
        <v>661</v>
      </c>
      <c r="HSQ3" s="111" t="s">
        <v>661</v>
      </c>
      <c r="HSR3" s="111" t="s">
        <v>661</v>
      </c>
      <c r="HSS3" s="111" t="s">
        <v>661</v>
      </c>
      <c r="HST3" s="111" t="s">
        <v>661</v>
      </c>
      <c r="HSU3" s="111" t="s">
        <v>661</v>
      </c>
      <c r="HSV3" s="111" t="s">
        <v>661</v>
      </c>
      <c r="HSW3" s="111" t="s">
        <v>661</v>
      </c>
      <c r="HSX3" s="111" t="s">
        <v>661</v>
      </c>
      <c r="HSY3" s="111" t="s">
        <v>661</v>
      </c>
      <c r="HSZ3" s="111" t="s">
        <v>661</v>
      </c>
      <c r="HTA3" s="111" t="s">
        <v>661</v>
      </c>
      <c r="HTB3" s="111" t="s">
        <v>661</v>
      </c>
      <c r="HTC3" s="111" t="s">
        <v>661</v>
      </c>
      <c r="HTD3" s="111" t="s">
        <v>661</v>
      </c>
      <c r="HTE3" s="111" t="s">
        <v>661</v>
      </c>
      <c r="HTF3" s="111" t="s">
        <v>661</v>
      </c>
      <c r="HTG3" s="111" t="s">
        <v>661</v>
      </c>
      <c r="HTH3" s="111" t="s">
        <v>661</v>
      </c>
      <c r="HTI3" s="111" t="s">
        <v>661</v>
      </c>
      <c r="HTJ3" s="111" t="s">
        <v>661</v>
      </c>
      <c r="HTK3" s="111" t="s">
        <v>661</v>
      </c>
      <c r="HTL3" s="111" t="s">
        <v>661</v>
      </c>
      <c r="HTM3" s="111" t="s">
        <v>661</v>
      </c>
      <c r="HTN3" s="111" t="s">
        <v>661</v>
      </c>
      <c r="HTO3" s="111" t="s">
        <v>661</v>
      </c>
      <c r="HTP3" s="111" t="s">
        <v>661</v>
      </c>
      <c r="HTQ3" s="111" t="s">
        <v>661</v>
      </c>
      <c r="HTR3" s="111" t="s">
        <v>661</v>
      </c>
      <c r="HTS3" s="111" t="s">
        <v>661</v>
      </c>
      <c r="HTT3" s="111" t="s">
        <v>661</v>
      </c>
      <c r="HTU3" s="111" t="s">
        <v>661</v>
      </c>
      <c r="HTV3" s="111" t="s">
        <v>661</v>
      </c>
      <c r="HTW3" s="111" t="s">
        <v>661</v>
      </c>
      <c r="HTX3" s="111" t="s">
        <v>661</v>
      </c>
      <c r="HTY3" s="111" t="s">
        <v>661</v>
      </c>
      <c r="HTZ3" s="111" t="s">
        <v>661</v>
      </c>
      <c r="HUA3" s="111" t="s">
        <v>661</v>
      </c>
      <c r="HUB3" s="111" t="s">
        <v>661</v>
      </c>
      <c r="HUC3" s="111" t="s">
        <v>661</v>
      </c>
      <c r="HUD3" s="111" t="s">
        <v>661</v>
      </c>
      <c r="HUE3" s="111" t="s">
        <v>661</v>
      </c>
      <c r="HUF3" s="111" t="s">
        <v>661</v>
      </c>
      <c r="HUG3" s="111" t="s">
        <v>661</v>
      </c>
      <c r="HUH3" s="111" t="s">
        <v>661</v>
      </c>
      <c r="HUI3" s="111" t="s">
        <v>661</v>
      </c>
      <c r="HUJ3" s="111" t="s">
        <v>661</v>
      </c>
      <c r="HUK3" s="111" t="s">
        <v>661</v>
      </c>
      <c r="HUL3" s="111" t="s">
        <v>661</v>
      </c>
      <c r="HUM3" s="111" t="s">
        <v>661</v>
      </c>
      <c r="HUN3" s="111" t="s">
        <v>661</v>
      </c>
      <c r="HUO3" s="111" t="s">
        <v>661</v>
      </c>
      <c r="HUP3" s="111" t="s">
        <v>661</v>
      </c>
      <c r="HUQ3" s="111" t="s">
        <v>661</v>
      </c>
      <c r="HUR3" s="111" t="s">
        <v>661</v>
      </c>
      <c r="HUS3" s="111" t="s">
        <v>661</v>
      </c>
      <c r="HUT3" s="111" t="s">
        <v>661</v>
      </c>
      <c r="HUU3" s="111" t="s">
        <v>661</v>
      </c>
      <c r="HUV3" s="111" t="s">
        <v>661</v>
      </c>
      <c r="HUW3" s="111" t="s">
        <v>661</v>
      </c>
      <c r="HUX3" s="111" t="s">
        <v>661</v>
      </c>
      <c r="HUY3" s="111" t="s">
        <v>661</v>
      </c>
      <c r="HUZ3" s="111" t="s">
        <v>661</v>
      </c>
      <c r="HVA3" s="111" t="s">
        <v>661</v>
      </c>
      <c r="HVB3" s="111" t="s">
        <v>661</v>
      </c>
      <c r="HVC3" s="111" t="s">
        <v>661</v>
      </c>
      <c r="HVD3" s="111" t="s">
        <v>661</v>
      </c>
      <c r="HVE3" s="111" t="s">
        <v>661</v>
      </c>
      <c r="HVF3" s="111" t="s">
        <v>661</v>
      </c>
      <c r="HVG3" s="111" t="s">
        <v>661</v>
      </c>
      <c r="HVH3" s="111" t="s">
        <v>661</v>
      </c>
      <c r="HVI3" s="111" t="s">
        <v>661</v>
      </c>
      <c r="HVJ3" s="111" t="s">
        <v>661</v>
      </c>
      <c r="HVK3" s="111" t="s">
        <v>661</v>
      </c>
      <c r="HVL3" s="111" t="s">
        <v>661</v>
      </c>
      <c r="HVM3" s="111" t="s">
        <v>661</v>
      </c>
      <c r="HVN3" s="111" t="s">
        <v>661</v>
      </c>
      <c r="HVO3" s="111" t="s">
        <v>661</v>
      </c>
      <c r="HVP3" s="111" t="s">
        <v>661</v>
      </c>
      <c r="HVQ3" s="111" t="s">
        <v>661</v>
      </c>
      <c r="HVR3" s="111" t="s">
        <v>661</v>
      </c>
      <c r="HVS3" s="111" t="s">
        <v>661</v>
      </c>
      <c r="HVT3" s="111" t="s">
        <v>661</v>
      </c>
      <c r="HVU3" s="111" t="s">
        <v>661</v>
      </c>
      <c r="HVV3" s="111" t="s">
        <v>661</v>
      </c>
      <c r="HVW3" s="111" t="s">
        <v>661</v>
      </c>
      <c r="HVX3" s="111" t="s">
        <v>661</v>
      </c>
      <c r="HVY3" s="111" t="s">
        <v>661</v>
      </c>
      <c r="HVZ3" s="111" t="s">
        <v>661</v>
      </c>
      <c r="HWA3" s="111" t="s">
        <v>661</v>
      </c>
      <c r="HWB3" s="111" t="s">
        <v>661</v>
      </c>
      <c r="HWC3" s="111" t="s">
        <v>661</v>
      </c>
      <c r="HWD3" s="111" t="s">
        <v>661</v>
      </c>
      <c r="HWE3" s="111" t="s">
        <v>661</v>
      </c>
      <c r="HWF3" s="111" t="s">
        <v>661</v>
      </c>
      <c r="HWG3" s="111" t="s">
        <v>661</v>
      </c>
      <c r="HWH3" s="111" t="s">
        <v>661</v>
      </c>
      <c r="HWI3" s="111" t="s">
        <v>661</v>
      </c>
      <c r="HWJ3" s="111" t="s">
        <v>661</v>
      </c>
      <c r="HWK3" s="111" t="s">
        <v>661</v>
      </c>
      <c r="HWL3" s="111" t="s">
        <v>661</v>
      </c>
      <c r="HWM3" s="111" t="s">
        <v>661</v>
      </c>
      <c r="HWN3" s="111" t="s">
        <v>661</v>
      </c>
      <c r="HWO3" s="111" t="s">
        <v>661</v>
      </c>
      <c r="HWP3" s="111" t="s">
        <v>661</v>
      </c>
      <c r="HWQ3" s="111" t="s">
        <v>661</v>
      </c>
      <c r="HWR3" s="111" t="s">
        <v>661</v>
      </c>
      <c r="HWS3" s="111" t="s">
        <v>661</v>
      </c>
      <c r="HWT3" s="111" t="s">
        <v>661</v>
      </c>
      <c r="HWU3" s="111" t="s">
        <v>661</v>
      </c>
      <c r="HWV3" s="111" t="s">
        <v>661</v>
      </c>
      <c r="HWW3" s="111" t="s">
        <v>661</v>
      </c>
      <c r="HWX3" s="111" t="s">
        <v>661</v>
      </c>
      <c r="HWY3" s="111" t="s">
        <v>661</v>
      </c>
      <c r="HWZ3" s="111" t="s">
        <v>661</v>
      </c>
      <c r="HXA3" s="111" t="s">
        <v>661</v>
      </c>
      <c r="HXB3" s="111" t="s">
        <v>661</v>
      </c>
      <c r="HXC3" s="111" t="s">
        <v>661</v>
      </c>
      <c r="HXD3" s="111" t="s">
        <v>661</v>
      </c>
      <c r="HXE3" s="111" t="s">
        <v>661</v>
      </c>
      <c r="HXF3" s="111" t="s">
        <v>661</v>
      </c>
      <c r="HXG3" s="111" t="s">
        <v>661</v>
      </c>
      <c r="HXH3" s="111" t="s">
        <v>661</v>
      </c>
      <c r="HXI3" s="111" t="s">
        <v>661</v>
      </c>
      <c r="HXJ3" s="111" t="s">
        <v>661</v>
      </c>
      <c r="HXK3" s="111" t="s">
        <v>661</v>
      </c>
      <c r="HXL3" s="111" t="s">
        <v>661</v>
      </c>
      <c r="HXM3" s="111" t="s">
        <v>661</v>
      </c>
      <c r="HXN3" s="111" t="s">
        <v>661</v>
      </c>
      <c r="HXO3" s="111" t="s">
        <v>661</v>
      </c>
      <c r="HXP3" s="111" t="s">
        <v>661</v>
      </c>
      <c r="HXQ3" s="111" t="s">
        <v>661</v>
      </c>
      <c r="HXR3" s="111" t="s">
        <v>661</v>
      </c>
      <c r="HXS3" s="111" t="s">
        <v>661</v>
      </c>
      <c r="HXT3" s="111" t="s">
        <v>661</v>
      </c>
      <c r="HXU3" s="111" t="s">
        <v>661</v>
      </c>
      <c r="HXV3" s="111" t="s">
        <v>661</v>
      </c>
      <c r="HXW3" s="111" t="s">
        <v>661</v>
      </c>
      <c r="HXX3" s="111" t="s">
        <v>661</v>
      </c>
      <c r="HXY3" s="111" t="s">
        <v>661</v>
      </c>
      <c r="HXZ3" s="111" t="s">
        <v>661</v>
      </c>
      <c r="HYA3" s="111" t="s">
        <v>661</v>
      </c>
      <c r="HYB3" s="111" t="s">
        <v>661</v>
      </c>
      <c r="HYC3" s="111" t="s">
        <v>661</v>
      </c>
      <c r="HYD3" s="111" t="s">
        <v>661</v>
      </c>
      <c r="HYE3" s="111" t="s">
        <v>661</v>
      </c>
      <c r="HYF3" s="111" t="s">
        <v>661</v>
      </c>
      <c r="HYG3" s="111" t="s">
        <v>661</v>
      </c>
      <c r="HYH3" s="111" t="s">
        <v>661</v>
      </c>
      <c r="HYI3" s="111" t="s">
        <v>661</v>
      </c>
      <c r="HYJ3" s="111" t="s">
        <v>661</v>
      </c>
      <c r="HYK3" s="111" t="s">
        <v>661</v>
      </c>
      <c r="HYL3" s="111" t="s">
        <v>661</v>
      </c>
      <c r="HYM3" s="111" t="s">
        <v>661</v>
      </c>
      <c r="HYN3" s="111" t="s">
        <v>661</v>
      </c>
      <c r="HYO3" s="111" t="s">
        <v>661</v>
      </c>
      <c r="HYP3" s="111" t="s">
        <v>661</v>
      </c>
      <c r="HYQ3" s="111" t="s">
        <v>661</v>
      </c>
      <c r="HYR3" s="111" t="s">
        <v>661</v>
      </c>
      <c r="HYS3" s="111" t="s">
        <v>661</v>
      </c>
      <c r="HYT3" s="111" t="s">
        <v>661</v>
      </c>
      <c r="HYU3" s="111" t="s">
        <v>661</v>
      </c>
      <c r="HYV3" s="111" t="s">
        <v>661</v>
      </c>
      <c r="HYW3" s="111" t="s">
        <v>661</v>
      </c>
      <c r="HYX3" s="111" t="s">
        <v>661</v>
      </c>
      <c r="HYY3" s="111" t="s">
        <v>661</v>
      </c>
      <c r="HYZ3" s="111" t="s">
        <v>661</v>
      </c>
      <c r="HZA3" s="111" t="s">
        <v>661</v>
      </c>
      <c r="HZB3" s="111" t="s">
        <v>661</v>
      </c>
      <c r="HZC3" s="111" t="s">
        <v>661</v>
      </c>
      <c r="HZD3" s="111" t="s">
        <v>661</v>
      </c>
      <c r="HZE3" s="111" t="s">
        <v>661</v>
      </c>
      <c r="HZF3" s="111" t="s">
        <v>661</v>
      </c>
      <c r="HZG3" s="111" t="s">
        <v>661</v>
      </c>
      <c r="HZH3" s="111" t="s">
        <v>661</v>
      </c>
      <c r="HZI3" s="111" t="s">
        <v>661</v>
      </c>
      <c r="HZJ3" s="111" t="s">
        <v>661</v>
      </c>
      <c r="HZK3" s="111" t="s">
        <v>661</v>
      </c>
      <c r="HZL3" s="111" t="s">
        <v>661</v>
      </c>
      <c r="HZM3" s="111" t="s">
        <v>661</v>
      </c>
      <c r="HZN3" s="111" t="s">
        <v>661</v>
      </c>
      <c r="HZO3" s="111" t="s">
        <v>661</v>
      </c>
      <c r="HZP3" s="111" t="s">
        <v>661</v>
      </c>
      <c r="HZQ3" s="111" t="s">
        <v>661</v>
      </c>
      <c r="HZR3" s="111" t="s">
        <v>661</v>
      </c>
      <c r="HZS3" s="111" t="s">
        <v>661</v>
      </c>
      <c r="HZT3" s="111" t="s">
        <v>661</v>
      </c>
      <c r="HZU3" s="111" t="s">
        <v>661</v>
      </c>
      <c r="HZV3" s="111" t="s">
        <v>661</v>
      </c>
      <c r="HZW3" s="111" t="s">
        <v>661</v>
      </c>
      <c r="HZX3" s="111" t="s">
        <v>661</v>
      </c>
      <c r="HZY3" s="111" t="s">
        <v>661</v>
      </c>
      <c r="HZZ3" s="111" t="s">
        <v>661</v>
      </c>
      <c r="IAA3" s="111" t="s">
        <v>661</v>
      </c>
      <c r="IAB3" s="111" t="s">
        <v>661</v>
      </c>
      <c r="IAC3" s="111" t="s">
        <v>661</v>
      </c>
      <c r="IAD3" s="111" t="s">
        <v>661</v>
      </c>
      <c r="IAE3" s="111" t="s">
        <v>661</v>
      </c>
      <c r="IAF3" s="111" t="s">
        <v>661</v>
      </c>
      <c r="IAG3" s="111" t="s">
        <v>661</v>
      </c>
      <c r="IAH3" s="111" t="s">
        <v>661</v>
      </c>
      <c r="IAI3" s="111" t="s">
        <v>661</v>
      </c>
      <c r="IAJ3" s="111" t="s">
        <v>661</v>
      </c>
      <c r="IAK3" s="111" t="s">
        <v>661</v>
      </c>
      <c r="IAL3" s="111" t="s">
        <v>661</v>
      </c>
      <c r="IAM3" s="111" t="s">
        <v>661</v>
      </c>
      <c r="IAN3" s="111" t="s">
        <v>661</v>
      </c>
      <c r="IAO3" s="111" t="s">
        <v>661</v>
      </c>
      <c r="IAP3" s="111" t="s">
        <v>661</v>
      </c>
      <c r="IAQ3" s="111" t="s">
        <v>661</v>
      </c>
      <c r="IAR3" s="111" t="s">
        <v>661</v>
      </c>
      <c r="IAS3" s="111" t="s">
        <v>661</v>
      </c>
      <c r="IAT3" s="111" t="s">
        <v>661</v>
      </c>
      <c r="IAU3" s="111" t="s">
        <v>661</v>
      </c>
      <c r="IAV3" s="111" t="s">
        <v>661</v>
      </c>
      <c r="IAW3" s="111" t="s">
        <v>661</v>
      </c>
      <c r="IAX3" s="111" t="s">
        <v>661</v>
      </c>
      <c r="IAY3" s="111" t="s">
        <v>661</v>
      </c>
      <c r="IAZ3" s="111" t="s">
        <v>661</v>
      </c>
      <c r="IBA3" s="111" t="s">
        <v>661</v>
      </c>
      <c r="IBB3" s="111" t="s">
        <v>661</v>
      </c>
      <c r="IBC3" s="111" t="s">
        <v>661</v>
      </c>
      <c r="IBD3" s="111" t="s">
        <v>661</v>
      </c>
      <c r="IBE3" s="111" t="s">
        <v>661</v>
      </c>
      <c r="IBF3" s="111" t="s">
        <v>661</v>
      </c>
      <c r="IBG3" s="111" t="s">
        <v>661</v>
      </c>
      <c r="IBH3" s="111" t="s">
        <v>661</v>
      </c>
      <c r="IBI3" s="111" t="s">
        <v>661</v>
      </c>
      <c r="IBJ3" s="111" t="s">
        <v>661</v>
      </c>
      <c r="IBK3" s="111" t="s">
        <v>661</v>
      </c>
      <c r="IBL3" s="111" t="s">
        <v>661</v>
      </c>
      <c r="IBM3" s="111" t="s">
        <v>661</v>
      </c>
      <c r="IBN3" s="111" t="s">
        <v>661</v>
      </c>
      <c r="IBO3" s="111" t="s">
        <v>661</v>
      </c>
      <c r="IBP3" s="111" t="s">
        <v>661</v>
      </c>
      <c r="IBQ3" s="111" t="s">
        <v>661</v>
      </c>
      <c r="IBR3" s="111" t="s">
        <v>661</v>
      </c>
      <c r="IBS3" s="111" t="s">
        <v>661</v>
      </c>
      <c r="IBT3" s="111" t="s">
        <v>661</v>
      </c>
      <c r="IBU3" s="111" t="s">
        <v>661</v>
      </c>
      <c r="IBV3" s="111" t="s">
        <v>661</v>
      </c>
      <c r="IBW3" s="111" t="s">
        <v>661</v>
      </c>
      <c r="IBX3" s="111" t="s">
        <v>661</v>
      </c>
      <c r="IBY3" s="111" t="s">
        <v>661</v>
      </c>
      <c r="IBZ3" s="111" t="s">
        <v>661</v>
      </c>
      <c r="ICA3" s="111" t="s">
        <v>661</v>
      </c>
      <c r="ICB3" s="111" t="s">
        <v>661</v>
      </c>
      <c r="ICC3" s="111" t="s">
        <v>661</v>
      </c>
      <c r="ICD3" s="111" t="s">
        <v>661</v>
      </c>
      <c r="ICE3" s="111" t="s">
        <v>661</v>
      </c>
      <c r="ICF3" s="111" t="s">
        <v>661</v>
      </c>
      <c r="ICG3" s="111" t="s">
        <v>661</v>
      </c>
      <c r="ICH3" s="111" t="s">
        <v>661</v>
      </c>
      <c r="ICI3" s="111" t="s">
        <v>661</v>
      </c>
      <c r="ICJ3" s="111" t="s">
        <v>661</v>
      </c>
      <c r="ICK3" s="111" t="s">
        <v>661</v>
      </c>
      <c r="ICL3" s="111" t="s">
        <v>661</v>
      </c>
      <c r="ICM3" s="111" t="s">
        <v>661</v>
      </c>
      <c r="ICN3" s="111" t="s">
        <v>661</v>
      </c>
      <c r="ICO3" s="111" t="s">
        <v>661</v>
      </c>
      <c r="ICP3" s="111" t="s">
        <v>661</v>
      </c>
      <c r="ICQ3" s="111" t="s">
        <v>661</v>
      </c>
      <c r="ICR3" s="111" t="s">
        <v>661</v>
      </c>
      <c r="ICS3" s="111" t="s">
        <v>661</v>
      </c>
      <c r="ICT3" s="111" t="s">
        <v>661</v>
      </c>
      <c r="ICU3" s="111" t="s">
        <v>661</v>
      </c>
      <c r="ICV3" s="111" t="s">
        <v>661</v>
      </c>
      <c r="ICW3" s="111" t="s">
        <v>661</v>
      </c>
      <c r="ICX3" s="111" t="s">
        <v>661</v>
      </c>
      <c r="ICY3" s="111" t="s">
        <v>661</v>
      </c>
      <c r="ICZ3" s="111" t="s">
        <v>661</v>
      </c>
      <c r="IDA3" s="111" t="s">
        <v>661</v>
      </c>
      <c r="IDB3" s="111" t="s">
        <v>661</v>
      </c>
      <c r="IDC3" s="111" t="s">
        <v>661</v>
      </c>
      <c r="IDD3" s="111" t="s">
        <v>661</v>
      </c>
      <c r="IDE3" s="111" t="s">
        <v>661</v>
      </c>
      <c r="IDF3" s="111" t="s">
        <v>661</v>
      </c>
      <c r="IDG3" s="111" t="s">
        <v>661</v>
      </c>
      <c r="IDH3" s="111" t="s">
        <v>661</v>
      </c>
      <c r="IDI3" s="111" t="s">
        <v>661</v>
      </c>
      <c r="IDJ3" s="111" t="s">
        <v>661</v>
      </c>
      <c r="IDK3" s="111" t="s">
        <v>661</v>
      </c>
      <c r="IDL3" s="111" t="s">
        <v>661</v>
      </c>
      <c r="IDM3" s="111" t="s">
        <v>661</v>
      </c>
      <c r="IDN3" s="111" t="s">
        <v>661</v>
      </c>
      <c r="IDO3" s="111" t="s">
        <v>661</v>
      </c>
      <c r="IDP3" s="111" t="s">
        <v>661</v>
      </c>
      <c r="IDQ3" s="111" t="s">
        <v>661</v>
      </c>
      <c r="IDR3" s="111" t="s">
        <v>661</v>
      </c>
      <c r="IDS3" s="111" t="s">
        <v>661</v>
      </c>
      <c r="IDT3" s="111" t="s">
        <v>661</v>
      </c>
      <c r="IDU3" s="111" t="s">
        <v>661</v>
      </c>
      <c r="IDV3" s="111" t="s">
        <v>661</v>
      </c>
      <c r="IDW3" s="111" t="s">
        <v>661</v>
      </c>
      <c r="IDX3" s="111" t="s">
        <v>661</v>
      </c>
      <c r="IDY3" s="111" t="s">
        <v>661</v>
      </c>
      <c r="IDZ3" s="111" t="s">
        <v>661</v>
      </c>
      <c r="IEA3" s="111" t="s">
        <v>661</v>
      </c>
      <c r="IEB3" s="111" t="s">
        <v>661</v>
      </c>
      <c r="IEC3" s="111" t="s">
        <v>661</v>
      </c>
      <c r="IED3" s="111" t="s">
        <v>661</v>
      </c>
      <c r="IEE3" s="111" t="s">
        <v>661</v>
      </c>
      <c r="IEF3" s="111" t="s">
        <v>661</v>
      </c>
      <c r="IEG3" s="111" t="s">
        <v>661</v>
      </c>
      <c r="IEH3" s="111" t="s">
        <v>661</v>
      </c>
      <c r="IEI3" s="111" t="s">
        <v>661</v>
      </c>
      <c r="IEJ3" s="111" t="s">
        <v>661</v>
      </c>
      <c r="IEK3" s="111" t="s">
        <v>661</v>
      </c>
      <c r="IEL3" s="111" t="s">
        <v>661</v>
      </c>
      <c r="IEM3" s="111" t="s">
        <v>661</v>
      </c>
      <c r="IEN3" s="111" t="s">
        <v>661</v>
      </c>
      <c r="IEO3" s="111" t="s">
        <v>661</v>
      </c>
      <c r="IEP3" s="111" t="s">
        <v>661</v>
      </c>
      <c r="IEQ3" s="111" t="s">
        <v>661</v>
      </c>
      <c r="IER3" s="111" t="s">
        <v>661</v>
      </c>
      <c r="IES3" s="111" t="s">
        <v>661</v>
      </c>
      <c r="IET3" s="111" t="s">
        <v>661</v>
      </c>
      <c r="IEU3" s="111" t="s">
        <v>661</v>
      </c>
      <c r="IEV3" s="111" t="s">
        <v>661</v>
      </c>
      <c r="IEW3" s="111" t="s">
        <v>661</v>
      </c>
      <c r="IEX3" s="111" t="s">
        <v>661</v>
      </c>
      <c r="IEY3" s="111" t="s">
        <v>661</v>
      </c>
      <c r="IEZ3" s="111" t="s">
        <v>661</v>
      </c>
      <c r="IFA3" s="111" t="s">
        <v>661</v>
      </c>
      <c r="IFB3" s="111" t="s">
        <v>661</v>
      </c>
      <c r="IFC3" s="111" t="s">
        <v>661</v>
      </c>
      <c r="IFD3" s="111" t="s">
        <v>661</v>
      </c>
      <c r="IFE3" s="111" t="s">
        <v>661</v>
      </c>
      <c r="IFF3" s="111" t="s">
        <v>661</v>
      </c>
      <c r="IFG3" s="111" t="s">
        <v>661</v>
      </c>
      <c r="IFH3" s="111" t="s">
        <v>661</v>
      </c>
      <c r="IFI3" s="111" t="s">
        <v>661</v>
      </c>
      <c r="IFJ3" s="111" t="s">
        <v>661</v>
      </c>
      <c r="IFK3" s="111" t="s">
        <v>661</v>
      </c>
      <c r="IFL3" s="111" t="s">
        <v>661</v>
      </c>
      <c r="IFM3" s="111" t="s">
        <v>661</v>
      </c>
      <c r="IFN3" s="111" t="s">
        <v>661</v>
      </c>
      <c r="IFO3" s="111" t="s">
        <v>661</v>
      </c>
      <c r="IFP3" s="111" t="s">
        <v>661</v>
      </c>
      <c r="IFQ3" s="111" t="s">
        <v>661</v>
      </c>
      <c r="IFR3" s="111" t="s">
        <v>661</v>
      </c>
      <c r="IFS3" s="111" t="s">
        <v>661</v>
      </c>
      <c r="IFT3" s="111" t="s">
        <v>661</v>
      </c>
      <c r="IFU3" s="111" t="s">
        <v>661</v>
      </c>
      <c r="IFV3" s="111" t="s">
        <v>661</v>
      </c>
      <c r="IFW3" s="111" t="s">
        <v>661</v>
      </c>
      <c r="IFX3" s="111" t="s">
        <v>661</v>
      </c>
      <c r="IFY3" s="111" t="s">
        <v>661</v>
      </c>
      <c r="IFZ3" s="111" t="s">
        <v>661</v>
      </c>
      <c r="IGA3" s="111" t="s">
        <v>661</v>
      </c>
      <c r="IGB3" s="111" t="s">
        <v>661</v>
      </c>
      <c r="IGC3" s="111" t="s">
        <v>661</v>
      </c>
      <c r="IGD3" s="111" t="s">
        <v>661</v>
      </c>
      <c r="IGE3" s="111" t="s">
        <v>661</v>
      </c>
      <c r="IGF3" s="111" t="s">
        <v>661</v>
      </c>
      <c r="IGG3" s="111" t="s">
        <v>661</v>
      </c>
      <c r="IGH3" s="111" t="s">
        <v>661</v>
      </c>
      <c r="IGI3" s="111" t="s">
        <v>661</v>
      </c>
      <c r="IGJ3" s="111" t="s">
        <v>661</v>
      </c>
      <c r="IGK3" s="111" t="s">
        <v>661</v>
      </c>
      <c r="IGL3" s="111" t="s">
        <v>661</v>
      </c>
      <c r="IGM3" s="111" t="s">
        <v>661</v>
      </c>
      <c r="IGN3" s="111" t="s">
        <v>661</v>
      </c>
      <c r="IGO3" s="111" t="s">
        <v>661</v>
      </c>
      <c r="IGP3" s="111" t="s">
        <v>661</v>
      </c>
      <c r="IGQ3" s="111" t="s">
        <v>661</v>
      </c>
      <c r="IGR3" s="111" t="s">
        <v>661</v>
      </c>
      <c r="IGS3" s="111" t="s">
        <v>661</v>
      </c>
      <c r="IGT3" s="111" t="s">
        <v>661</v>
      </c>
      <c r="IGU3" s="111" t="s">
        <v>661</v>
      </c>
      <c r="IGV3" s="111" t="s">
        <v>661</v>
      </c>
      <c r="IGW3" s="111" t="s">
        <v>661</v>
      </c>
      <c r="IGX3" s="111" t="s">
        <v>661</v>
      </c>
      <c r="IGY3" s="111" t="s">
        <v>661</v>
      </c>
      <c r="IGZ3" s="111" t="s">
        <v>661</v>
      </c>
      <c r="IHA3" s="111" t="s">
        <v>661</v>
      </c>
      <c r="IHB3" s="111" t="s">
        <v>661</v>
      </c>
      <c r="IHC3" s="111" t="s">
        <v>661</v>
      </c>
      <c r="IHD3" s="111" t="s">
        <v>661</v>
      </c>
      <c r="IHE3" s="111" t="s">
        <v>661</v>
      </c>
      <c r="IHF3" s="111" t="s">
        <v>661</v>
      </c>
      <c r="IHG3" s="111" t="s">
        <v>661</v>
      </c>
      <c r="IHH3" s="111" t="s">
        <v>661</v>
      </c>
      <c r="IHI3" s="111" t="s">
        <v>661</v>
      </c>
      <c r="IHJ3" s="111" t="s">
        <v>661</v>
      </c>
      <c r="IHK3" s="111" t="s">
        <v>661</v>
      </c>
      <c r="IHL3" s="111" t="s">
        <v>661</v>
      </c>
      <c r="IHM3" s="111" t="s">
        <v>661</v>
      </c>
      <c r="IHN3" s="111" t="s">
        <v>661</v>
      </c>
      <c r="IHO3" s="111" t="s">
        <v>661</v>
      </c>
      <c r="IHP3" s="111" t="s">
        <v>661</v>
      </c>
      <c r="IHQ3" s="111" t="s">
        <v>661</v>
      </c>
      <c r="IHR3" s="111" t="s">
        <v>661</v>
      </c>
      <c r="IHS3" s="111" t="s">
        <v>661</v>
      </c>
      <c r="IHT3" s="111" t="s">
        <v>661</v>
      </c>
      <c r="IHU3" s="111" t="s">
        <v>661</v>
      </c>
      <c r="IHV3" s="111" t="s">
        <v>661</v>
      </c>
      <c r="IHW3" s="111" t="s">
        <v>661</v>
      </c>
      <c r="IHX3" s="111" t="s">
        <v>661</v>
      </c>
      <c r="IHY3" s="111" t="s">
        <v>661</v>
      </c>
      <c r="IHZ3" s="111" t="s">
        <v>661</v>
      </c>
      <c r="IIA3" s="111" t="s">
        <v>661</v>
      </c>
      <c r="IIB3" s="111" t="s">
        <v>661</v>
      </c>
      <c r="IIC3" s="111" t="s">
        <v>661</v>
      </c>
      <c r="IID3" s="111" t="s">
        <v>661</v>
      </c>
      <c r="IIE3" s="111" t="s">
        <v>661</v>
      </c>
      <c r="IIF3" s="111" t="s">
        <v>661</v>
      </c>
      <c r="IIG3" s="111" t="s">
        <v>661</v>
      </c>
      <c r="IIH3" s="111" t="s">
        <v>661</v>
      </c>
      <c r="III3" s="111" t="s">
        <v>661</v>
      </c>
      <c r="IIJ3" s="111" t="s">
        <v>661</v>
      </c>
      <c r="IIK3" s="111" t="s">
        <v>661</v>
      </c>
      <c r="IIL3" s="111" t="s">
        <v>661</v>
      </c>
      <c r="IIM3" s="111" t="s">
        <v>661</v>
      </c>
      <c r="IIN3" s="111" t="s">
        <v>661</v>
      </c>
      <c r="IIO3" s="111" t="s">
        <v>661</v>
      </c>
      <c r="IIP3" s="111" t="s">
        <v>661</v>
      </c>
      <c r="IIQ3" s="111" t="s">
        <v>661</v>
      </c>
      <c r="IIR3" s="111" t="s">
        <v>661</v>
      </c>
      <c r="IIS3" s="111" t="s">
        <v>661</v>
      </c>
      <c r="IIT3" s="111" t="s">
        <v>661</v>
      </c>
      <c r="IIU3" s="111" t="s">
        <v>661</v>
      </c>
      <c r="IIV3" s="111" t="s">
        <v>661</v>
      </c>
      <c r="IIW3" s="111" t="s">
        <v>661</v>
      </c>
      <c r="IIX3" s="111" t="s">
        <v>661</v>
      </c>
      <c r="IIY3" s="111" t="s">
        <v>661</v>
      </c>
      <c r="IIZ3" s="111" t="s">
        <v>661</v>
      </c>
      <c r="IJA3" s="111" t="s">
        <v>661</v>
      </c>
      <c r="IJB3" s="111" t="s">
        <v>661</v>
      </c>
      <c r="IJC3" s="111" t="s">
        <v>661</v>
      </c>
      <c r="IJD3" s="111" t="s">
        <v>661</v>
      </c>
      <c r="IJE3" s="111" t="s">
        <v>661</v>
      </c>
      <c r="IJF3" s="111" t="s">
        <v>661</v>
      </c>
      <c r="IJG3" s="111" t="s">
        <v>661</v>
      </c>
      <c r="IJH3" s="111" t="s">
        <v>661</v>
      </c>
      <c r="IJI3" s="111" t="s">
        <v>661</v>
      </c>
      <c r="IJJ3" s="111" t="s">
        <v>661</v>
      </c>
      <c r="IJK3" s="111" t="s">
        <v>661</v>
      </c>
      <c r="IJL3" s="111" t="s">
        <v>661</v>
      </c>
      <c r="IJM3" s="111" t="s">
        <v>661</v>
      </c>
      <c r="IJN3" s="111" t="s">
        <v>661</v>
      </c>
      <c r="IJO3" s="111" t="s">
        <v>661</v>
      </c>
      <c r="IJP3" s="111" t="s">
        <v>661</v>
      </c>
      <c r="IJQ3" s="111" t="s">
        <v>661</v>
      </c>
      <c r="IJR3" s="111" t="s">
        <v>661</v>
      </c>
      <c r="IJS3" s="111" t="s">
        <v>661</v>
      </c>
      <c r="IJT3" s="111" t="s">
        <v>661</v>
      </c>
      <c r="IJU3" s="111" t="s">
        <v>661</v>
      </c>
      <c r="IJV3" s="111" t="s">
        <v>661</v>
      </c>
      <c r="IJW3" s="111" t="s">
        <v>661</v>
      </c>
      <c r="IJX3" s="111" t="s">
        <v>661</v>
      </c>
      <c r="IJY3" s="111" t="s">
        <v>661</v>
      </c>
      <c r="IJZ3" s="111" t="s">
        <v>661</v>
      </c>
      <c r="IKA3" s="111" t="s">
        <v>661</v>
      </c>
      <c r="IKB3" s="111" t="s">
        <v>661</v>
      </c>
      <c r="IKC3" s="111" t="s">
        <v>661</v>
      </c>
      <c r="IKD3" s="111" t="s">
        <v>661</v>
      </c>
      <c r="IKE3" s="111" t="s">
        <v>661</v>
      </c>
      <c r="IKF3" s="111" t="s">
        <v>661</v>
      </c>
      <c r="IKG3" s="111" t="s">
        <v>661</v>
      </c>
      <c r="IKH3" s="111" t="s">
        <v>661</v>
      </c>
      <c r="IKI3" s="111" t="s">
        <v>661</v>
      </c>
      <c r="IKJ3" s="111" t="s">
        <v>661</v>
      </c>
      <c r="IKK3" s="111" t="s">
        <v>661</v>
      </c>
      <c r="IKL3" s="111" t="s">
        <v>661</v>
      </c>
      <c r="IKM3" s="111" t="s">
        <v>661</v>
      </c>
      <c r="IKN3" s="111" t="s">
        <v>661</v>
      </c>
      <c r="IKO3" s="111" t="s">
        <v>661</v>
      </c>
      <c r="IKP3" s="111" t="s">
        <v>661</v>
      </c>
      <c r="IKQ3" s="111" t="s">
        <v>661</v>
      </c>
      <c r="IKR3" s="111" t="s">
        <v>661</v>
      </c>
      <c r="IKS3" s="111" t="s">
        <v>661</v>
      </c>
      <c r="IKT3" s="111" t="s">
        <v>661</v>
      </c>
      <c r="IKU3" s="111" t="s">
        <v>661</v>
      </c>
      <c r="IKV3" s="111" t="s">
        <v>661</v>
      </c>
      <c r="IKW3" s="111" t="s">
        <v>661</v>
      </c>
      <c r="IKX3" s="111" t="s">
        <v>661</v>
      </c>
      <c r="IKY3" s="111" t="s">
        <v>661</v>
      </c>
      <c r="IKZ3" s="111" t="s">
        <v>661</v>
      </c>
      <c r="ILA3" s="111" t="s">
        <v>661</v>
      </c>
      <c r="ILB3" s="111" t="s">
        <v>661</v>
      </c>
      <c r="ILC3" s="111" t="s">
        <v>661</v>
      </c>
      <c r="ILD3" s="111" t="s">
        <v>661</v>
      </c>
      <c r="ILE3" s="111" t="s">
        <v>661</v>
      </c>
      <c r="ILF3" s="111" t="s">
        <v>661</v>
      </c>
      <c r="ILG3" s="111" t="s">
        <v>661</v>
      </c>
      <c r="ILH3" s="111" t="s">
        <v>661</v>
      </c>
      <c r="ILI3" s="111" t="s">
        <v>661</v>
      </c>
      <c r="ILJ3" s="111" t="s">
        <v>661</v>
      </c>
      <c r="ILK3" s="111" t="s">
        <v>661</v>
      </c>
      <c r="ILL3" s="111" t="s">
        <v>661</v>
      </c>
      <c r="ILM3" s="111" t="s">
        <v>661</v>
      </c>
      <c r="ILN3" s="111" t="s">
        <v>661</v>
      </c>
      <c r="ILO3" s="111" t="s">
        <v>661</v>
      </c>
      <c r="ILP3" s="111" t="s">
        <v>661</v>
      </c>
      <c r="ILQ3" s="111" t="s">
        <v>661</v>
      </c>
      <c r="ILR3" s="111" t="s">
        <v>661</v>
      </c>
      <c r="ILS3" s="111" t="s">
        <v>661</v>
      </c>
      <c r="ILT3" s="111" t="s">
        <v>661</v>
      </c>
      <c r="ILU3" s="111" t="s">
        <v>661</v>
      </c>
      <c r="ILV3" s="111" t="s">
        <v>661</v>
      </c>
      <c r="ILW3" s="111" t="s">
        <v>661</v>
      </c>
      <c r="ILX3" s="111" t="s">
        <v>661</v>
      </c>
      <c r="ILY3" s="111" t="s">
        <v>661</v>
      </c>
      <c r="ILZ3" s="111" t="s">
        <v>661</v>
      </c>
      <c r="IMA3" s="111" t="s">
        <v>661</v>
      </c>
      <c r="IMB3" s="111" t="s">
        <v>661</v>
      </c>
      <c r="IMC3" s="111" t="s">
        <v>661</v>
      </c>
      <c r="IMD3" s="111" t="s">
        <v>661</v>
      </c>
      <c r="IME3" s="111" t="s">
        <v>661</v>
      </c>
      <c r="IMF3" s="111" t="s">
        <v>661</v>
      </c>
      <c r="IMG3" s="111" t="s">
        <v>661</v>
      </c>
      <c r="IMH3" s="111" t="s">
        <v>661</v>
      </c>
      <c r="IMI3" s="111" t="s">
        <v>661</v>
      </c>
      <c r="IMJ3" s="111" t="s">
        <v>661</v>
      </c>
      <c r="IMK3" s="111" t="s">
        <v>661</v>
      </c>
      <c r="IML3" s="111" t="s">
        <v>661</v>
      </c>
      <c r="IMM3" s="111" t="s">
        <v>661</v>
      </c>
      <c r="IMN3" s="111" t="s">
        <v>661</v>
      </c>
      <c r="IMO3" s="111" t="s">
        <v>661</v>
      </c>
      <c r="IMP3" s="111" t="s">
        <v>661</v>
      </c>
      <c r="IMQ3" s="111" t="s">
        <v>661</v>
      </c>
      <c r="IMR3" s="111" t="s">
        <v>661</v>
      </c>
      <c r="IMS3" s="111" t="s">
        <v>661</v>
      </c>
      <c r="IMT3" s="111" t="s">
        <v>661</v>
      </c>
      <c r="IMU3" s="111" t="s">
        <v>661</v>
      </c>
      <c r="IMV3" s="111" t="s">
        <v>661</v>
      </c>
      <c r="IMW3" s="111" t="s">
        <v>661</v>
      </c>
      <c r="IMX3" s="111" t="s">
        <v>661</v>
      </c>
      <c r="IMY3" s="111" t="s">
        <v>661</v>
      </c>
      <c r="IMZ3" s="111" t="s">
        <v>661</v>
      </c>
      <c r="INA3" s="111" t="s">
        <v>661</v>
      </c>
      <c r="INB3" s="111" t="s">
        <v>661</v>
      </c>
      <c r="INC3" s="111" t="s">
        <v>661</v>
      </c>
      <c r="IND3" s="111" t="s">
        <v>661</v>
      </c>
      <c r="INE3" s="111" t="s">
        <v>661</v>
      </c>
      <c r="INF3" s="111" t="s">
        <v>661</v>
      </c>
      <c r="ING3" s="111" t="s">
        <v>661</v>
      </c>
      <c r="INH3" s="111" t="s">
        <v>661</v>
      </c>
      <c r="INI3" s="111" t="s">
        <v>661</v>
      </c>
      <c r="INJ3" s="111" t="s">
        <v>661</v>
      </c>
      <c r="INK3" s="111" t="s">
        <v>661</v>
      </c>
      <c r="INL3" s="111" t="s">
        <v>661</v>
      </c>
      <c r="INM3" s="111" t="s">
        <v>661</v>
      </c>
      <c r="INN3" s="111" t="s">
        <v>661</v>
      </c>
      <c r="INO3" s="111" t="s">
        <v>661</v>
      </c>
      <c r="INP3" s="111" t="s">
        <v>661</v>
      </c>
      <c r="INQ3" s="111" t="s">
        <v>661</v>
      </c>
      <c r="INR3" s="111" t="s">
        <v>661</v>
      </c>
      <c r="INS3" s="111" t="s">
        <v>661</v>
      </c>
      <c r="INT3" s="111" t="s">
        <v>661</v>
      </c>
      <c r="INU3" s="111" t="s">
        <v>661</v>
      </c>
      <c r="INV3" s="111" t="s">
        <v>661</v>
      </c>
      <c r="INW3" s="111" t="s">
        <v>661</v>
      </c>
      <c r="INX3" s="111" t="s">
        <v>661</v>
      </c>
      <c r="INY3" s="111" t="s">
        <v>661</v>
      </c>
      <c r="INZ3" s="111" t="s">
        <v>661</v>
      </c>
      <c r="IOA3" s="111" t="s">
        <v>661</v>
      </c>
      <c r="IOB3" s="111" t="s">
        <v>661</v>
      </c>
      <c r="IOC3" s="111" t="s">
        <v>661</v>
      </c>
      <c r="IOD3" s="111" t="s">
        <v>661</v>
      </c>
      <c r="IOE3" s="111" t="s">
        <v>661</v>
      </c>
      <c r="IOF3" s="111" t="s">
        <v>661</v>
      </c>
      <c r="IOG3" s="111" t="s">
        <v>661</v>
      </c>
      <c r="IOH3" s="111" t="s">
        <v>661</v>
      </c>
      <c r="IOI3" s="111" t="s">
        <v>661</v>
      </c>
      <c r="IOJ3" s="111" t="s">
        <v>661</v>
      </c>
      <c r="IOK3" s="111" t="s">
        <v>661</v>
      </c>
      <c r="IOL3" s="111" t="s">
        <v>661</v>
      </c>
      <c r="IOM3" s="111" t="s">
        <v>661</v>
      </c>
      <c r="ION3" s="111" t="s">
        <v>661</v>
      </c>
      <c r="IOO3" s="111" t="s">
        <v>661</v>
      </c>
      <c r="IOP3" s="111" t="s">
        <v>661</v>
      </c>
      <c r="IOQ3" s="111" t="s">
        <v>661</v>
      </c>
      <c r="IOR3" s="111" t="s">
        <v>661</v>
      </c>
      <c r="IOS3" s="111" t="s">
        <v>661</v>
      </c>
      <c r="IOT3" s="111" t="s">
        <v>661</v>
      </c>
      <c r="IOU3" s="111" t="s">
        <v>661</v>
      </c>
      <c r="IOV3" s="111" t="s">
        <v>661</v>
      </c>
      <c r="IOW3" s="111" t="s">
        <v>661</v>
      </c>
      <c r="IOX3" s="111" t="s">
        <v>661</v>
      </c>
      <c r="IOY3" s="111" t="s">
        <v>661</v>
      </c>
      <c r="IOZ3" s="111" t="s">
        <v>661</v>
      </c>
      <c r="IPA3" s="111" t="s">
        <v>661</v>
      </c>
      <c r="IPB3" s="111" t="s">
        <v>661</v>
      </c>
      <c r="IPC3" s="111" t="s">
        <v>661</v>
      </c>
      <c r="IPD3" s="111" t="s">
        <v>661</v>
      </c>
      <c r="IPE3" s="111" t="s">
        <v>661</v>
      </c>
      <c r="IPF3" s="111" t="s">
        <v>661</v>
      </c>
      <c r="IPG3" s="111" t="s">
        <v>661</v>
      </c>
      <c r="IPH3" s="111" t="s">
        <v>661</v>
      </c>
      <c r="IPI3" s="111" t="s">
        <v>661</v>
      </c>
      <c r="IPJ3" s="111" t="s">
        <v>661</v>
      </c>
      <c r="IPK3" s="111" t="s">
        <v>661</v>
      </c>
      <c r="IPL3" s="111" t="s">
        <v>661</v>
      </c>
      <c r="IPM3" s="111" t="s">
        <v>661</v>
      </c>
      <c r="IPN3" s="111" t="s">
        <v>661</v>
      </c>
      <c r="IPO3" s="111" t="s">
        <v>661</v>
      </c>
      <c r="IPP3" s="111" t="s">
        <v>661</v>
      </c>
      <c r="IPQ3" s="111" t="s">
        <v>661</v>
      </c>
      <c r="IPR3" s="111" t="s">
        <v>661</v>
      </c>
      <c r="IPS3" s="111" t="s">
        <v>661</v>
      </c>
      <c r="IPT3" s="111" t="s">
        <v>661</v>
      </c>
      <c r="IPU3" s="111" t="s">
        <v>661</v>
      </c>
      <c r="IPV3" s="111" t="s">
        <v>661</v>
      </c>
      <c r="IPW3" s="111" t="s">
        <v>661</v>
      </c>
      <c r="IPX3" s="111" t="s">
        <v>661</v>
      </c>
      <c r="IPY3" s="111" t="s">
        <v>661</v>
      </c>
      <c r="IPZ3" s="111" t="s">
        <v>661</v>
      </c>
      <c r="IQA3" s="111" t="s">
        <v>661</v>
      </c>
      <c r="IQB3" s="111" t="s">
        <v>661</v>
      </c>
      <c r="IQC3" s="111" t="s">
        <v>661</v>
      </c>
      <c r="IQD3" s="111" t="s">
        <v>661</v>
      </c>
      <c r="IQE3" s="111" t="s">
        <v>661</v>
      </c>
      <c r="IQF3" s="111" t="s">
        <v>661</v>
      </c>
      <c r="IQG3" s="111" t="s">
        <v>661</v>
      </c>
      <c r="IQH3" s="111" t="s">
        <v>661</v>
      </c>
      <c r="IQI3" s="111" t="s">
        <v>661</v>
      </c>
      <c r="IQJ3" s="111" t="s">
        <v>661</v>
      </c>
      <c r="IQK3" s="111" t="s">
        <v>661</v>
      </c>
      <c r="IQL3" s="111" t="s">
        <v>661</v>
      </c>
      <c r="IQM3" s="111" t="s">
        <v>661</v>
      </c>
      <c r="IQN3" s="111" t="s">
        <v>661</v>
      </c>
      <c r="IQO3" s="111" t="s">
        <v>661</v>
      </c>
      <c r="IQP3" s="111" t="s">
        <v>661</v>
      </c>
      <c r="IQQ3" s="111" t="s">
        <v>661</v>
      </c>
      <c r="IQR3" s="111" t="s">
        <v>661</v>
      </c>
      <c r="IQS3" s="111" t="s">
        <v>661</v>
      </c>
      <c r="IQT3" s="111" t="s">
        <v>661</v>
      </c>
      <c r="IQU3" s="111" t="s">
        <v>661</v>
      </c>
      <c r="IQV3" s="111" t="s">
        <v>661</v>
      </c>
      <c r="IQW3" s="111" t="s">
        <v>661</v>
      </c>
      <c r="IQX3" s="111" t="s">
        <v>661</v>
      </c>
      <c r="IQY3" s="111" t="s">
        <v>661</v>
      </c>
      <c r="IQZ3" s="111" t="s">
        <v>661</v>
      </c>
      <c r="IRA3" s="111" t="s">
        <v>661</v>
      </c>
      <c r="IRB3" s="111" t="s">
        <v>661</v>
      </c>
      <c r="IRC3" s="111" t="s">
        <v>661</v>
      </c>
      <c r="IRD3" s="111" t="s">
        <v>661</v>
      </c>
      <c r="IRE3" s="111" t="s">
        <v>661</v>
      </c>
      <c r="IRF3" s="111" t="s">
        <v>661</v>
      </c>
      <c r="IRG3" s="111" t="s">
        <v>661</v>
      </c>
      <c r="IRH3" s="111" t="s">
        <v>661</v>
      </c>
      <c r="IRI3" s="111" t="s">
        <v>661</v>
      </c>
      <c r="IRJ3" s="111" t="s">
        <v>661</v>
      </c>
      <c r="IRK3" s="111" t="s">
        <v>661</v>
      </c>
      <c r="IRL3" s="111" t="s">
        <v>661</v>
      </c>
      <c r="IRM3" s="111" t="s">
        <v>661</v>
      </c>
      <c r="IRN3" s="111" t="s">
        <v>661</v>
      </c>
      <c r="IRO3" s="111" t="s">
        <v>661</v>
      </c>
      <c r="IRP3" s="111" t="s">
        <v>661</v>
      </c>
      <c r="IRQ3" s="111" t="s">
        <v>661</v>
      </c>
      <c r="IRR3" s="111" t="s">
        <v>661</v>
      </c>
      <c r="IRS3" s="111" t="s">
        <v>661</v>
      </c>
      <c r="IRT3" s="111" t="s">
        <v>661</v>
      </c>
      <c r="IRU3" s="111" t="s">
        <v>661</v>
      </c>
      <c r="IRV3" s="111" t="s">
        <v>661</v>
      </c>
      <c r="IRW3" s="111" t="s">
        <v>661</v>
      </c>
      <c r="IRX3" s="111" t="s">
        <v>661</v>
      </c>
      <c r="IRY3" s="111" t="s">
        <v>661</v>
      </c>
      <c r="IRZ3" s="111" t="s">
        <v>661</v>
      </c>
      <c r="ISA3" s="111" t="s">
        <v>661</v>
      </c>
      <c r="ISB3" s="111" t="s">
        <v>661</v>
      </c>
      <c r="ISC3" s="111" t="s">
        <v>661</v>
      </c>
      <c r="ISD3" s="111" t="s">
        <v>661</v>
      </c>
      <c r="ISE3" s="111" t="s">
        <v>661</v>
      </c>
      <c r="ISF3" s="111" t="s">
        <v>661</v>
      </c>
      <c r="ISG3" s="111" t="s">
        <v>661</v>
      </c>
      <c r="ISH3" s="111" t="s">
        <v>661</v>
      </c>
      <c r="ISI3" s="111" t="s">
        <v>661</v>
      </c>
      <c r="ISJ3" s="111" t="s">
        <v>661</v>
      </c>
      <c r="ISK3" s="111" t="s">
        <v>661</v>
      </c>
      <c r="ISL3" s="111" t="s">
        <v>661</v>
      </c>
      <c r="ISM3" s="111" t="s">
        <v>661</v>
      </c>
      <c r="ISN3" s="111" t="s">
        <v>661</v>
      </c>
      <c r="ISO3" s="111" t="s">
        <v>661</v>
      </c>
      <c r="ISP3" s="111" t="s">
        <v>661</v>
      </c>
      <c r="ISQ3" s="111" t="s">
        <v>661</v>
      </c>
      <c r="ISR3" s="111" t="s">
        <v>661</v>
      </c>
      <c r="ISS3" s="111" t="s">
        <v>661</v>
      </c>
      <c r="IST3" s="111" t="s">
        <v>661</v>
      </c>
      <c r="ISU3" s="111" t="s">
        <v>661</v>
      </c>
      <c r="ISV3" s="111" t="s">
        <v>661</v>
      </c>
      <c r="ISW3" s="111" t="s">
        <v>661</v>
      </c>
      <c r="ISX3" s="111" t="s">
        <v>661</v>
      </c>
      <c r="ISY3" s="111" t="s">
        <v>661</v>
      </c>
      <c r="ISZ3" s="111" t="s">
        <v>661</v>
      </c>
      <c r="ITA3" s="111" t="s">
        <v>661</v>
      </c>
      <c r="ITB3" s="111" t="s">
        <v>661</v>
      </c>
      <c r="ITC3" s="111" t="s">
        <v>661</v>
      </c>
      <c r="ITD3" s="111" t="s">
        <v>661</v>
      </c>
      <c r="ITE3" s="111" t="s">
        <v>661</v>
      </c>
      <c r="ITF3" s="111" t="s">
        <v>661</v>
      </c>
      <c r="ITG3" s="111" t="s">
        <v>661</v>
      </c>
      <c r="ITH3" s="111" t="s">
        <v>661</v>
      </c>
      <c r="ITI3" s="111" t="s">
        <v>661</v>
      </c>
      <c r="ITJ3" s="111" t="s">
        <v>661</v>
      </c>
      <c r="ITK3" s="111" t="s">
        <v>661</v>
      </c>
      <c r="ITL3" s="111" t="s">
        <v>661</v>
      </c>
      <c r="ITM3" s="111" t="s">
        <v>661</v>
      </c>
      <c r="ITN3" s="111" t="s">
        <v>661</v>
      </c>
      <c r="ITO3" s="111" t="s">
        <v>661</v>
      </c>
      <c r="ITP3" s="111" t="s">
        <v>661</v>
      </c>
      <c r="ITQ3" s="111" t="s">
        <v>661</v>
      </c>
      <c r="ITR3" s="111" t="s">
        <v>661</v>
      </c>
      <c r="ITS3" s="111" t="s">
        <v>661</v>
      </c>
      <c r="ITT3" s="111" t="s">
        <v>661</v>
      </c>
      <c r="ITU3" s="111" t="s">
        <v>661</v>
      </c>
      <c r="ITV3" s="111" t="s">
        <v>661</v>
      </c>
      <c r="ITW3" s="111" t="s">
        <v>661</v>
      </c>
      <c r="ITX3" s="111" t="s">
        <v>661</v>
      </c>
      <c r="ITY3" s="111" t="s">
        <v>661</v>
      </c>
      <c r="ITZ3" s="111" t="s">
        <v>661</v>
      </c>
      <c r="IUA3" s="111" t="s">
        <v>661</v>
      </c>
      <c r="IUB3" s="111" t="s">
        <v>661</v>
      </c>
      <c r="IUC3" s="111" t="s">
        <v>661</v>
      </c>
      <c r="IUD3" s="111" t="s">
        <v>661</v>
      </c>
      <c r="IUE3" s="111" t="s">
        <v>661</v>
      </c>
      <c r="IUF3" s="111" t="s">
        <v>661</v>
      </c>
      <c r="IUG3" s="111" t="s">
        <v>661</v>
      </c>
      <c r="IUH3" s="111" t="s">
        <v>661</v>
      </c>
      <c r="IUI3" s="111" t="s">
        <v>661</v>
      </c>
      <c r="IUJ3" s="111" t="s">
        <v>661</v>
      </c>
      <c r="IUK3" s="111" t="s">
        <v>661</v>
      </c>
      <c r="IUL3" s="111" t="s">
        <v>661</v>
      </c>
      <c r="IUM3" s="111" t="s">
        <v>661</v>
      </c>
      <c r="IUN3" s="111" t="s">
        <v>661</v>
      </c>
      <c r="IUO3" s="111" t="s">
        <v>661</v>
      </c>
      <c r="IUP3" s="111" t="s">
        <v>661</v>
      </c>
      <c r="IUQ3" s="111" t="s">
        <v>661</v>
      </c>
      <c r="IUR3" s="111" t="s">
        <v>661</v>
      </c>
      <c r="IUS3" s="111" t="s">
        <v>661</v>
      </c>
      <c r="IUT3" s="111" t="s">
        <v>661</v>
      </c>
      <c r="IUU3" s="111" t="s">
        <v>661</v>
      </c>
      <c r="IUV3" s="111" t="s">
        <v>661</v>
      </c>
      <c r="IUW3" s="111" t="s">
        <v>661</v>
      </c>
      <c r="IUX3" s="111" t="s">
        <v>661</v>
      </c>
      <c r="IUY3" s="111" t="s">
        <v>661</v>
      </c>
      <c r="IUZ3" s="111" t="s">
        <v>661</v>
      </c>
      <c r="IVA3" s="111" t="s">
        <v>661</v>
      </c>
      <c r="IVB3" s="111" t="s">
        <v>661</v>
      </c>
      <c r="IVC3" s="111" t="s">
        <v>661</v>
      </c>
      <c r="IVD3" s="111" t="s">
        <v>661</v>
      </c>
      <c r="IVE3" s="111" t="s">
        <v>661</v>
      </c>
      <c r="IVF3" s="111" t="s">
        <v>661</v>
      </c>
      <c r="IVG3" s="111" t="s">
        <v>661</v>
      </c>
      <c r="IVH3" s="111" t="s">
        <v>661</v>
      </c>
      <c r="IVI3" s="111" t="s">
        <v>661</v>
      </c>
      <c r="IVJ3" s="111" t="s">
        <v>661</v>
      </c>
      <c r="IVK3" s="111" t="s">
        <v>661</v>
      </c>
      <c r="IVL3" s="111" t="s">
        <v>661</v>
      </c>
      <c r="IVM3" s="111" t="s">
        <v>661</v>
      </c>
      <c r="IVN3" s="111" t="s">
        <v>661</v>
      </c>
      <c r="IVO3" s="111" t="s">
        <v>661</v>
      </c>
      <c r="IVP3" s="111" t="s">
        <v>661</v>
      </c>
      <c r="IVQ3" s="111" t="s">
        <v>661</v>
      </c>
      <c r="IVR3" s="111" t="s">
        <v>661</v>
      </c>
      <c r="IVS3" s="111" t="s">
        <v>661</v>
      </c>
      <c r="IVT3" s="111" t="s">
        <v>661</v>
      </c>
      <c r="IVU3" s="111" t="s">
        <v>661</v>
      </c>
      <c r="IVV3" s="111" t="s">
        <v>661</v>
      </c>
      <c r="IVW3" s="111" t="s">
        <v>661</v>
      </c>
      <c r="IVX3" s="111" t="s">
        <v>661</v>
      </c>
      <c r="IVY3" s="111" t="s">
        <v>661</v>
      </c>
      <c r="IVZ3" s="111" t="s">
        <v>661</v>
      </c>
      <c r="IWA3" s="111" t="s">
        <v>661</v>
      </c>
      <c r="IWB3" s="111" t="s">
        <v>661</v>
      </c>
      <c r="IWC3" s="111" t="s">
        <v>661</v>
      </c>
      <c r="IWD3" s="111" t="s">
        <v>661</v>
      </c>
      <c r="IWE3" s="111" t="s">
        <v>661</v>
      </c>
      <c r="IWF3" s="111" t="s">
        <v>661</v>
      </c>
      <c r="IWG3" s="111" t="s">
        <v>661</v>
      </c>
      <c r="IWH3" s="111" t="s">
        <v>661</v>
      </c>
      <c r="IWI3" s="111" t="s">
        <v>661</v>
      </c>
      <c r="IWJ3" s="111" t="s">
        <v>661</v>
      </c>
      <c r="IWK3" s="111" t="s">
        <v>661</v>
      </c>
      <c r="IWL3" s="111" t="s">
        <v>661</v>
      </c>
      <c r="IWM3" s="111" t="s">
        <v>661</v>
      </c>
      <c r="IWN3" s="111" t="s">
        <v>661</v>
      </c>
      <c r="IWO3" s="111" t="s">
        <v>661</v>
      </c>
      <c r="IWP3" s="111" t="s">
        <v>661</v>
      </c>
      <c r="IWQ3" s="111" t="s">
        <v>661</v>
      </c>
      <c r="IWR3" s="111" t="s">
        <v>661</v>
      </c>
      <c r="IWS3" s="111" t="s">
        <v>661</v>
      </c>
      <c r="IWT3" s="111" t="s">
        <v>661</v>
      </c>
      <c r="IWU3" s="111" t="s">
        <v>661</v>
      </c>
      <c r="IWV3" s="111" t="s">
        <v>661</v>
      </c>
      <c r="IWW3" s="111" t="s">
        <v>661</v>
      </c>
      <c r="IWX3" s="111" t="s">
        <v>661</v>
      </c>
      <c r="IWY3" s="111" t="s">
        <v>661</v>
      </c>
      <c r="IWZ3" s="111" t="s">
        <v>661</v>
      </c>
      <c r="IXA3" s="111" t="s">
        <v>661</v>
      </c>
      <c r="IXB3" s="111" t="s">
        <v>661</v>
      </c>
      <c r="IXC3" s="111" t="s">
        <v>661</v>
      </c>
      <c r="IXD3" s="111" t="s">
        <v>661</v>
      </c>
      <c r="IXE3" s="111" t="s">
        <v>661</v>
      </c>
      <c r="IXF3" s="111" t="s">
        <v>661</v>
      </c>
      <c r="IXG3" s="111" t="s">
        <v>661</v>
      </c>
      <c r="IXH3" s="111" t="s">
        <v>661</v>
      </c>
      <c r="IXI3" s="111" t="s">
        <v>661</v>
      </c>
      <c r="IXJ3" s="111" t="s">
        <v>661</v>
      </c>
      <c r="IXK3" s="111" t="s">
        <v>661</v>
      </c>
      <c r="IXL3" s="111" t="s">
        <v>661</v>
      </c>
      <c r="IXM3" s="111" t="s">
        <v>661</v>
      </c>
      <c r="IXN3" s="111" t="s">
        <v>661</v>
      </c>
      <c r="IXO3" s="111" t="s">
        <v>661</v>
      </c>
      <c r="IXP3" s="111" t="s">
        <v>661</v>
      </c>
      <c r="IXQ3" s="111" t="s">
        <v>661</v>
      </c>
      <c r="IXR3" s="111" t="s">
        <v>661</v>
      </c>
      <c r="IXS3" s="111" t="s">
        <v>661</v>
      </c>
      <c r="IXT3" s="111" t="s">
        <v>661</v>
      </c>
      <c r="IXU3" s="111" t="s">
        <v>661</v>
      </c>
      <c r="IXV3" s="111" t="s">
        <v>661</v>
      </c>
      <c r="IXW3" s="111" t="s">
        <v>661</v>
      </c>
      <c r="IXX3" s="111" t="s">
        <v>661</v>
      </c>
      <c r="IXY3" s="111" t="s">
        <v>661</v>
      </c>
      <c r="IXZ3" s="111" t="s">
        <v>661</v>
      </c>
      <c r="IYA3" s="111" t="s">
        <v>661</v>
      </c>
      <c r="IYB3" s="111" t="s">
        <v>661</v>
      </c>
      <c r="IYC3" s="111" t="s">
        <v>661</v>
      </c>
      <c r="IYD3" s="111" t="s">
        <v>661</v>
      </c>
      <c r="IYE3" s="111" t="s">
        <v>661</v>
      </c>
      <c r="IYF3" s="111" t="s">
        <v>661</v>
      </c>
      <c r="IYG3" s="111" t="s">
        <v>661</v>
      </c>
      <c r="IYH3" s="111" t="s">
        <v>661</v>
      </c>
      <c r="IYI3" s="111" t="s">
        <v>661</v>
      </c>
      <c r="IYJ3" s="111" t="s">
        <v>661</v>
      </c>
      <c r="IYK3" s="111" t="s">
        <v>661</v>
      </c>
      <c r="IYL3" s="111" t="s">
        <v>661</v>
      </c>
      <c r="IYM3" s="111" t="s">
        <v>661</v>
      </c>
      <c r="IYN3" s="111" t="s">
        <v>661</v>
      </c>
      <c r="IYO3" s="111" t="s">
        <v>661</v>
      </c>
      <c r="IYP3" s="111" t="s">
        <v>661</v>
      </c>
      <c r="IYQ3" s="111" t="s">
        <v>661</v>
      </c>
      <c r="IYR3" s="111" t="s">
        <v>661</v>
      </c>
      <c r="IYS3" s="111" t="s">
        <v>661</v>
      </c>
      <c r="IYT3" s="111" t="s">
        <v>661</v>
      </c>
      <c r="IYU3" s="111" t="s">
        <v>661</v>
      </c>
      <c r="IYV3" s="111" t="s">
        <v>661</v>
      </c>
      <c r="IYW3" s="111" t="s">
        <v>661</v>
      </c>
      <c r="IYX3" s="111" t="s">
        <v>661</v>
      </c>
      <c r="IYY3" s="111" t="s">
        <v>661</v>
      </c>
      <c r="IYZ3" s="111" t="s">
        <v>661</v>
      </c>
      <c r="IZA3" s="111" t="s">
        <v>661</v>
      </c>
      <c r="IZB3" s="111" t="s">
        <v>661</v>
      </c>
      <c r="IZC3" s="111" t="s">
        <v>661</v>
      </c>
      <c r="IZD3" s="111" t="s">
        <v>661</v>
      </c>
      <c r="IZE3" s="111" t="s">
        <v>661</v>
      </c>
      <c r="IZF3" s="111" t="s">
        <v>661</v>
      </c>
      <c r="IZG3" s="111" t="s">
        <v>661</v>
      </c>
      <c r="IZH3" s="111" t="s">
        <v>661</v>
      </c>
      <c r="IZI3" s="111" t="s">
        <v>661</v>
      </c>
      <c r="IZJ3" s="111" t="s">
        <v>661</v>
      </c>
      <c r="IZK3" s="111" t="s">
        <v>661</v>
      </c>
      <c r="IZL3" s="111" t="s">
        <v>661</v>
      </c>
      <c r="IZM3" s="111" t="s">
        <v>661</v>
      </c>
      <c r="IZN3" s="111" t="s">
        <v>661</v>
      </c>
      <c r="IZO3" s="111" t="s">
        <v>661</v>
      </c>
      <c r="IZP3" s="111" t="s">
        <v>661</v>
      </c>
      <c r="IZQ3" s="111" t="s">
        <v>661</v>
      </c>
      <c r="IZR3" s="111" t="s">
        <v>661</v>
      </c>
      <c r="IZS3" s="111" t="s">
        <v>661</v>
      </c>
      <c r="IZT3" s="111" t="s">
        <v>661</v>
      </c>
      <c r="IZU3" s="111" t="s">
        <v>661</v>
      </c>
      <c r="IZV3" s="111" t="s">
        <v>661</v>
      </c>
      <c r="IZW3" s="111" t="s">
        <v>661</v>
      </c>
      <c r="IZX3" s="111" t="s">
        <v>661</v>
      </c>
      <c r="IZY3" s="111" t="s">
        <v>661</v>
      </c>
      <c r="IZZ3" s="111" t="s">
        <v>661</v>
      </c>
      <c r="JAA3" s="111" t="s">
        <v>661</v>
      </c>
      <c r="JAB3" s="111" t="s">
        <v>661</v>
      </c>
      <c r="JAC3" s="111" t="s">
        <v>661</v>
      </c>
      <c r="JAD3" s="111" t="s">
        <v>661</v>
      </c>
      <c r="JAE3" s="111" t="s">
        <v>661</v>
      </c>
      <c r="JAF3" s="111" t="s">
        <v>661</v>
      </c>
      <c r="JAG3" s="111" t="s">
        <v>661</v>
      </c>
      <c r="JAH3" s="111" t="s">
        <v>661</v>
      </c>
      <c r="JAI3" s="111" t="s">
        <v>661</v>
      </c>
      <c r="JAJ3" s="111" t="s">
        <v>661</v>
      </c>
      <c r="JAK3" s="111" t="s">
        <v>661</v>
      </c>
      <c r="JAL3" s="111" t="s">
        <v>661</v>
      </c>
      <c r="JAM3" s="111" t="s">
        <v>661</v>
      </c>
      <c r="JAN3" s="111" t="s">
        <v>661</v>
      </c>
      <c r="JAO3" s="111" t="s">
        <v>661</v>
      </c>
      <c r="JAP3" s="111" t="s">
        <v>661</v>
      </c>
      <c r="JAQ3" s="111" t="s">
        <v>661</v>
      </c>
      <c r="JAR3" s="111" t="s">
        <v>661</v>
      </c>
      <c r="JAS3" s="111" t="s">
        <v>661</v>
      </c>
      <c r="JAT3" s="111" t="s">
        <v>661</v>
      </c>
      <c r="JAU3" s="111" t="s">
        <v>661</v>
      </c>
      <c r="JAV3" s="111" t="s">
        <v>661</v>
      </c>
      <c r="JAW3" s="111" t="s">
        <v>661</v>
      </c>
      <c r="JAX3" s="111" t="s">
        <v>661</v>
      </c>
      <c r="JAY3" s="111" t="s">
        <v>661</v>
      </c>
      <c r="JAZ3" s="111" t="s">
        <v>661</v>
      </c>
      <c r="JBA3" s="111" t="s">
        <v>661</v>
      </c>
      <c r="JBB3" s="111" t="s">
        <v>661</v>
      </c>
      <c r="JBC3" s="111" t="s">
        <v>661</v>
      </c>
      <c r="JBD3" s="111" t="s">
        <v>661</v>
      </c>
      <c r="JBE3" s="111" t="s">
        <v>661</v>
      </c>
      <c r="JBF3" s="111" t="s">
        <v>661</v>
      </c>
      <c r="JBG3" s="111" t="s">
        <v>661</v>
      </c>
      <c r="JBH3" s="111" t="s">
        <v>661</v>
      </c>
      <c r="JBI3" s="111" t="s">
        <v>661</v>
      </c>
      <c r="JBJ3" s="111" t="s">
        <v>661</v>
      </c>
      <c r="JBK3" s="111" t="s">
        <v>661</v>
      </c>
      <c r="JBL3" s="111" t="s">
        <v>661</v>
      </c>
      <c r="JBM3" s="111" t="s">
        <v>661</v>
      </c>
      <c r="JBN3" s="111" t="s">
        <v>661</v>
      </c>
      <c r="JBO3" s="111" t="s">
        <v>661</v>
      </c>
      <c r="JBP3" s="111" t="s">
        <v>661</v>
      </c>
      <c r="JBQ3" s="111" t="s">
        <v>661</v>
      </c>
      <c r="JBR3" s="111" t="s">
        <v>661</v>
      </c>
      <c r="JBS3" s="111" t="s">
        <v>661</v>
      </c>
      <c r="JBT3" s="111" t="s">
        <v>661</v>
      </c>
      <c r="JBU3" s="111" t="s">
        <v>661</v>
      </c>
      <c r="JBV3" s="111" t="s">
        <v>661</v>
      </c>
      <c r="JBW3" s="111" t="s">
        <v>661</v>
      </c>
      <c r="JBX3" s="111" t="s">
        <v>661</v>
      </c>
      <c r="JBY3" s="111" t="s">
        <v>661</v>
      </c>
      <c r="JBZ3" s="111" t="s">
        <v>661</v>
      </c>
      <c r="JCA3" s="111" t="s">
        <v>661</v>
      </c>
      <c r="JCB3" s="111" t="s">
        <v>661</v>
      </c>
      <c r="JCC3" s="111" t="s">
        <v>661</v>
      </c>
      <c r="JCD3" s="111" t="s">
        <v>661</v>
      </c>
      <c r="JCE3" s="111" t="s">
        <v>661</v>
      </c>
      <c r="JCF3" s="111" t="s">
        <v>661</v>
      </c>
      <c r="JCG3" s="111" t="s">
        <v>661</v>
      </c>
      <c r="JCH3" s="111" t="s">
        <v>661</v>
      </c>
      <c r="JCI3" s="111" t="s">
        <v>661</v>
      </c>
      <c r="JCJ3" s="111" t="s">
        <v>661</v>
      </c>
      <c r="JCK3" s="111" t="s">
        <v>661</v>
      </c>
      <c r="JCL3" s="111" t="s">
        <v>661</v>
      </c>
      <c r="JCM3" s="111" t="s">
        <v>661</v>
      </c>
      <c r="JCN3" s="111" t="s">
        <v>661</v>
      </c>
      <c r="JCO3" s="111" t="s">
        <v>661</v>
      </c>
      <c r="JCP3" s="111" t="s">
        <v>661</v>
      </c>
      <c r="JCQ3" s="111" t="s">
        <v>661</v>
      </c>
      <c r="JCR3" s="111" t="s">
        <v>661</v>
      </c>
      <c r="JCS3" s="111" t="s">
        <v>661</v>
      </c>
      <c r="JCT3" s="111" t="s">
        <v>661</v>
      </c>
      <c r="JCU3" s="111" t="s">
        <v>661</v>
      </c>
      <c r="JCV3" s="111" t="s">
        <v>661</v>
      </c>
      <c r="JCW3" s="111" t="s">
        <v>661</v>
      </c>
      <c r="JCX3" s="111" t="s">
        <v>661</v>
      </c>
      <c r="JCY3" s="111" t="s">
        <v>661</v>
      </c>
      <c r="JCZ3" s="111" t="s">
        <v>661</v>
      </c>
      <c r="JDA3" s="111" t="s">
        <v>661</v>
      </c>
      <c r="JDB3" s="111" t="s">
        <v>661</v>
      </c>
      <c r="JDC3" s="111" t="s">
        <v>661</v>
      </c>
      <c r="JDD3" s="111" t="s">
        <v>661</v>
      </c>
      <c r="JDE3" s="111" t="s">
        <v>661</v>
      </c>
      <c r="JDF3" s="111" t="s">
        <v>661</v>
      </c>
      <c r="JDG3" s="111" t="s">
        <v>661</v>
      </c>
      <c r="JDH3" s="111" t="s">
        <v>661</v>
      </c>
      <c r="JDI3" s="111" t="s">
        <v>661</v>
      </c>
      <c r="JDJ3" s="111" t="s">
        <v>661</v>
      </c>
      <c r="JDK3" s="111" t="s">
        <v>661</v>
      </c>
      <c r="JDL3" s="111" t="s">
        <v>661</v>
      </c>
      <c r="JDM3" s="111" t="s">
        <v>661</v>
      </c>
      <c r="JDN3" s="111" t="s">
        <v>661</v>
      </c>
      <c r="JDO3" s="111" t="s">
        <v>661</v>
      </c>
      <c r="JDP3" s="111" t="s">
        <v>661</v>
      </c>
      <c r="JDQ3" s="111" t="s">
        <v>661</v>
      </c>
      <c r="JDR3" s="111" t="s">
        <v>661</v>
      </c>
      <c r="JDS3" s="111" t="s">
        <v>661</v>
      </c>
      <c r="JDT3" s="111" t="s">
        <v>661</v>
      </c>
      <c r="JDU3" s="111" t="s">
        <v>661</v>
      </c>
      <c r="JDV3" s="111" t="s">
        <v>661</v>
      </c>
      <c r="JDW3" s="111" t="s">
        <v>661</v>
      </c>
      <c r="JDX3" s="111" t="s">
        <v>661</v>
      </c>
      <c r="JDY3" s="111" t="s">
        <v>661</v>
      </c>
      <c r="JDZ3" s="111" t="s">
        <v>661</v>
      </c>
      <c r="JEA3" s="111" t="s">
        <v>661</v>
      </c>
      <c r="JEB3" s="111" t="s">
        <v>661</v>
      </c>
      <c r="JEC3" s="111" t="s">
        <v>661</v>
      </c>
      <c r="JED3" s="111" t="s">
        <v>661</v>
      </c>
      <c r="JEE3" s="111" t="s">
        <v>661</v>
      </c>
      <c r="JEF3" s="111" t="s">
        <v>661</v>
      </c>
      <c r="JEG3" s="111" t="s">
        <v>661</v>
      </c>
      <c r="JEH3" s="111" t="s">
        <v>661</v>
      </c>
      <c r="JEI3" s="111" t="s">
        <v>661</v>
      </c>
      <c r="JEJ3" s="111" t="s">
        <v>661</v>
      </c>
      <c r="JEK3" s="111" t="s">
        <v>661</v>
      </c>
      <c r="JEL3" s="111" t="s">
        <v>661</v>
      </c>
      <c r="JEM3" s="111" t="s">
        <v>661</v>
      </c>
      <c r="JEN3" s="111" t="s">
        <v>661</v>
      </c>
      <c r="JEO3" s="111" t="s">
        <v>661</v>
      </c>
      <c r="JEP3" s="111" t="s">
        <v>661</v>
      </c>
      <c r="JEQ3" s="111" t="s">
        <v>661</v>
      </c>
      <c r="JER3" s="111" t="s">
        <v>661</v>
      </c>
      <c r="JES3" s="111" t="s">
        <v>661</v>
      </c>
      <c r="JET3" s="111" t="s">
        <v>661</v>
      </c>
      <c r="JEU3" s="111" t="s">
        <v>661</v>
      </c>
      <c r="JEV3" s="111" t="s">
        <v>661</v>
      </c>
      <c r="JEW3" s="111" t="s">
        <v>661</v>
      </c>
      <c r="JEX3" s="111" t="s">
        <v>661</v>
      </c>
      <c r="JEY3" s="111" t="s">
        <v>661</v>
      </c>
      <c r="JEZ3" s="111" t="s">
        <v>661</v>
      </c>
      <c r="JFA3" s="111" t="s">
        <v>661</v>
      </c>
      <c r="JFB3" s="111" t="s">
        <v>661</v>
      </c>
      <c r="JFC3" s="111" t="s">
        <v>661</v>
      </c>
      <c r="JFD3" s="111" t="s">
        <v>661</v>
      </c>
      <c r="JFE3" s="111" t="s">
        <v>661</v>
      </c>
      <c r="JFF3" s="111" t="s">
        <v>661</v>
      </c>
      <c r="JFG3" s="111" t="s">
        <v>661</v>
      </c>
      <c r="JFH3" s="111" t="s">
        <v>661</v>
      </c>
      <c r="JFI3" s="111" t="s">
        <v>661</v>
      </c>
      <c r="JFJ3" s="111" t="s">
        <v>661</v>
      </c>
      <c r="JFK3" s="111" t="s">
        <v>661</v>
      </c>
      <c r="JFL3" s="111" t="s">
        <v>661</v>
      </c>
      <c r="JFM3" s="111" t="s">
        <v>661</v>
      </c>
      <c r="JFN3" s="111" t="s">
        <v>661</v>
      </c>
      <c r="JFO3" s="111" t="s">
        <v>661</v>
      </c>
      <c r="JFP3" s="111" t="s">
        <v>661</v>
      </c>
      <c r="JFQ3" s="111" t="s">
        <v>661</v>
      </c>
      <c r="JFR3" s="111" t="s">
        <v>661</v>
      </c>
      <c r="JFS3" s="111" t="s">
        <v>661</v>
      </c>
      <c r="JFT3" s="111" t="s">
        <v>661</v>
      </c>
      <c r="JFU3" s="111" t="s">
        <v>661</v>
      </c>
      <c r="JFV3" s="111" t="s">
        <v>661</v>
      </c>
      <c r="JFW3" s="111" t="s">
        <v>661</v>
      </c>
      <c r="JFX3" s="111" t="s">
        <v>661</v>
      </c>
      <c r="JFY3" s="111" t="s">
        <v>661</v>
      </c>
      <c r="JFZ3" s="111" t="s">
        <v>661</v>
      </c>
      <c r="JGA3" s="111" t="s">
        <v>661</v>
      </c>
      <c r="JGB3" s="111" t="s">
        <v>661</v>
      </c>
      <c r="JGC3" s="111" t="s">
        <v>661</v>
      </c>
      <c r="JGD3" s="111" t="s">
        <v>661</v>
      </c>
      <c r="JGE3" s="111" t="s">
        <v>661</v>
      </c>
      <c r="JGF3" s="111" t="s">
        <v>661</v>
      </c>
      <c r="JGG3" s="111" t="s">
        <v>661</v>
      </c>
      <c r="JGH3" s="111" t="s">
        <v>661</v>
      </c>
      <c r="JGI3" s="111" t="s">
        <v>661</v>
      </c>
      <c r="JGJ3" s="111" t="s">
        <v>661</v>
      </c>
      <c r="JGK3" s="111" t="s">
        <v>661</v>
      </c>
      <c r="JGL3" s="111" t="s">
        <v>661</v>
      </c>
      <c r="JGM3" s="111" t="s">
        <v>661</v>
      </c>
      <c r="JGN3" s="111" t="s">
        <v>661</v>
      </c>
      <c r="JGO3" s="111" t="s">
        <v>661</v>
      </c>
      <c r="JGP3" s="111" t="s">
        <v>661</v>
      </c>
      <c r="JGQ3" s="111" t="s">
        <v>661</v>
      </c>
      <c r="JGR3" s="111" t="s">
        <v>661</v>
      </c>
      <c r="JGS3" s="111" t="s">
        <v>661</v>
      </c>
      <c r="JGT3" s="111" t="s">
        <v>661</v>
      </c>
      <c r="JGU3" s="111" t="s">
        <v>661</v>
      </c>
      <c r="JGV3" s="111" t="s">
        <v>661</v>
      </c>
      <c r="JGW3" s="111" t="s">
        <v>661</v>
      </c>
      <c r="JGX3" s="111" t="s">
        <v>661</v>
      </c>
      <c r="JGY3" s="111" t="s">
        <v>661</v>
      </c>
      <c r="JGZ3" s="111" t="s">
        <v>661</v>
      </c>
      <c r="JHA3" s="111" t="s">
        <v>661</v>
      </c>
      <c r="JHB3" s="111" t="s">
        <v>661</v>
      </c>
      <c r="JHC3" s="111" t="s">
        <v>661</v>
      </c>
      <c r="JHD3" s="111" t="s">
        <v>661</v>
      </c>
      <c r="JHE3" s="111" t="s">
        <v>661</v>
      </c>
      <c r="JHF3" s="111" t="s">
        <v>661</v>
      </c>
      <c r="JHG3" s="111" t="s">
        <v>661</v>
      </c>
      <c r="JHH3" s="111" t="s">
        <v>661</v>
      </c>
      <c r="JHI3" s="111" t="s">
        <v>661</v>
      </c>
      <c r="JHJ3" s="111" t="s">
        <v>661</v>
      </c>
      <c r="JHK3" s="111" t="s">
        <v>661</v>
      </c>
      <c r="JHL3" s="111" t="s">
        <v>661</v>
      </c>
      <c r="JHM3" s="111" t="s">
        <v>661</v>
      </c>
      <c r="JHN3" s="111" t="s">
        <v>661</v>
      </c>
      <c r="JHO3" s="111" t="s">
        <v>661</v>
      </c>
      <c r="JHP3" s="111" t="s">
        <v>661</v>
      </c>
      <c r="JHQ3" s="111" t="s">
        <v>661</v>
      </c>
      <c r="JHR3" s="111" t="s">
        <v>661</v>
      </c>
      <c r="JHS3" s="111" t="s">
        <v>661</v>
      </c>
      <c r="JHT3" s="111" t="s">
        <v>661</v>
      </c>
      <c r="JHU3" s="111" t="s">
        <v>661</v>
      </c>
      <c r="JHV3" s="111" t="s">
        <v>661</v>
      </c>
      <c r="JHW3" s="111" t="s">
        <v>661</v>
      </c>
      <c r="JHX3" s="111" t="s">
        <v>661</v>
      </c>
      <c r="JHY3" s="111" t="s">
        <v>661</v>
      </c>
      <c r="JHZ3" s="111" t="s">
        <v>661</v>
      </c>
      <c r="JIA3" s="111" t="s">
        <v>661</v>
      </c>
      <c r="JIB3" s="111" t="s">
        <v>661</v>
      </c>
      <c r="JIC3" s="111" t="s">
        <v>661</v>
      </c>
      <c r="JID3" s="111" t="s">
        <v>661</v>
      </c>
      <c r="JIE3" s="111" t="s">
        <v>661</v>
      </c>
      <c r="JIF3" s="111" t="s">
        <v>661</v>
      </c>
      <c r="JIG3" s="111" t="s">
        <v>661</v>
      </c>
      <c r="JIH3" s="111" t="s">
        <v>661</v>
      </c>
      <c r="JII3" s="111" t="s">
        <v>661</v>
      </c>
      <c r="JIJ3" s="111" t="s">
        <v>661</v>
      </c>
      <c r="JIK3" s="111" t="s">
        <v>661</v>
      </c>
      <c r="JIL3" s="111" t="s">
        <v>661</v>
      </c>
      <c r="JIM3" s="111" t="s">
        <v>661</v>
      </c>
      <c r="JIN3" s="111" t="s">
        <v>661</v>
      </c>
      <c r="JIO3" s="111" t="s">
        <v>661</v>
      </c>
      <c r="JIP3" s="111" t="s">
        <v>661</v>
      </c>
      <c r="JIQ3" s="111" t="s">
        <v>661</v>
      </c>
      <c r="JIR3" s="111" t="s">
        <v>661</v>
      </c>
      <c r="JIS3" s="111" t="s">
        <v>661</v>
      </c>
      <c r="JIT3" s="111" t="s">
        <v>661</v>
      </c>
      <c r="JIU3" s="111" t="s">
        <v>661</v>
      </c>
      <c r="JIV3" s="111" t="s">
        <v>661</v>
      </c>
      <c r="JIW3" s="111" t="s">
        <v>661</v>
      </c>
      <c r="JIX3" s="111" t="s">
        <v>661</v>
      </c>
      <c r="JIY3" s="111" t="s">
        <v>661</v>
      </c>
      <c r="JIZ3" s="111" t="s">
        <v>661</v>
      </c>
      <c r="JJA3" s="111" t="s">
        <v>661</v>
      </c>
      <c r="JJB3" s="111" t="s">
        <v>661</v>
      </c>
      <c r="JJC3" s="111" t="s">
        <v>661</v>
      </c>
      <c r="JJD3" s="111" t="s">
        <v>661</v>
      </c>
      <c r="JJE3" s="111" t="s">
        <v>661</v>
      </c>
      <c r="JJF3" s="111" t="s">
        <v>661</v>
      </c>
      <c r="JJG3" s="111" t="s">
        <v>661</v>
      </c>
      <c r="JJH3" s="111" t="s">
        <v>661</v>
      </c>
      <c r="JJI3" s="111" t="s">
        <v>661</v>
      </c>
      <c r="JJJ3" s="111" t="s">
        <v>661</v>
      </c>
      <c r="JJK3" s="111" t="s">
        <v>661</v>
      </c>
      <c r="JJL3" s="111" t="s">
        <v>661</v>
      </c>
      <c r="JJM3" s="111" t="s">
        <v>661</v>
      </c>
      <c r="JJN3" s="111" t="s">
        <v>661</v>
      </c>
      <c r="JJO3" s="111" t="s">
        <v>661</v>
      </c>
      <c r="JJP3" s="111" t="s">
        <v>661</v>
      </c>
      <c r="JJQ3" s="111" t="s">
        <v>661</v>
      </c>
      <c r="JJR3" s="111" t="s">
        <v>661</v>
      </c>
      <c r="JJS3" s="111" t="s">
        <v>661</v>
      </c>
      <c r="JJT3" s="111" t="s">
        <v>661</v>
      </c>
      <c r="JJU3" s="111" t="s">
        <v>661</v>
      </c>
      <c r="JJV3" s="111" t="s">
        <v>661</v>
      </c>
      <c r="JJW3" s="111" t="s">
        <v>661</v>
      </c>
      <c r="JJX3" s="111" t="s">
        <v>661</v>
      </c>
      <c r="JJY3" s="111" t="s">
        <v>661</v>
      </c>
      <c r="JJZ3" s="111" t="s">
        <v>661</v>
      </c>
      <c r="JKA3" s="111" t="s">
        <v>661</v>
      </c>
      <c r="JKB3" s="111" t="s">
        <v>661</v>
      </c>
      <c r="JKC3" s="111" t="s">
        <v>661</v>
      </c>
      <c r="JKD3" s="111" t="s">
        <v>661</v>
      </c>
      <c r="JKE3" s="111" t="s">
        <v>661</v>
      </c>
      <c r="JKF3" s="111" t="s">
        <v>661</v>
      </c>
      <c r="JKG3" s="111" t="s">
        <v>661</v>
      </c>
      <c r="JKH3" s="111" t="s">
        <v>661</v>
      </c>
      <c r="JKI3" s="111" t="s">
        <v>661</v>
      </c>
      <c r="JKJ3" s="111" t="s">
        <v>661</v>
      </c>
      <c r="JKK3" s="111" t="s">
        <v>661</v>
      </c>
      <c r="JKL3" s="111" t="s">
        <v>661</v>
      </c>
      <c r="JKM3" s="111" t="s">
        <v>661</v>
      </c>
      <c r="JKN3" s="111" t="s">
        <v>661</v>
      </c>
      <c r="JKO3" s="111" t="s">
        <v>661</v>
      </c>
      <c r="JKP3" s="111" t="s">
        <v>661</v>
      </c>
      <c r="JKQ3" s="111" t="s">
        <v>661</v>
      </c>
      <c r="JKR3" s="111" t="s">
        <v>661</v>
      </c>
      <c r="JKS3" s="111" t="s">
        <v>661</v>
      </c>
      <c r="JKT3" s="111" t="s">
        <v>661</v>
      </c>
      <c r="JKU3" s="111" t="s">
        <v>661</v>
      </c>
      <c r="JKV3" s="111" t="s">
        <v>661</v>
      </c>
      <c r="JKW3" s="111" t="s">
        <v>661</v>
      </c>
      <c r="JKX3" s="111" t="s">
        <v>661</v>
      </c>
      <c r="JKY3" s="111" t="s">
        <v>661</v>
      </c>
      <c r="JKZ3" s="111" t="s">
        <v>661</v>
      </c>
      <c r="JLA3" s="111" t="s">
        <v>661</v>
      </c>
      <c r="JLB3" s="111" t="s">
        <v>661</v>
      </c>
      <c r="JLC3" s="111" t="s">
        <v>661</v>
      </c>
      <c r="JLD3" s="111" t="s">
        <v>661</v>
      </c>
      <c r="JLE3" s="111" t="s">
        <v>661</v>
      </c>
      <c r="JLF3" s="111" t="s">
        <v>661</v>
      </c>
      <c r="JLG3" s="111" t="s">
        <v>661</v>
      </c>
      <c r="JLH3" s="111" t="s">
        <v>661</v>
      </c>
      <c r="JLI3" s="111" t="s">
        <v>661</v>
      </c>
      <c r="JLJ3" s="111" t="s">
        <v>661</v>
      </c>
      <c r="JLK3" s="111" t="s">
        <v>661</v>
      </c>
      <c r="JLL3" s="111" t="s">
        <v>661</v>
      </c>
      <c r="JLM3" s="111" t="s">
        <v>661</v>
      </c>
      <c r="JLN3" s="111" t="s">
        <v>661</v>
      </c>
      <c r="JLO3" s="111" t="s">
        <v>661</v>
      </c>
      <c r="JLP3" s="111" t="s">
        <v>661</v>
      </c>
      <c r="JLQ3" s="111" t="s">
        <v>661</v>
      </c>
      <c r="JLR3" s="111" t="s">
        <v>661</v>
      </c>
      <c r="JLS3" s="111" t="s">
        <v>661</v>
      </c>
      <c r="JLT3" s="111" t="s">
        <v>661</v>
      </c>
      <c r="JLU3" s="111" t="s">
        <v>661</v>
      </c>
      <c r="JLV3" s="111" t="s">
        <v>661</v>
      </c>
      <c r="JLW3" s="111" t="s">
        <v>661</v>
      </c>
      <c r="JLX3" s="111" t="s">
        <v>661</v>
      </c>
      <c r="JLY3" s="111" t="s">
        <v>661</v>
      </c>
      <c r="JLZ3" s="111" t="s">
        <v>661</v>
      </c>
      <c r="JMA3" s="111" t="s">
        <v>661</v>
      </c>
      <c r="JMB3" s="111" t="s">
        <v>661</v>
      </c>
      <c r="JMC3" s="111" t="s">
        <v>661</v>
      </c>
      <c r="JMD3" s="111" t="s">
        <v>661</v>
      </c>
      <c r="JME3" s="111" t="s">
        <v>661</v>
      </c>
      <c r="JMF3" s="111" t="s">
        <v>661</v>
      </c>
      <c r="JMG3" s="111" t="s">
        <v>661</v>
      </c>
      <c r="JMH3" s="111" t="s">
        <v>661</v>
      </c>
      <c r="JMI3" s="111" t="s">
        <v>661</v>
      </c>
      <c r="JMJ3" s="111" t="s">
        <v>661</v>
      </c>
      <c r="JMK3" s="111" t="s">
        <v>661</v>
      </c>
      <c r="JML3" s="111" t="s">
        <v>661</v>
      </c>
      <c r="JMM3" s="111" t="s">
        <v>661</v>
      </c>
      <c r="JMN3" s="111" t="s">
        <v>661</v>
      </c>
      <c r="JMO3" s="111" t="s">
        <v>661</v>
      </c>
      <c r="JMP3" s="111" t="s">
        <v>661</v>
      </c>
      <c r="JMQ3" s="111" t="s">
        <v>661</v>
      </c>
      <c r="JMR3" s="111" t="s">
        <v>661</v>
      </c>
      <c r="JMS3" s="111" t="s">
        <v>661</v>
      </c>
      <c r="JMT3" s="111" t="s">
        <v>661</v>
      </c>
      <c r="JMU3" s="111" t="s">
        <v>661</v>
      </c>
      <c r="JMV3" s="111" t="s">
        <v>661</v>
      </c>
      <c r="JMW3" s="111" t="s">
        <v>661</v>
      </c>
      <c r="JMX3" s="111" t="s">
        <v>661</v>
      </c>
      <c r="JMY3" s="111" t="s">
        <v>661</v>
      </c>
      <c r="JMZ3" s="111" t="s">
        <v>661</v>
      </c>
      <c r="JNA3" s="111" t="s">
        <v>661</v>
      </c>
      <c r="JNB3" s="111" t="s">
        <v>661</v>
      </c>
      <c r="JNC3" s="111" t="s">
        <v>661</v>
      </c>
      <c r="JND3" s="111" t="s">
        <v>661</v>
      </c>
      <c r="JNE3" s="111" t="s">
        <v>661</v>
      </c>
      <c r="JNF3" s="111" t="s">
        <v>661</v>
      </c>
      <c r="JNG3" s="111" t="s">
        <v>661</v>
      </c>
      <c r="JNH3" s="111" t="s">
        <v>661</v>
      </c>
      <c r="JNI3" s="111" t="s">
        <v>661</v>
      </c>
      <c r="JNJ3" s="111" t="s">
        <v>661</v>
      </c>
      <c r="JNK3" s="111" t="s">
        <v>661</v>
      </c>
      <c r="JNL3" s="111" t="s">
        <v>661</v>
      </c>
      <c r="JNM3" s="111" t="s">
        <v>661</v>
      </c>
      <c r="JNN3" s="111" t="s">
        <v>661</v>
      </c>
      <c r="JNO3" s="111" t="s">
        <v>661</v>
      </c>
      <c r="JNP3" s="111" t="s">
        <v>661</v>
      </c>
      <c r="JNQ3" s="111" t="s">
        <v>661</v>
      </c>
      <c r="JNR3" s="111" t="s">
        <v>661</v>
      </c>
      <c r="JNS3" s="111" t="s">
        <v>661</v>
      </c>
      <c r="JNT3" s="111" t="s">
        <v>661</v>
      </c>
      <c r="JNU3" s="111" t="s">
        <v>661</v>
      </c>
      <c r="JNV3" s="111" t="s">
        <v>661</v>
      </c>
      <c r="JNW3" s="111" t="s">
        <v>661</v>
      </c>
      <c r="JNX3" s="111" t="s">
        <v>661</v>
      </c>
      <c r="JNY3" s="111" t="s">
        <v>661</v>
      </c>
      <c r="JNZ3" s="111" t="s">
        <v>661</v>
      </c>
      <c r="JOA3" s="111" t="s">
        <v>661</v>
      </c>
      <c r="JOB3" s="111" t="s">
        <v>661</v>
      </c>
      <c r="JOC3" s="111" t="s">
        <v>661</v>
      </c>
      <c r="JOD3" s="111" t="s">
        <v>661</v>
      </c>
      <c r="JOE3" s="111" t="s">
        <v>661</v>
      </c>
      <c r="JOF3" s="111" t="s">
        <v>661</v>
      </c>
      <c r="JOG3" s="111" t="s">
        <v>661</v>
      </c>
      <c r="JOH3" s="111" t="s">
        <v>661</v>
      </c>
      <c r="JOI3" s="111" t="s">
        <v>661</v>
      </c>
      <c r="JOJ3" s="111" t="s">
        <v>661</v>
      </c>
      <c r="JOK3" s="111" t="s">
        <v>661</v>
      </c>
      <c r="JOL3" s="111" t="s">
        <v>661</v>
      </c>
      <c r="JOM3" s="111" t="s">
        <v>661</v>
      </c>
      <c r="JON3" s="111" t="s">
        <v>661</v>
      </c>
      <c r="JOO3" s="111" t="s">
        <v>661</v>
      </c>
      <c r="JOP3" s="111" t="s">
        <v>661</v>
      </c>
      <c r="JOQ3" s="111" t="s">
        <v>661</v>
      </c>
      <c r="JOR3" s="111" t="s">
        <v>661</v>
      </c>
      <c r="JOS3" s="111" t="s">
        <v>661</v>
      </c>
      <c r="JOT3" s="111" t="s">
        <v>661</v>
      </c>
      <c r="JOU3" s="111" t="s">
        <v>661</v>
      </c>
      <c r="JOV3" s="111" t="s">
        <v>661</v>
      </c>
      <c r="JOW3" s="111" t="s">
        <v>661</v>
      </c>
      <c r="JOX3" s="111" t="s">
        <v>661</v>
      </c>
      <c r="JOY3" s="111" t="s">
        <v>661</v>
      </c>
      <c r="JOZ3" s="111" t="s">
        <v>661</v>
      </c>
      <c r="JPA3" s="111" t="s">
        <v>661</v>
      </c>
      <c r="JPB3" s="111" t="s">
        <v>661</v>
      </c>
      <c r="JPC3" s="111" t="s">
        <v>661</v>
      </c>
      <c r="JPD3" s="111" t="s">
        <v>661</v>
      </c>
      <c r="JPE3" s="111" t="s">
        <v>661</v>
      </c>
      <c r="JPF3" s="111" t="s">
        <v>661</v>
      </c>
      <c r="JPG3" s="111" t="s">
        <v>661</v>
      </c>
      <c r="JPH3" s="111" t="s">
        <v>661</v>
      </c>
      <c r="JPI3" s="111" t="s">
        <v>661</v>
      </c>
      <c r="JPJ3" s="111" t="s">
        <v>661</v>
      </c>
      <c r="JPK3" s="111" t="s">
        <v>661</v>
      </c>
      <c r="JPL3" s="111" t="s">
        <v>661</v>
      </c>
      <c r="JPM3" s="111" t="s">
        <v>661</v>
      </c>
      <c r="JPN3" s="111" t="s">
        <v>661</v>
      </c>
      <c r="JPO3" s="111" t="s">
        <v>661</v>
      </c>
      <c r="JPP3" s="111" t="s">
        <v>661</v>
      </c>
      <c r="JPQ3" s="111" t="s">
        <v>661</v>
      </c>
      <c r="JPR3" s="111" t="s">
        <v>661</v>
      </c>
      <c r="JPS3" s="111" t="s">
        <v>661</v>
      </c>
      <c r="JPT3" s="111" t="s">
        <v>661</v>
      </c>
      <c r="JPU3" s="111" t="s">
        <v>661</v>
      </c>
      <c r="JPV3" s="111" t="s">
        <v>661</v>
      </c>
      <c r="JPW3" s="111" t="s">
        <v>661</v>
      </c>
      <c r="JPX3" s="111" t="s">
        <v>661</v>
      </c>
      <c r="JPY3" s="111" t="s">
        <v>661</v>
      </c>
      <c r="JPZ3" s="111" t="s">
        <v>661</v>
      </c>
      <c r="JQA3" s="111" t="s">
        <v>661</v>
      </c>
      <c r="JQB3" s="111" t="s">
        <v>661</v>
      </c>
      <c r="JQC3" s="111" t="s">
        <v>661</v>
      </c>
      <c r="JQD3" s="111" t="s">
        <v>661</v>
      </c>
      <c r="JQE3" s="111" t="s">
        <v>661</v>
      </c>
      <c r="JQF3" s="111" t="s">
        <v>661</v>
      </c>
      <c r="JQG3" s="111" t="s">
        <v>661</v>
      </c>
      <c r="JQH3" s="111" t="s">
        <v>661</v>
      </c>
      <c r="JQI3" s="111" t="s">
        <v>661</v>
      </c>
      <c r="JQJ3" s="111" t="s">
        <v>661</v>
      </c>
      <c r="JQK3" s="111" t="s">
        <v>661</v>
      </c>
      <c r="JQL3" s="111" t="s">
        <v>661</v>
      </c>
      <c r="JQM3" s="111" t="s">
        <v>661</v>
      </c>
      <c r="JQN3" s="111" t="s">
        <v>661</v>
      </c>
      <c r="JQO3" s="111" t="s">
        <v>661</v>
      </c>
      <c r="JQP3" s="111" t="s">
        <v>661</v>
      </c>
      <c r="JQQ3" s="111" t="s">
        <v>661</v>
      </c>
      <c r="JQR3" s="111" t="s">
        <v>661</v>
      </c>
      <c r="JQS3" s="111" t="s">
        <v>661</v>
      </c>
      <c r="JQT3" s="111" t="s">
        <v>661</v>
      </c>
      <c r="JQU3" s="111" t="s">
        <v>661</v>
      </c>
      <c r="JQV3" s="111" t="s">
        <v>661</v>
      </c>
      <c r="JQW3" s="111" t="s">
        <v>661</v>
      </c>
      <c r="JQX3" s="111" t="s">
        <v>661</v>
      </c>
      <c r="JQY3" s="111" t="s">
        <v>661</v>
      </c>
      <c r="JQZ3" s="111" t="s">
        <v>661</v>
      </c>
      <c r="JRA3" s="111" t="s">
        <v>661</v>
      </c>
      <c r="JRB3" s="111" t="s">
        <v>661</v>
      </c>
      <c r="JRC3" s="111" t="s">
        <v>661</v>
      </c>
      <c r="JRD3" s="111" t="s">
        <v>661</v>
      </c>
      <c r="JRE3" s="111" t="s">
        <v>661</v>
      </c>
      <c r="JRF3" s="111" t="s">
        <v>661</v>
      </c>
      <c r="JRG3" s="111" t="s">
        <v>661</v>
      </c>
      <c r="JRH3" s="111" t="s">
        <v>661</v>
      </c>
      <c r="JRI3" s="111" t="s">
        <v>661</v>
      </c>
      <c r="JRJ3" s="111" t="s">
        <v>661</v>
      </c>
      <c r="JRK3" s="111" t="s">
        <v>661</v>
      </c>
      <c r="JRL3" s="111" t="s">
        <v>661</v>
      </c>
      <c r="JRM3" s="111" t="s">
        <v>661</v>
      </c>
      <c r="JRN3" s="111" t="s">
        <v>661</v>
      </c>
      <c r="JRO3" s="111" t="s">
        <v>661</v>
      </c>
      <c r="JRP3" s="111" t="s">
        <v>661</v>
      </c>
      <c r="JRQ3" s="111" t="s">
        <v>661</v>
      </c>
      <c r="JRR3" s="111" t="s">
        <v>661</v>
      </c>
      <c r="JRS3" s="111" t="s">
        <v>661</v>
      </c>
      <c r="JRT3" s="111" t="s">
        <v>661</v>
      </c>
      <c r="JRU3" s="111" t="s">
        <v>661</v>
      </c>
      <c r="JRV3" s="111" t="s">
        <v>661</v>
      </c>
      <c r="JRW3" s="111" t="s">
        <v>661</v>
      </c>
      <c r="JRX3" s="111" t="s">
        <v>661</v>
      </c>
      <c r="JRY3" s="111" t="s">
        <v>661</v>
      </c>
      <c r="JRZ3" s="111" t="s">
        <v>661</v>
      </c>
      <c r="JSA3" s="111" t="s">
        <v>661</v>
      </c>
      <c r="JSB3" s="111" t="s">
        <v>661</v>
      </c>
      <c r="JSC3" s="111" t="s">
        <v>661</v>
      </c>
      <c r="JSD3" s="111" t="s">
        <v>661</v>
      </c>
      <c r="JSE3" s="111" t="s">
        <v>661</v>
      </c>
      <c r="JSF3" s="111" t="s">
        <v>661</v>
      </c>
      <c r="JSG3" s="111" t="s">
        <v>661</v>
      </c>
      <c r="JSH3" s="111" t="s">
        <v>661</v>
      </c>
      <c r="JSI3" s="111" t="s">
        <v>661</v>
      </c>
      <c r="JSJ3" s="111" t="s">
        <v>661</v>
      </c>
      <c r="JSK3" s="111" t="s">
        <v>661</v>
      </c>
      <c r="JSL3" s="111" t="s">
        <v>661</v>
      </c>
      <c r="JSM3" s="111" t="s">
        <v>661</v>
      </c>
      <c r="JSN3" s="111" t="s">
        <v>661</v>
      </c>
      <c r="JSO3" s="111" t="s">
        <v>661</v>
      </c>
      <c r="JSP3" s="111" t="s">
        <v>661</v>
      </c>
      <c r="JSQ3" s="111" t="s">
        <v>661</v>
      </c>
      <c r="JSR3" s="111" t="s">
        <v>661</v>
      </c>
      <c r="JSS3" s="111" t="s">
        <v>661</v>
      </c>
      <c r="JST3" s="111" t="s">
        <v>661</v>
      </c>
      <c r="JSU3" s="111" t="s">
        <v>661</v>
      </c>
      <c r="JSV3" s="111" t="s">
        <v>661</v>
      </c>
      <c r="JSW3" s="111" t="s">
        <v>661</v>
      </c>
      <c r="JSX3" s="111" t="s">
        <v>661</v>
      </c>
      <c r="JSY3" s="111" t="s">
        <v>661</v>
      </c>
      <c r="JSZ3" s="111" t="s">
        <v>661</v>
      </c>
      <c r="JTA3" s="111" t="s">
        <v>661</v>
      </c>
      <c r="JTB3" s="111" t="s">
        <v>661</v>
      </c>
      <c r="JTC3" s="111" t="s">
        <v>661</v>
      </c>
      <c r="JTD3" s="111" t="s">
        <v>661</v>
      </c>
      <c r="JTE3" s="111" t="s">
        <v>661</v>
      </c>
      <c r="JTF3" s="111" t="s">
        <v>661</v>
      </c>
      <c r="JTG3" s="111" t="s">
        <v>661</v>
      </c>
      <c r="JTH3" s="111" t="s">
        <v>661</v>
      </c>
      <c r="JTI3" s="111" t="s">
        <v>661</v>
      </c>
      <c r="JTJ3" s="111" t="s">
        <v>661</v>
      </c>
      <c r="JTK3" s="111" t="s">
        <v>661</v>
      </c>
      <c r="JTL3" s="111" t="s">
        <v>661</v>
      </c>
      <c r="JTM3" s="111" t="s">
        <v>661</v>
      </c>
      <c r="JTN3" s="111" t="s">
        <v>661</v>
      </c>
      <c r="JTO3" s="111" t="s">
        <v>661</v>
      </c>
      <c r="JTP3" s="111" t="s">
        <v>661</v>
      </c>
      <c r="JTQ3" s="111" t="s">
        <v>661</v>
      </c>
      <c r="JTR3" s="111" t="s">
        <v>661</v>
      </c>
      <c r="JTS3" s="111" t="s">
        <v>661</v>
      </c>
      <c r="JTT3" s="111" t="s">
        <v>661</v>
      </c>
      <c r="JTU3" s="111" t="s">
        <v>661</v>
      </c>
      <c r="JTV3" s="111" t="s">
        <v>661</v>
      </c>
      <c r="JTW3" s="111" t="s">
        <v>661</v>
      </c>
      <c r="JTX3" s="111" t="s">
        <v>661</v>
      </c>
      <c r="JTY3" s="111" t="s">
        <v>661</v>
      </c>
      <c r="JTZ3" s="111" t="s">
        <v>661</v>
      </c>
      <c r="JUA3" s="111" t="s">
        <v>661</v>
      </c>
      <c r="JUB3" s="111" t="s">
        <v>661</v>
      </c>
      <c r="JUC3" s="111" t="s">
        <v>661</v>
      </c>
      <c r="JUD3" s="111" t="s">
        <v>661</v>
      </c>
      <c r="JUE3" s="111" t="s">
        <v>661</v>
      </c>
      <c r="JUF3" s="111" t="s">
        <v>661</v>
      </c>
      <c r="JUG3" s="111" t="s">
        <v>661</v>
      </c>
      <c r="JUH3" s="111" t="s">
        <v>661</v>
      </c>
      <c r="JUI3" s="111" t="s">
        <v>661</v>
      </c>
      <c r="JUJ3" s="111" t="s">
        <v>661</v>
      </c>
      <c r="JUK3" s="111" t="s">
        <v>661</v>
      </c>
      <c r="JUL3" s="111" t="s">
        <v>661</v>
      </c>
      <c r="JUM3" s="111" t="s">
        <v>661</v>
      </c>
      <c r="JUN3" s="111" t="s">
        <v>661</v>
      </c>
      <c r="JUO3" s="111" t="s">
        <v>661</v>
      </c>
      <c r="JUP3" s="111" t="s">
        <v>661</v>
      </c>
      <c r="JUQ3" s="111" t="s">
        <v>661</v>
      </c>
      <c r="JUR3" s="111" t="s">
        <v>661</v>
      </c>
      <c r="JUS3" s="111" t="s">
        <v>661</v>
      </c>
      <c r="JUT3" s="111" t="s">
        <v>661</v>
      </c>
      <c r="JUU3" s="111" t="s">
        <v>661</v>
      </c>
      <c r="JUV3" s="111" t="s">
        <v>661</v>
      </c>
      <c r="JUW3" s="111" t="s">
        <v>661</v>
      </c>
      <c r="JUX3" s="111" t="s">
        <v>661</v>
      </c>
      <c r="JUY3" s="111" t="s">
        <v>661</v>
      </c>
      <c r="JUZ3" s="111" t="s">
        <v>661</v>
      </c>
      <c r="JVA3" s="111" t="s">
        <v>661</v>
      </c>
      <c r="JVB3" s="111" t="s">
        <v>661</v>
      </c>
      <c r="JVC3" s="111" t="s">
        <v>661</v>
      </c>
      <c r="JVD3" s="111" t="s">
        <v>661</v>
      </c>
      <c r="JVE3" s="111" t="s">
        <v>661</v>
      </c>
      <c r="JVF3" s="111" t="s">
        <v>661</v>
      </c>
      <c r="JVG3" s="111" t="s">
        <v>661</v>
      </c>
      <c r="JVH3" s="111" t="s">
        <v>661</v>
      </c>
      <c r="JVI3" s="111" t="s">
        <v>661</v>
      </c>
      <c r="JVJ3" s="111" t="s">
        <v>661</v>
      </c>
      <c r="JVK3" s="111" t="s">
        <v>661</v>
      </c>
      <c r="JVL3" s="111" t="s">
        <v>661</v>
      </c>
      <c r="JVM3" s="111" t="s">
        <v>661</v>
      </c>
      <c r="JVN3" s="111" t="s">
        <v>661</v>
      </c>
      <c r="JVO3" s="111" t="s">
        <v>661</v>
      </c>
      <c r="JVP3" s="111" t="s">
        <v>661</v>
      </c>
      <c r="JVQ3" s="111" t="s">
        <v>661</v>
      </c>
      <c r="JVR3" s="111" t="s">
        <v>661</v>
      </c>
      <c r="JVS3" s="111" t="s">
        <v>661</v>
      </c>
      <c r="JVT3" s="111" t="s">
        <v>661</v>
      </c>
      <c r="JVU3" s="111" t="s">
        <v>661</v>
      </c>
      <c r="JVV3" s="111" t="s">
        <v>661</v>
      </c>
      <c r="JVW3" s="111" t="s">
        <v>661</v>
      </c>
      <c r="JVX3" s="111" t="s">
        <v>661</v>
      </c>
      <c r="JVY3" s="111" t="s">
        <v>661</v>
      </c>
      <c r="JVZ3" s="111" t="s">
        <v>661</v>
      </c>
      <c r="JWA3" s="111" t="s">
        <v>661</v>
      </c>
      <c r="JWB3" s="111" t="s">
        <v>661</v>
      </c>
      <c r="JWC3" s="111" t="s">
        <v>661</v>
      </c>
      <c r="JWD3" s="111" t="s">
        <v>661</v>
      </c>
      <c r="JWE3" s="111" t="s">
        <v>661</v>
      </c>
      <c r="JWF3" s="111" t="s">
        <v>661</v>
      </c>
      <c r="JWG3" s="111" t="s">
        <v>661</v>
      </c>
      <c r="JWH3" s="111" t="s">
        <v>661</v>
      </c>
      <c r="JWI3" s="111" t="s">
        <v>661</v>
      </c>
      <c r="JWJ3" s="111" t="s">
        <v>661</v>
      </c>
      <c r="JWK3" s="111" t="s">
        <v>661</v>
      </c>
      <c r="JWL3" s="111" t="s">
        <v>661</v>
      </c>
      <c r="JWM3" s="111" t="s">
        <v>661</v>
      </c>
      <c r="JWN3" s="111" t="s">
        <v>661</v>
      </c>
      <c r="JWO3" s="111" t="s">
        <v>661</v>
      </c>
      <c r="JWP3" s="111" t="s">
        <v>661</v>
      </c>
      <c r="JWQ3" s="111" t="s">
        <v>661</v>
      </c>
      <c r="JWR3" s="111" t="s">
        <v>661</v>
      </c>
      <c r="JWS3" s="111" t="s">
        <v>661</v>
      </c>
      <c r="JWT3" s="111" t="s">
        <v>661</v>
      </c>
      <c r="JWU3" s="111" t="s">
        <v>661</v>
      </c>
      <c r="JWV3" s="111" t="s">
        <v>661</v>
      </c>
      <c r="JWW3" s="111" t="s">
        <v>661</v>
      </c>
      <c r="JWX3" s="111" t="s">
        <v>661</v>
      </c>
      <c r="JWY3" s="111" t="s">
        <v>661</v>
      </c>
      <c r="JWZ3" s="111" t="s">
        <v>661</v>
      </c>
      <c r="JXA3" s="111" t="s">
        <v>661</v>
      </c>
      <c r="JXB3" s="111" t="s">
        <v>661</v>
      </c>
      <c r="JXC3" s="111" t="s">
        <v>661</v>
      </c>
      <c r="JXD3" s="111" t="s">
        <v>661</v>
      </c>
      <c r="JXE3" s="111" t="s">
        <v>661</v>
      </c>
      <c r="JXF3" s="111" t="s">
        <v>661</v>
      </c>
      <c r="JXG3" s="111" t="s">
        <v>661</v>
      </c>
      <c r="JXH3" s="111" t="s">
        <v>661</v>
      </c>
      <c r="JXI3" s="111" t="s">
        <v>661</v>
      </c>
      <c r="JXJ3" s="111" t="s">
        <v>661</v>
      </c>
      <c r="JXK3" s="111" t="s">
        <v>661</v>
      </c>
      <c r="JXL3" s="111" t="s">
        <v>661</v>
      </c>
      <c r="JXM3" s="111" t="s">
        <v>661</v>
      </c>
      <c r="JXN3" s="111" t="s">
        <v>661</v>
      </c>
      <c r="JXO3" s="111" t="s">
        <v>661</v>
      </c>
      <c r="JXP3" s="111" t="s">
        <v>661</v>
      </c>
      <c r="JXQ3" s="111" t="s">
        <v>661</v>
      </c>
      <c r="JXR3" s="111" t="s">
        <v>661</v>
      </c>
      <c r="JXS3" s="111" t="s">
        <v>661</v>
      </c>
      <c r="JXT3" s="111" t="s">
        <v>661</v>
      </c>
      <c r="JXU3" s="111" t="s">
        <v>661</v>
      </c>
      <c r="JXV3" s="111" t="s">
        <v>661</v>
      </c>
      <c r="JXW3" s="111" t="s">
        <v>661</v>
      </c>
      <c r="JXX3" s="111" t="s">
        <v>661</v>
      </c>
      <c r="JXY3" s="111" t="s">
        <v>661</v>
      </c>
      <c r="JXZ3" s="111" t="s">
        <v>661</v>
      </c>
      <c r="JYA3" s="111" t="s">
        <v>661</v>
      </c>
      <c r="JYB3" s="111" t="s">
        <v>661</v>
      </c>
      <c r="JYC3" s="111" t="s">
        <v>661</v>
      </c>
      <c r="JYD3" s="111" t="s">
        <v>661</v>
      </c>
      <c r="JYE3" s="111" t="s">
        <v>661</v>
      </c>
      <c r="JYF3" s="111" t="s">
        <v>661</v>
      </c>
      <c r="JYG3" s="111" t="s">
        <v>661</v>
      </c>
      <c r="JYH3" s="111" t="s">
        <v>661</v>
      </c>
      <c r="JYI3" s="111" t="s">
        <v>661</v>
      </c>
      <c r="JYJ3" s="111" t="s">
        <v>661</v>
      </c>
      <c r="JYK3" s="111" t="s">
        <v>661</v>
      </c>
      <c r="JYL3" s="111" t="s">
        <v>661</v>
      </c>
      <c r="JYM3" s="111" t="s">
        <v>661</v>
      </c>
      <c r="JYN3" s="111" t="s">
        <v>661</v>
      </c>
      <c r="JYO3" s="111" t="s">
        <v>661</v>
      </c>
      <c r="JYP3" s="111" t="s">
        <v>661</v>
      </c>
      <c r="JYQ3" s="111" t="s">
        <v>661</v>
      </c>
      <c r="JYR3" s="111" t="s">
        <v>661</v>
      </c>
      <c r="JYS3" s="111" t="s">
        <v>661</v>
      </c>
      <c r="JYT3" s="111" t="s">
        <v>661</v>
      </c>
      <c r="JYU3" s="111" t="s">
        <v>661</v>
      </c>
      <c r="JYV3" s="111" t="s">
        <v>661</v>
      </c>
      <c r="JYW3" s="111" t="s">
        <v>661</v>
      </c>
      <c r="JYX3" s="111" t="s">
        <v>661</v>
      </c>
      <c r="JYY3" s="111" t="s">
        <v>661</v>
      </c>
      <c r="JYZ3" s="111" t="s">
        <v>661</v>
      </c>
      <c r="JZA3" s="111" t="s">
        <v>661</v>
      </c>
      <c r="JZB3" s="111" t="s">
        <v>661</v>
      </c>
      <c r="JZC3" s="111" t="s">
        <v>661</v>
      </c>
      <c r="JZD3" s="111" t="s">
        <v>661</v>
      </c>
      <c r="JZE3" s="111" t="s">
        <v>661</v>
      </c>
      <c r="JZF3" s="111" t="s">
        <v>661</v>
      </c>
      <c r="JZG3" s="111" t="s">
        <v>661</v>
      </c>
      <c r="JZH3" s="111" t="s">
        <v>661</v>
      </c>
      <c r="JZI3" s="111" t="s">
        <v>661</v>
      </c>
      <c r="JZJ3" s="111" t="s">
        <v>661</v>
      </c>
      <c r="JZK3" s="111" t="s">
        <v>661</v>
      </c>
      <c r="JZL3" s="111" t="s">
        <v>661</v>
      </c>
      <c r="JZM3" s="111" t="s">
        <v>661</v>
      </c>
      <c r="JZN3" s="111" t="s">
        <v>661</v>
      </c>
      <c r="JZO3" s="111" t="s">
        <v>661</v>
      </c>
      <c r="JZP3" s="111" t="s">
        <v>661</v>
      </c>
      <c r="JZQ3" s="111" t="s">
        <v>661</v>
      </c>
      <c r="JZR3" s="111" t="s">
        <v>661</v>
      </c>
      <c r="JZS3" s="111" t="s">
        <v>661</v>
      </c>
      <c r="JZT3" s="111" t="s">
        <v>661</v>
      </c>
      <c r="JZU3" s="111" t="s">
        <v>661</v>
      </c>
      <c r="JZV3" s="111" t="s">
        <v>661</v>
      </c>
      <c r="JZW3" s="111" t="s">
        <v>661</v>
      </c>
      <c r="JZX3" s="111" t="s">
        <v>661</v>
      </c>
      <c r="JZY3" s="111" t="s">
        <v>661</v>
      </c>
      <c r="JZZ3" s="111" t="s">
        <v>661</v>
      </c>
      <c r="KAA3" s="111" t="s">
        <v>661</v>
      </c>
      <c r="KAB3" s="111" t="s">
        <v>661</v>
      </c>
      <c r="KAC3" s="111" t="s">
        <v>661</v>
      </c>
      <c r="KAD3" s="111" t="s">
        <v>661</v>
      </c>
      <c r="KAE3" s="111" t="s">
        <v>661</v>
      </c>
      <c r="KAF3" s="111" t="s">
        <v>661</v>
      </c>
      <c r="KAG3" s="111" t="s">
        <v>661</v>
      </c>
      <c r="KAH3" s="111" t="s">
        <v>661</v>
      </c>
      <c r="KAI3" s="111" t="s">
        <v>661</v>
      </c>
      <c r="KAJ3" s="111" t="s">
        <v>661</v>
      </c>
      <c r="KAK3" s="111" t="s">
        <v>661</v>
      </c>
      <c r="KAL3" s="111" t="s">
        <v>661</v>
      </c>
      <c r="KAM3" s="111" t="s">
        <v>661</v>
      </c>
      <c r="KAN3" s="111" t="s">
        <v>661</v>
      </c>
      <c r="KAO3" s="111" t="s">
        <v>661</v>
      </c>
      <c r="KAP3" s="111" t="s">
        <v>661</v>
      </c>
      <c r="KAQ3" s="111" t="s">
        <v>661</v>
      </c>
      <c r="KAR3" s="111" t="s">
        <v>661</v>
      </c>
      <c r="KAS3" s="111" t="s">
        <v>661</v>
      </c>
      <c r="KAT3" s="111" t="s">
        <v>661</v>
      </c>
      <c r="KAU3" s="111" t="s">
        <v>661</v>
      </c>
      <c r="KAV3" s="111" t="s">
        <v>661</v>
      </c>
      <c r="KAW3" s="111" t="s">
        <v>661</v>
      </c>
      <c r="KAX3" s="111" t="s">
        <v>661</v>
      </c>
      <c r="KAY3" s="111" t="s">
        <v>661</v>
      </c>
      <c r="KAZ3" s="111" t="s">
        <v>661</v>
      </c>
      <c r="KBA3" s="111" t="s">
        <v>661</v>
      </c>
      <c r="KBB3" s="111" t="s">
        <v>661</v>
      </c>
      <c r="KBC3" s="111" t="s">
        <v>661</v>
      </c>
      <c r="KBD3" s="111" t="s">
        <v>661</v>
      </c>
      <c r="KBE3" s="111" t="s">
        <v>661</v>
      </c>
      <c r="KBF3" s="111" t="s">
        <v>661</v>
      </c>
      <c r="KBG3" s="111" t="s">
        <v>661</v>
      </c>
      <c r="KBH3" s="111" t="s">
        <v>661</v>
      </c>
      <c r="KBI3" s="111" t="s">
        <v>661</v>
      </c>
      <c r="KBJ3" s="111" t="s">
        <v>661</v>
      </c>
      <c r="KBK3" s="111" t="s">
        <v>661</v>
      </c>
      <c r="KBL3" s="111" t="s">
        <v>661</v>
      </c>
      <c r="KBM3" s="111" t="s">
        <v>661</v>
      </c>
      <c r="KBN3" s="111" t="s">
        <v>661</v>
      </c>
      <c r="KBO3" s="111" t="s">
        <v>661</v>
      </c>
      <c r="KBP3" s="111" t="s">
        <v>661</v>
      </c>
      <c r="KBQ3" s="111" t="s">
        <v>661</v>
      </c>
      <c r="KBR3" s="111" t="s">
        <v>661</v>
      </c>
      <c r="KBS3" s="111" t="s">
        <v>661</v>
      </c>
      <c r="KBT3" s="111" t="s">
        <v>661</v>
      </c>
      <c r="KBU3" s="111" t="s">
        <v>661</v>
      </c>
      <c r="KBV3" s="111" t="s">
        <v>661</v>
      </c>
      <c r="KBW3" s="111" t="s">
        <v>661</v>
      </c>
      <c r="KBX3" s="111" t="s">
        <v>661</v>
      </c>
      <c r="KBY3" s="111" t="s">
        <v>661</v>
      </c>
      <c r="KBZ3" s="111" t="s">
        <v>661</v>
      </c>
      <c r="KCA3" s="111" t="s">
        <v>661</v>
      </c>
      <c r="KCB3" s="111" t="s">
        <v>661</v>
      </c>
      <c r="KCC3" s="111" t="s">
        <v>661</v>
      </c>
      <c r="KCD3" s="111" t="s">
        <v>661</v>
      </c>
      <c r="KCE3" s="111" t="s">
        <v>661</v>
      </c>
      <c r="KCF3" s="111" t="s">
        <v>661</v>
      </c>
      <c r="KCG3" s="111" t="s">
        <v>661</v>
      </c>
      <c r="KCH3" s="111" t="s">
        <v>661</v>
      </c>
      <c r="KCI3" s="111" t="s">
        <v>661</v>
      </c>
      <c r="KCJ3" s="111" t="s">
        <v>661</v>
      </c>
      <c r="KCK3" s="111" t="s">
        <v>661</v>
      </c>
      <c r="KCL3" s="111" t="s">
        <v>661</v>
      </c>
      <c r="KCM3" s="111" t="s">
        <v>661</v>
      </c>
      <c r="KCN3" s="111" t="s">
        <v>661</v>
      </c>
      <c r="KCO3" s="111" t="s">
        <v>661</v>
      </c>
      <c r="KCP3" s="111" t="s">
        <v>661</v>
      </c>
      <c r="KCQ3" s="111" t="s">
        <v>661</v>
      </c>
      <c r="KCR3" s="111" t="s">
        <v>661</v>
      </c>
      <c r="KCS3" s="111" t="s">
        <v>661</v>
      </c>
      <c r="KCT3" s="111" t="s">
        <v>661</v>
      </c>
      <c r="KCU3" s="111" t="s">
        <v>661</v>
      </c>
      <c r="KCV3" s="111" t="s">
        <v>661</v>
      </c>
      <c r="KCW3" s="111" t="s">
        <v>661</v>
      </c>
      <c r="KCX3" s="111" t="s">
        <v>661</v>
      </c>
      <c r="KCY3" s="111" t="s">
        <v>661</v>
      </c>
      <c r="KCZ3" s="111" t="s">
        <v>661</v>
      </c>
      <c r="KDA3" s="111" t="s">
        <v>661</v>
      </c>
      <c r="KDB3" s="111" t="s">
        <v>661</v>
      </c>
      <c r="KDC3" s="111" t="s">
        <v>661</v>
      </c>
      <c r="KDD3" s="111" t="s">
        <v>661</v>
      </c>
      <c r="KDE3" s="111" t="s">
        <v>661</v>
      </c>
      <c r="KDF3" s="111" t="s">
        <v>661</v>
      </c>
      <c r="KDG3" s="111" t="s">
        <v>661</v>
      </c>
      <c r="KDH3" s="111" t="s">
        <v>661</v>
      </c>
      <c r="KDI3" s="111" t="s">
        <v>661</v>
      </c>
      <c r="KDJ3" s="111" t="s">
        <v>661</v>
      </c>
      <c r="KDK3" s="111" t="s">
        <v>661</v>
      </c>
      <c r="KDL3" s="111" t="s">
        <v>661</v>
      </c>
      <c r="KDM3" s="111" t="s">
        <v>661</v>
      </c>
      <c r="KDN3" s="111" t="s">
        <v>661</v>
      </c>
      <c r="KDO3" s="111" t="s">
        <v>661</v>
      </c>
      <c r="KDP3" s="111" t="s">
        <v>661</v>
      </c>
      <c r="KDQ3" s="111" t="s">
        <v>661</v>
      </c>
      <c r="KDR3" s="111" t="s">
        <v>661</v>
      </c>
      <c r="KDS3" s="111" t="s">
        <v>661</v>
      </c>
      <c r="KDT3" s="111" t="s">
        <v>661</v>
      </c>
      <c r="KDU3" s="111" t="s">
        <v>661</v>
      </c>
      <c r="KDV3" s="111" t="s">
        <v>661</v>
      </c>
      <c r="KDW3" s="111" t="s">
        <v>661</v>
      </c>
      <c r="KDX3" s="111" t="s">
        <v>661</v>
      </c>
      <c r="KDY3" s="111" t="s">
        <v>661</v>
      </c>
      <c r="KDZ3" s="111" t="s">
        <v>661</v>
      </c>
      <c r="KEA3" s="111" t="s">
        <v>661</v>
      </c>
      <c r="KEB3" s="111" t="s">
        <v>661</v>
      </c>
      <c r="KEC3" s="111" t="s">
        <v>661</v>
      </c>
      <c r="KED3" s="111" t="s">
        <v>661</v>
      </c>
      <c r="KEE3" s="111" t="s">
        <v>661</v>
      </c>
      <c r="KEF3" s="111" t="s">
        <v>661</v>
      </c>
      <c r="KEG3" s="111" t="s">
        <v>661</v>
      </c>
      <c r="KEH3" s="111" t="s">
        <v>661</v>
      </c>
      <c r="KEI3" s="111" t="s">
        <v>661</v>
      </c>
      <c r="KEJ3" s="111" t="s">
        <v>661</v>
      </c>
      <c r="KEK3" s="111" t="s">
        <v>661</v>
      </c>
      <c r="KEL3" s="111" t="s">
        <v>661</v>
      </c>
      <c r="KEM3" s="111" t="s">
        <v>661</v>
      </c>
      <c r="KEN3" s="111" t="s">
        <v>661</v>
      </c>
      <c r="KEO3" s="111" t="s">
        <v>661</v>
      </c>
      <c r="KEP3" s="111" t="s">
        <v>661</v>
      </c>
      <c r="KEQ3" s="111" t="s">
        <v>661</v>
      </c>
      <c r="KER3" s="111" t="s">
        <v>661</v>
      </c>
      <c r="KES3" s="111" t="s">
        <v>661</v>
      </c>
      <c r="KET3" s="111" t="s">
        <v>661</v>
      </c>
      <c r="KEU3" s="111" t="s">
        <v>661</v>
      </c>
      <c r="KEV3" s="111" t="s">
        <v>661</v>
      </c>
      <c r="KEW3" s="111" t="s">
        <v>661</v>
      </c>
      <c r="KEX3" s="111" t="s">
        <v>661</v>
      </c>
      <c r="KEY3" s="111" t="s">
        <v>661</v>
      </c>
      <c r="KEZ3" s="111" t="s">
        <v>661</v>
      </c>
      <c r="KFA3" s="111" t="s">
        <v>661</v>
      </c>
      <c r="KFB3" s="111" t="s">
        <v>661</v>
      </c>
      <c r="KFC3" s="111" t="s">
        <v>661</v>
      </c>
      <c r="KFD3" s="111" t="s">
        <v>661</v>
      </c>
      <c r="KFE3" s="111" t="s">
        <v>661</v>
      </c>
      <c r="KFF3" s="111" t="s">
        <v>661</v>
      </c>
      <c r="KFG3" s="111" t="s">
        <v>661</v>
      </c>
      <c r="KFH3" s="111" t="s">
        <v>661</v>
      </c>
      <c r="KFI3" s="111" t="s">
        <v>661</v>
      </c>
      <c r="KFJ3" s="111" t="s">
        <v>661</v>
      </c>
      <c r="KFK3" s="111" t="s">
        <v>661</v>
      </c>
      <c r="KFL3" s="111" t="s">
        <v>661</v>
      </c>
      <c r="KFM3" s="111" t="s">
        <v>661</v>
      </c>
      <c r="KFN3" s="111" t="s">
        <v>661</v>
      </c>
      <c r="KFO3" s="111" t="s">
        <v>661</v>
      </c>
      <c r="KFP3" s="111" t="s">
        <v>661</v>
      </c>
      <c r="KFQ3" s="111" t="s">
        <v>661</v>
      </c>
      <c r="KFR3" s="111" t="s">
        <v>661</v>
      </c>
      <c r="KFS3" s="111" t="s">
        <v>661</v>
      </c>
      <c r="KFT3" s="111" t="s">
        <v>661</v>
      </c>
      <c r="KFU3" s="111" t="s">
        <v>661</v>
      </c>
      <c r="KFV3" s="111" t="s">
        <v>661</v>
      </c>
      <c r="KFW3" s="111" t="s">
        <v>661</v>
      </c>
      <c r="KFX3" s="111" t="s">
        <v>661</v>
      </c>
      <c r="KFY3" s="111" t="s">
        <v>661</v>
      </c>
      <c r="KFZ3" s="111" t="s">
        <v>661</v>
      </c>
      <c r="KGA3" s="111" t="s">
        <v>661</v>
      </c>
      <c r="KGB3" s="111" t="s">
        <v>661</v>
      </c>
      <c r="KGC3" s="111" t="s">
        <v>661</v>
      </c>
      <c r="KGD3" s="111" t="s">
        <v>661</v>
      </c>
      <c r="KGE3" s="111" t="s">
        <v>661</v>
      </c>
      <c r="KGF3" s="111" t="s">
        <v>661</v>
      </c>
      <c r="KGG3" s="111" t="s">
        <v>661</v>
      </c>
      <c r="KGH3" s="111" t="s">
        <v>661</v>
      </c>
      <c r="KGI3" s="111" t="s">
        <v>661</v>
      </c>
      <c r="KGJ3" s="111" t="s">
        <v>661</v>
      </c>
      <c r="KGK3" s="111" t="s">
        <v>661</v>
      </c>
      <c r="KGL3" s="111" t="s">
        <v>661</v>
      </c>
      <c r="KGM3" s="111" t="s">
        <v>661</v>
      </c>
      <c r="KGN3" s="111" t="s">
        <v>661</v>
      </c>
      <c r="KGO3" s="111" t="s">
        <v>661</v>
      </c>
      <c r="KGP3" s="111" t="s">
        <v>661</v>
      </c>
      <c r="KGQ3" s="111" t="s">
        <v>661</v>
      </c>
      <c r="KGR3" s="111" t="s">
        <v>661</v>
      </c>
      <c r="KGS3" s="111" t="s">
        <v>661</v>
      </c>
      <c r="KGT3" s="111" t="s">
        <v>661</v>
      </c>
      <c r="KGU3" s="111" t="s">
        <v>661</v>
      </c>
      <c r="KGV3" s="111" t="s">
        <v>661</v>
      </c>
      <c r="KGW3" s="111" t="s">
        <v>661</v>
      </c>
      <c r="KGX3" s="111" t="s">
        <v>661</v>
      </c>
      <c r="KGY3" s="111" t="s">
        <v>661</v>
      </c>
      <c r="KGZ3" s="111" t="s">
        <v>661</v>
      </c>
      <c r="KHA3" s="111" t="s">
        <v>661</v>
      </c>
      <c r="KHB3" s="111" t="s">
        <v>661</v>
      </c>
      <c r="KHC3" s="111" t="s">
        <v>661</v>
      </c>
      <c r="KHD3" s="111" t="s">
        <v>661</v>
      </c>
      <c r="KHE3" s="111" t="s">
        <v>661</v>
      </c>
      <c r="KHF3" s="111" t="s">
        <v>661</v>
      </c>
      <c r="KHG3" s="111" t="s">
        <v>661</v>
      </c>
      <c r="KHH3" s="111" t="s">
        <v>661</v>
      </c>
      <c r="KHI3" s="111" t="s">
        <v>661</v>
      </c>
      <c r="KHJ3" s="111" t="s">
        <v>661</v>
      </c>
      <c r="KHK3" s="111" t="s">
        <v>661</v>
      </c>
      <c r="KHL3" s="111" t="s">
        <v>661</v>
      </c>
      <c r="KHM3" s="111" t="s">
        <v>661</v>
      </c>
      <c r="KHN3" s="111" t="s">
        <v>661</v>
      </c>
      <c r="KHO3" s="111" t="s">
        <v>661</v>
      </c>
      <c r="KHP3" s="111" t="s">
        <v>661</v>
      </c>
      <c r="KHQ3" s="111" t="s">
        <v>661</v>
      </c>
      <c r="KHR3" s="111" t="s">
        <v>661</v>
      </c>
      <c r="KHS3" s="111" t="s">
        <v>661</v>
      </c>
      <c r="KHT3" s="111" t="s">
        <v>661</v>
      </c>
      <c r="KHU3" s="111" t="s">
        <v>661</v>
      </c>
      <c r="KHV3" s="111" t="s">
        <v>661</v>
      </c>
      <c r="KHW3" s="111" t="s">
        <v>661</v>
      </c>
      <c r="KHX3" s="111" t="s">
        <v>661</v>
      </c>
      <c r="KHY3" s="111" t="s">
        <v>661</v>
      </c>
      <c r="KHZ3" s="111" t="s">
        <v>661</v>
      </c>
      <c r="KIA3" s="111" t="s">
        <v>661</v>
      </c>
      <c r="KIB3" s="111" t="s">
        <v>661</v>
      </c>
      <c r="KIC3" s="111" t="s">
        <v>661</v>
      </c>
      <c r="KID3" s="111" t="s">
        <v>661</v>
      </c>
      <c r="KIE3" s="111" t="s">
        <v>661</v>
      </c>
      <c r="KIF3" s="111" t="s">
        <v>661</v>
      </c>
      <c r="KIG3" s="111" t="s">
        <v>661</v>
      </c>
      <c r="KIH3" s="111" t="s">
        <v>661</v>
      </c>
      <c r="KII3" s="111" t="s">
        <v>661</v>
      </c>
      <c r="KIJ3" s="111" t="s">
        <v>661</v>
      </c>
      <c r="KIK3" s="111" t="s">
        <v>661</v>
      </c>
      <c r="KIL3" s="111" t="s">
        <v>661</v>
      </c>
      <c r="KIM3" s="111" t="s">
        <v>661</v>
      </c>
      <c r="KIN3" s="111" t="s">
        <v>661</v>
      </c>
      <c r="KIO3" s="111" t="s">
        <v>661</v>
      </c>
      <c r="KIP3" s="111" t="s">
        <v>661</v>
      </c>
      <c r="KIQ3" s="111" t="s">
        <v>661</v>
      </c>
      <c r="KIR3" s="111" t="s">
        <v>661</v>
      </c>
      <c r="KIS3" s="111" t="s">
        <v>661</v>
      </c>
      <c r="KIT3" s="111" t="s">
        <v>661</v>
      </c>
      <c r="KIU3" s="111" t="s">
        <v>661</v>
      </c>
      <c r="KIV3" s="111" t="s">
        <v>661</v>
      </c>
      <c r="KIW3" s="111" t="s">
        <v>661</v>
      </c>
      <c r="KIX3" s="111" t="s">
        <v>661</v>
      </c>
      <c r="KIY3" s="111" t="s">
        <v>661</v>
      </c>
      <c r="KIZ3" s="111" t="s">
        <v>661</v>
      </c>
      <c r="KJA3" s="111" t="s">
        <v>661</v>
      </c>
      <c r="KJB3" s="111" t="s">
        <v>661</v>
      </c>
      <c r="KJC3" s="111" t="s">
        <v>661</v>
      </c>
      <c r="KJD3" s="111" t="s">
        <v>661</v>
      </c>
      <c r="KJE3" s="111" t="s">
        <v>661</v>
      </c>
      <c r="KJF3" s="111" t="s">
        <v>661</v>
      </c>
      <c r="KJG3" s="111" t="s">
        <v>661</v>
      </c>
      <c r="KJH3" s="111" t="s">
        <v>661</v>
      </c>
      <c r="KJI3" s="111" t="s">
        <v>661</v>
      </c>
      <c r="KJJ3" s="111" t="s">
        <v>661</v>
      </c>
      <c r="KJK3" s="111" t="s">
        <v>661</v>
      </c>
      <c r="KJL3" s="111" t="s">
        <v>661</v>
      </c>
      <c r="KJM3" s="111" t="s">
        <v>661</v>
      </c>
      <c r="KJN3" s="111" t="s">
        <v>661</v>
      </c>
      <c r="KJO3" s="111" t="s">
        <v>661</v>
      </c>
      <c r="KJP3" s="111" t="s">
        <v>661</v>
      </c>
      <c r="KJQ3" s="111" t="s">
        <v>661</v>
      </c>
      <c r="KJR3" s="111" t="s">
        <v>661</v>
      </c>
      <c r="KJS3" s="111" t="s">
        <v>661</v>
      </c>
      <c r="KJT3" s="111" t="s">
        <v>661</v>
      </c>
      <c r="KJU3" s="111" t="s">
        <v>661</v>
      </c>
      <c r="KJV3" s="111" t="s">
        <v>661</v>
      </c>
      <c r="KJW3" s="111" t="s">
        <v>661</v>
      </c>
      <c r="KJX3" s="111" t="s">
        <v>661</v>
      </c>
      <c r="KJY3" s="111" t="s">
        <v>661</v>
      </c>
      <c r="KJZ3" s="111" t="s">
        <v>661</v>
      </c>
      <c r="KKA3" s="111" t="s">
        <v>661</v>
      </c>
      <c r="KKB3" s="111" t="s">
        <v>661</v>
      </c>
      <c r="KKC3" s="111" t="s">
        <v>661</v>
      </c>
      <c r="KKD3" s="111" t="s">
        <v>661</v>
      </c>
      <c r="KKE3" s="111" t="s">
        <v>661</v>
      </c>
      <c r="KKF3" s="111" t="s">
        <v>661</v>
      </c>
      <c r="KKG3" s="111" t="s">
        <v>661</v>
      </c>
      <c r="KKH3" s="111" t="s">
        <v>661</v>
      </c>
      <c r="KKI3" s="111" t="s">
        <v>661</v>
      </c>
      <c r="KKJ3" s="111" t="s">
        <v>661</v>
      </c>
      <c r="KKK3" s="111" t="s">
        <v>661</v>
      </c>
      <c r="KKL3" s="111" t="s">
        <v>661</v>
      </c>
      <c r="KKM3" s="111" t="s">
        <v>661</v>
      </c>
      <c r="KKN3" s="111" t="s">
        <v>661</v>
      </c>
      <c r="KKO3" s="111" t="s">
        <v>661</v>
      </c>
      <c r="KKP3" s="111" t="s">
        <v>661</v>
      </c>
      <c r="KKQ3" s="111" t="s">
        <v>661</v>
      </c>
      <c r="KKR3" s="111" t="s">
        <v>661</v>
      </c>
      <c r="KKS3" s="111" t="s">
        <v>661</v>
      </c>
      <c r="KKT3" s="111" t="s">
        <v>661</v>
      </c>
      <c r="KKU3" s="111" t="s">
        <v>661</v>
      </c>
      <c r="KKV3" s="111" t="s">
        <v>661</v>
      </c>
      <c r="KKW3" s="111" t="s">
        <v>661</v>
      </c>
      <c r="KKX3" s="111" t="s">
        <v>661</v>
      </c>
      <c r="KKY3" s="111" t="s">
        <v>661</v>
      </c>
      <c r="KKZ3" s="111" t="s">
        <v>661</v>
      </c>
      <c r="KLA3" s="111" t="s">
        <v>661</v>
      </c>
      <c r="KLB3" s="111" t="s">
        <v>661</v>
      </c>
      <c r="KLC3" s="111" t="s">
        <v>661</v>
      </c>
      <c r="KLD3" s="111" t="s">
        <v>661</v>
      </c>
      <c r="KLE3" s="111" t="s">
        <v>661</v>
      </c>
      <c r="KLF3" s="111" t="s">
        <v>661</v>
      </c>
      <c r="KLG3" s="111" t="s">
        <v>661</v>
      </c>
      <c r="KLH3" s="111" t="s">
        <v>661</v>
      </c>
      <c r="KLI3" s="111" t="s">
        <v>661</v>
      </c>
      <c r="KLJ3" s="111" t="s">
        <v>661</v>
      </c>
      <c r="KLK3" s="111" t="s">
        <v>661</v>
      </c>
      <c r="KLL3" s="111" t="s">
        <v>661</v>
      </c>
      <c r="KLM3" s="111" t="s">
        <v>661</v>
      </c>
      <c r="KLN3" s="111" t="s">
        <v>661</v>
      </c>
      <c r="KLO3" s="111" t="s">
        <v>661</v>
      </c>
      <c r="KLP3" s="111" t="s">
        <v>661</v>
      </c>
      <c r="KLQ3" s="111" t="s">
        <v>661</v>
      </c>
      <c r="KLR3" s="111" t="s">
        <v>661</v>
      </c>
      <c r="KLS3" s="111" t="s">
        <v>661</v>
      </c>
      <c r="KLT3" s="111" t="s">
        <v>661</v>
      </c>
      <c r="KLU3" s="111" t="s">
        <v>661</v>
      </c>
      <c r="KLV3" s="111" t="s">
        <v>661</v>
      </c>
      <c r="KLW3" s="111" t="s">
        <v>661</v>
      </c>
      <c r="KLX3" s="111" t="s">
        <v>661</v>
      </c>
      <c r="KLY3" s="111" t="s">
        <v>661</v>
      </c>
      <c r="KLZ3" s="111" t="s">
        <v>661</v>
      </c>
      <c r="KMA3" s="111" t="s">
        <v>661</v>
      </c>
      <c r="KMB3" s="111" t="s">
        <v>661</v>
      </c>
      <c r="KMC3" s="111" t="s">
        <v>661</v>
      </c>
      <c r="KMD3" s="111" t="s">
        <v>661</v>
      </c>
      <c r="KME3" s="111" t="s">
        <v>661</v>
      </c>
      <c r="KMF3" s="111" t="s">
        <v>661</v>
      </c>
      <c r="KMG3" s="111" t="s">
        <v>661</v>
      </c>
      <c r="KMH3" s="111" t="s">
        <v>661</v>
      </c>
      <c r="KMI3" s="111" t="s">
        <v>661</v>
      </c>
      <c r="KMJ3" s="111" t="s">
        <v>661</v>
      </c>
      <c r="KMK3" s="111" t="s">
        <v>661</v>
      </c>
      <c r="KML3" s="111" t="s">
        <v>661</v>
      </c>
      <c r="KMM3" s="111" t="s">
        <v>661</v>
      </c>
      <c r="KMN3" s="111" t="s">
        <v>661</v>
      </c>
      <c r="KMO3" s="111" t="s">
        <v>661</v>
      </c>
      <c r="KMP3" s="111" t="s">
        <v>661</v>
      </c>
      <c r="KMQ3" s="111" t="s">
        <v>661</v>
      </c>
      <c r="KMR3" s="111" t="s">
        <v>661</v>
      </c>
      <c r="KMS3" s="111" t="s">
        <v>661</v>
      </c>
      <c r="KMT3" s="111" t="s">
        <v>661</v>
      </c>
      <c r="KMU3" s="111" t="s">
        <v>661</v>
      </c>
      <c r="KMV3" s="111" t="s">
        <v>661</v>
      </c>
      <c r="KMW3" s="111" t="s">
        <v>661</v>
      </c>
      <c r="KMX3" s="111" t="s">
        <v>661</v>
      </c>
      <c r="KMY3" s="111" t="s">
        <v>661</v>
      </c>
      <c r="KMZ3" s="111" t="s">
        <v>661</v>
      </c>
      <c r="KNA3" s="111" t="s">
        <v>661</v>
      </c>
      <c r="KNB3" s="111" t="s">
        <v>661</v>
      </c>
      <c r="KNC3" s="111" t="s">
        <v>661</v>
      </c>
      <c r="KND3" s="111" t="s">
        <v>661</v>
      </c>
      <c r="KNE3" s="111" t="s">
        <v>661</v>
      </c>
      <c r="KNF3" s="111" t="s">
        <v>661</v>
      </c>
      <c r="KNG3" s="111" t="s">
        <v>661</v>
      </c>
      <c r="KNH3" s="111" t="s">
        <v>661</v>
      </c>
      <c r="KNI3" s="111" t="s">
        <v>661</v>
      </c>
      <c r="KNJ3" s="111" t="s">
        <v>661</v>
      </c>
      <c r="KNK3" s="111" t="s">
        <v>661</v>
      </c>
      <c r="KNL3" s="111" t="s">
        <v>661</v>
      </c>
      <c r="KNM3" s="111" t="s">
        <v>661</v>
      </c>
      <c r="KNN3" s="111" t="s">
        <v>661</v>
      </c>
      <c r="KNO3" s="111" t="s">
        <v>661</v>
      </c>
      <c r="KNP3" s="111" t="s">
        <v>661</v>
      </c>
      <c r="KNQ3" s="111" t="s">
        <v>661</v>
      </c>
      <c r="KNR3" s="111" t="s">
        <v>661</v>
      </c>
      <c r="KNS3" s="111" t="s">
        <v>661</v>
      </c>
      <c r="KNT3" s="111" t="s">
        <v>661</v>
      </c>
      <c r="KNU3" s="111" t="s">
        <v>661</v>
      </c>
      <c r="KNV3" s="111" t="s">
        <v>661</v>
      </c>
      <c r="KNW3" s="111" t="s">
        <v>661</v>
      </c>
      <c r="KNX3" s="111" t="s">
        <v>661</v>
      </c>
      <c r="KNY3" s="111" t="s">
        <v>661</v>
      </c>
      <c r="KNZ3" s="111" t="s">
        <v>661</v>
      </c>
      <c r="KOA3" s="111" t="s">
        <v>661</v>
      </c>
      <c r="KOB3" s="111" t="s">
        <v>661</v>
      </c>
      <c r="KOC3" s="111" t="s">
        <v>661</v>
      </c>
      <c r="KOD3" s="111" t="s">
        <v>661</v>
      </c>
      <c r="KOE3" s="111" t="s">
        <v>661</v>
      </c>
      <c r="KOF3" s="111" t="s">
        <v>661</v>
      </c>
      <c r="KOG3" s="111" t="s">
        <v>661</v>
      </c>
      <c r="KOH3" s="111" t="s">
        <v>661</v>
      </c>
      <c r="KOI3" s="111" t="s">
        <v>661</v>
      </c>
      <c r="KOJ3" s="111" t="s">
        <v>661</v>
      </c>
      <c r="KOK3" s="111" t="s">
        <v>661</v>
      </c>
      <c r="KOL3" s="111" t="s">
        <v>661</v>
      </c>
      <c r="KOM3" s="111" t="s">
        <v>661</v>
      </c>
      <c r="KON3" s="111" t="s">
        <v>661</v>
      </c>
      <c r="KOO3" s="111" t="s">
        <v>661</v>
      </c>
      <c r="KOP3" s="111" t="s">
        <v>661</v>
      </c>
      <c r="KOQ3" s="111" t="s">
        <v>661</v>
      </c>
      <c r="KOR3" s="111" t="s">
        <v>661</v>
      </c>
      <c r="KOS3" s="111" t="s">
        <v>661</v>
      </c>
      <c r="KOT3" s="111" t="s">
        <v>661</v>
      </c>
      <c r="KOU3" s="111" t="s">
        <v>661</v>
      </c>
      <c r="KOV3" s="111" t="s">
        <v>661</v>
      </c>
      <c r="KOW3" s="111" t="s">
        <v>661</v>
      </c>
      <c r="KOX3" s="111" t="s">
        <v>661</v>
      </c>
      <c r="KOY3" s="111" t="s">
        <v>661</v>
      </c>
      <c r="KOZ3" s="111" t="s">
        <v>661</v>
      </c>
      <c r="KPA3" s="111" t="s">
        <v>661</v>
      </c>
      <c r="KPB3" s="111" t="s">
        <v>661</v>
      </c>
      <c r="KPC3" s="111" t="s">
        <v>661</v>
      </c>
      <c r="KPD3" s="111" t="s">
        <v>661</v>
      </c>
      <c r="KPE3" s="111" t="s">
        <v>661</v>
      </c>
      <c r="KPF3" s="111" t="s">
        <v>661</v>
      </c>
      <c r="KPG3" s="111" t="s">
        <v>661</v>
      </c>
      <c r="KPH3" s="111" t="s">
        <v>661</v>
      </c>
      <c r="KPI3" s="111" t="s">
        <v>661</v>
      </c>
      <c r="KPJ3" s="111" t="s">
        <v>661</v>
      </c>
      <c r="KPK3" s="111" t="s">
        <v>661</v>
      </c>
      <c r="KPL3" s="111" t="s">
        <v>661</v>
      </c>
      <c r="KPM3" s="111" t="s">
        <v>661</v>
      </c>
      <c r="KPN3" s="111" t="s">
        <v>661</v>
      </c>
      <c r="KPO3" s="111" t="s">
        <v>661</v>
      </c>
      <c r="KPP3" s="111" t="s">
        <v>661</v>
      </c>
      <c r="KPQ3" s="111" t="s">
        <v>661</v>
      </c>
      <c r="KPR3" s="111" t="s">
        <v>661</v>
      </c>
      <c r="KPS3" s="111" t="s">
        <v>661</v>
      </c>
      <c r="KPT3" s="111" t="s">
        <v>661</v>
      </c>
      <c r="KPU3" s="111" t="s">
        <v>661</v>
      </c>
      <c r="KPV3" s="111" t="s">
        <v>661</v>
      </c>
      <c r="KPW3" s="111" t="s">
        <v>661</v>
      </c>
      <c r="KPX3" s="111" t="s">
        <v>661</v>
      </c>
      <c r="KPY3" s="111" t="s">
        <v>661</v>
      </c>
      <c r="KPZ3" s="111" t="s">
        <v>661</v>
      </c>
      <c r="KQA3" s="111" t="s">
        <v>661</v>
      </c>
      <c r="KQB3" s="111" t="s">
        <v>661</v>
      </c>
      <c r="KQC3" s="111" t="s">
        <v>661</v>
      </c>
      <c r="KQD3" s="111" t="s">
        <v>661</v>
      </c>
      <c r="KQE3" s="111" t="s">
        <v>661</v>
      </c>
      <c r="KQF3" s="111" t="s">
        <v>661</v>
      </c>
      <c r="KQG3" s="111" t="s">
        <v>661</v>
      </c>
      <c r="KQH3" s="111" t="s">
        <v>661</v>
      </c>
      <c r="KQI3" s="111" t="s">
        <v>661</v>
      </c>
      <c r="KQJ3" s="111" t="s">
        <v>661</v>
      </c>
      <c r="KQK3" s="111" t="s">
        <v>661</v>
      </c>
      <c r="KQL3" s="111" t="s">
        <v>661</v>
      </c>
      <c r="KQM3" s="111" t="s">
        <v>661</v>
      </c>
      <c r="KQN3" s="111" t="s">
        <v>661</v>
      </c>
      <c r="KQO3" s="111" t="s">
        <v>661</v>
      </c>
      <c r="KQP3" s="111" t="s">
        <v>661</v>
      </c>
      <c r="KQQ3" s="111" t="s">
        <v>661</v>
      </c>
      <c r="KQR3" s="111" t="s">
        <v>661</v>
      </c>
      <c r="KQS3" s="111" t="s">
        <v>661</v>
      </c>
      <c r="KQT3" s="111" t="s">
        <v>661</v>
      </c>
      <c r="KQU3" s="111" t="s">
        <v>661</v>
      </c>
      <c r="KQV3" s="111" t="s">
        <v>661</v>
      </c>
      <c r="KQW3" s="111" t="s">
        <v>661</v>
      </c>
      <c r="KQX3" s="111" t="s">
        <v>661</v>
      </c>
      <c r="KQY3" s="111" t="s">
        <v>661</v>
      </c>
      <c r="KQZ3" s="111" t="s">
        <v>661</v>
      </c>
      <c r="KRA3" s="111" t="s">
        <v>661</v>
      </c>
      <c r="KRB3" s="111" t="s">
        <v>661</v>
      </c>
      <c r="KRC3" s="111" t="s">
        <v>661</v>
      </c>
      <c r="KRD3" s="111" t="s">
        <v>661</v>
      </c>
      <c r="KRE3" s="111" t="s">
        <v>661</v>
      </c>
      <c r="KRF3" s="111" t="s">
        <v>661</v>
      </c>
      <c r="KRG3" s="111" t="s">
        <v>661</v>
      </c>
      <c r="KRH3" s="111" t="s">
        <v>661</v>
      </c>
      <c r="KRI3" s="111" t="s">
        <v>661</v>
      </c>
      <c r="KRJ3" s="111" t="s">
        <v>661</v>
      </c>
      <c r="KRK3" s="111" t="s">
        <v>661</v>
      </c>
      <c r="KRL3" s="111" t="s">
        <v>661</v>
      </c>
      <c r="KRM3" s="111" t="s">
        <v>661</v>
      </c>
      <c r="KRN3" s="111" t="s">
        <v>661</v>
      </c>
      <c r="KRO3" s="111" t="s">
        <v>661</v>
      </c>
      <c r="KRP3" s="111" t="s">
        <v>661</v>
      </c>
      <c r="KRQ3" s="111" t="s">
        <v>661</v>
      </c>
      <c r="KRR3" s="111" t="s">
        <v>661</v>
      </c>
      <c r="KRS3" s="111" t="s">
        <v>661</v>
      </c>
      <c r="KRT3" s="111" t="s">
        <v>661</v>
      </c>
      <c r="KRU3" s="111" t="s">
        <v>661</v>
      </c>
      <c r="KRV3" s="111" t="s">
        <v>661</v>
      </c>
      <c r="KRW3" s="111" t="s">
        <v>661</v>
      </c>
      <c r="KRX3" s="111" t="s">
        <v>661</v>
      </c>
      <c r="KRY3" s="111" t="s">
        <v>661</v>
      </c>
      <c r="KRZ3" s="111" t="s">
        <v>661</v>
      </c>
      <c r="KSA3" s="111" t="s">
        <v>661</v>
      </c>
      <c r="KSB3" s="111" t="s">
        <v>661</v>
      </c>
      <c r="KSC3" s="111" t="s">
        <v>661</v>
      </c>
      <c r="KSD3" s="111" t="s">
        <v>661</v>
      </c>
      <c r="KSE3" s="111" t="s">
        <v>661</v>
      </c>
      <c r="KSF3" s="111" t="s">
        <v>661</v>
      </c>
      <c r="KSG3" s="111" t="s">
        <v>661</v>
      </c>
      <c r="KSH3" s="111" t="s">
        <v>661</v>
      </c>
      <c r="KSI3" s="111" t="s">
        <v>661</v>
      </c>
      <c r="KSJ3" s="111" t="s">
        <v>661</v>
      </c>
      <c r="KSK3" s="111" t="s">
        <v>661</v>
      </c>
      <c r="KSL3" s="111" t="s">
        <v>661</v>
      </c>
      <c r="KSM3" s="111" t="s">
        <v>661</v>
      </c>
      <c r="KSN3" s="111" t="s">
        <v>661</v>
      </c>
      <c r="KSO3" s="111" t="s">
        <v>661</v>
      </c>
      <c r="KSP3" s="111" t="s">
        <v>661</v>
      </c>
      <c r="KSQ3" s="111" t="s">
        <v>661</v>
      </c>
      <c r="KSR3" s="111" t="s">
        <v>661</v>
      </c>
      <c r="KSS3" s="111" t="s">
        <v>661</v>
      </c>
      <c r="KST3" s="111" t="s">
        <v>661</v>
      </c>
      <c r="KSU3" s="111" t="s">
        <v>661</v>
      </c>
      <c r="KSV3" s="111" t="s">
        <v>661</v>
      </c>
      <c r="KSW3" s="111" t="s">
        <v>661</v>
      </c>
      <c r="KSX3" s="111" t="s">
        <v>661</v>
      </c>
      <c r="KSY3" s="111" t="s">
        <v>661</v>
      </c>
      <c r="KSZ3" s="111" t="s">
        <v>661</v>
      </c>
      <c r="KTA3" s="111" t="s">
        <v>661</v>
      </c>
      <c r="KTB3" s="111" t="s">
        <v>661</v>
      </c>
      <c r="KTC3" s="111" t="s">
        <v>661</v>
      </c>
      <c r="KTD3" s="111" t="s">
        <v>661</v>
      </c>
      <c r="KTE3" s="111" t="s">
        <v>661</v>
      </c>
      <c r="KTF3" s="111" t="s">
        <v>661</v>
      </c>
      <c r="KTG3" s="111" t="s">
        <v>661</v>
      </c>
      <c r="KTH3" s="111" t="s">
        <v>661</v>
      </c>
      <c r="KTI3" s="111" t="s">
        <v>661</v>
      </c>
      <c r="KTJ3" s="111" t="s">
        <v>661</v>
      </c>
      <c r="KTK3" s="111" t="s">
        <v>661</v>
      </c>
      <c r="KTL3" s="111" t="s">
        <v>661</v>
      </c>
      <c r="KTM3" s="111" t="s">
        <v>661</v>
      </c>
      <c r="KTN3" s="111" t="s">
        <v>661</v>
      </c>
      <c r="KTO3" s="111" t="s">
        <v>661</v>
      </c>
      <c r="KTP3" s="111" t="s">
        <v>661</v>
      </c>
      <c r="KTQ3" s="111" t="s">
        <v>661</v>
      </c>
      <c r="KTR3" s="111" t="s">
        <v>661</v>
      </c>
      <c r="KTS3" s="111" t="s">
        <v>661</v>
      </c>
      <c r="KTT3" s="111" t="s">
        <v>661</v>
      </c>
      <c r="KTU3" s="111" t="s">
        <v>661</v>
      </c>
      <c r="KTV3" s="111" t="s">
        <v>661</v>
      </c>
      <c r="KTW3" s="111" t="s">
        <v>661</v>
      </c>
      <c r="KTX3" s="111" t="s">
        <v>661</v>
      </c>
      <c r="KTY3" s="111" t="s">
        <v>661</v>
      </c>
      <c r="KTZ3" s="111" t="s">
        <v>661</v>
      </c>
      <c r="KUA3" s="111" t="s">
        <v>661</v>
      </c>
      <c r="KUB3" s="111" t="s">
        <v>661</v>
      </c>
      <c r="KUC3" s="111" t="s">
        <v>661</v>
      </c>
      <c r="KUD3" s="111" t="s">
        <v>661</v>
      </c>
      <c r="KUE3" s="111" t="s">
        <v>661</v>
      </c>
      <c r="KUF3" s="111" t="s">
        <v>661</v>
      </c>
      <c r="KUG3" s="111" t="s">
        <v>661</v>
      </c>
      <c r="KUH3" s="111" t="s">
        <v>661</v>
      </c>
      <c r="KUI3" s="111" t="s">
        <v>661</v>
      </c>
      <c r="KUJ3" s="111" t="s">
        <v>661</v>
      </c>
      <c r="KUK3" s="111" t="s">
        <v>661</v>
      </c>
      <c r="KUL3" s="111" t="s">
        <v>661</v>
      </c>
      <c r="KUM3" s="111" t="s">
        <v>661</v>
      </c>
      <c r="KUN3" s="111" t="s">
        <v>661</v>
      </c>
      <c r="KUO3" s="111" t="s">
        <v>661</v>
      </c>
      <c r="KUP3" s="111" t="s">
        <v>661</v>
      </c>
      <c r="KUQ3" s="111" t="s">
        <v>661</v>
      </c>
      <c r="KUR3" s="111" t="s">
        <v>661</v>
      </c>
      <c r="KUS3" s="111" t="s">
        <v>661</v>
      </c>
      <c r="KUT3" s="111" t="s">
        <v>661</v>
      </c>
      <c r="KUU3" s="111" t="s">
        <v>661</v>
      </c>
      <c r="KUV3" s="111" t="s">
        <v>661</v>
      </c>
      <c r="KUW3" s="111" t="s">
        <v>661</v>
      </c>
      <c r="KUX3" s="111" t="s">
        <v>661</v>
      </c>
      <c r="KUY3" s="111" t="s">
        <v>661</v>
      </c>
      <c r="KUZ3" s="111" t="s">
        <v>661</v>
      </c>
      <c r="KVA3" s="111" t="s">
        <v>661</v>
      </c>
      <c r="KVB3" s="111" t="s">
        <v>661</v>
      </c>
      <c r="KVC3" s="111" t="s">
        <v>661</v>
      </c>
      <c r="KVD3" s="111" t="s">
        <v>661</v>
      </c>
      <c r="KVE3" s="111" t="s">
        <v>661</v>
      </c>
      <c r="KVF3" s="111" t="s">
        <v>661</v>
      </c>
      <c r="KVG3" s="111" t="s">
        <v>661</v>
      </c>
      <c r="KVH3" s="111" t="s">
        <v>661</v>
      </c>
      <c r="KVI3" s="111" t="s">
        <v>661</v>
      </c>
      <c r="KVJ3" s="111" t="s">
        <v>661</v>
      </c>
      <c r="KVK3" s="111" t="s">
        <v>661</v>
      </c>
      <c r="KVL3" s="111" t="s">
        <v>661</v>
      </c>
      <c r="KVM3" s="111" t="s">
        <v>661</v>
      </c>
      <c r="KVN3" s="111" t="s">
        <v>661</v>
      </c>
      <c r="KVO3" s="111" t="s">
        <v>661</v>
      </c>
      <c r="KVP3" s="111" t="s">
        <v>661</v>
      </c>
      <c r="KVQ3" s="111" t="s">
        <v>661</v>
      </c>
      <c r="KVR3" s="111" t="s">
        <v>661</v>
      </c>
      <c r="KVS3" s="111" t="s">
        <v>661</v>
      </c>
      <c r="KVT3" s="111" t="s">
        <v>661</v>
      </c>
      <c r="KVU3" s="111" t="s">
        <v>661</v>
      </c>
      <c r="KVV3" s="111" t="s">
        <v>661</v>
      </c>
      <c r="KVW3" s="111" t="s">
        <v>661</v>
      </c>
      <c r="KVX3" s="111" t="s">
        <v>661</v>
      </c>
      <c r="KVY3" s="111" t="s">
        <v>661</v>
      </c>
      <c r="KVZ3" s="111" t="s">
        <v>661</v>
      </c>
      <c r="KWA3" s="111" t="s">
        <v>661</v>
      </c>
      <c r="KWB3" s="111" t="s">
        <v>661</v>
      </c>
      <c r="KWC3" s="111" t="s">
        <v>661</v>
      </c>
      <c r="KWD3" s="111" t="s">
        <v>661</v>
      </c>
      <c r="KWE3" s="111" t="s">
        <v>661</v>
      </c>
      <c r="KWF3" s="111" t="s">
        <v>661</v>
      </c>
      <c r="KWG3" s="111" t="s">
        <v>661</v>
      </c>
      <c r="KWH3" s="111" t="s">
        <v>661</v>
      </c>
      <c r="KWI3" s="111" t="s">
        <v>661</v>
      </c>
      <c r="KWJ3" s="111" t="s">
        <v>661</v>
      </c>
      <c r="KWK3" s="111" t="s">
        <v>661</v>
      </c>
      <c r="KWL3" s="111" t="s">
        <v>661</v>
      </c>
      <c r="KWM3" s="111" t="s">
        <v>661</v>
      </c>
      <c r="KWN3" s="111" t="s">
        <v>661</v>
      </c>
      <c r="KWO3" s="111" t="s">
        <v>661</v>
      </c>
      <c r="KWP3" s="111" t="s">
        <v>661</v>
      </c>
      <c r="KWQ3" s="111" t="s">
        <v>661</v>
      </c>
      <c r="KWR3" s="111" t="s">
        <v>661</v>
      </c>
      <c r="KWS3" s="111" t="s">
        <v>661</v>
      </c>
      <c r="KWT3" s="111" t="s">
        <v>661</v>
      </c>
      <c r="KWU3" s="111" t="s">
        <v>661</v>
      </c>
      <c r="KWV3" s="111" t="s">
        <v>661</v>
      </c>
      <c r="KWW3" s="111" t="s">
        <v>661</v>
      </c>
      <c r="KWX3" s="111" t="s">
        <v>661</v>
      </c>
      <c r="KWY3" s="111" t="s">
        <v>661</v>
      </c>
      <c r="KWZ3" s="111" t="s">
        <v>661</v>
      </c>
      <c r="KXA3" s="111" t="s">
        <v>661</v>
      </c>
      <c r="KXB3" s="111" t="s">
        <v>661</v>
      </c>
      <c r="KXC3" s="111" t="s">
        <v>661</v>
      </c>
      <c r="KXD3" s="111" t="s">
        <v>661</v>
      </c>
      <c r="KXE3" s="111" t="s">
        <v>661</v>
      </c>
      <c r="KXF3" s="111" t="s">
        <v>661</v>
      </c>
      <c r="KXG3" s="111" t="s">
        <v>661</v>
      </c>
      <c r="KXH3" s="111" t="s">
        <v>661</v>
      </c>
      <c r="KXI3" s="111" t="s">
        <v>661</v>
      </c>
      <c r="KXJ3" s="111" t="s">
        <v>661</v>
      </c>
      <c r="KXK3" s="111" t="s">
        <v>661</v>
      </c>
      <c r="KXL3" s="111" t="s">
        <v>661</v>
      </c>
      <c r="KXM3" s="111" t="s">
        <v>661</v>
      </c>
      <c r="KXN3" s="111" t="s">
        <v>661</v>
      </c>
      <c r="KXO3" s="111" t="s">
        <v>661</v>
      </c>
      <c r="KXP3" s="111" t="s">
        <v>661</v>
      </c>
      <c r="KXQ3" s="111" t="s">
        <v>661</v>
      </c>
      <c r="KXR3" s="111" t="s">
        <v>661</v>
      </c>
      <c r="KXS3" s="111" t="s">
        <v>661</v>
      </c>
      <c r="KXT3" s="111" t="s">
        <v>661</v>
      </c>
      <c r="KXU3" s="111" t="s">
        <v>661</v>
      </c>
      <c r="KXV3" s="111" t="s">
        <v>661</v>
      </c>
      <c r="KXW3" s="111" t="s">
        <v>661</v>
      </c>
      <c r="KXX3" s="111" t="s">
        <v>661</v>
      </c>
      <c r="KXY3" s="111" t="s">
        <v>661</v>
      </c>
      <c r="KXZ3" s="111" t="s">
        <v>661</v>
      </c>
      <c r="KYA3" s="111" t="s">
        <v>661</v>
      </c>
      <c r="KYB3" s="111" t="s">
        <v>661</v>
      </c>
      <c r="KYC3" s="111" t="s">
        <v>661</v>
      </c>
      <c r="KYD3" s="111" t="s">
        <v>661</v>
      </c>
      <c r="KYE3" s="111" t="s">
        <v>661</v>
      </c>
      <c r="KYF3" s="111" t="s">
        <v>661</v>
      </c>
      <c r="KYG3" s="111" t="s">
        <v>661</v>
      </c>
      <c r="KYH3" s="111" t="s">
        <v>661</v>
      </c>
      <c r="KYI3" s="111" t="s">
        <v>661</v>
      </c>
      <c r="KYJ3" s="111" t="s">
        <v>661</v>
      </c>
      <c r="KYK3" s="111" t="s">
        <v>661</v>
      </c>
      <c r="KYL3" s="111" t="s">
        <v>661</v>
      </c>
      <c r="KYM3" s="111" t="s">
        <v>661</v>
      </c>
      <c r="KYN3" s="111" t="s">
        <v>661</v>
      </c>
      <c r="KYO3" s="111" t="s">
        <v>661</v>
      </c>
      <c r="KYP3" s="111" t="s">
        <v>661</v>
      </c>
      <c r="KYQ3" s="111" t="s">
        <v>661</v>
      </c>
      <c r="KYR3" s="111" t="s">
        <v>661</v>
      </c>
      <c r="KYS3" s="111" t="s">
        <v>661</v>
      </c>
      <c r="KYT3" s="111" t="s">
        <v>661</v>
      </c>
      <c r="KYU3" s="111" t="s">
        <v>661</v>
      </c>
      <c r="KYV3" s="111" t="s">
        <v>661</v>
      </c>
      <c r="KYW3" s="111" t="s">
        <v>661</v>
      </c>
      <c r="KYX3" s="111" t="s">
        <v>661</v>
      </c>
      <c r="KYY3" s="111" t="s">
        <v>661</v>
      </c>
      <c r="KYZ3" s="111" t="s">
        <v>661</v>
      </c>
      <c r="KZA3" s="111" t="s">
        <v>661</v>
      </c>
      <c r="KZB3" s="111" t="s">
        <v>661</v>
      </c>
      <c r="KZC3" s="111" t="s">
        <v>661</v>
      </c>
      <c r="KZD3" s="111" t="s">
        <v>661</v>
      </c>
      <c r="KZE3" s="111" t="s">
        <v>661</v>
      </c>
      <c r="KZF3" s="111" t="s">
        <v>661</v>
      </c>
      <c r="KZG3" s="111" t="s">
        <v>661</v>
      </c>
      <c r="KZH3" s="111" t="s">
        <v>661</v>
      </c>
      <c r="KZI3" s="111" t="s">
        <v>661</v>
      </c>
      <c r="KZJ3" s="111" t="s">
        <v>661</v>
      </c>
      <c r="KZK3" s="111" t="s">
        <v>661</v>
      </c>
      <c r="KZL3" s="111" t="s">
        <v>661</v>
      </c>
      <c r="KZM3" s="111" t="s">
        <v>661</v>
      </c>
      <c r="KZN3" s="111" t="s">
        <v>661</v>
      </c>
      <c r="KZO3" s="111" t="s">
        <v>661</v>
      </c>
      <c r="KZP3" s="111" t="s">
        <v>661</v>
      </c>
      <c r="KZQ3" s="111" t="s">
        <v>661</v>
      </c>
      <c r="KZR3" s="111" t="s">
        <v>661</v>
      </c>
      <c r="KZS3" s="111" t="s">
        <v>661</v>
      </c>
      <c r="KZT3" s="111" t="s">
        <v>661</v>
      </c>
      <c r="KZU3" s="111" t="s">
        <v>661</v>
      </c>
      <c r="KZV3" s="111" t="s">
        <v>661</v>
      </c>
      <c r="KZW3" s="111" t="s">
        <v>661</v>
      </c>
      <c r="KZX3" s="111" t="s">
        <v>661</v>
      </c>
      <c r="KZY3" s="111" t="s">
        <v>661</v>
      </c>
      <c r="KZZ3" s="111" t="s">
        <v>661</v>
      </c>
      <c r="LAA3" s="111" t="s">
        <v>661</v>
      </c>
      <c r="LAB3" s="111" t="s">
        <v>661</v>
      </c>
      <c r="LAC3" s="111" t="s">
        <v>661</v>
      </c>
      <c r="LAD3" s="111" t="s">
        <v>661</v>
      </c>
      <c r="LAE3" s="111" t="s">
        <v>661</v>
      </c>
      <c r="LAF3" s="111" t="s">
        <v>661</v>
      </c>
      <c r="LAG3" s="111" t="s">
        <v>661</v>
      </c>
      <c r="LAH3" s="111" t="s">
        <v>661</v>
      </c>
      <c r="LAI3" s="111" t="s">
        <v>661</v>
      </c>
      <c r="LAJ3" s="111" t="s">
        <v>661</v>
      </c>
      <c r="LAK3" s="111" t="s">
        <v>661</v>
      </c>
      <c r="LAL3" s="111" t="s">
        <v>661</v>
      </c>
      <c r="LAM3" s="111" t="s">
        <v>661</v>
      </c>
      <c r="LAN3" s="111" t="s">
        <v>661</v>
      </c>
      <c r="LAO3" s="111" t="s">
        <v>661</v>
      </c>
      <c r="LAP3" s="111" t="s">
        <v>661</v>
      </c>
      <c r="LAQ3" s="111" t="s">
        <v>661</v>
      </c>
      <c r="LAR3" s="111" t="s">
        <v>661</v>
      </c>
      <c r="LAS3" s="111" t="s">
        <v>661</v>
      </c>
      <c r="LAT3" s="111" t="s">
        <v>661</v>
      </c>
      <c r="LAU3" s="111" t="s">
        <v>661</v>
      </c>
      <c r="LAV3" s="111" t="s">
        <v>661</v>
      </c>
      <c r="LAW3" s="111" t="s">
        <v>661</v>
      </c>
      <c r="LAX3" s="111" t="s">
        <v>661</v>
      </c>
      <c r="LAY3" s="111" t="s">
        <v>661</v>
      </c>
      <c r="LAZ3" s="111" t="s">
        <v>661</v>
      </c>
      <c r="LBA3" s="111" t="s">
        <v>661</v>
      </c>
      <c r="LBB3" s="111" t="s">
        <v>661</v>
      </c>
      <c r="LBC3" s="111" t="s">
        <v>661</v>
      </c>
      <c r="LBD3" s="111" t="s">
        <v>661</v>
      </c>
      <c r="LBE3" s="111" t="s">
        <v>661</v>
      </c>
      <c r="LBF3" s="111" t="s">
        <v>661</v>
      </c>
      <c r="LBG3" s="111" t="s">
        <v>661</v>
      </c>
      <c r="LBH3" s="111" t="s">
        <v>661</v>
      </c>
      <c r="LBI3" s="111" t="s">
        <v>661</v>
      </c>
      <c r="LBJ3" s="111" t="s">
        <v>661</v>
      </c>
      <c r="LBK3" s="111" t="s">
        <v>661</v>
      </c>
      <c r="LBL3" s="111" t="s">
        <v>661</v>
      </c>
      <c r="LBM3" s="111" t="s">
        <v>661</v>
      </c>
      <c r="LBN3" s="111" t="s">
        <v>661</v>
      </c>
      <c r="LBO3" s="111" t="s">
        <v>661</v>
      </c>
      <c r="LBP3" s="111" t="s">
        <v>661</v>
      </c>
      <c r="LBQ3" s="111" t="s">
        <v>661</v>
      </c>
      <c r="LBR3" s="111" t="s">
        <v>661</v>
      </c>
      <c r="LBS3" s="111" t="s">
        <v>661</v>
      </c>
      <c r="LBT3" s="111" t="s">
        <v>661</v>
      </c>
      <c r="LBU3" s="111" t="s">
        <v>661</v>
      </c>
      <c r="LBV3" s="111" t="s">
        <v>661</v>
      </c>
      <c r="LBW3" s="111" t="s">
        <v>661</v>
      </c>
      <c r="LBX3" s="111" t="s">
        <v>661</v>
      </c>
      <c r="LBY3" s="111" t="s">
        <v>661</v>
      </c>
      <c r="LBZ3" s="111" t="s">
        <v>661</v>
      </c>
      <c r="LCA3" s="111" t="s">
        <v>661</v>
      </c>
      <c r="LCB3" s="111" t="s">
        <v>661</v>
      </c>
      <c r="LCC3" s="111" t="s">
        <v>661</v>
      </c>
      <c r="LCD3" s="111" t="s">
        <v>661</v>
      </c>
      <c r="LCE3" s="111" t="s">
        <v>661</v>
      </c>
      <c r="LCF3" s="111" t="s">
        <v>661</v>
      </c>
      <c r="LCG3" s="111" t="s">
        <v>661</v>
      </c>
      <c r="LCH3" s="111" t="s">
        <v>661</v>
      </c>
      <c r="LCI3" s="111" t="s">
        <v>661</v>
      </c>
      <c r="LCJ3" s="111" t="s">
        <v>661</v>
      </c>
      <c r="LCK3" s="111" t="s">
        <v>661</v>
      </c>
      <c r="LCL3" s="111" t="s">
        <v>661</v>
      </c>
      <c r="LCM3" s="111" t="s">
        <v>661</v>
      </c>
      <c r="LCN3" s="111" t="s">
        <v>661</v>
      </c>
      <c r="LCO3" s="111" t="s">
        <v>661</v>
      </c>
      <c r="LCP3" s="111" t="s">
        <v>661</v>
      </c>
      <c r="LCQ3" s="111" t="s">
        <v>661</v>
      </c>
      <c r="LCR3" s="111" t="s">
        <v>661</v>
      </c>
      <c r="LCS3" s="111" t="s">
        <v>661</v>
      </c>
      <c r="LCT3" s="111" t="s">
        <v>661</v>
      </c>
      <c r="LCU3" s="111" t="s">
        <v>661</v>
      </c>
      <c r="LCV3" s="111" t="s">
        <v>661</v>
      </c>
      <c r="LCW3" s="111" t="s">
        <v>661</v>
      </c>
      <c r="LCX3" s="111" t="s">
        <v>661</v>
      </c>
      <c r="LCY3" s="111" t="s">
        <v>661</v>
      </c>
      <c r="LCZ3" s="111" t="s">
        <v>661</v>
      </c>
      <c r="LDA3" s="111" t="s">
        <v>661</v>
      </c>
      <c r="LDB3" s="111" t="s">
        <v>661</v>
      </c>
      <c r="LDC3" s="111" t="s">
        <v>661</v>
      </c>
      <c r="LDD3" s="111" t="s">
        <v>661</v>
      </c>
      <c r="LDE3" s="111" t="s">
        <v>661</v>
      </c>
      <c r="LDF3" s="111" t="s">
        <v>661</v>
      </c>
      <c r="LDG3" s="111" t="s">
        <v>661</v>
      </c>
      <c r="LDH3" s="111" t="s">
        <v>661</v>
      </c>
      <c r="LDI3" s="111" t="s">
        <v>661</v>
      </c>
      <c r="LDJ3" s="111" t="s">
        <v>661</v>
      </c>
      <c r="LDK3" s="111" t="s">
        <v>661</v>
      </c>
      <c r="LDL3" s="111" t="s">
        <v>661</v>
      </c>
      <c r="LDM3" s="111" t="s">
        <v>661</v>
      </c>
      <c r="LDN3" s="111" t="s">
        <v>661</v>
      </c>
      <c r="LDO3" s="111" t="s">
        <v>661</v>
      </c>
      <c r="LDP3" s="111" t="s">
        <v>661</v>
      </c>
      <c r="LDQ3" s="111" t="s">
        <v>661</v>
      </c>
      <c r="LDR3" s="111" t="s">
        <v>661</v>
      </c>
      <c r="LDS3" s="111" t="s">
        <v>661</v>
      </c>
      <c r="LDT3" s="111" t="s">
        <v>661</v>
      </c>
      <c r="LDU3" s="111" t="s">
        <v>661</v>
      </c>
      <c r="LDV3" s="111" t="s">
        <v>661</v>
      </c>
      <c r="LDW3" s="111" t="s">
        <v>661</v>
      </c>
      <c r="LDX3" s="111" t="s">
        <v>661</v>
      </c>
      <c r="LDY3" s="111" t="s">
        <v>661</v>
      </c>
      <c r="LDZ3" s="111" t="s">
        <v>661</v>
      </c>
      <c r="LEA3" s="111" t="s">
        <v>661</v>
      </c>
      <c r="LEB3" s="111" t="s">
        <v>661</v>
      </c>
      <c r="LEC3" s="111" t="s">
        <v>661</v>
      </c>
      <c r="LED3" s="111" t="s">
        <v>661</v>
      </c>
      <c r="LEE3" s="111" t="s">
        <v>661</v>
      </c>
      <c r="LEF3" s="111" t="s">
        <v>661</v>
      </c>
      <c r="LEG3" s="111" t="s">
        <v>661</v>
      </c>
      <c r="LEH3" s="111" t="s">
        <v>661</v>
      </c>
      <c r="LEI3" s="111" t="s">
        <v>661</v>
      </c>
      <c r="LEJ3" s="111" t="s">
        <v>661</v>
      </c>
      <c r="LEK3" s="111" t="s">
        <v>661</v>
      </c>
      <c r="LEL3" s="111" t="s">
        <v>661</v>
      </c>
      <c r="LEM3" s="111" t="s">
        <v>661</v>
      </c>
      <c r="LEN3" s="111" t="s">
        <v>661</v>
      </c>
      <c r="LEO3" s="111" t="s">
        <v>661</v>
      </c>
      <c r="LEP3" s="111" t="s">
        <v>661</v>
      </c>
      <c r="LEQ3" s="111" t="s">
        <v>661</v>
      </c>
      <c r="LER3" s="111" t="s">
        <v>661</v>
      </c>
      <c r="LES3" s="111" t="s">
        <v>661</v>
      </c>
      <c r="LET3" s="111" t="s">
        <v>661</v>
      </c>
      <c r="LEU3" s="111" t="s">
        <v>661</v>
      </c>
      <c r="LEV3" s="111" t="s">
        <v>661</v>
      </c>
      <c r="LEW3" s="111" t="s">
        <v>661</v>
      </c>
      <c r="LEX3" s="111" t="s">
        <v>661</v>
      </c>
      <c r="LEY3" s="111" t="s">
        <v>661</v>
      </c>
      <c r="LEZ3" s="111" t="s">
        <v>661</v>
      </c>
      <c r="LFA3" s="111" t="s">
        <v>661</v>
      </c>
      <c r="LFB3" s="111" t="s">
        <v>661</v>
      </c>
      <c r="LFC3" s="111" t="s">
        <v>661</v>
      </c>
      <c r="LFD3" s="111" t="s">
        <v>661</v>
      </c>
      <c r="LFE3" s="111" t="s">
        <v>661</v>
      </c>
      <c r="LFF3" s="111" t="s">
        <v>661</v>
      </c>
      <c r="LFG3" s="111" t="s">
        <v>661</v>
      </c>
      <c r="LFH3" s="111" t="s">
        <v>661</v>
      </c>
      <c r="LFI3" s="111" t="s">
        <v>661</v>
      </c>
      <c r="LFJ3" s="111" t="s">
        <v>661</v>
      </c>
      <c r="LFK3" s="111" t="s">
        <v>661</v>
      </c>
      <c r="LFL3" s="111" t="s">
        <v>661</v>
      </c>
      <c r="LFM3" s="111" t="s">
        <v>661</v>
      </c>
      <c r="LFN3" s="111" t="s">
        <v>661</v>
      </c>
      <c r="LFO3" s="111" t="s">
        <v>661</v>
      </c>
      <c r="LFP3" s="111" t="s">
        <v>661</v>
      </c>
      <c r="LFQ3" s="111" t="s">
        <v>661</v>
      </c>
      <c r="LFR3" s="111" t="s">
        <v>661</v>
      </c>
      <c r="LFS3" s="111" t="s">
        <v>661</v>
      </c>
      <c r="LFT3" s="111" t="s">
        <v>661</v>
      </c>
      <c r="LFU3" s="111" t="s">
        <v>661</v>
      </c>
      <c r="LFV3" s="111" t="s">
        <v>661</v>
      </c>
      <c r="LFW3" s="111" t="s">
        <v>661</v>
      </c>
      <c r="LFX3" s="111" t="s">
        <v>661</v>
      </c>
      <c r="LFY3" s="111" t="s">
        <v>661</v>
      </c>
      <c r="LFZ3" s="111" t="s">
        <v>661</v>
      </c>
      <c r="LGA3" s="111" t="s">
        <v>661</v>
      </c>
      <c r="LGB3" s="111" t="s">
        <v>661</v>
      </c>
      <c r="LGC3" s="111" t="s">
        <v>661</v>
      </c>
      <c r="LGD3" s="111" t="s">
        <v>661</v>
      </c>
      <c r="LGE3" s="111" t="s">
        <v>661</v>
      </c>
      <c r="LGF3" s="111" t="s">
        <v>661</v>
      </c>
      <c r="LGG3" s="111" t="s">
        <v>661</v>
      </c>
      <c r="LGH3" s="111" t="s">
        <v>661</v>
      </c>
      <c r="LGI3" s="111" t="s">
        <v>661</v>
      </c>
      <c r="LGJ3" s="111" t="s">
        <v>661</v>
      </c>
      <c r="LGK3" s="111" t="s">
        <v>661</v>
      </c>
      <c r="LGL3" s="111" t="s">
        <v>661</v>
      </c>
      <c r="LGM3" s="111" t="s">
        <v>661</v>
      </c>
      <c r="LGN3" s="111" t="s">
        <v>661</v>
      </c>
      <c r="LGO3" s="111" t="s">
        <v>661</v>
      </c>
      <c r="LGP3" s="111" t="s">
        <v>661</v>
      </c>
      <c r="LGQ3" s="111" t="s">
        <v>661</v>
      </c>
      <c r="LGR3" s="111" t="s">
        <v>661</v>
      </c>
      <c r="LGS3" s="111" t="s">
        <v>661</v>
      </c>
      <c r="LGT3" s="111" t="s">
        <v>661</v>
      </c>
      <c r="LGU3" s="111" t="s">
        <v>661</v>
      </c>
      <c r="LGV3" s="111" t="s">
        <v>661</v>
      </c>
      <c r="LGW3" s="111" t="s">
        <v>661</v>
      </c>
      <c r="LGX3" s="111" t="s">
        <v>661</v>
      </c>
      <c r="LGY3" s="111" t="s">
        <v>661</v>
      </c>
      <c r="LGZ3" s="111" t="s">
        <v>661</v>
      </c>
      <c r="LHA3" s="111" t="s">
        <v>661</v>
      </c>
      <c r="LHB3" s="111" t="s">
        <v>661</v>
      </c>
      <c r="LHC3" s="111" t="s">
        <v>661</v>
      </c>
      <c r="LHD3" s="111" t="s">
        <v>661</v>
      </c>
      <c r="LHE3" s="111" t="s">
        <v>661</v>
      </c>
      <c r="LHF3" s="111" t="s">
        <v>661</v>
      </c>
      <c r="LHG3" s="111" t="s">
        <v>661</v>
      </c>
      <c r="LHH3" s="111" t="s">
        <v>661</v>
      </c>
      <c r="LHI3" s="111" t="s">
        <v>661</v>
      </c>
      <c r="LHJ3" s="111" t="s">
        <v>661</v>
      </c>
      <c r="LHK3" s="111" t="s">
        <v>661</v>
      </c>
      <c r="LHL3" s="111" t="s">
        <v>661</v>
      </c>
      <c r="LHM3" s="111" t="s">
        <v>661</v>
      </c>
      <c r="LHN3" s="111" t="s">
        <v>661</v>
      </c>
      <c r="LHO3" s="111" t="s">
        <v>661</v>
      </c>
      <c r="LHP3" s="111" t="s">
        <v>661</v>
      </c>
      <c r="LHQ3" s="111" t="s">
        <v>661</v>
      </c>
      <c r="LHR3" s="111" t="s">
        <v>661</v>
      </c>
      <c r="LHS3" s="111" t="s">
        <v>661</v>
      </c>
      <c r="LHT3" s="111" t="s">
        <v>661</v>
      </c>
      <c r="LHU3" s="111" t="s">
        <v>661</v>
      </c>
      <c r="LHV3" s="111" t="s">
        <v>661</v>
      </c>
      <c r="LHW3" s="111" t="s">
        <v>661</v>
      </c>
      <c r="LHX3" s="111" t="s">
        <v>661</v>
      </c>
      <c r="LHY3" s="111" t="s">
        <v>661</v>
      </c>
      <c r="LHZ3" s="111" t="s">
        <v>661</v>
      </c>
      <c r="LIA3" s="111" t="s">
        <v>661</v>
      </c>
      <c r="LIB3" s="111" t="s">
        <v>661</v>
      </c>
      <c r="LIC3" s="111" t="s">
        <v>661</v>
      </c>
      <c r="LID3" s="111" t="s">
        <v>661</v>
      </c>
      <c r="LIE3" s="111" t="s">
        <v>661</v>
      </c>
      <c r="LIF3" s="111" t="s">
        <v>661</v>
      </c>
      <c r="LIG3" s="111" t="s">
        <v>661</v>
      </c>
      <c r="LIH3" s="111" t="s">
        <v>661</v>
      </c>
      <c r="LII3" s="111" t="s">
        <v>661</v>
      </c>
      <c r="LIJ3" s="111" t="s">
        <v>661</v>
      </c>
      <c r="LIK3" s="111" t="s">
        <v>661</v>
      </c>
      <c r="LIL3" s="111" t="s">
        <v>661</v>
      </c>
      <c r="LIM3" s="111" t="s">
        <v>661</v>
      </c>
      <c r="LIN3" s="111" t="s">
        <v>661</v>
      </c>
      <c r="LIO3" s="111" t="s">
        <v>661</v>
      </c>
      <c r="LIP3" s="111" t="s">
        <v>661</v>
      </c>
      <c r="LIQ3" s="111" t="s">
        <v>661</v>
      </c>
      <c r="LIR3" s="111" t="s">
        <v>661</v>
      </c>
      <c r="LIS3" s="111" t="s">
        <v>661</v>
      </c>
      <c r="LIT3" s="111" t="s">
        <v>661</v>
      </c>
      <c r="LIU3" s="111" t="s">
        <v>661</v>
      </c>
      <c r="LIV3" s="111" t="s">
        <v>661</v>
      </c>
      <c r="LIW3" s="111" t="s">
        <v>661</v>
      </c>
      <c r="LIX3" s="111" t="s">
        <v>661</v>
      </c>
      <c r="LIY3" s="111" t="s">
        <v>661</v>
      </c>
      <c r="LIZ3" s="111" t="s">
        <v>661</v>
      </c>
      <c r="LJA3" s="111" t="s">
        <v>661</v>
      </c>
      <c r="LJB3" s="111" t="s">
        <v>661</v>
      </c>
      <c r="LJC3" s="111" t="s">
        <v>661</v>
      </c>
      <c r="LJD3" s="111" t="s">
        <v>661</v>
      </c>
      <c r="LJE3" s="111" t="s">
        <v>661</v>
      </c>
      <c r="LJF3" s="111" t="s">
        <v>661</v>
      </c>
      <c r="LJG3" s="111" t="s">
        <v>661</v>
      </c>
      <c r="LJH3" s="111" t="s">
        <v>661</v>
      </c>
      <c r="LJI3" s="111" t="s">
        <v>661</v>
      </c>
      <c r="LJJ3" s="111" t="s">
        <v>661</v>
      </c>
      <c r="LJK3" s="111" t="s">
        <v>661</v>
      </c>
      <c r="LJL3" s="111" t="s">
        <v>661</v>
      </c>
      <c r="LJM3" s="111" t="s">
        <v>661</v>
      </c>
      <c r="LJN3" s="111" t="s">
        <v>661</v>
      </c>
      <c r="LJO3" s="111" t="s">
        <v>661</v>
      </c>
      <c r="LJP3" s="111" t="s">
        <v>661</v>
      </c>
      <c r="LJQ3" s="111" t="s">
        <v>661</v>
      </c>
      <c r="LJR3" s="111" t="s">
        <v>661</v>
      </c>
      <c r="LJS3" s="111" t="s">
        <v>661</v>
      </c>
      <c r="LJT3" s="111" t="s">
        <v>661</v>
      </c>
      <c r="LJU3" s="111" t="s">
        <v>661</v>
      </c>
      <c r="LJV3" s="111" t="s">
        <v>661</v>
      </c>
      <c r="LJW3" s="111" t="s">
        <v>661</v>
      </c>
      <c r="LJX3" s="111" t="s">
        <v>661</v>
      </c>
      <c r="LJY3" s="111" t="s">
        <v>661</v>
      </c>
      <c r="LJZ3" s="111" t="s">
        <v>661</v>
      </c>
      <c r="LKA3" s="111" t="s">
        <v>661</v>
      </c>
      <c r="LKB3" s="111" t="s">
        <v>661</v>
      </c>
      <c r="LKC3" s="111" t="s">
        <v>661</v>
      </c>
      <c r="LKD3" s="111" t="s">
        <v>661</v>
      </c>
      <c r="LKE3" s="111" t="s">
        <v>661</v>
      </c>
      <c r="LKF3" s="111" t="s">
        <v>661</v>
      </c>
      <c r="LKG3" s="111" t="s">
        <v>661</v>
      </c>
      <c r="LKH3" s="111" t="s">
        <v>661</v>
      </c>
      <c r="LKI3" s="111" t="s">
        <v>661</v>
      </c>
      <c r="LKJ3" s="111" t="s">
        <v>661</v>
      </c>
      <c r="LKK3" s="111" t="s">
        <v>661</v>
      </c>
      <c r="LKL3" s="111" t="s">
        <v>661</v>
      </c>
      <c r="LKM3" s="111" t="s">
        <v>661</v>
      </c>
      <c r="LKN3" s="111" t="s">
        <v>661</v>
      </c>
      <c r="LKO3" s="111" t="s">
        <v>661</v>
      </c>
      <c r="LKP3" s="111" t="s">
        <v>661</v>
      </c>
      <c r="LKQ3" s="111" t="s">
        <v>661</v>
      </c>
      <c r="LKR3" s="111" t="s">
        <v>661</v>
      </c>
      <c r="LKS3" s="111" t="s">
        <v>661</v>
      </c>
      <c r="LKT3" s="111" t="s">
        <v>661</v>
      </c>
      <c r="LKU3" s="111" t="s">
        <v>661</v>
      </c>
      <c r="LKV3" s="111" t="s">
        <v>661</v>
      </c>
      <c r="LKW3" s="111" t="s">
        <v>661</v>
      </c>
      <c r="LKX3" s="111" t="s">
        <v>661</v>
      </c>
      <c r="LKY3" s="111" t="s">
        <v>661</v>
      </c>
      <c r="LKZ3" s="111" t="s">
        <v>661</v>
      </c>
      <c r="LLA3" s="111" t="s">
        <v>661</v>
      </c>
      <c r="LLB3" s="111" t="s">
        <v>661</v>
      </c>
      <c r="LLC3" s="111" t="s">
        <v>661</v>
      </c>
      <c r="LLD3" s="111" t="s">
        <v>661</v>
      </c>
      <c r="LLE3" s="111" t="s">
        <v>661</v>
      </c>
      <c r="LLF3" s="111" t="s">
        <v>661</v>
      </c>
      <c r="LLG3" s="111" t="s">
        <v>661</v>
      </c>
      <c r="LLH3" s="111" t="s">
        <v>661</v>
      </c>
      <c r="LLI3" s="111" t="s">
        <v>661</v>
      </c>
      <c r="LLJ3" s="111" t="s">
        <v>661</v>
      </c>
      <c r="LLK3" s="111" t="s">
        <v>661</v>
      </c>
      <c r="LLL3" s="111" t="s">
        <v>661</v>
      </c>
      <c r="LLM3" s="111" t="s">
        <v>661</v>
      </c>
      <c r="LLN3" s="111" t="s">
        <v>661</v>
      </c>
      <c r="LLO3" s="111" t="s">
        <v>661</v>
      </c>
      <c r="LLP3" s="111" t="s">
        <v>661</v>
      </c>
      <c r="LLQ3" s="111" t="s">
        <v>661</v>
      </c>
      <c r="LLR3" s="111" t="s">
        <v>661</v>
      </c>
      <c r="LLS3" s="111" t="s">
        <v>661</v>
      </c>
      <c r="LLT3" s="111" t="s">
        <v>661</v>
      </c>
      <c r="LLU3" s="111" t="s">
        <v>661</v>
      </c>
      <c r="LLV3" s="111" t="s">
        <v>661</v>
      </c>
      <c r="LLW3" s="111" t="s">
        <v>661</v>
      </c>
      <c r="LLX3" s="111" t="s">
        <v>661</v>
      </c>
      <c r="LLY3" s="111" t="s">
        <v>661</v>
      </c>
      <c r="LLZ3" s="111" t="s">
        <v>661</v>
      </c>
      <c r="LMA3" s="111" t="s">
        <v>661</v>
      </c>
      <c r="LMB3" s="111" t="s">
        <v>661</v>
      </c>
      <c r="LMC3" s="111" t="s">
        <v>661</v>
      </c>
      <c r="LMD3" s="111" t="s">
        <v>661</v>
      </c>
      <c r="LME3" s="111" t="s">
        <v>661</v>
      </c>
      <c r="LMF3" s="111" t="s">
        <v>661</v>
      </c>
      <c r="LMG3" s="111" t="s">
        <v>661</v>
      </c>
      <c r="LMH3" s="111" t="s">
        <v>661</v>
      </c>
      <c r="LMI3" s="111" t="s">
        <v>661</v>
      </c>
      <c r="LMJ3" s="111" t="s">
        <v>661</v>
      </c>
      <c r="LMK3" s="111" t="s">
        <v>661</v>
      </c>
      <c r="LML3" s="111" t="s">
        <v>661</v>
      </c>
      <c r="LMM3" s="111" t="s">
        <v>661</v>
      </c>
      <c r="LMN3" s="111" t="s">
        <v>661</v>
      </c>
      <c r="LMO3" s="111" t="s">
        <v>661</v>
      </c>
      <c r="LMP3" s="111" t="s">
        <v>661</v>
      </c>
      <c r="LMQ3" s="111" t="s">
        <v>661</v>
      </c>
      <c r="LMR3" s="111" t="s">
        <v>661</v>
      </c>
      <c r="LMS3" s="111" t="s">
        <v>661</v>
      </c>
      <c r="LMT3" s="111" t="s">
        <v>661</v>
      </c>
      <c r="LMU3" s="111" t="s">
        <v>661</v>
      </c>
      <c r="LMV3" s="111" t="s">
        <v>661</v>
      </c>
      <c r="LMW3" s="111" t="s">
        <v>661</v>
      </c>
      <c r="LMX3" s="111" t="s">
        <v>661</v>
      </c>
      <c r="LMY3" s="111" t="s">
        <v>661</v>
      </c>
      <c r="LMZ3" s="111" t="s">
        <v>661</v>
      </c>
      <c r="LNA3" s="111" t="s">
        <v>661</v>
      </c>
      <c r="LNB3" s="111" t="s">
        <v>661</v>
      </c>
      <c r="LNC3" s="111" t="s">
        <v>661</v>
      </c>
      <c r="LND3" s="111" t="s">
        <v>661</v>
      </c>
      <c r="LNE3" s="111" t="s">
        <v>661</v>
      </c>
      <c r="LNF3" s="111" t="s">
        <v>661</v>
      </c>
      <c r="LNG3" s="111" t="s">
        <v>661</v>
      </c>
      <c r="LNH3" s="111" t="s">
        <v>661</v>
      </c>
      <c r="LNI3" s="111" t="s">
        <v>661</v>
      </c>
      <c r="LNJ3" s="111" t="s">
        <v>661</v>
      </c>
      <c r="LNK3" s="111" t="s">
        <v>661</v>
      </c>
      <c r="LNL3" s="111" t="s">
        <v>661</v>
      </c>
      <c r="LNM3" s="111" t="s">
        <v>661</v>
      </c>
      <c r="LNN3" s="111" t="s">
        <v>661</v>
      </c>
      <c r="LNO3" s="111" t="s">
        <v>661</v>
      </c>
      <c r="LNP3" s="111" t="s">
        <v>661</v>
      </c>
      <c r="LNQ3" s="111" t="s">
        <v>661</v>
      </c>
      <c r="LNR3" s="111" t="s">
        <v>661</v>
      </c>
      <c r="LNS3" s="111" t="s">
        <v>661</v>
      </c>
      <c r="LNT3" s="111" t="s">
        <v>661</v>
      </c>
      <c r="LNU3" s="111" t="s">
        <v>661</v>
      </c>
      <c r="LNV3" s="111" t="s">
        <v>661</v>
      </c>
      <c r="LNW3" s="111" t="s">
        <v>661</v>
      </c>
      <c r="LNX3" s="111" t="s">
        <v>661</v>
      </c>
      <c r="LNY3" s="111" t="s">
        <v>661</v>
      </c>
      <c r="LNZ3" s="111" t="s">
        <v>661</v>
      </c>
      <c r="LOA3" s="111" t="s">
        <v>661</v>
      </c>
      <c r="LOB3" s="111" t="s">
        <v>661</v>
      </c>
      <c r="LOC3" s="111" t="s">
        <v>661</v>
      </c>
      <c r="LOD3" s="111" t="s">
        <v>661</v>
      </c>
      <c r="LOE3" s="111" t="s">
        <v>661</v>
      </c>
      <c r="LOF3" s="111" t="s">
        <v>661</v>
      </c>
      <c r="LOG3" s="111" t="s">
        <v>661</v>
      </c>
      <c r="LOH3" s="111" t="s">
        <v>661</v>
      </c>
      <c r="LOI3" s="111" t="s">
        <v>661</v>
      </c>
      <c r="LOJ3" s="111" t="s">
        <v>661</v>
      </c>
      <c r="LOK3" s="111" t="s">
        <v>661</v>
      </c>
      <c r="LOL3" s="111" t="s">
        <v>661</v>
      </c>
      <c r="LOM3" s="111" t="s">
        <v>661</v>
      </c>
      <c r="LON3" s="111" t="s">
        <v>661</v>
      </c>
      <c r="LOO3" s="111" t="s">
        <v>661</v>
      </c>
      <c r="LOP3" s="111" t="s">
        <v>661</v>
      </c>
      <c r="LOQ3" s="111" t="s">
        <v>661</v>
      </c>
      <c r="LOR3" s="111" t="s">
        <v>661</v>
      </c>
      <c r="LOS3" s="111" t="s">
        <v>661</v>
      </c>
      <c r="LOT3" s="111" t="s">
        <v>661</v>
      </c>
      <c r="LOU3" s="111" t="s">
        <v>661</v>
      </c>
      <c r="LOV3" s="111" t="s">
        <v>661</v>
      </c>
      <c r="LOW3" s="111" t="s">
        <v>661</v>
      </c>
      <c r="LOX3" s="111" t="s">
        <v>661</v>
      </c>
      <c r="LOY3" s="111" t="s">
        <v>661</v>
      </c>
      <c r="LOZ3" s="111" t="s">
        <v>661</v>
      </c>
      <c r="LPA3" s="111" t="s">
        <v>661</v>
      </c>
      <c r="LPB3" s="111" t="s">
        <v>661</v>
      </c>
      <c r="LPC3" s="111" t="s">
        <v>661</v>
      </c>
      <c r="LPD3" s="111" t="s">
        <v>661</v>
      </c>
      <c r="LPE3" s="111" t="s">
        <v>661</v>
      </c>
      <c r="LPF3" s="111" t="s">
        <v>661</v>
      </c>
      <c r="LPG3" s="111" t="s">
        <v>661</v>
      </c>
      <c r="LPH3" s="111" t="s">
        <v>661</v>
      </c>
      <c r="LPI3" s="111" t="s">
        <v>661</v>
      </c>
      <c r="LPJ3" s="111" t="s">
        <v>661</v>
      </c>
      <c r="LPK3" s="111" t="s">
        <v>661</v>
      </c>
      <c r="LPL3" s="111" t="s">
        <v>661</v>
      </c>
      <c r="LPM3" s="111" t="s">
        <v>661</v>
      </c>
      <c r="LPN3" s="111" t="s">
        <v>661</v>
      </c>
      <c r="LPO3" s="111" t="s">
        <v>661</v>
      </c>
      <c r="LPP3" s="111" t="s">
        <v>661</v>
      </c>
      <c r="LPQ3" s="111" t="s">
        <v>661</v>
      </c>
      <c r="LPR3" s="111" t="s">
        <v>661</v>
      </c>
      <c r="LPS3" s="111" t="s">
        <v>661</v>
      </c>
      <c r="LPT3" s="111" t="s">
        <v>661</v>
      </c>
      <c r="LPU3" s="111" t="s">
        <v>661</v>
      </c>
      <c r="LPV3" s="111" t="s">
        <v>661</v>
      </c>
      <c r="LPW3" s="111" t="s">
        <v>661</v>
      </c>
      <c r="LPX3" s="111" t="s">
        <v>661</v>
      </c>
      <c r="LPY3" s="111" t="s">
        <v>661</v>
      </c>
      <c r="LPZ3" s="111" t="s">
        <v>661</v>
      </c>
      <c r="LQA3" s="111" t="s">
        <v>661</v>
      </c>
      <c r="LQB3" s="111" t="s">
        <v>661</v>
      </c>
      <c r="LQC3" s="111" t="s">
        <v>661</v>
      </c>
      <c r="LQD3" s="111" t="s">
        <v>661</v>
      </c>
      <c r="LQE3" s="111" t="s">
        <v>661</v>
      </c>
      <c r="LQF3" s="111" t="s">
        <v>661</v>
      </c>
      <c r="LQG3" s="111" t="s">
        <v>661</v>
      </c>
      <c r="LQH3" s="111" t="s">
        <v>661</v>
      </c>
      <c r="LQI3" s="111" t="s">
        <v>661</v>
      </c>
      <c r="LQJ3" s="111" t="s">
        <v>661</v>
      </c>
      <c r="LQK3" s="111" t="s">
        <v>661</v>
      </c>
      <c r="LQL3" s="111" t="s">
        <v>661</v>
      </c>
      <c r="LQM3" s="111" t="s">
        <v>661</v>
      </c>
      <c r="LQN3" s="111" t="s">
        <v>661</v>
      </c>
      <c r="LQO3" s="111" t="s">
        <v>661</v>
      </c>
      <c r="LQP3" s="111" t="s">
        <v>661</v>
      </c>
      <c r="LQQ3" s="111" t="s">
        <v>661</v>
      </c>
      <c r="LQR3" s="111" t="s">
        <v>661</v>
      </c>
      <c r="LQS3" s="111" t="s">
        <v>661</v>
      </c>
      <c r="LQT3" s="111" t="s">
        <v>661</v>
      </c>
      <c r="LQU3" s="111" t="s">
        <v>661</v>
      </c>
      <c r="LQV3" s="111" t="s">
        <v>661</v>
      </c>
      <c r="LQW3" s="111" t="s">
        <v>661</v>
      </c>
      <c r="LQX3" s="111" t="s">
        <v>661</v>
      </c>
      <c r="LQY3" s="111" t="s">
        <v>661</v>
      </c>
      <c r="LQZ3" s="111" t="s">
        <v>661</v>
      </c>
      <c r="LRA3" s="111" t="s">
        <v>661</v>
      </c>
      <c r="LRB3" s="111" t="s">
        <v>661</v>
      </c>
      <c r="LRC3" s="111" t="s">
        <v>661</v>
      </c>
      <c r="LRD3" s="111" t="s">
        <v>661</v>
      </c>
      <c r="LRE3" s="111" t="s">
        <v>661</v>
      </c>
      <c r="LRF3" s="111" t="s">
        <v>661</v>
      </c>
      <c r="LRG3" s="111" t="s">
        <v>661</v>
      </c>
      <c r="LRH3" s="111" t="s">
        <v>661</v>
      </c>
      <c r="LRI3" s="111" t="s">
        <v>661</v>
      </c>
      <c r="LRJ3" s="111" t="s">
        <v>661</v>
      </c>
      <c r="LRK3" s="111" t="s">
        <v>661</v>
      </c>
      <c r="LRL3" s="111" t="s">
        <v>661</v>
      </c>
      <c r="LRM3" s="111" t="s">
        <v>661</v>
      </c>
      <c r="LRN3" s="111" t="s">
        <v>661</v>
      </c>
      <c r="LRO3" s="111" t="s">
        <v>661</v>
      </c>
      <c r="LRP3" s="111" t="s">
        <v>661</v>
      </c>
      <c r="LRQ3" s="111" t="s">
        <v>661</v>
      </c>
      <c r="LRR3" s="111" t="s">
        <v>661</v>
      </c>
      <c r="LRS3" s="111" t="s">
        <v>661</v>
      </c>
      <c r="LRT3" s="111" t="s">
        <v>661</v>
      </c>
      <c r="LRU3" s="111" t="s">
        <v>661</v>
      </c>
      <c r="LRV3" s="111" t="s">
        <v>661</v>
      </c>
      <c r="LRW3" s="111" t="s">
        <v>661</v>
      </c>
      <c r="LRX3" s="111" t="s">
        <v>661</v>
      </c>
      <c r="LRY3" s="111" t="s">
        <v>661</v>
      </c>
      <c r="LRZ3" s="111" t="s">
        <v>661</v>
      </c>
      <c r="LSA3" s="111" t="s">
        <v>661</v>
      </c>
      <c r="LSB3" s="111" t="s">
        <v>661</v>
      </c>
      <c r="LSC3" s="111" t="s">
        <v>661</v>
      </c>
      <c r="LSD3" s="111" t="s">
        <v>661</v>
      </c>
      <c r="LSE3" s="111" t="s">
        <v>661</v>
      </c>
      <c r="LSF3" s="111" t="s">
        <v>661</v>
      </c>
      <c r="LSG3" s="111" t="s">
        <v>661</v>
      </c>
      <c r="LSH3" s="111" t="s">
        <v>661</v>
      </c>
      <c r="LSI3" s="111" t="s">
        <v>661</v>
      </c>
      <c r="LSJ3" s="111" t="s">
        <v>661</v>
      </c>
      <c r="LSK3" s="111" t="s">
        <v>661</v>
      </c>
      <c r="LSL3" s="111" t="s">
        <v>661</v>
      </c>
      <c r="LSM3" s="111" t="s">
        <v>661</v>
      </c>
      <c r="LSN3" s="111" t="s">
        <v>661</v>
      </c>
      <c r="LSO3" s="111" t="s">
        <v>661</v>
      </c>
      <c r="LSP3" s="111" t="s">
        <v>661</v>
      </c>
      <c r="LSQ3" s="111" t="s">
        <v>661</v>
      </c>
      <c r="LSR3" s="111" t="s">
        <v>661</v>
      </c>
      <c r="LSS3" s="111" t="s">
        <v>661</v>
      </c>
      <c r="LST3" s="111" t="s">
        <v>661</v>
      </c>
      <c r="LSU3" s="111" t="s">
        <v>661</v>
      </c>
      <c r="LSV3" s="111" t="s">
        <v>661</v>
      </c>
      <c r="LSW3" s="111" t="s">
        <v>661</v>
      </c>
      <c r="LSX3" s="111" t="s">
        <v>661</v>
      </c>
      <c r="LSY3" s="111" t="s">
        <v>661</v>
      </c>
      <c r="LSZ3" s="111" t="s">
        <v>661</v>
      </c>
      <c r="LTA3" s="111" t="s">
        <v>661</v>
      </c>
      <c r="LTB3" s="111" t="s">
        <v>661</v>
      </c>
      <c r="LTC3" s="111" t="s">
        <v>661</v>
      </c>
      <c r="LTD3" s="111" t="s">
        <v>661</v>
      </c>
      <c r="LTE3" s="111" t="s">
        <v>661</v>
      </c>
      <c r="LTF3" s="111" t="s">
        <v>661</v>
      </c>
      <c r="LTG3" s="111" t="s">
        <v>661</v>
      </c>
      <c r="LTH3" s="111" t="s">
        <v>661</v>
      </c>
      <c r="LTI3" s="111" t="s">
        <v>661</v>
      </c>
      <c r="LTJ3" s="111" t="s">
        <v>661</v>
      </c>
      <c r="LTK3" s="111" t="s">
        <v>661</v>
      </c>
      <c r="LTL3" s="111" t="s">
        <v>661</v>
      </c>
      <c r="LTM3" s="111" t="s">
        <v>661</v>
      </c>
      <c r="LTN3" s="111" t="s">
        <v>661</v>
      </c>
      <c r="LTO3" s="111" t="s">
        <v>661</v>
      </c>
      <c r="LTP3" s="111" t="s">
        <v>661</v>
      </c>
      <c r="LTQ3" s="111" t="s">
        <v>661</v>
      </c>
      <c r="LTR3" s="111" t="s">
        <v>661</v>
      </c>
      <c r="LTS3" s="111" t="s">
        <v>661</v>
      </c>
      <c r="LTT3" s="111" t="s">
        <v>661</v>
      </c>
      <c r="LTU3" s="111" t="s">
        <v>661</v>
      </c>
      <c r="LTV3" s="111" t="s">
        <v>661</v>
      </c>
      <c r="LTW3" s="111" t="s">
        <v>661</v>
      </c>
      <c r="LTX3" s="111" t="s">
        <v>661</v>
      </c>
      <c r="LTY3" s="111" t="s">
        <v>661</v>
      </c>
      <c r="LTZ3" s="111" t="s">
        <v>661</v>
      </c>
      <c r="LUA3" s="111" t="s">
        <v>661</v>
      </c>
      <c r="LUB3" s="111" t="s">
        <v>661</v>
      </c>
      <c r="LUC3" s="111" t="s">
        <v>661</v>
      </c>
      <c r="LUD3" s="111" t="s">
        <v>661</v>
      </c>
      <c r="LUE3" s="111" t="s">
        <v>661</v>
      </c>
      <c r="LUF3" s="111" t="s">
        <v>661</v>
      </c>
      <c r="LUG3" s="111" t="s">
        <v>661</v>
      </c>
      <c r="LUH3" s="111" t="s">
        <v>661</v>
      </c>
      <c r="LUI3" s="111" t="s">
        <v>661</v>
      </c>
      <c r="LUJ3" s="111" t="s">
        <v>661</v>
      </c>
      <c r="LUK3" s="111" t="s">
        <v>661</v>
      </c>
      <c r="LUL3" s="111" t="s">
        <v>661</v>
      </c>
      <c r="LUM3" s="111" t="s">
        <v>661</v>
      </c>
      <c r="LUN3" s="111" t="s">
        <v>661</v>
      </c>
      <c r="LUO3" s="111" t="s">
        <v>661</v>
      </c>
      <c r="LUP3" s="111" t="s">
        <v>661</v>
      </c>
      <c r="LUQ3" s="111" t="s">
        <v>661</v>
      </c>
      <c r="LUR3" s="111" t="s">
        <v>661</v>
      </c>
      <c r="LUS3" s="111" t="s">
        <v>661</v>
      </c>
      <c r="LUT3" s="111" t="s">
        <v>661</v>
      </c>
      <c r="LUU3" s="111" t="s">
        <v>661</v>
      </c>
      <c r="LUV3" s="111" t="s">
        <v>661</v>
      </c>
      <c r="LUW3" s="111" t="s">
        <v>661</v>
      </c>
      <c r="LUX3" s="111" t="s">
        <v>661</v>
      </c>
      <c r="LUY3" s="111" t="s">
        <v>661</v>
      </c>
      <c r="LUZ3" s="111" t="s">
        <v>661</v>
      </c>
      <c r="LVA3" s="111" t="s">
        <v>661</v>
      </c>
      <c r="LVB3" s="111" t="s">
        <v>661</v>
      </c>
      <c r="LVC3" s="111" t="s">
        <v>661</v>
      </c>
      <c r="LVD3" s="111" t="s">
        <v>661</v>
      </c>
      <c r="LVE3" s="111" t="s">
        <v>661</v>
      </c>
      <c r="LVF3" s="111" t="s">
        <v>661</v>
      </c>
      <c r="LVG3" s="111" t="s">
        <v>661</v>
      </c>
      <c r="LVH3" s="111" t="s">
        <v>661</v>
      </c>
      <c r="LVI3" s="111" t="s">
        <v>661</v>
      </c>
      <c r="LVJ3" s="111" t="s">
        <v>661</v>
      </c>
      <c r="LVK3" s="111" t="s">
        <v>661</v>
      </c>
      <c r="LVL3" s="111" t="s">
        <v>661</v>
      </c>
      <c r="LVM3" s="111" t="s">
        <v>661</v>
      </c>
      <c r="LVN3" s="111" t="s">
        <v>661</v>
      </c>
      <c r="LVO3" s="111" t="s">
        <v>661</v>
      </c>
      <c r="LVP3" s="111" t="s">
        <v>661</v>
      </c>
      <c r="LVQ3" s="111" t="s">
        <v>661</v>
      </c>
      <c r="LVR3" s="111" t="s">
        <v>661</v>
      </c>
      <c r="LVS3" s="111" t="s">
        <v>661</v>
      </c>
      <c r="LVT3" s="111" t="s">
        <v>661</v>
      </c>
      <c r="LVU3" s="111" t="s">
        <v>661</v>
      </c>
      <c r="LVV3" s="111" t="s">
        <v>661</v>
      </c>
      <c r="LVW3" s="111" t="s">
        <v>661</v>
      </c>
      <c r="LVX3" s="111" t="s">
        <v>661</v>
      </c>
      <c r="LVY3" s="111" t="s">
        <v>661</v>
      </c>
      <c r="LVZ3" s="111" t="s">
        <v>661</v>
      </c>
      <c r="LWA3" s="111" t="s">
        <v>661</v>
      </c>
      <c r="LWB3" s="111" t="s">
        <v>661</v>
      </c>
      <c r="LWC3" s="111" t="s">
        <v>661</v>
      </c>
      <c r="LWD3" s="111" t="s">
        <v>661</v>
      </c>
      <c r="LWE3" s="111" t="s">
        <v>661</v>
      </c>
      <c r="LWF3" s="111" t="s">
        <v>661</v>
      </c>
      <c r="LWG3" s="111" t="s">
        <v>661</v>
      </c>
      <c r="LWH3" s="111" t="s">
        <v>661</v>
      </c>
      <c r="LWI3" s="111" t="s">
        <v>661</v>
      </c>
      <c r="LWJ3" s="111" t="s">
        <v>661</v>
      </c>
      <c r="LWK3" s="111" t="s">
        <v>661</v>
      </c>
      <c r="LWL3" s="111" t="s">
        <v>661</v>
      </c>
      <c r="LWM3" s="111" t="s">
        <v>661</v>
      </c>
      <c r="LWN3" s="111" t="s">
        <v>661</v>
      </c>
      <c r="LWO3" s="111" t="s">
        <v>661</v>
      </c>
      <c r="LWP3" s="111" t="s">
        <v>661</v>
      </c>
      <c r="LWQ3" s="111" t="s">
        <v>661</v>
      </c>
      <c r="LWR3" s="111" t="s">
        <v>661</v>
      </c>
      <c r="LWS3" s="111" t="s">
        <v>661</v>
      </c>
      <c r="LWT3" s="111" t="s">
        <v>661</v>
      </c>
      <c r="LWU3" s="111" t="s">
        <v>661</v>
      </c>
      <c r="LWV3" s="111" t="s">
        <v>661</v>
      </c>
      <c r="LWW3" s="111" t="s">
        <v>661</v>
      </c>
      <c r="LWX3" s="111" t="s">
        <v>661</v>
      </c>
      <c r="LWY3" s="111" t="s">
        <v>661</v>
      </c>
      <c r="LWZ3" s="111" t="s">
        <v>661</v>
      </c>
      <c r="LXA3" s="111" t="s">
        <v>661</v>
      </c>
      <c r="LXB3" s="111" t="s">
        <v>661</v>
      </c>
      <c r="LXC3" s="111" t="s">
        <v>661</v>
      </c>
      <c r="LXD3" s="111" t="s">
        <v>661</v>
      </c>
      <c r="LXE3" s="111" t="s">
        <v>661</v>
      </c>
      <c r="LXF3" s="111" t="s">
        <v>661</v>
      </c>
      <c r="LXG3" s="111" t="s">
        <v>661</v>
      </c>
      <c r="LXH3" s="111" t="s">
        <v>661</v>
      </c>
      <c r="LXI3" s="111" t="s">
        <v>661</v>
      </c>
      <c r="LXJ3" s="111" t="s">
        <v>661</v>
      </c>
      <c r="LXK3" s="111" t="s">
        <v>661</v>
      </c>
      <c r="LXL3" s="111" t="s">
        <v>661</v>
      </c>
      <c r="LXM3" s="111" t="s">
        <v>661</v>
      </c>
      <c r="LXN3" s="111" t="s">
        <v>661</v>
      </c>
      <c r="LXO3" s="111" t="s">
        <v>661</v>
      </c>
      <c r="LXP3" s="111" t="s">
        <v>661</v>
      </c>
      <c r="LXQ3" s="111" t="s">
        <v>661</v>
      </c>
      <c r="LXR3" s="111" t="s">
        <v>661</v>
      </c>
      <c r="LXS3" s="111" t="s">
        <v>661</v>
      </c>
      <c r="LXT3" s="111" t="s">
        <v>661</v>
      </c>
      <c r="LXU3" s="111" t="s">
        <v>661</v>
      </c>
      <c r="LXV3" s="111" t="s">
        <v>661</v>
      </c>
      <c r="LXW3" s="111" t="s">
        <v>661</v>
      </c>
      <c r="LXX3" s="111" t="s">
        <v>661</v>
      </c>
      <c r="LXY3" s="111" t="s">
        <v>661</v>
      </c>
      <c r="LXZ3" s="111" t="s">
        <v>661</v>
      </c>
      <c r="LYA3" s="111" t="s">
        <v>661</v>
      </c>
      <c r="LYB3" s="111" t="s">
        <v>661</v>
      </c>
      <c r="LYC3" s="111" t="s">
        <v>661</v>
      </c>
      <c r="LYD3" s="111" t="s">
        <v>661</v>
      </c>
      <c r="LYE3" s="111" t="s">
        <v>661</v>
      </c>
      <c r="LYF3" s="111" t="s">
        <v>661</v>
      </c>
      <c r="LYG3" s="111" t="s">
        <v>661</v>
      </c>
      <c r="LYH3" s="111" t="s">
        <v>661</v>
      </c>
      <c r="LYI3" s="111" t="s">
        <v>661</v>
      </c>
      <c r="LYJ3" s="111" t="s">
        <v>661</v>
      </c>
      <c r="LYK3" s="111" t="s">
        <v>661</v>
      </c>
      <c r="LYL3" s="111" t="s">
        <v>661</v>
      </c>
      <c r="LYM3" s="111" t="s">
        <v>661</v>
      </c>
      <c r="LYN3" s="111" t="s">
        <v>661</v>
      </c>
      <c r="LYO3" s="111" t="s">
        <v>661</v>
      </c>
      <c r="LYP3" s="111" t="s">
        <v>661</v>
      </c>
      <c r="LYQ3" s="111" t="s">
        <v>661</v>
      </c>
      <c r="LYR3" s="111" t="s">
        <v>661</v>
      </c>
      <c r="LYS3" s="111" t="s">
        <v>661</v>
      </c>
      <c r="LYT3" s="111" t="s">
        <v>661</v>
      </c>
      <c r="LYU3" s="111" t="s">
        <v>661</v>
      </c>
      <c r="LYV3" s="111" t="s">
        <v>661</v>
      </c>
      <c r="LYW3" s="111" t="s">
        <v>661</v>
      </c>
      <c r="LYX3" s="111" t="s">
        <v>661</v>
      </c>
      <c r="LYY3" s="111" t="s">
        <v>661</v>
      </c>
      <c r="LYZ3" s="111" t="s">
        <v>661</v>
      </c>
      <c r="LZA3" s="111" t="s">
        <v>661</v>
      </c>
      <c r="LZB3" s="111" t="s">
        <v>661</v>
      </c>
      <c r="LZC3" s="111" t="s">
        <v>661</v>
      </c>
      <c r="LZD3" s="111" t="s">
        <v>661</v>
      </c>
      <c r="LZE3" s="111" t="s">
        <v>661</v>
      </c>
      <c r="LZF3" s="111" t="s">
        <v>661</v>
      </c>
      <c r="LZG3" s="111" t="s">
        <v>661</v>
      </c>
      <c r="LZH3" s="111" t="s">
        <v>661</v>
      </c>
      <c r="LZI3" s="111" t="s">
        <v>661</v>
      </c>
      <c r="LZJ3" s="111" t="s">
        <v>661</v>
      </c>
      <c r="LZK3" s="111" t="s">
        <v>661</v>
      </c>
      <c r="LZL3" s="111" t="s">
        <v>661</v>
      </c>
      <c r="LZM3" s="111" t="s">
        <v>661</v>
      </c>
      <c r="LZN3" s="111" t="s">
        <v>661</v>
      </c>
      <c r="LZO3" s="111" t="s">
        <v>661</v>
      </c>
      <c r="LZP3" s="111" t="s">
        <v>661</v>
      </c>
      <c r="LZQ3" s="111" t="s">
        <v>661</v>
      </c>
      <c r="LZR3" s="111" t="s">
        <v>661</v>
      </c>
      <c r="LZS3" s="111" t="s">
        <v>661</v>
      </c>
      <c r="LZT3" s="111" t="s">
        <v>661</v>
      </c>
      <c r="LZU3" s="111" t="s">
        <v>661</v>
      </c>
      <c r="LZV3" s="111" t="s">
        <v>661</v>
      </c>
      <c r="LZW3" s="111" t="s">
        <v>661</v>
      </c>
      <c r="LZX3" s="111" t="s">
        <v>661</v>
      </c>
      <c r="LZY3" s="111" t="s">
        <v>661</v>
      </c>
      <c r="LZZ3" s="111" t="s">
        <v>661</v>
      </c>
      <c r="MAA3" s="111" t="s">
        <v>661</v>
      </c>
      <c r="MAB3" s="111" t="s">
        <v>661</v>
      </c>
      <c r="MAC3" s="111" t="s">
        <v>661</v>
      </c>
      <c r="MAD3" s="111" t="s">
        <v>661</v>
      </c>
      <c r="MAE3" s="111" t="s">
        <v>661</v>
      </c>
      <c r="MAF3" s="111" t="s">
        <v>661</v>
      </c>
      <c r="MAG3" s="111" t="s">
        <v>661</v>
      </c>
      <c r="MAH3" s="111" t="s">
        <v>661</v>
      </c>
      <c r="MAI3" s="111" t="s">
        <v>661</v>
      </c>
      <c r="MAJ3" s="111" t="s">
        <v>661</v>
      </c>
      <c r="MAK3" s="111" t="s">
        <v>661</v>
      </c>
      <c r="MAL3" s="111" t="s">
        <v>661</v>
      </c>
      <c r="MAM3" s="111" t="s">
        <v>661</v>
      </c>
      <c r="MAN3" s="111" t="s">
        <v>661</v>
      </c>
      <c r="MAO3" s="111" t="s">
        <v>661</v>
      </c>
      <c r="MAP3" s="111" t="s">
        <v>661</v>
      </c>
      <c r="MAQ3" s="111" t="s">
        <v>661</v>
      </c>
      <c r="MAR3" s="111" t="s">
        <v>661</v>
      </c>
      <c r="MAS3" s="111" t="s">
        <v>661</v>
      </c>
      <c r="MAT3" s="111" t="s">
        <v>661</v>
      </c>
      <c r="MAU3" s="111" t="s">
        <v>661</v>
      </c>
      <c r="MAV3" s="111" t="s">
        <v>661</v>
      </c>
      <c r="MAW3" s="111" t="s">
        <v>661</v>
      </c>
      <c r="MAX3" s="111" t="s">
        <v>661</v>
      </c>
      <c r="MAY3" s="111" t="s">
        <v>661</v>
      </c>
      <c r="MAZ3" s="111" t="s">
        <v>661</v>
      </c>
      <c r="MBA3" s="111" t="s">
        <v>661</v>
      </c>
      <c r="MBB3" s="111" t="s">
        <v>661</v>
      </c>
      <c r="MBC3" s="111" t="s">
        <v>661</v>
      </c>
      <c r="MBD3" s="111" t="s">
        <v>661</v>
      </c>
      <c r="MBE3" s="111" t="s">
        <v>661</v>
      </c>
      <c r="MBF3" s="111" t="s">
        <v>661</v>
      </c>
      <c r="MBG3" s="111" t="s">
        <v>661</v>
      </c>
      <c r="MBH3" s="111" t="s">
        <v>661</v>
      </c>
      <c r="MBI3" s="111" t="s">
        <v>661</v>
      </c>
      <c r="MBJ3" s="111" t="s">
        <v>661</v>
      </c>
      <c r="MBK3" s="111" t="s">
        <v>661</v>
      </c>
      <c r="MBL3" s="111" t="s">
        <v>661</v>
      </c>
      <c r="MBM3" s="111" t="s">
        <v>661</v>
      </c>
      <c r="MBN3" s="111" t="s">
        <v>661</v>
      </c>
      <c r="MBO3" s="111" t="s">
        <v>661</v>
      </c>
      <c r="MBP3" s="111" t="s">
        <v>661</v>
      </c>
      <c r="MBQ3" s="111" t="s">
        <v>661</v>
      </c>
      <c r="MBR3" s="111" t="s">
        <v>661</v>
      </c>
      <c r="MBS3" s="111" t="s">
        <v>661</v>
      </c>
      <c r="MBT3" s="111" t="s">
        <v>661</v>
      </c>
      <c r="MBU3" s="111" t="s">
        <v>661</v>
      </c>
      <c r="MBV3" s="111" t="s">
        <v>661</v>
      </c>
      <c r="MBW3" s="111" t="s">
        <v>661</v>
      </c>
      <c r="MBX3" s="111" t="s">
        <v>661</v>
      </c>
      <c r="MBY3" s="111" t="s">
        <v>661</v>
      </c>
      <c r="MBZ3" s="111" t="s">
        <v>661</v>
      </c>
      <c r="MCA3" s="111" t="s">
        <v>661</v>
      </c>
      <c r="MCB3" s="111" t="s">
        <v>661</v>
      </c>
      <c r="MCC3" s="111" t="s">
        <v>661</v>
      </c>
      <c r="MCD3" s="111" t="s">
        <v>661</v>
      </c>
      <c r="MCE3" s="111" t="s">
        <v>661</v>
      </c>
      <c r="MCF3" s="111" t="s">
        <v>661</v>
      </c>
      <c r="MCG3" s="111" t="s">
        <v>661</v>
      </c>
      <c r="MCH3" s="111" t="s">
        <v>661</v>
      </c>
      <c r="MCI3" s="111" t="s">
        <v>661</v>
      </c>
      <c r="MCJ3" s="111" t="s">
        <v>661</v>
      </c>
      <c r="MCK3" s="111" t="s">
        <v>661</v>
      </c>
      <c r="MCL3" s="111" t="s">
        <v>661</v>
      </c>
      <c r="MCM3" s="111" t="s">
        <v>661</v>
      </c>
      <c r="MCN3" s="111" t="s">
        <v>661</v>
      </c>
      <c r="MCO3" s="111" t="s">
        <v>661</v>
      </c>
      <c r="MCP3" s="111" t="s">
        <v>661</v>
      </c>
      <c r="MCQ3" s="111" t="s">
        <v>661</v>
      </c>
      <c r="MCR3" s="111" t="s">
        <v>661</v>
      </c>
      <c r="MCS3" s="111" t="s">
        <v>661</v>
      </c>
      <c r="MCT3" s="111" t="s">
        <v>661</v>
      </c>
      <c r="MCU3" s="111" t="s">
        <v>661</v>
      </c>
      <c r="MCV3" s="111" t="s">
        <v>661</v>
      </c>
      <c r="MCW3" s="111" t="s">
        <v>661</v>
      </c>
      <c r="MCX3" s="111" t="s">
        <v>661</v>
      </c>
      <c r="MCY3" s="111" t="s">
        <v>661</v>
      </c>
      <c r="MCZ3" s="111" t="s">
        <v>661</v>
      </c>
      <c r="MDA3" s="111" t="s">
        <v>661</v>
      </c>
      <c r="MDB3" s="111" t="s">
        <v>661</v>
      </c>
      <c r="MDC3" s="111" t="s">
        <v>661</v>
      </c>
      <c r="MDD3" s="111" t="s">
        <v>661</v>
      </c>
      <c r="MDE3" s="111" t="s">
        <v>661</v>
      </c>
      <c r="MDF3" s="111" t="s">
        <v>661</v>
      </c>
      <c r="MDG3" s="111" t="s">
        <v>661</v>
      </c>
      <c r="MDH3" s="111" t="s">
        <v>661</v>
      </c>
      <c r="MDI3" s="111" t="s">
        <v>661</v>
      </c>
      <c r="MDJ3" s="111" t="s">
        <v>661</v>
      </c>
      <c r="MDK3" s="111" t="s">
        <v>661</v>
      </c>
      <c r="MDL3" s="111" t="s">
        <v>661</v>
      </c>
      <c r="MDM3" s="111" t="s">
        <v>661</v>
      </c>
      <c r="MDN3" s="111" t="s">
        <v>661</v>
      </c>
      <c r="MDO3" s="111" t="s">
        <v>661</v>
      </c>
      <c r="MDP3" s="111" t="s">
        <v>661</v>
      </c>
      <c r="MDQ3" s="111" t="s">
        <v>661</v>
      </c>
      <c r="MDR3" s="111" t="s">
        <v>661</v>
      </c>
      <c r="MDS3" s="111" t="s">
        <v>661</v>
      </c>
      <c r="MDT3" s="111" t="s">
        <v>661</v>
      </c>
      <c r="MDU3" s="111" t="s">
        <v>661</v>
      </c>
      <c r="MDV3" s="111" t="s">
        <v>661</v>
      </c>
      <c r="MDW3" s="111" t="s">
        <v>661</v>
      </c>
      <c r="MDX3" s="111" t="s">
        <v>661</v>
      </c>
      <c r="MDY3" s="111" t="s">
        <v>661</v>
      </c>
      <c r="MDZ3" s="111" t="s">
        <v>661</v>
      </c>
      <c r="MEA3" s="111" t="s">
        <v>661</v>
      </c>
      <c r="MEB3" s="111" t="s">
        <v>661</v>
      </c>
      <c r="MEC3" s="111" t="s">
        <v>661</v>
      </c>
      <c r="MED3" s="111" t="s">
        <v>661</v>
      </c>
      <c r="MEE3" s="111" t="s">
        <v>661</v>
      </c>
      <c r="MEF3" s="111" t="s">
        <v>661</v>
      </c>
      <c r="MEG3" s="111" t="s">
        <v>661</v>
      </c>
      <c r="MEH3" s="111" t="s">
        <v>661</v>
      </c>
      <c r="MEI3" s="111" t="s">
        <v>661</v>
      </c>
      <c r="MEJ3" s="111" t="s">
        <v>661</v>
      </c>
      <c r="MEK3" s="111" t="s">
        <v>661</v>
      </c>
      <c r="MEL3" s="111" t="s">
        <v>661</v>
      </c>
      <c r="MEM3" s="111" t="s">
        <v>661</v>
      </c>
      <c r="MEN3" s="111" t="s">
        <v>661</v>
      </c>
      <c r="MEO3" s="111" t="s">
        <v>661</v>
      </c>
      <c r="MEP3" s="111" t="s">
        <v>661</v>
      </c>
      <c r="MEQ3" s="111" t="s">
        <v>661</v>
      </c>
      <c r="MER3" s="111" t="s">
        <v>661</v>
      </c>
      <c r="MES3" s="111" t="s">
        <v>661</v>
      </c>
      <c r="MET3" s="111" t="s">
        <v>661</v>
      </c>
      <c r="MEU3" s="111" t="s">
        <v>661</v>
      </c>
      <c r="MEV3" s="111" t="s">
        <v>661</v>
      </c>
      <c r="MEW3" s="111" t="s">
        <v>661</v>
      </c>
      <c r="MEX3" s="111" t="s">
        <v>661</v>
      </c>
      <c r="MEY3" s="111" t="s">
        <v>661</v>
      </c>
      <c r="MEZ3" s="111" t="s">
        <v>661</v>
      </c>
      <c r="MFA3" s="111" t="s">
        <v>661</v>
      </c>
      <c r="MFB3" s="111" t="s">
        <v>661</v>
      </c>
      <c r="MFC3" s="111" t="s">
        <v>661</v>
      </c>
      <c r="MFD3" s="111" t="s">
        <v>661</v>
      </c>
      <c r="MFE3" s="111" t="s">
        <v>661</v>
      </c>
      <c r="MFF3" s="111" t="s">
        <v>661</v>
      </c>
      <c r="MFG3" s="111" t="s">
        <v>661</v>
      </c>
      <c r="MFH3" s="111" t="s">
        <v>661</v>
      </c>
      <c r="MFI3" s="111" t="s">
        <v>661</v>
      </c>
      <c r="MFJ3" s="111" t="s">
        <v>661</v>
      </c>
      <c r="MFK3" s="111" t="s">
        <v>661</v>
      </c>
      <c r="MFL3" s="111" t="s">
        <v>661</v>
      </c>
      <c r="MFM3" s="111" t="s">
        <v>661</v>
      </c>
      <c r="MFN3" s="111" t="s">
        <v>661</v>
      </c>
      <c r="MFO3" s="111" t="s">
        <v>661</v>
      </c>
      <c r="MFP3" s="111" t="s">
        <v>661</v>
      </c>
      <c r="MFQ3" s="111" t="s">
        <v>661</v>
      </c>
      <c r="MFR3" s="111" t="s">
        <v>661</v>
      </c>
      <c r="MFS3" s="111" t="s">
        <v>661</v>
      </c>
      <c r="MFT3" s="111" t="s">
        <v>661</v>
      </c>
      <c r="MFU3" s="111" t="s">
        <v>661</v>
      </c>
      <c r="MFV3" s="111" t="s">
        <v>661</v>
      </c>
      <c r="MFW3" s="111" t="s">
        <v>661</v>
      </c>
      <c r="MFX3" s="111" t="s">
        <v>661</v>
      </c>
      <c r="MFY3" s="111" t="s">
        <v>661</v>
      </c>
      <c r="MFZ3" s="111" t="s">
        <v>661</v>
      </c>
      <c r="MGA3" s="111" t="s">
        <v>661</v>
      </c>
      <c r="MGB3" s="111" t="s">
        <v>661</v>
      </c>
      <c r="MGC3" s="111" t="s">
        <v>661</v>
      </c>
      <c r="MGD3" s="111" t="s">
        <v>661</v>
      </c>
      <c r="MGE3" s="111" t="s">
        <v>661</v>
      </c>
      <c r="MGF3" s="111" t="s">
        <v>661</v>
      </c>
      <c r="MGG3" s="111" t="s">
        <v>661</v>
      </c>
      <c r="MGH3" s="111" t="s">
        <v>661</v>
      </c>
      <c r="MGI3" s="111" t="s">
        <v>661</v>
      </c>
      <c r="MGJ3" s="111" t="s">
        <v>661</v>
      </c>
      <c r="MGK3" s="111" t="s">
        <v>661</v>
      </c>
      <c r="MGL3" s="111" t="s">
        <v>661</v>
      </c>
      <c r="MGM3" s="111" t="s">
        <v>661</v>
      </c>
      <c r="MGN3" s="111" t="s">
        <v>661</v>
      </c>
      <c r="MGO3" s="111" t="s">
        <v>661</v>
      </c>
      <c r="MGP3" s="111" t="s">
        <v>661</v>
      </c>
      <c r="MGQ3" s="111" t="s">
        <v>661</v>
      </c>
      <c r="MGR3" s="111" t="s">
        <v>661</v>
      </c>
      <c r="MGS3" s="111" t="s">
        <v>661</v>
      </c>
      <c r="MGT3" s="111" t="s">
        <v>661</v>
      </c>
      <c r="MGU3" s="111" t="s">
        <v>661</v>
      </c>
      <c r="MGV3" s="111" t="s">
        <v>661</v>
      </c>
      <c r="MGW3" s="111" t="s">
        <v>661</v>
      </c>
      <c r="MGX3" s="111" t="s">
        <v>661</v>
      </c>
      <c r="MGY3" s="111" t="s">
        <v>661</v>
      </c>
      <c r="MGZ3" s="111" t="s">
        <v>661</v>
      </c>
      <c r="MHA3" s="111" t="s">
        <v>661</v>
      </c>
      <c r="MHB3" s="111" t="s">
        <v>661</v>
      </c>
      <c r="MHC3" s="111" t="s">
        <v>661</v>
      </c>
      <c r="MHD3" s="111" t="s">
        <v>661</v>
      </c>
      <c r="MHE3" s="111" t="s">
        <v>661</v>
      </c>
      <c r="MHF3" s="111" t="s">
        <v>661</v>
      </c>
      <c r="MHG3" s="111" t="s">
        <v>661</v>
      </c>
      <c r="MHH3" s="111" t="s">
        <v>661</v>
      </c>
      <c r="MHI3" s="111" t="s">
        <v>661</v>
      </c>
      <c r="MHJ3" s="111" t="s">
        <v>661</v>
      </c>
      <c r="MHK3" s="111" t="s">
        <v>661</v>
      </c>
      <c r="MHL3" s="111" t="s">
        <v>661</v>
      </c>
      <c r="MHM3" s="111" t="s">
        <v>661</v>
      </c>
      <c r="MHN3" s="111" t="s">
        <v>661</v>
      </c>
      <c r="MHO3" s="111" t="s">
        <v>661</v>
      </c>
      <c r="MHP3" s="111" t="s">
        <v>661</v>
      </c>
      <c r="MHQ3" s="111" t="s">
        <v>661</v>
      </c>
      <c r="MHR3" s="111" t="s">
        <v>661</v>
      </c>
      <c r="MHS3" s="111" t="s">
        <v>661</v>
      </c>
      <c r="MHT3" s="111" t="s">
        <v>661</v>
      </c>
      <c r="MHU3" s="111" t="s">
        <v>661</v>
      </c>
      <c r="MHV3" s="111" t="s">
        <v>661</v>
      </c>
      <c r="MHW3" s="111" t="s">
        <v>661</v>
      </c>
      <c r="MHX3" s="111" t="s">
        <v>661</v>
      </c>
      <c r="MHY3" s="111" t="s">
        <v>661</v>
      </c>
      <c r="MHZ3" s="111" t="s">
        <v>661</v>
      </c>
      <c r="MIA3" s="111" t="s">
        <v>661</v>
      </c>
      <c r="MIB3" s="111" t="s">
        <v>661</v>
      </c>
      <c r="MIC3" s="111" t="s">
        <v>661</v>
      </c>
      <c r="MID3" s="111" t="s">
        <v>661</v>
      </c>
      <c r="MIE3" s="111" t="s">
        <v>661</v>
      </c>
      <c r="MIF3" s="111" t="s">
        <v>661</v>
      </c>
      <c r="MIG3" s="111" t="s">
        <v>661</v>
      </c>
      <c r="MIH3" s="111" t="s">
        <v>661</v>
      </c>
      <c r="MII3" s="111" t="s">
        <v>661</v>
      </c>
      <c r="MIJ3" s="111" t="s">
        <v>661</v>
      </c>
      <c r="MIK3" s="111" t="s">
        <v>661</v>
      </c>
      <c r="MIL3" s="111" t="s">
        <v>661</v>
      </c>
      <c r="MIM3" s="111" t="s">
        <v>661</v>
      </c>
      <c r="MIN3" s="111" t="s">
        <v>661</v>
      </c>
      <c r="MIO3" s="111" t="s">
        <v>661</v>
      </c>
      <c r="MIP3" s="111" t="s">
        <v>661</v>
      </c>
      <c r="MIQ3" s="111" t="s">
        <v>661</v>
      </c>
      <c r="MIR3" s="111" t="s">
        <v>661</v>
      </c>
      <c r="MIS3" s="111" t="s">
        <v>661</v>
      </c>
      <c r="MIT3" s="111" t="s">
        <v>661</v>
      </c>
      <c r="MIU3" s="111" t="s">
        <v>661</v>
      </c>
      <c r="MIV3" s="111" t="s">
        <v>661</v>
      </c>
      <c r="MIW3" s="111" t="s">
        <v>661</v>
      </c>
      <c r="MIX3" s="111" t="s">
        <v>661</v>
      </c>
      <c r="MIY3" s="111" t="s">
        <v>661</v>
      </c>
      <c r="MIZ3" s="111" t="s">
        <v>661</v>
      </c>
      <c r="MJA3" s="111" t="s">
        <v>661</v>
      </c>
      <c r="MJB3" s="111" t="s">
        <v>661</v>
      </c>
      <c r="MJC3" s="111" t="s">
        <v>661</v>
      </c>
      <c r="MJD3" s="111" t="s">
        <v>661</v>
      </c>
      <c r="MJE3" s="111" t="s">
        <v>661</v>
      </c>
      <c r="MJF3" s="111" t="s">
        <v>661</v>
      </c>
      <c r="MJG3" s="111" t="s">
        <v>661</v>
      </c>
      <c r="MJH3" s="111" t="s">
        <v>661</v>
      </c>
      <c r="MJI3" s="111" t="s">
        <v>661</v>
      </c>
      <c r="MJJ3" s="111" t="s">
        <v>661</v>
      </c>
      <c r="MJK3" s="111" t="s">
        <v>661</v>
      </c>
      <c r="MJL3" s="111" t="s">
        <v>661</v>
      </c>
      <c r="MJM3" s="111" t="s">
        <v>661</v>
      </c>
      <c r="MJN3" s="111" t="s">
        <v>661</v>
      </c>
      <c r="MJO3" s="111" t="s">
        <v>661</v>
      </c>
      <c r="MJP3" s="111" t="s">
        <v>661</v>
      </c>
      <c r="MJQ3" s="111" t="s">
        <v>661</v>
      </c>
      <c r="MJR3" s="111" t="s">
        <v>661</v>
      </c>
      <c r="MJS3" s="111" t="s">
        <v>661</v>
      </c>
      <c r="MJT3" s="111" t="s">
        <v>661</v>
      </c>
      <c r="MJU3" s="111" t="s">
        <v>661</v>
      </c>
      <c r="MJV3" s="111" t="s">
        <v>661</v>
      </c>
      <c r="MJW3" s="111" t="s">
        <v>661</v>
      </c>
      <c r="MJX3" s="111" t="s">
        <v>661</v>
      </c>
      <c r="MJY3" s="111" t="s">
        <v>661</v>
      </c>
      <c r="MJZ3" s="111" t="s">
        <v>661</v>
      </c>
      <c r="MKA3" s="111" t="s">
        <v>661</v>
      </c>
      <c r="MKB3" s="111" t="s">
        <v>661</v>
      </c>
      <c r="MKC3" s="111" t="s">
        <v>661</v>
      </c>
      <c r="MKD3" s="111" t="s">
        <v>661</v>
      </c>
      <c r="MKE3" s="111" t="s">
        <v>661</v>
      </c>
      <c r="MKF3" s="111" t="s">
        <v>661</v>
      </c>
      <c r="MKG3" s="111" t="s">
        <v>661</v>
      </c>
      <c r="MKH3" s="111" t="s">
        <v>661</v>
      </c>
      <c r="MKI3" s="111" t="s">
        <v>661</v>
      </c>
      <c r="MKJ3" s="111" t="s">
        <v>661</v>
      </c>
      <c r="MKK3" s="111" t="s">
        <v>661</v>
      </c>
      <c r="MKL3" s="111" t="s">
        <v>661</v>
      </c>
      <c r="MKM3" s="111" t="s">
        <v>661</v>
      </c>
      <c r="MKN3" s="111" t="s">
        <v>661</v>
      </c>
      <c r="MKO3" s="111" t="s">
        <v>661</v>
      </c>
      <c r="MKP3" s="111" t="s">
        <v>661</v>
      </c>
      <c r="MKQ3" s="111" t="s">
        <v>661</v>
      </c>
      <c r="MKR3" s="111" t="s">
        <v>661</v>
      </c>
      <c r="MKS3" s="111" t="s">
        <v>661</v>
      </c>
      <c r="MKT3" s="111" t="s">
        <v>661</v>
      </c>
      <c r="MKU3" s="111" t="s">
        <v>661</v>
      </c>
      <c r="MKV3" s="111" t="s">
        <v>661</v>
      </c>
      <c r="MKW3" s="111" t="s">
        <v>661</v>
      </c>
      <c r="MKX3" s="111" t="s">
        <v>661</v>
      </c>
      <c r="MKY3" s="111" t="s">
        <v>661</v>
      </c>
      <c r="MKZ3" s="111" t="s">
        <v>661</v>
      </c>
      <c r="MLA3" s="111" t="s">
        <v>661</v>
      </c>
      <c r="MLB3" s="111" t="s">
        <v>661</v>
      </c>
      <c r="MLC3" s="111" t="s">
        <v>661</v>
      </c>
      <c r="MLD3" s="111" t="s">
        <v>661</v>
      </c>
      <c r="MLE3" s="111" t="s">
        <v>661</v>
      </c>
      <c r="MLF3" s="111" t="s">
        <v>661</v>
      </c>
      <c r="MLG3" s="111" t="s">
        <v>661</v>
      </c>
      <c r="MLH3" s="111" t="s">
        <v>661</v>
      </c>
      <c r="MLI3" s="111" t="s">
        <v>661</v>
      </c>
      <c r="MLJ3" s="111" t="s">
        <v>661</v>
      </c>
      <c r="MLK3" s="111" t="s">
        <v>661</v>
      </c>
      <c r="MLL3" s="111" t="s">
        <v>661</v>
      </c>
      <c r="MLM3" s="111" t="s">
        <v>661</v>
      </c>
      <c r="MLN3" s="111" t="s">
        <v>661</v>
      </c>
      <c r="MLO3" s="111" t="s">
        <v>661</v>
      </c>
      <c r="MLP3" s="111" t="s">
        <v>661</v>
      </c>
      <c r="MLQ3" s="111" t="s">
        <v>661</v>
      </c>
      <c r="MLR3" s="111" t="s">
        <v>661</v>
      </c>
      <c r="MLS3" s="111" t="s">
        <v>661</v>
      </c>
      <c r="MLT3" s="111" t="s">
        <v>661</v>
      </c>
      <c r="MLU3" s="111" t="s">
        <v>661</v>
      </c>
      <c r="MLV3" s="111" t="s">
        <v>661</v>
      </c>
      <c r="MLW3" s="111" t="s">
        <v>661</v>
      </c>
      <c r="MLX3" s="111" t="s">
        <v>661</v>
      </c>
      <c r="MLY3" s="111" t="s">
        <v>661</v>
      </c>
      <c r="MLZ3" s="111" t="s">
        <v>661</v>
      </c>
      <c r="MMA3" s="111" t="s">
        <v>661</v>
      </c>
      <c r="MMB3" s="111" t="s">
        <v>661</v>
      </c>
      <c r="MMC3" s="111" t="s">
        <v>661</v>
      </c>
      <c r="MMD3" s="111" t="s">
        <v>661</v>
      </c>
      <c r="MME3" s="111" t="s">
        <v>661</v>
      </c>
      <c r="MMF3" s="111" t="s">
        <v>661</v>
      </c>
      <c r="MMG3" s="111" t="s">
        <v>661</v>
      </c>
      <c r="MMH3" s="111" t="s">
        <v>661</v>
      </c>
      <c r="MMI3" s="111" t="s">
        <v>661</v>
      </c>
      <c r="MMJ3" s="111" t="s">
        <v>661</v>
      </c>
      <c r="MMK3" s="111" t="s">
        <v>661</v>
      </c>
      <c r="MML3" s="111" t="s">
        <v>661</v>
      </c>
      <c r="MMM3" s="111" t="s">
        <v>661</v>
      </c>
      <c r="MMN3" s="111" t="s">
        <v>661</v>
      </c>
      <c r="MMO3" s="111" t="s">
        <v>661</v>
      </c>
      <c r="MMP3" s="111" t="s">
        <v>661</v>
      </c>
      <c r="MMQ3" s="111" t="s">
        <v>661</v>
      </c>
      <c r="MMR3" s="111" t="s">
        <v>661</v>
      </c>
      <c r="MMS3" s="111" t="s">
        <v>661</v>
      </c>
      <c r="MMT3" s="111" t="s">
        <v>661</v>
      </c>
      <c r="MMU3" s="111" t="s">
        <v>661</v>
      </c>
      <c r="MMV3" s="111" t="s">
        <v>661</v>
      </c>
      <c r="MMW3" s="111" t="s">
        <v>661</v>
      </c>
      <c r="MMX3" s="111" t="s">
        <v>661</v>
      </c>
      <c r="MMY3" s="111" t="s">
        <v>661</v>
      </c>
      <c r="MMZ3" s="111" t="s">
        <v>661</v>
      </c>
      <c r="MNA3" s="111" t="s">
        <v>661</v>
      </c>
      <c r="MNB3" s="111" t="s">
        <v>661</v>
      </c>
      <c r="MNC3" s="111" t="s">
        <v>661</v>
      </c>
      <c r="MND3" s="111" t="s">
        <v>661</v>
      </c>
      <c r="MNE3" s="111" t="s">
        <v>661</v>
      </c>
      <c r="MNF3" s="111" t="s">
        <v>661</v>
      </c>
      <c r="MNG3" s="111" t="s">
        <v>661</v>
      </c>
      <c r="MNH3" s="111" t="s">
        <v>661</v>
      </c>
      <c r="MNI3" s="111" t="s">
        <v>661</v>
      </c>
      <c r="MNJ3" s="111" t="s">
        <v>661</v>
      </c>
      <c r="MNK3" s="111" t="s">
        <v>661</v>
      </c>
      <c r="MNL3" s="111" t="s">
        <v>661</v>
      </c>
      <c r="MNM3" s="111" t="s">
        <v>661</v>
      </c>
      <c r="MNN3" s="111" t="s">
        <v>661</v>
      </c>
      <c r="MNO3" s="111" t="s">
        <v>661</v>
      </c>
      <c r="MNP3" s="111" t="s">
        <v>661</v>
      </c>
      <c r="MNQ3" s="111" t="s">
        <v>661</v>
      </c>
      <c r="MNR3" s="111" t="s">
        <v>661</v>
      </c>
      <c r="MNS3" s="111" t="s">
        <v>661</v>
      </c>
      <c r="MNT3" s="111" t="s">
        <v>661</v>
      </c>
      <c r="MNU3" s="111" t="s">
        <v>661</v>
      </c>
      <c r="MNV3" s="111" t="s">
        <v>661</v>
      </c>
      <c r="MNW3" s="111" t="s">
        <v>661</v>
      </c>
      <c r="MNX3" s="111" t="s">
        <v>661</v>
      </c>
      <c r="MNY3" s="111" t="s">
        <v>661</v>
      </c>
      <c r="MNZ3" s="111" t="s">
        <v>661</v>
      </c>
      <c r="MOA3" s="111" t="s">
        <v>661</v>
      </c>
      <c r="MOB3" s="111" t="s">
        <v>661</v>
      </c>
      <c r="MOC3" s="111" t="s">
        <v>661</v>
      </c>
      <c r="MOD3" s="111" t="s">
        <v>661</v>
      </c>
      <c r="MOE3" s="111" t="s">
        <v>661</v>
      </c>
      <c r="MOF3" s="111" t="s">
        <v>661</v>
      </c>
      <c r="MOG3" s="111" t="s">
        <v>661</v>
      </c>
      <c r="MOH3" s="111" t="s">
        <v>661</v>
      </c>
      <c r="MOI3" s="111" t="s">
        <v>661</v>
      </c>
      <c r="MOJ3" s="111" t="s">
        <v>661</v>
      </c>
      <c r="MOK3" s="111" t="s">
        <v>661</v>
      </c>
      <c r="MOL3" s="111" t="s">
        <v>661</v>
      </c>
      <c r="MOM3" s="111" t="s">
        <v>661</v>
      </c>
      <c r="MON3" s="111" t="s">
        <v>661</v>
      </c>
      <c r="MOO3" s="111" t="s">
        <v>661</v>
      </c>
      <c r="MOP3" s="111" t="s">
        <v>661</v>
      </c>
      <c r="MOQ3" s="111" t="s">
        <v>661</v>
      </c>
      <c r="MOR3" s="111" t="s">
        <v>661</v>
      </c>
      <c r="MOS3" s="111" t="s">
        <v>661</v>
      </c>
      <c r="MOT3" s="111" t="s">
        <v>661</v>
      </c>
      <c r="MOU3" s="111" t="s">
        <v>661</v>
      </c>
      <c r="MOV3" s="111" t="s">
        <v>661</v>
      </c>
      <c r="MOW3" s="111" t="s">
        <v>661</v>
      </c>
      <c r="MOX3" s="111" t="s">
        <v>661</v>
      </c>
      <c r="MOY3" s="111" t="s">
        <v>661</v>
      </c>
      <c r="MOZ3" s="111" t="s">
        <v>661</v>
      </c>
      <c r="MPA3" s="111" t="s">
        <v>661</v>
      </c>
      <c r="MPB3" s="111" t="s">
        <v>661</v>
      </c>
      <c r="MPC3" s="111" t="s">
        <v>661</v>
      </c>
      <c r="MPD3" s="111" t="s">
        <v>661</v>
      </c>
      <c r="MPE3" s="111" t="s">
        <v>661</v>
      </c>
      <c r="MPF3" s="111" t="s">
        <v>661</v>
      </c>
      <c r="MPG3" s="111" t="s">
        <v>661</v>
      </c>
      <c r="MPH3" s="111" t="s">
        <v>661</v>
      </c>
      <c r="MPI3" s="111" t="s">
        <v>661</v>
      </c>
      <c r="MPJ3" s="111" t="s">
        <v>661</v>
      </c>
      <c r="MPK3" s="111" t="s">
        <v>661</v>
      </c>
      <c r="MPL3" s="111" t="s">
        <v>661</v>
      </c>
      <c r="MPM3" s="111" t="s">
        <v>661</v>
      </c>
      <c r="MPN3" s="111" t="s">
        <v>661</v>
      </c>
      <c r="MPO3" s="111" t="s">
        <v>661</v>
      </c>
      <c r="MPP3" s="111" t="s">
        <v>661</v>
      </c>
      <c r="MPQ3" s="111" t="s">
        <v>661</v>
      </c>
      <c r="MPR3" s="111" t="s">
        <v>661</v>
      </c>
      <c r="MPS3" s="111" t="s">
        <v>661</v>
      </c>
      <c r="MPT3" s="111" t="s">
        <v>661</v>
      </c>
      <c r="MPU3" s="111" t="s">
        <v>661</v>
      </c>
      <c r="MPV3" s="111" t="s">
        <v>661</v>
      </c>
      <c r="MPW3" s="111" t="s">
        <v>661</v>
      </c>
      <c r="MPX3" s="111" t="s">
        <v>661</v>
      </c>
      <c r="MPY3" s="111" t="s">
        <v>661</v>
      </c>
      <c r="MPZ3" s="111" t="s">
        <v>661</v>
      </c>
      <c r="MQA3" s="111" t="s">
        <v>661</v>
      </c>
      <c r="MQB3" s="111" t="s">
        <v>661</v>
      </c>
      <c r="MQC3" s="111" t="s">
        <v>661</v>
      </c>
      <c r="MQD3" s="111" t="s">
        <v>661</v>
      </c>
      <c r="MQE3" s="111" t="s">
        <v>661</v>
      </c>
      <c r="MQF3" s="111" t="s">
        <v>661</v>
      </c>
      <c r="MQG3" s="111" t="s">
        <v>661</v>
      </c>
      <c r="MQH3" s="111" t="s">
        <v>661</v>
      </c>
      <c r="MQI3" s="111" t="s">
        <v>661</v>
      </c>
      <c r="MQJ3" s="111" t="s">
        <v>661</v>
      </c>
      <c r="MQK3" s="111" t="s">
        <v>661</v>
      </c>
      <c r="MQL3" s="111" t="s">
        <v>661</v>
      </c>
      <c r="MQM3" s="111" t="s">
        <v>661</v>
      </c>
      <c r="MQN3" s="111" t="s">
        <v>661</v>
      </c>
      <c r="MQO3" s="111" t="s">
        <v>661</v>
      </c>
      <c r="MQP3" s="111" t="s">
        <v>661</v>
      </c>
      <c r="MQQ3" s="111" t="s">
        <v>661</v>
      </c>
      <c r="MQR3" s="111" t="s">
        <v>661</v>
      </c>
      <c r="MQS3" s="111" t="s">
        <v>661</v>
      </c>
      <c r="MQT3" s="111" t="s">
        <v>661</v>
      </c>
      <c r="MQU3" s="111" t="s">
        <v>661</v>
      </c>
      <c r="MQV3" s="111" t="s">
        <v>661</v>
      </c>
      <c r="MQW3" s="111" t="s">
        <v>661</v>
      </c>
      <c r="MQX3" s="111" t="s">
        <v>661</v>
      </c>
      <c r="MQY3" s="111" t="s">
        <v>661</v>
      </c>
      <c r="MQZ3" s="111" t="s">
        <v>661</v>
      </c>
      <c r="MRA3" s="111" t="s">
        <v>661</v>
      </c>
      <c r="MRB3" s="111" t="s">
        <v>661</v>
      </c>
      <c r="MRC3" s="111" t="s">
        <v>661</v>
      </c>
      <c r="MRD3" s="111" t="s">
        <v>661</v>
      </c>
      <c r="MRE3" s="111" t="s">
        <v>661</v>
      </c>
      <c r="MRF3" s="111" t="s">
        <v>661</v>
      </c>
      <c r="MRG3" s="111" t="s">
        <v>661</v>
      </c>
      <c r="MRH3" s="111" t="s">
        <v>661</v>
      </c>
      <c r="MRI3" s="111" t="s">
        <v>661</v>
      </c>
      <c r="MRJ3" s="111" t="s">
        <v>661</v>
      </c>
      <c r="MRK3" s="111" t="s">
        <v>661</v>
      </c>
      <c r="MRL3" s="111" t="s">
        <v>661</v>
      </c>
      <c r="MRM3" s="111" t="s">
        <v>661</v>
      </c>
      <c r="MRN3" s="111" t="s">
        <v>661</v>
      </c>
      <c r="MRO3" s="111" t="s">
        <v>661</v>
      </c>
      <c r="MRP3" s="111" t="s">
        <v>661</v>
      </c>
      <c r="MRQ3" s="111" t="s">
        <v>661</v>
      </c>
      <c r="MRR3" s="111" t="s">
        <v>661</v>
      </c>
      <c r="MRS3" s="111" t="s">
        <v>661</v>
      </c>
      <c r="MRT3" s="111" t="s">
        <v>661</v>
      </c>
      <c r="MRU3" s="111" t="s">
        <v>661</v>
      </c>
      <c r="MRV3" s="111" t="s">
        <v>661</v>
      </c>
      <c r="MRW3" s="111" t="s">
        <v>661</v>
      </c>
      <c r="MRX3" s="111" t="s">
        <v>661</v>
      </c>
      <c r="MRY3" s="111" t="s">
        <v>661</v>
      </c>
      <c r="MRZ3" s="111" t="s">
        <v>661</v>
      </c>
      <c r="MSA3" s="111" t="s">
        <v>661</v>
      </c>
      <c r="MSB3" s="111" t="s">
        <v>661</v>
      </c>
      <c r="MSC3" s="111" t="s">
        <v>661</v>
      </c>
      <c r="MSD3" s="111" t="s">
        <v>661</v>
      </c>
      <c r="MSE3" s="111" t="s">
        <v>661</v>
      </c>
      <c r="MSF3" s="111" t="s">
        <v>661</v>
      </c>
      <c r="MSG3" s="111" t="s">
        <v>661</v>
      </c>
      <c r="MSH3" s="111" t="s">
        <v>661</v>
      </c>
      <c r="MSI3" s="111" t="s">
        <v>661</v>
      </c>
      <c r="MSJ3" s="111" t="s">
        <v>661</v>
      </c>
      <c r="MSK3" s="111" t="s">
        <v>661</v>
      </c>
      <c r="MSL3" s="111" t="s">
        <v>661</v>
      </c>
      <c r="MSM3" s="111" t="s">
        <v>661</v>
      </c>
      <c r="MSN3" s="111" t="s">
        <v>661</v>
      </c>
      <c r="MSO3" s="111" t="s">
        <v>661</v>
      </c>
      <c r="MSP3" s="111" t="s">
        <v>661</v>
      </c>
      <c r="MSQ3" s="111" t="s">
        <v>661</v>
      </c>
      <c r="MSR3" s="111" t="s">
        <v>661</v>
      </c>
      <c r="MSS3" s="111" t="s">
        <v>661</v>
      </c>
      <c r="MST3" s="111" t="s">
        <v>661</v>
      </c>
      <c r="MSU3" s="111" t="s">
        <v>661</v>
      </c>
      <c r="MSV3" s="111" t="s">
        <v>661</v>
      </c>
      <c r="MSW3" s="111" t="s">
        <v>661</v>
      </c>
      <c r="MSX3" s="111" t="s">
        <v>661</v>
      </c>
      <c r="MSY3" s="111" t="s">
        <v>661</v>
      </c>
      <c r="MSZ3" s="111" t="s">
        <v>661</v>
      </c>
      <c r="MTA3" s="111" t="s">
        <v>661</v>
      </c>
      <c r="MTB3" s="111" t="s">
        <v>661</v>
      </c>
      <c r="MTC3" s="111" t="s">
        <v>661</v>
      </c>
      <c r="MTD3" s="111" t="s">
        <v>661</v>
      </c>
      <c r="MTE3" s="111" t="s">
        <v>661</v>
      </c>
      <c r="MTF3" s="111" t="s">
        <v>661</v>
      </c>
      <c r="MTG3" s="111" t="s">
        <v>661</v>
      </c>
      <c r="MTH3" s="111" t="s">
        <v>661</v>
      </c>
      <c r="MTI3" s="111" t="s">
        <v>661</v>
      </c>
      <c r="MTJ3" s="111" t="s">
        <v>661</v>
      </c>
      <c r="MTK3" s="111" t="s">
        <v>661</v>
      </c>
      <c r="MTL3" s="111" t="s">
        <v>661</v>
      </c>
      <c r="MTM3" s="111" t="s">
        <v>661</v>
      </c>
      <c r="MTN3" s="111" t="s">
        <v>661</v>
      </c>
      <c r="MTO3" s="111" t="s">
        <v>661</v>
      </c>
      <c r="MTP3" s="111" t="s">
        <v>661</v>
      </c>
      <c r="MTQ3" s="111" t="s">
        <v>661</v>
      </c>
      <c r="MTR3" s="111" t="s">
        <v>661</v>
      </c>
      <c r="MTS3" s="111" t="s">
        <v>661</v>
      </c>
      <c r="MTT3" s="111" t="s">
        <v>661</v>
      </c>
      <c r="MTU3" s="111" t="s">
        <v>661</v>
      </c>
      <c r="MTV3" s="111" t="s">
        <v>661</v>
      </c>
      <c r="MTW3" s="111" t="s">
        <v>661</v>
      </c>
      <c r="MTX3" s="111" t="s">
        <v>661</v>
      </c>
      <c r="MTY3" s="111" t="s">
        <v>661</v>
      </c>
      <c r="MTZ3" s="111" t="s">
        <v>661</v>
      </c>
      <c r="MUA3" s="111" t="s">
        <v>661</v>
      </c>
      <c r="MUB3" s="111" t="s">
        <v>661</v>
      </c>
      <c r="MUC3" s="111" t="s">
        <v>661</v>
      </c>
      <c r="MUD3" s="111" t="s">
        <v>661</v>
      </c>
      <c r="MUE3" s="111" t="s">
        <v>661</v>
      </c>
      <c r="MUF3" s="111" t="s">
        <v>661</v>
      </c>
      <c r="MUG3" s="111" t="s">
        <v>661</v>
      </c>
      <c r="MUH3" s="111" t="s">
        <v>661</v>
      </c>
      <c r="MUI3" s="111" t="s">
        <v>661</v>
      </c>
      <c r="MUJ3" s="111" t="s">
        <v>661</v>
      </c>
      <c r="MUK3" s="111" t="s">
        <v>661</v>
      </c>
      <c r="MUL3" s="111" t="s">
        <v>661</v>
      </c>
      <c r="MUM3" s="111" t="s">
        <v>661</v>
      </c>
      <c r="MUN3" s="111" t="s">
        <v>661</v>
      </c>
      <c r="MUO3" s="111" t="s">
        <v>661</v>
      </c>
      <c r="MUP3" s="111" t="s">
        <v>661</v>
      </c>
      <c r="MUQ3" s="111" t="s">
        <v>661</v>
      </c>
      <c r="MUR3" s="111" t="s">
        <v>661</v>
      </c>
      <c r="MUS3" s="111" t="s">
        <v>661</v>
      </c>
      <c r="MUT3" s="111" t="s">
        <v>661</v>
      </c>
      <c r="MUU3" s="111" t="s">
        <v>661</v>
      </c>
      <c r="MUV3" s="111" t="s">
        <v>661</v>
      </c>
      <c r="MUW3" s="111" t="s">
        <v>661</v>
      </c>
      <c r="MUX3" s="111" t="s">
        <v>661</v>
      </c>
      <c r="MUY3" s="111" t="s">
        <v>661</v>
      </c>
      <c r="MUZ3" s="111" t="s">
        <v>661</v>
      </c>
      <c r="MVA3" s="111" t="s">
        <v>661</v>
      </c>
      <c r="MVB3" s="111" t="s">
        <v>661</v>
      </c>
      <c r="MVC3" s="111" t="s">
        <v>661</v>
      </c>
      <c r="MVD3" s="111" t="s">
        <v>661</v>
      </c>
      <c r="MVE3" s="111" t="s">
        <v>661</v>
      </c>
      <c r="MVF3" s="111" t="s">
        <v>661</v>
      </c>
      <c r="MVG3" s="111" t="s">
        <v>661</v>
      </c>
      <c r="MVH3" s="111" t="s">
        <v>661</v>
      </c>
      <c r="MVI3" s="111" t="s">
        <v>661</v>
      </c>
      <c r="MVJ3" s="111" t="s">
        <v>661</v>
      </c>
      <c r="MVK3" s="111" t="s">
        <v>661</v>
      </c>
      <c r="MVL3" s="111" t="s">
        <v>661</v>
      </c>
      <c r="MVM3" s="111" t="s">
        <v>661</v>
      </c>
      <c r="MVN3" s="111" t="s">
        <v>661</v>
      </c>
      <c r="MVO3" s="111" t="s">
        <v>661</v>
      </c>
      <c r="MVP3" s="111" t="s">
        <v>661</v>
      </c>
      <c r="MVQ3" s="111" t="s">
        <v>661</v>
      </c>
      <c r="MVR3" s="111" t="s">
        <v>661</v>
      </c>
      <c r="MVS3" s="111" t="s">
        <v>661</v>
      </c>
      <c r="MVT3" s="111" t="s">
        <v>661</v>
      </c>
      <c r="MVU3" s="111" t="s">
        <v>661</v>
      </c>
      <c r="MVV3" s="111" t="s">
        <v>661</v>
      </c>
      <c r="MVW3" s="111" t="s">
        <v>661</v>
      </c>
      <c r="MVX3" s="111" t="s">
        <v>661</v>
      </c>
      <c r="MVY3" s="111" t="s">
        <v>661</v>
      </c>
      <c r="MVZ3" s="111" t="s">
        <v>661</v>
      </c>
      <c r="MWA3" s="111" t="s">
        <v>661</v>
      </c>
      <c r="MWB3" s="111" t="s">
        <v>661</v>
      </c>
      <c r="MWC3" s="111" t="s">
        <v>661</v>
      </c>
      <c r="MWD3" s="111" t="s">
        <v>661</v>
      </c>
      <c r="MWE3" s="111" t="s">
        <v>661</v>
      </c>
      <c r="MWF3" s="111" t="s">
        <v>661</v>
      </c>
      <c r="MWG3" s="111" t="s">
        <v>661</v>
      </c>
      <c r="MWH3" s="111" t="s">
        <v>661</v>
      </c>
      <c r="MWI3" s="111" t="s">
        <v>661</v>
      </c>
      <c r="MWJ3" s="111" t="s">
        <v>661</v>
      </c>
      <c r="MWK3" s="111" t="s">
        <v>661</v>
      </c>
      <c r="MWL3" s="111" t="s">
        <v>661</v>
      </c>
      <c r="MWM3" s="111" t="s">
        <v>661</v>
      </c>
      <c r="MWN3" s="111" t="s">
        <v>661</v>
      </c>
      <c r="MWO3" s="111" t="s">
        <v>661</v>
      </c>
      <c r="MWP3" s="111" t="s">
        <v>661</v>
      </c>
      <c r="MWQ3" s="111" t="s">
        <v>661</v>
      </c>
      <c r="MWR3" s="111" t="s">
        <v>661</v>
      </c>
      <c r="MWS3" s="111" t="s">
        <v>661</v>
      </c>
      <c r="MWT3" s="111" t="s">
        <v>661</v>
      </c>
      <c r="MWU3" s="111" t="s">
        <v>661</v>
      </c>
      <c r="MWV3" s="111" t="s">
        <v>661</v>
      </c>
      <c r="MWW3" s="111" t="s">
        <v>661</v>
      </c>
      <c r="MWX3" s="111" t="s">
        <v>661</v>
      </c>
      <c r="MWY3" s="111" t="s">
        <v>661</v>
      </c>
      <c r="MWZ3" s="111" t="s">
        <v>661</v>
      </c>
      <c r="MXA3" s="111" t="s">
        <v>661</v>
      </c>
      <c r="MXB3" s="111" t="s">
        <v>661</v>
      </c>
      <c r="MXC3" s="111" t="s">
        <v>661</v>
      </c>
      <c r="MXD3" s="111" t="s">
        <v>661</v>
      </c>
      <c r="MXE3" s="111" t="s">
        <v>661</v>
      </c>
      <c r="MXF3" s="111" t="s">
        <v>661</v>
      </c>
      <c r="MXG3" s="111" t="s">
        <v>661</v>
      </c>
      <c r="MXH3" s="111" t="s">
        <v>661</v>
      </c>
      <c r="MXI3" s="111" t="s">
        <v>661</v>
      </c>
      <c r="MXJ3" s="111" t="s">
        <v>661</v>
      </c>
      <c r="MXK3" s="111" t="s">
        <v>661</v>
      </c>
      <c r="MXL3" s="111" t="s">
        <v>661</v>
      </c>
      <c r="MXM3" s="111" t="s">
        <v>661</v>
      </c>
      <c r="MXN3" s="111" t="s">
        <v>661</v>
      </c>
      <c r="MXO3" s="111" t="s">
        <v>661</v>
      </c>
      <c r="MXP3" s="111" t="s">
        <v>661</v>
      </c>
      <c r="MXQ3" s="111" t="s">
        <v>661</v>
      </c>
      <c r="MXR3" s="111" t="s">
        <v>661</v>
      </c>
      <c r="MXS3" s="111" t="s">
        <v>661</v>
      </c>
      <c r="MXT3" s="111" t="s">
        <v>661</v>
      </c>
      <c r="MXU3" s="111" t="s">
        <v>661</v>
      </c>
      <c r="MXV3" s="111" t="s">
        <v>661</v>
      </c>
      <c r="MXW3" s="111" t="s">
        <v>661</v>
      </c>
      <c r="MXX3" s="111" t="s">
        <v>661</v>
      </c>
      <c r="MXY3" s="111" t="s">
        <v>661</v>
      </c>
      <c r="MXZ3" s="111" t="s">
        <v>661</v>
      </c>
      <c r="MYA3" s="111" t="s">
        <v>661</v>
      </c>
      <c r="MYB3" s="111" t="s">
        <v>661</v>
      </c>
      <c r="MYC3" s="111" t="s">
        <v>661</v>
      </c>
      <c r="MYD3" s="111" t="s">
        <v>661</v>
      </c>
      <c r="MYE3" s="111" t="s">
        <v>661</v>
      </c>
      <c r="MYF3" s="111" t="s">
        <v>661</v>
      </c>
      <c r="MYG3" s="111" t="s">
        <v>661</v>
      </c>
      <c r="MYH3" s="111" t="s">
        <v>661</v>
      </c>
      <c r="MYI3" s="111" t="s">
        <v>661</v>
      </c>
      <c r="MYJ3" s="111" t="s">
        <v>661</v>
      </c>
      <c r="MYK3" s="111" t="s">
        <v>661</v>
      </c>
      <c r="MYL3" s="111" t="s">
        <v>661</v>
      </c>
      <c r="MYM3" s="111" t="s">
        <v>661</v>
      </c>
      <c r="MYN3" s="111" t="s">
        <v>661</v>
      </c>
      <c r="MYO3" s="111" t="s">
        <v>661</v>
      </c>
      <c r="MYP3" s="111" t="s">
        <v>661</v>
      </c>
      <c r="MYQ3" s="111" t="s">
        <v>661</v>
      </c>
      <c r="MYR3" s="111" t="s">
        <v>661</v>
      </c>
      <c r="MYS3" s="111" t="s">
        <v>661</v>
      </c>
      <c r="MYT3" s="111" t="s">
        <v>661</v>
      </c>
      <c r="MYU3" s="111" t="s">
        <v>661</v>
      </c>
      <c r="MYV3" s="111" t="s">
        <v>661</v>
      </c>
      <c r="MYW3" s="111" t="s">
        <v>661</v>
      </c>
      <c r="MYX3" s="111" t="s">
        <v>661</v>
      </c>
      <c r="MYY3" s="111" t="s">
        <v>661</v>
      </c>
      <c r="MYZ3" s="111" t="s">
        <v>661</v>
      </c>
      <c r="MZA3" s="111" t="s">
        <v>661</v>
      </c>
      <c r="MZB3" s="111" t="s">
        <v>661</v>
      </c>
      <c r="MZC3" s="111" t="s">
        <v>661</v>
      </c>
      <c r="MZD3" s="111" t="s">
        <v>661</v>
      </c>
      <c r="MZE3" s="111" t="s">
        <v>661</v>
      </c>
      <c r="MZF3" s="111" t="s">
        <v>661</v>
      </c>
      <c r="MZG3" s="111" t="s">
        <v>661</v>
      </c>
      <c r="MZH3" s="111" t="s">
        <v>661</v>
      </c>
      <c r="MZI3" s="111" t="s">
        <v>661</v>
      </c>
      <c r="MZJ3" s="111" t="s">
        <v>661</v>
      </c>
      <c r="MZK3" s="111" t="s">
        <v>661</v>
      </c>
      <c r="MZL3" s="111" t="s">
        <v>661</v>
      </c>
      <c r="MZM3" s="111" t="s">
        <v>661</v>
      </c>
      <c r="MZN3" s="111" t="s">
        <v>661</v>
      </c>
      <c r="MZO3" s="111" t="s">
        <v>661</v>
      </c>
      <c r="MZP3" s="111" t="s">
        <v>661</v>
      </c>
      <c r="MZQ3" s="111" t="s">
        <v>661</v>
      </c>
      <c r="MZR3" s="111" t="s">
        <v>661</v>
      </c>
      <c r="MZS3" s="111" t="s">
        <v>661</v>
      </c>
      <c r="MZT3" s="111" t="s">
        <v>661</v>
      </c>
      <c r="MZU3" s="111" t="s">
        <v>661</v>
      </c>
      <c r="MZV3" s="111" t="s">
        <v>661</v>
      </c>
      <c r="MZW3" s="111" t="s">
        <v>661</v>
      </c>
      <c r="MZX3" s="111" t="s">
        <v>661</v>
      </c>
      <c r="MZY3" s="111" t="s">
        <v>661</v>
      </c>
      <c r="MZZ3" s="111" t="s">
        <v>661</v>
      </c>
      <c r="NAA3" s="111" t="s">
        <v>661</v>
      </c>
      <c r="NAB3" s="111" t="s">
        <v>661</v>
      </c>
      <c r="NAC3" s="111" t="s">
        <v>661</v>
      </c>
      <c r="NAD3" s="111" t="s">
        <v>661</v>
      </c>
      <c r="NAE3" s="111" t="s">
        <v>661</v>
      </c>
      <c r="NAF3" s="111" t="s">
        <v>661</v>
      </c>
      <c r="NAG3" s="111" t="s">
        <v>661</v>
      </c>
      <c r="NAH3" s="111" t="s">
        <v>661</v>
      </c>
      <c r="NAI3" s="111" t="s">
        <v>661</v>
      </c>
      <c r="NAJ3" s="111" t="s">
        <v>661</v>
      </c>
      <c r="NAK3" s="111" t="s">
        <v>661</v>
      </c>
      <c r="NAL3" s="111" t="s">
        <v>661</v>
      </c>
      <c r="NAM3" s="111" t="s">
        <v>661</v>
      </c>
      <c r="NAN3" s="111" t="s">
        <v>661</v>
      </c>
      <c r="NAO3" s="111" t="s">
        <v>661</v>
      </c>
      <c r="NAP3" s="111" t="s">
        <v>661</v>
      </c>
      <c r="NAQ3" s="111" t="s">
        <v>661</v>
      </c>
      <c r="NAR3" s="111" t="s">
        <v>661</v>
      </c>
      <c r="NAS3" s="111" t="s">
        <v>661</v>
      </c>
      <c r="NAT3" s="111" t="s">
        <v>661</v>
      </c>
      <c r="NAU3" s="111" t="s">
        <v>661</v>
      </c>
      <c r="NAV3" s="111" t="s">
        <v>661</v>
      </c>
      <c r="NAW3" s="111" t="s">
        <v>661</v>
      </c>
      <c r="NAX3" s="111" t="s">
        <v>661</v>
      </c>
      <c r="NAY3" s="111" t="s">
        <v>661</v>
      </c>
      <c r="NAZ3" s="111" t="s">
        <v>661</v>
      </c>
      <c r="NBA3" s="111" t="s">
        <v>661</v>
      </c>
      <c r="NBB3" s="111" t="s">
        <v>661</v>
      </c>
      <c r="NBC3" s="111" t="s">
        <v>661</v>
      </c>
      <c r="NBD3" s="111" t="s">
        <v>661</v>
      </c>
      <c r="NBE3" s="111" t="s">
        <v>661</v>
      </c>
      <c r="NBF3" s="111" t="s">
        <v>661</v>
      </c>
      <c r="NBG3" s="111" t="s">
        <v>661</v>
      </c>
      <c r="NBH3" s="111" t="s">
        <v>661</v>
      </c>
      <c r="NBI3" s="111" t="s">
        <v>661</v>
      </c>
      <c r="NBJ3" s="111" t="s">
        <v>661</v>
      </c>
      <c r="NBK3" s="111" t="s">
        <v>661</v>
      </c>
      <c r="NBL3" s="111" t="s">
        <v>661</v>
      </c>
      <c r="NBM3" s="111" t="s">
        <v>661</v>
      </c>
      <c r="NBN3" s="111" t="s">
        <v>661</v>
      </c>
      <c r="NBO3" s="111" t="s">
        <v>661</v>
      </c>
      <c r="NBP3" s="111" t="s">
        <v>661</v>
      </c>
      <c r="NBQ3" s="111" t="s">
        <v>661</v>
      </c>
      <c r="NBR3" s="111" t="s">
        <v>661</v>
      </c>
      <c r="NBS3" s="111" t="s">
        <v>661</v>
      </c>
      <c r="NBT3" s="111" t="s">
        <v>661</v>
      </c>
      <c r="NBU3" s="111" t="s">
        <v>661</v>
      </c>
      <c r="NBV3" s="111" t="s">
        <v>661</v>
      </c>
      <c r="NBW3" s="111" t="s">
        <v>661</v>
      </c>
      <c r="NBX3" s="111" t="s">
        <v>661</v>
      </c>
      <c r="NBY3" s="111" t="s">
        <v>661</v>
      </c>
      <c r="NBZ3" s="111" t="s">
        <v>661</v>
      </c>
      <c r="NCA3" s="111" t="s">
        <v>661</v>
      </c>
      <c r="NCB3" s="111" t="s">
        <v>661</v>
      </c>
      <c r="NCC3" s="111" t="s">
        <v>661</v>
      </c>
      <c r="NCD3" s="111" t="s">
        <v>661</v>
      </c>
      <c r="NCE3" s="111" t="s">
        <v>661</v>
      </c>
      <c r="NCF3" s="111" t="s">
        <v>661</v>
      </c>
      <c r="NCG3" s="111" t="s">
        <v>661</v>
      </c>
      <c r="NCH3" s="111" t="s">
        <v>661</v>
      </c>
      <c r="NCI3" s="111" t="s">
        <v>661</v>
      </c>
      <c r="NCJ3" s="111" t="s">
        <v>661</v>
      </c>
      <c r="NCK3" s="111" t="s">
        <v>661</v>
      </c>
      <c r="NCL3" s="111" t="s">
        <v>661</v>
      </c>
      <c r="NCM3" s="111" t="s">
        <v>661</v>
      </c>
      <c r="NCN3" s="111" t="s">
        <v>661</v>
      </c>
      <c r="NCO3" s="111" t="s">
        <v>661</v>
      </c>
      <c r="NCP3" s="111" t="s">
        <v>661</v>
      </c>
      <c r="NCQ3" s="111" t="s">
        <v>661</v>
      </c>
      <c r="NCR3" s="111" t="s">
        <v>661</v>
      </c>
      <c r="NCS3" s="111" t="s">
        <v>661</v>
      </c>
      <c r="NCT3" s="111" t="s">
        <v>661</v>
      </c>
      <c r="NCU3" s="111" t="s">
        <v>661</v>
      </c>
      <c r="NCV3" s="111" t="s">
        <v>661</v>
      </c>
      <c r="NCW3" s="111" t="s">
        <v>661</v>
      </c>
      <c r="NCX3" s="111" t="s">
        <v>661</v>
      </c>
      <c r="NCY3" s="111" t="s">
        <v>661</v>
      </c>
      <c r="NCZ3" s="111" t="s">
        <v>661</v>
      </c>
      <c r="NDA3" s="111" t="s">
        <v>661</v>
      </c>
      <c r="NDB3" s="111" t="s">
        <v>661</v>
      </c>
      <c r="NDC3" s="111" t="s">
        <v>661</v>
      </c>
      <c r="NDD3" s="111" t="s">
        <v>661</v>
      </c>
      <c r="NDE3" s="111" t="s">
        <v>661</v>
      </c>
      <c r="NDF3" s="111" t="s">
        <v>661</v>
      </c>
      <c r="NDG3" s="111" t="s">
        <v>661</v>
      </c>
      <c r="NDH3" s="111" t="s">
        <v>661</v>
      </c>
      <c r="NDI3" s="111" t="s">
        <v>661</v>
      </c>
      <c r="NDJ3" s="111" t="s">
        <v>661</v>
      </c>
      <c r="NDK3" s="111" t="s">
        <v>661</v>
      </c>
      <c r="NDL3" s="111" t="s">
        <v>661</v>
      </c>
      <c r="NDM3" s="111" t="s">
        <v>661</v>
      </c>
      <c r="NDN3" s="111" t="s">
        <v>661</v>
      </c>
      <c r="NDO3" s="111" t="s">
        <v>661</v>
      </c>
      <c r="NDP3" s="111" t="s">
        <v>661</v>
      </c>
      <c r="NDQ3" s="111" t="s">
        <v>661</v>
      </c>
      <c r="NDR3" s="111" t="s">
        <v>661</v>
      </c>
      <c r="NDS3" s="111" t="s">
        <v>661</v>
      </c>
      <c r="NDT3" s="111" t="s">
        <v>661</v>
      </c>
      <c r="NDU3" s="111" t="s">
        <v>661</v>
      </c>
      <c r="NDV3" s="111" t="s">
        <v>661</v>
      </c>
      <c r="NDW3" s="111" t="s">
        <v>661</v>
      </c>
      <c r="NDX3" s="111" t="s">
        <v>661</v>
      </c>
      <c r="NDY3" s="111" t="s">
        <v>661</v>
      </c>
      <c r="NDZ3" s="111" t="s">
        <v>661</v>
      </c>
      <c r="NEA3" s="111" t="s">
        <v>661</v>
      </c>
      <c r="NEB3" s="111" t="s">
        <v>661</v>
      </c>
      <c r="NEC3" s="111" t="s">
        <v>661</v>
      </c>
      <c r="NED3" s="111" t="s">
        <v>661</v>
      </c>
      <c r="NEE3" s="111" t="s">
        <v>661</v>
      </c>
      <c r="NEF3" s="111" t="s">
        <v>661</v>
      </c>
      <c r="NEG3" s="111" t="s">
        <v>661</v>
      </c>
      <c r="NEH3" s="111" t="s">
        <v>661</v>
      </c>
      <c r="NEI3" s="111" t="s">
        <v>661</v>
      </c>
      <c r="NEJ3" s="111" t="s">
        <v>661</v>
      </c>
      <c r="NEK3" s="111" t="s">
        <v>661</v>
      </c>
      <c r="NEL3" s="111" t="s">
        <v>661</v>
      </c>
      <c r="NEM3" s="111" t="s">
        <v>661</v>
      </c>
      <c r="NEN3" s="111" t="s">
        <v>661</v>
      </c>
      <c r="NEO3" s="111" t="s">
        <v>661</v>
      </c>
      <c r="NEP3" s="111" t="s">
        <v>661</v>
      </c>
      <c r="NEQ3" s="111" t="s">
        <v>661</v>
      </c>
      <c r="NER3" s="111" t="s">
        <v>661</v>
      </c>
      <c r="NES3" s="111" t="s">
        <v>661</v>
      </c>
      <c r="NET3" s="111" t="s">
        <v>661</v>
      </c>
      <c r="NEU3" s="111" t="s">
        <v>661</v>
      </c>
      <c r="NEV3" s="111" t="s">
        <v>661</v>
      </c>
      <c r="NEW3" s="111" t="s">
        <v>661</v>
      </c>
      <c r="NEX3" s="111" t="s">
        <v>661</v>
      </c>
      <c r="NEY3" s="111" t="s">
        <v>661</v>
      </c>
      <c r="NEZ3" s="111" t="s">
        <v>661</v>
      </c>
      <c r="NFA3" s="111" t="s">
        <v>661</v>
      </c>
      <c r="NFB3" s="111" t="s">
        <v>661</v>
      </c>
      <c r="NFC3" s="111" t="s">
        <v>661</v>
      </c>
      <c r="NFD3" s="111" t="s">
        <v>661</v>
      </c>
      <c r="NFE3" s="111" t="s">
        <v>661</v>
      </c>
      <c r="NFF3" s="111" t="s">
        <v>661</v>
      </c>
      <c r="NFG3" s="111" t="s">
        <v>661</v>
      </c>
      <c r="NFH3" s="111" t="s">
        <v>661</v>
      </c>
      <c r="NFI3" s="111" t="s">
        <v>661</v>
      </c>
      <c r="NFJ3" s="111" t="s">
        <v>661</v>
      </c>
      <c r="NFK3" s="111" t="s">
        <v>661</v>
      </c>
      <c r="NFL3" s="111" t="s">
        <v>661</v>
      </c>
      <c r="NFM3" s="111" t="s">
        <v>661</v>
      </c>
      <c r="NFN3" s="111" t="s">
        <v>661</v>
      </c>
      <c r="NFO3" s="111" t="s">
        <v>661</v>
      </c>
      <c r="NFP3" s="111" t="s">
        <v>661</v>
      </c>
      <c r="NFQ3" s="111" t="s">
        <v>661</v>
      </c>
      <c r="NFR3" s="111" t="s">
        <v>661</v>
      </c>
      <c r="NFS3" s="111" t="s">
        <v>661</v>
      </c>
      <c r="NFT3" s="111" t="s">
        <v>661</v>
      </c>
      <c r="NFU3" s="111" t="s">
        <v>661</v>
      </c>
      <c r="NFV3" s="111" t="s">
        <v>661</v>
      </c>
      <c r="NFW3" s="111" t="s">
        <v>661</v>
      </c>
      <c r="NFX3" s="111" t="s">
        <v>661</v>
      </c>
      <c r="NFY3" s="111" t="s">
        <v>661</v>
      </c>
      <c r="NFZ3" s="111" t="s">
        <v>661</v>
      </c>
      <c r="NGA3" s="111" t="s">
        <v>661</v>
      </c>
      <c r="NGB3" s="111" t="s">
        <v>661</v>
      </c>
      <c r="NGC3" s="111" t="s">
        <v>661</v>
      </c>
      <c r="NGD3" s="111" t="s">
        <v>661</v>
      </c>
      <c r="NGE3" s="111" t="s">
        <v>661</v>
      </c>
      <c r="NGF3" s="111" t="s">
        <v>661</v>
      </c>
      <c r="NGG3" s="111" t="s">
        <v>661</v>
      </c>
      <c r="NGH3" s="111" t="s">
        <v>661</v>
      </c>
      <c r="NGI3" s="111" t="s">
        <v>661</v>
      </c>
      <c r="NGJ3" s="111" t="s">
        <v>661</v>
      </c>
      <c r="NGK3" s="111" t="s">
        <v>661</v>
      </c>
      <c r="NGL3" s="111" t="s">
        <v>661</v>
      </c>
      <c r="NGM3" s="111" t="s">
        <v>661</v>
      </c>
      <c r="NGN3" s="111" t="s">
        <v>661</v>
      </c>
      <c r="NGO3" s="111" t="s">
        <v>661</v>
      </c>
      <c r="NGP3" s="111" t="s">
        <v>661</v>
      </c>
      <c r="NGQ3" s="111" t="s">
        <v>661</v>
      </c>
      <c r="NGR3" s="111" t="s">
        <v>661</v>
      </c>
      <c r="NGS3" s="111" t="s">
        <v>661</v>
      </c>
      <c r="NGT3" s="111" t="s">
        <v>661</v>
      </c>
      <c r="NGU3" s="111" t="s">
        <v>661</v>
      </c>
      <c r="NGV3" s="111" t="s">
        <v>661</v>
      </c>
      <c r="NGW3" s="111" t="s">
        <v>661</v>
      </c>
      <c r="NGX3" s="111" t="s">
        <v>661</v>
      </c>
      <c r="NGY3" s="111" t="s">
        <v>661</v>
      </c>
      <c r="NGZ3" s="111" t="s">
        <v>661</v>
      </c>
      <c r="NHA3" s="111" t="s">
        <v>661</v>
      </c>
      <c r="NHB3" s="111" t="s">
        <v>661</v>
      </c>
      <c r="NHC3" s="111" t="s">
        <v>661</v>
      </c>
      <c r="NHD3" s="111" t="s">
        <v>661</v>
      </c>
      <c r="NHE3" s="111" t="s">
        <v>661</v>
      </c>
      <c r="NHF3" s="111" t="s">
        <v>661</v>
      </c>
      <c r="NHG3" s="111" t="s">
        <v>661</v>
      </c>
      <c r="NHH3" s="111" t="s">
        <v>661</v>
      </c>
      <c r="NHI3" s="111" t="s">
        <v>661</v>
      </c>
      <c r="NHJ3" s="111" t="s">
        <v>661</v>
      </c>
      <c r="NHK3" s="111" t="s">
        <v>661</v>
      </c>
      <c r="NHL3" s="111" t="s">
        <v>661</v>
      </c>
      <c r="NHM3" s="111" t="s">
        <v>661</v>
      </c>
      <c r="NHN3" s="111" t="s">
        <v>661</v>
      </c>
      <c r="NHO3" s="111" t="s">
        <v>661</v>
      </c>
      <c r="NHP3" s="111" t="s">
        <v>661</v>
      </c>
      <c r="NHQ3" s="111" t="s">
        <v>661</v>
      </c>
      <c r="NHR3" s="111" t="s">
        <v>661</v>
      </c>
      <c r="NHS3" s="111" t="s">
        <v>661</v>
      </c>
      <c r="NHT3" s="111" t="s">
        <v>661</v>
      </c>
      <c r="NHU3" s="111" t="s">
        <v>661</v>
      </c>
      <c r="NHV3" s="111" t="s">
        <v>661</v>
      </c>
      <c r="NHW3" s="111" t="s">
        <v>661</v>
      </c>
      <c r="NHX3" s="111" t="s">
        <v>661</v>
      </c>
      <c r="NHY3" s="111" t="s">
        <v>661</v>
      </c>
      <c r="NHZ3" s="111" t="s">
        <v>661</v>
      </c>
      <c r="NIA3" s="111" t="s">
        <v>661</v>
      </c>
      <c r="NIB3" s="111" t="s">
        <v>661</v>
      </c>
      <c r="NIC3" s="111" t="s">
        <v>661</v>
      </c>
      <c r="NID3" s="111" t="s">
        <v>661</v>
      </c>
      <c r="NIE3" s="111" t="s">
        <v>661</v>
      </c>
      <c r="NIF3" s="111" t="s">
        <v>661</v>
      </c>
      <c r="NIG3" s="111" t="s">
        <v>661</v>
      </c>
      <c r="NIH3" s="111" t="s">
        <v>661</v>
      </c>
      <c r="NII3" s="111" t="s">
        <v>661</v>
      </c>
      <c r="NIJ3" s="111" t="s">
        <v>661</v>
      </c>
      <c r="NIK3" s="111" t="s">
        <v>661</v>
      </c>
      <c r="NIL3" s="111" t="s">
        <v>661</v>
      </c>
      <c r="NIM3" s="111" t="s">
        <v>661</v>
      </c>
      <c r="NIN3" s="111" t="s">
        <v>661</v>
      </c>
      <c r="NIO3" s="111" t="s">
        <v>661</v>
      </c>
      <c r="NIP3" s="111" t="s">
        <v>661</v>
      </c>
      <c r="NIQ3" s="111" t="s">
        <v>661</v>
      </c>
      <c r="NIR3" s="111" t="s">
        <v>661</v>
      </c>
      <c r="NIS3" s="111" t="s">
        <v>661</v>
      </c>
      <c r="NIT3" s="111" t="s">
        <v>661</v>
      </c>
      <c r="NIU3" s="111" t="s">
        <v>661</v>
      </c>
      <c r="NIV3" s="111" t="s">
        <v>661</v>
      </c>
      <c r="NIW3" s="111" t="s">
        <v>661</v>
      </c>
      <c r="NIX3" s="111" t="s">
        <v>661</v>
      </c>
      <c r="NIY3" s="111" t="s">
        <v>661</v>
      </c>
      <c r="NIZ3" s="111" t="s">
        <v>661</v>
      </c>
      <c r="NJA3" s="111" t="s">
        <v>661</v>
      </c>
      <c r="NJB3" s="111" t="s">
        <v>661</v>
      </c>
      <c r="NJC3" s="111" t="s">
        <v>661</v>
      </c>
      <c r="NJD3" s="111" t="s">
        <v>661</v>
      </c>
      <c r="NJE3" s="111" t="s">
        <v>661</v>
      </c>
      <c r="NJF3" s="111" t="s">
        <v>661</v>
      </c>
      <c r="NJG3" s="111" t="s">
        <v>661</v>
      </c>
      <c r="NJH3" s="111" t="s">
        <v>661</v>
      </c>
      <c r="NJI3" s="111" t="s">
        <v>661</v>
      </c>
      <c r="NJJ3" s="111" t="s">
        <v>661</v>
      </c>
      <c r="NJK3" s="111" t="s">
        <v>661</v>
      </c>
      <c r="NJL3" s="111" t="s">
        <v>661</v>
      </c>
      <c r="NJM3" s="111" t="s">
        <v>661</v>
      </c>
      <c r="NJN3" s="111" t="s">
        <v>661</v>
      </c>
      <c r="NJO3" s="111" t="s">
        <v>661</v>
      </c>
      <c r="NJP3" s="111" t="s">
        <v>661</v>
      </c>
      <c r="NJQ3" s="111" t="s">
        <v>661</v>
      </c>
      <c r="NJR3" s="111" t="s">
        <v>661</v>
      </c>
      <c r="NJS3" s="111" t="s">
        <v>661</v>
      </c>
      <c r="NJT3" s="111" t="s">
        <v>661</v>
      </c>
      <c r="NJU3" s="111" t="s">
        <v>661</v>
      </c>
      <c r="NJV3" s="111" t="s">
        <v>661</v>
      </c>
      <c r="NJW3" s="111" t="s">
        <v>661</v>
      </c>
      <c r="NJX3" s="111" t="s">
        <v>661</v>
      </c>
      <c r="NJY3" s="111" t="s">
        <v>661</v>
      </c>
      <c r="NJZ3" s="111" t="s">
        <v>661</v>
      </c>
      <c r="NKA3" s="111" t="s">
        <v>661</v>
      </c>
      <c r="NKB3" s="111" t="s">
        <v>661</v>
      </c>
      <c r="NKC3" s="111" t="s">
        <v>661</v>
      </c>
      <c r="NKD3" s="111" t="s">
        <v>661</v>
      </c>
      <c r="NKE3" s="111" t="s">
        <v>661</v>
      </c>
      <c r="NKF3" s="111" t="s">
        <v>661</v>
      </c>
      <c r="NKG3" s="111" t="s">
        <v>661</v>
      </c>
      <c r="NKH3" s="111" t="s">
        <v>661</v>
      </c>
      <c r="NKI3" s="111" t="s">
        <v>661</v>
      </c>
      <c r="NKJ3" s="111" t="s">
        <v>661</v>
      </c>
      <c r="NKK3" s="111" t="s">
        <v>661</v>
      </c>
      <c r="NKL3" s="111" t="s">
        <v>661</v>
      </c>
      <c r="NKM3" s="111" t="s">
        <v>661</v>
      </c>
      <c r="NKN3" s="111" t="s">
        <v>661</v>
      </c>
      <c r="NKO3" s="111" t="s">
        <v>661</v>
      </c>
      <c r="NKP3" s="111" t="s">
        <v>661</v>
      </c>
      <c r="NKQ3" s="111" t="s">
        <v>661</v>
      </c>
      <c r="NKR3" s="111" t="s">
        <v>661</v>
      </c>
      <c r="NKS3" s="111" t="s">
        <v>661</v>
      </c>
      <c r="NKT3" s="111" t="s">
        <v>661</v>
      </c>
      <c r="NKU3" s="111" t="s">
        <v>661</v>
      </c>
      <c r="NKV3" s="111" t="s">
        <v>661</v>
      </c>
      <c r="NKW3" s="111" t="s">
        <v>661</v>
      </c>
      <c r="NKX3" s="111" t="s">
        <v>661</v>
      </c>
      <c r="NKY3" s="111" t="s">
        <v>661</v>
      </c>
      <c r="NKZ3" s="111" t="s">
        <v>661</v>
      </c>
      <c r="NLA3" s="111" t="s">
        <v>661</v>
      </c>
      <c r="NLB3" s="111" t="s">
        <v>661</v>
      </c>
      <c r="NLC3" s="111" t="s">
        <v>661</v>
      </c>
      <c r="NLD3" s="111" t="s">
        <v>661</v>
      </c>
      <c r="NLE3" s="111" t="s">
        <v>661</v>
      </c>
      <c r="NLF3" s="111" t="s">
        <v>661</v>
      </c>
      <c r="NLG3" s="111" t="s">
        <v>661</v>
      </c>
      <c r="NLH3" s="111" t="s">
        <v>661</v>
      </c>
      <c r="NLI3" s="111" t="s">
        <v>661</v>
      </c>
      <c r="NLJ3" s="111" t="s">
        <v>661</v>
      </c>
      <c r="NLK3" s="111" t="s">
        <v>661</v>
      </c>
      <c r="NLL3" s="111" t="s">
        <v>661</v>
      </c>
      <c r="NLM3" s="111" t="s">
        <v>661</v>
      </c>
      <c r="NLN3" s="111" t="s">
        <v>661</v>
      </c>
      <c r="NLO3" s="111" t="s">
        <v>661</v>
      </c>
      <c r="NLP3" s="111" t="s">
        <v>661</v>
      </c>
      <c r="NLQ3" s="111" t="s">
        <v>661</v>
      </c>
      <c r="NLR3" s="111" t="s">
        <v>661</v>
      </c>
      <c r="NLS3" s="111" t="s">
        <v>661</v>
      </c>
      <c r="NLT3" s="111" t="s">
        <v>661</v>
      </c>
      <c r="NLU3" s="111" t="s">
        <v>661</v>
      </c>
      <c r="NLV3" s="111" t="s">
        <v>661</v>
      </c>
      <c r="NLW3" s="111" t="s">
        <v>661</v>
      </c>
      <c r="NLX3" s="111" t="s">
        <v>661</v>
      </c>
      <c r="NLY3" s="111" t="s">
        <v>661</v>
      </c>
      <c r="NLZ3" s="111" t="s">
        <v>661</v>
      </c>
      <c r="NMA3" s="111" t="s">
        <v>661</v>
      </c>
      <c r="NMB3" s="111" t="s">
        <v>661</v>
      </c>
      <c r="NMC3" s="111" t="s">
        <v>661</v>
      </c>
      <c r="NMD3" s="111" t="s">
        <v>661</v>
      </c>
      <c r="NME3" s="111" t="s">
        <v>661</v>
      </c>
      <c r="NMF3" s="111" t="s">
        <v>661</v>
      </c>
      <c r="NMG3" s="111" t="s">
        <v>661</v>
      </c>
      <c r="NMH3" s="111" t="s">
        <v>661</v>
      </c>
      <c r="NMI3" s="111" t="s">
        <v>661</v>
      </c>
      <c r="NMJ3" s="111" t="s">
        <v>661</v>
      </c>
      <c r="NMK3" s="111" t="s">
        <v>661</v>
      </c>
      <c r="NML3" s="111" t="s">
        <v>661</v>
      </c>
      <c r="NMM3" s="111" t="s">
        <v>661</v>
      </c>
      <c r="NMN3" s="111" t="s">
        <v>661</v>
      </c>
      <c r="NMO3" s="111" t="s">
        <v>661</v>
      </c>
      <c r="NMP3" s="111" t="s">
        <v>661</v>
      </c>
      <c r="NMQ3" s="111" t="s">
        <v>661</v>
      </c>
      <c r="NMR3" s="111" t="s">
        <v>661</v>
      </c>
      <c r="NMS3" s="111" t="s">
        <v>661</v>
      </c>
      <c r="NMT3" s="111" t="s">
        <v>661</v>
      </c>
      <c r="NMU3" s="111" t="s">
        <v>661</v>
      </c>
      <c r="NMV3" s="111" t="s">
        <v>661</v>
      </c>
      <c r="NMW3" s="111" t="s">
        <v>661</v>
      </c>
      <c r="NMX3" s="111" t="s">
        <v>661</v>
      </c>
      <c r="NMY3" s="111" t="s">
        <v>661</v>
      </c>
      <c r="NMZ3" s="111" t="s">
        <v>661</v>
      </c>
      <c r="NNA3" s="111" t="s">
        <v>661</v>
      </c>
      <c r="NNB3" s="111" t="s">
        <v>661</v>
      </c>
      <c r="NNC3" s="111" t="s">
        <v>661</v>
      </c>
      <c r="NND3" s="111" t="s">
        <v>661</v>
      </c>
      <c r="NNE3" s="111" t="s">
        <v>661</v>
      </c>
      <c r="NNF3" s="111" t="s">
        <v>661</v>
      </c>
      <c r="NNG3" s="111" t="s">
        <v>661</v>
      </c>
      <c r="NNH3" s="111" t="s">
        <v>661</v>
      </c>
      <c r="NNI3" s="111" t="s">
        <v>661</v>
      </c>
      <c r="NNJ3" s="111" t="s">
        <v>661</v>
      </c>
      <c r="NNK3" s="111" t="s">
        <v>661</v>
      </c>
      <c r="NNL3" s="111" t="s">
        <v>661</v>
      </c>
      <c r="NNM3" s="111" t="s">
        <v>661</v>
      </c>
      <c r="NNN3" s="111" t="s">
        <v>661</v>
      </c>
      <c r="NNO3" s="111" t="s">
        <v>661</v>
      </c>
      <c r="NNP3" s="111" t="s">
        <v>661</v>
      </c>
      <c r="NNQ3" s="111" t="s">
        <v>661</v>
      </c>
      <c r="NNR3" s="111" t="s">
        <v>661</v>
      </c>
      <c r="NNS3" s="111" t="s">
        <v>661</v>
      </c>
      <c r="NNT3" s="111" t="s">
        <v>661</v>
      </c>
      <c r="NNU3" s="111" t="s">
        <v>661</v>
      </c>
      <c r="NNV3" s="111" t="s">
        <v>661</v>
      </c>
      <c r="NNW3" s="111" t="s">
        <v>661</v>
      </c>
      <c r="NNX3" s="111" t="s">
        <v>661</v>
      </c>
      <c r="NNY3" s="111" t="s">
        <v>661</v>
      </c>
      <c r="NNZ3" s="111" t="s">
        <v>661</v>
      </c>
      <c r="NOA3" s="111" t="s">
        <v>661</v>
      </c>
      <c r="NOB3" s="111" t="s">
        <v>661</v>
      </c>
      <c r="NOC3" s="111" t="s">
        <v>661</v>
      </c>
      <c r="NOD3" s="111" t="s">
        <v>661</v>
      </c>
      <c r="NOE3" s="111" t="s">
        <v>661</v>
      </c>
      <c r="NOF3" s="111" t="s">
        <v>661</v>
      </c>
      <c r="NOG3" s="111" t="s">
        <v>661</v>
      </c>
      <c r="NOH3" s="111" t="s">
        <v>661</v>
      </c>
      <c r="NOI3" s="111" t="s">
        <v>661</v>
      </c>
      <c r="NOJ3" s="111" t="s">
        <v>661</v>
      </c>
      <c r="NOK3" s="111" t="s">
        <v>661</v>
      </c>
      <c r="NOL3" s="111" t="s">
        <v>661</v>
      </c>
      <c r="NOM3" s="111" t="s">
        <v>661</v>
      </c>
      <c r="NON3" s="111" t="s">
        <v>661</v>
      </c>
      <c r="NOO3" s="111" t="s">
        <v>661</v>
      </c>
      <c r="NOP3" s="111" t="s">
        <v>661</v>
      </c>
      <c r="NOQ3" s="111" t="s">
        <v>661</v>
      </c>
      <c r="NOR3" s="111" t="s">
        <v>661</v>
      </c>
      <c r="NOS3" s="111" t="s">
        <v>661</v>
      </c>
      <c r="NOT3" s="111" t="s">
        <v>661</v>
      </c>
      <c r="NOU3" s="111" t="s">
        <v>661</v>
      </c>
      <c r="NOV3" s="111" t="s">
        <v>661</v>
      </c>
      <c r="NOW3" s="111" t="s">
        <v>661</v>
      </c>
      <c r="NOX3" s="111" t="s">
        <v>661</v>
      </c>
      <c r="NOY3" s="111" t="s">
        <v>661</v>
      </c>
      <c r="NOZ3" s="111" t="s">
        <v>661</v>
      </c>
      <c r="NPA3" s="111" t="s">
        <v>661</v>
      </c>
      <c r="NPB3" s="111" t="s">
        <v>661</v>
      </c>
      <c r="NPC3" s="111" t="s">
        <v>661</v>
      </c>
      <c r="NPD3" s="111" t="s">
        <v>661</v>
      </c>
      <c r="NPE3" s="111" t="s">
        <v>661</v>
      </c>
      <c r="NPF3" s="111" t="s">
        <v>661</v>
      </c>
      <c r="NPG3" s="111" t="s">
        <v>661</v>
      </c>
      <c r="NPH3" s="111" t="s">
        <v>661</v>
      </c>
      <c r="NPI3" s="111" t="s">
        <v>661</v>
      </c>
      <c r="NPJ3" s="111" t="s">
        <v>661</v>
      </c>
      <c r="NPK3" s="111" t="s">
        <v>661</v>
      </c>
      <c r="NPL3" s="111" t="s">
        <v>661</v>
      </c>
      <c r="NPM3" s="111" t="s">
        <v>661</v>
      </c>
      <c r="NPN3" s="111" t="s">
        <v>661</v>
      </c>
      <c r="NPO3" s="111" t="s">
        <v>661</v>
      </c>
      <c r="NPP3" s="111" t="s">
        <v>661</v>
      </c>
      <c r="NPQ3" s="111" t="s">
        <v>661</v>
      </c>
      <c r="NPR3" s="111" t="s">
        <v>661</v>
      </c>
      <c r="NPS3" s="111" t="s">
        <v>661</v>
      </c>
      <c r="NPT3" s="111" t="s">
        <v>661</v>
      </c>
      <c r="NPU3" s="111" t="s">
        <v>661</v>
      </c>
      <c r="NPV3" s="111" t="s">
        <v>661</v>
      </c>
      <c r="NPW3" s="111" t="s">
        <v>661</v>
      </c>
      <c r="NPX3" s="111" t="s">
        <v>661</v>
      </c>
      <c r="NPY3" s="111" t="s">
        <v>661</v>
      </c>
      <c r="NPZ3" s="111" t="s">
        <v>661</v>
      </c>
      <c r="NQA3" s="111" t="s">
        <v>661</v>
      </c>
      <c r="NQB3" s="111" t="s">
        <v>661</v>
      </c>
      <c r="NQC3" s="111" t="s">
        <v>661</v>
      </c>
      <c r="NQD3" s="111" t="s">
        <v>661</v>
      </c>
      <c r="NQE3" s="111" t="s">
        <v>661</v>
      </c>
      <c r="NQF3" s="111" t="s">
        <v>661</v>
      </c>
      <c r="NQG3" s="111" t="s">
        <v>661</v>
      </c>
      <c r="NQH3" s="111" t="s">
        <v>661</v>
      </c>
      <c r="NQI3" s="111" t="s">
        <v>661</v>
      </c>
      <c r="NQJ3" s="111" t="s">
        <v>661</v>
      </c>
      <c r="NQK3" s="111" t="s">
        <v>661</v>
      </c>
      <c r="NQL3" s="111" t="s">
        <v>661</v>
      </c>
      <c r="NQM3" s="111" t="s">
        <v>661</v>
      </c>
      <c r="NQN3" s="111" t="s">
        <v>661</v>
      </c>
      <c r="NQO3" s="111" t="s">
        <v>661</v>
      </c>
      <c r="NQP3" s="111" t="s">
        <v>661</v>
      </c>
      <c r="NQQ3" s="111" t="s">
        <v>661</v>
      </c>
      <c r="NQR3" s="111" t="s">
        <v>661</v>
      </c>
      <c r="NQS3" s="111" t="s">
        <v>661</v>
      </c>
      <c r="NQT3" s="111" t="s">
        <v>661</v>
      </c>
      <c r="NQU3" s="111" t="s">
        <v>661</v>
      </c>
      <c r="NQV3" s="111" t="s">
        <v>661</v>
      </c>
      <c r="NQW3" s="111" t="s">
        <v>661</v>
      </c>
      <c r="NQX3" s="111" t="s">
        <v>661</v>
      </c>
      <c r="NQY3" s="111" t="s">
        <v>661</v>
      </c>
      <c r="NQZ3" s="111" t="s">
        <v>661</v>
      </c>
      <c r="NRA3" s="111" t="s">
        <v>661</v>
      </c>
      <c r="NRB3" s="111" t="s">
        <v>661</v>
      </c>
      <c r="NRC3" s="111" t="s">
        <v>661</v>
      </c>
      <c r="NRD3" s="111" t="s">
        <v>661</v>
      </c>
      <c r="NRE3" s="111" t="s">
        <v>661</v>
      </c>
      <c r="NRF3" s="111" t="s">
        <v>661</v>
      </c>
      <c r="NRG3" s="111" t="s">
        <v>661</v>
      </c>
      <c r="NRH3" s="111" t="s">
        <v>661</v>
      </c>
      <c r="NRI3" s="111" t="s">
        <v>661</v>
      </c>
      <c r="NRJ3" s="111" t="s">
        <v>661</v>
      </c>
      <c r="NRK3" s="111" t="s">
        <v>661</v>
      </c>
      <c r="NRL3" s="111" t="s">
        <v>661</v>
      </c>
      <c r="NRM3" s="111" t="s">
        <v>661</v>
      </c>
      <c r="NRN3" s="111" t="s">
        <v>661</v>
      </c>
      <c r="NRO3" s="111" t="s">
        <v>661</v>
      </c>
      <c r="NRP3" s="111" t="s">
        <v>661</v>
      </c>
      <c r="NRQ3" s="111" t="s">
        <v>661</v>
      </c>
      <c r="NRR3" s="111" t="s">
        <v>661</v>
      </c>
      <c r="NRS3" s="111" t="s">
        <v>661</v>
      </c>
      <c r="NRT3" s="111" t="s">
        <v>661</v>
      </c>
      <c r="NRU3" s="111" t="s">
        <v>661</v>
      </c>
      <c r="NRV3" s="111" t="s">
        <v>661</v>
      </c>
      <c r="NRW3" s="111" t="s">
        <v>661</v>
      </c>
      <c r="NRX3" s="111" t="s">
        <v>661</v>
      </c>
      <c r="NRY3" s="111" t="s">
        <v>661</v>
      </c>
      <c r="NRZ3" s="111" t="s">
        <v>661</v>
      </c>
      <c r="NSA3" s="111" t="s">
        <v>661</v>
      </c>
      <c r="NSB3" s="111" t="s">
        <v>661</v>
      </c>
      <c r="NSC3" s="111" t="s">
        <v>661</v>
      </c>
      <c r="NSD3" s="111" t="s">
        <v>661</v>
      </c>
      <c r="NSE3" s="111" t="s">
        <v>661</v>
      </c>
      <c r="NSF3" s="111" t="s">
        <v>661</v>
      </c>
      <c r="NSG3" s="111" t="s">
        <v>661</v>
      </c>
      <c r="NSH3" s="111" t="s">
        <v>661</v>
      </c>
      <c r="NSI3" s="111" t="s">
        <v>661</v>
      </c>
      <c r="NSJ3" s="111" t="s">
        <v>661</v>
      </c>
      <c r="NSK3" s="111" t="s">
        <v>661</v>
      </c>
      <c r="NSL3" s="111" t="s">
        <v>661</v>
      </c>
      <c r="NSM3" s="111" t="s">
        <v>661</v>
      </c>
      <c r="NSN3" s="111" t="s">
        <v>661</v>
      </c>
      <c r="NSO3" s="111" t="s">
        <v>661</v>
      </c>
      <c r="NSP3" s="111" t="s">
        <v>661</v>
      </c>
      <c r="NSQ3" s="111" t="s">
        <v>661</v>
      </c>
      <c r="NSR3" s="111" t="s">
        <v>661</v>
      </c>
      <c r="NSS3" s="111" t="s">
        <v>661</v>
      </c>
      <c r="NST3" s="111" t="s">
        <v>661</v>
      </c>
      <c r="NSU3" s="111" t="s">
        <v>661</v>
      </c>
      <c r="NSV3" s="111" t="s">
        <v>661</v>
      </c>
      <c r="NSW3" s="111" t="s">
        <v>661</v>
      </c>
      <c r="NSX3" s="111" t="s">
        <v>661</v>
      </c>
      <c r="NSY3" s="111" t="s">
        <v>661</v>
      </c>
      <c r="NSZ3" s="111" t="s">
        <v>661</v>
      </c>
      <c r="NTA3" s="111" t="s">
        <v>661</v>
      </c>
      <c r="NTB3" s="111" t="s">
        <v>661</v>
      </c>
      <c r="NTC3" s="111" t="s">
        <v>661</v>
      </c>
      <c r="NTD3" s="111" t="s">
        <v>661</v>
      </c>
      <c r="NTE3" s="111" t="s">
        <v>661</v>
      </c>
      <c r="NTF3" s="111" t="s">
        <v>661</v>
      </c>
      <c r="NTG3" s="111" t="s">
        <v>661</v>
      </c>
      <c r="NTH3" s="111" t="s">
        <v>661</v>
      </c>
      <c r="NTI3" s="111" t="s">
        <v>661</v>
      </c>
      <c r="NTJ3" s="111" t="s">
        <v>661</v>
      </c>
      <c r="NTK3" s="111" t="s">
        <v>661</v>
      </c>
      <c r="NTL3" s="111" t="s">
        <v>661</v>
      </c>
      <c r="NTM3" s="111" t="s">
        <v>661</v>
      </c>
      <c r="NTN3" s="111" t="s">
        <v>661</v>
      </c>
      <c r="NTO3" s="111" t="s">
        <v>661</v>
      </c>
      <c r="NTP3" s="111" t="s">
        <v>661</v>
      </c>
      <c r="NTQ3" s="111" t="s">
        <v>661</v>
      </c>
      <c r="NTR3" s="111" t="s">
        <v>661</v>
      </c>
      <c r="NTS3" s="111" t="s">
        <v>661</v>
      </c>
      <c r="NTT3" s="111" t="s">
        <v>661</v>
      </c>
      <c r="NTU3" s="111" t="s">
        <v>661</v>
      </c>
      <c r="NTV3" s="111" t="s">
        <v>661</v>
      </c>
      <c r="NTW3" s="111" t="s">
        <v>661</v>
      </c>
      <c r="NTX3" s="111" t="s">
        <v>661</v>
      </c>
      <c r="NTY3" s="111" t="s">
        <v>661</v>
      </c>
      <c r="NTZ3" s="111" t="s">
        <v>661</v>
      </c>
      <c r="NUA3" s="111" t="s">
        <v>661</v>
      </c>
      <c r="NUB3" s="111" t="s">
        <v>661</v>
      </c>
      <c r="NUC3" s="111" t="s">
        <v>661</v>
      </c>
      <c r="NUD3" s="111" t="s">
        <v>661</v>
      </c>
      <c r="NUE3" s="111" t="s">
        <v>661</v>
      </c>
      <c r="NUF3" s="111" t="s">
        <v>661</v>
      </c>
      <c r="NUG3" s="111" t="s">
        <v>661</v>
      </c>
      <c r="NUH3" s="111" t="s">
        <v>661</v>
      </c>
      <c r="NUI3" s="111" t="s">
        <v>661</v>
      </c>
      <c r="NUJ3" s="111" t="s">
        <v>661</v>
      </c>
      <c r="NUK3" s="111" t="s">
        <v>661</v>
      </c>
      <c r="NUL3" s="111" t="s">
        <v>661</v>
      </c>
      <c r="NUM3" s="111" t="s">
        <v>661</v>
      </c>
      <c r="NUN3" s="111" t="s">
        <v>661</v>
      </c>
      <c r="NUO3" s="111" t="s">
        <v>661</v>
      </c>
      <c r="NUP3" s="111" t="s">
        <v>661</v>
      </c>
      <c r="NUQ3" s="111" t="s">
        <v>661</v>
      </c>
      <c r="NUR3" s="111" t="s">
        <v>661</v>
      </c>
      <c r="NUS3" s="111" t="s">
        <v>661</v>
      </c>
      <c r="NUT3" s="111" t="s">
        <v>661</v>
      </c>
      <c r="NUU3" s="111" t="s">
        <v>661</v>
      </c>
      <c r="NUV3" s="111" t="s">
        <v>661</v>
      </c>
      <c r="NUW3" s="111" t="s">
        <v>661</v>
      </c>
      <c r="NUX3" s="111" t="s">
        <v>661</v>
      </c>
      <c r="NUY3" s="111" t="s">
        <v>661</v>
      </c>
      <c r="NUZ3" s="111" t="s">
        <v>661</v>
      </c>
      <c r="NVA3" s="111" t="s">
        <v>661</v>
      </c>
      <c r="NVB3" s="111" t="s">
        <v>661</v>
      </c>
      <c r="NVC3" s="111" t="s">
        <v>661</v>
      </c>
      <c r="NVD3" s="111" t="s">
        <v>661</v>
      </c>
      <c r="NVE3" s="111" t="s">
        <v>661</v>
      </c>
      <c r="NVF3" s="111" t="s">
        <v>661</v>
      </c>
      <c r="NVG3" s="111" t="s">
        <v>661</v>
      </c>
      <c r="NVH3" s="111" t="s">
        <v>661</v>
      </c>
      <c r="NVI3" s="111" t="s">
        <v>661</v>
      </c>
      <c r="NVJ3" s="111" t="s">
        <v>661</v>
      </c>
      <c r="NVK3" s="111" t="s">
        <v>661</v>
      </c>
      <c r="NVL3" s="111" t="s">
        <v>661</v>
      </c>
      <c r="NVM3" s="111" t="s">
        <v>661</v>
      </c>
      <c r="NVN3" s="111" t="s">
        <v>661</v>
      </c>
      <c r="NVO3" s="111" t="s">
        <v>661</v>
      </c>
      <c r="NVP3" s="111" t="s">
        <v>661</v>
      </c>
      <c r="NVQ3" s="111" t="s">
        <v>661</v>
      </c>
      <c r="NVR3" s="111" t="s">
        <v>661</v>
      </c>
      <c r="NVS3" s="111" t="s">
        <v>661</v>
      </c>
      <c r="NVT3" s="111" t="s">
        <v>661</v>
      </c>
      <c r="NVU3" s="111" t="s">
        <v>661</v>
      </c>
      <c r="NVV3" s="111" t="s">
        <v>661</v>
      </c>
      <c r="NVW3" s="111" t="s">
        <v>661</v>
      </c>
      <c r="NVX3" s="111" t="s">
        <v>661</v>
      </c>
      <c r="NVY3" s="111" t="s">
        <v>661</v>
      </c>
      <c r="NVZ3" s="111" t="s">
        <v>661</v>
      </c>
      <c r="NWA3" s="111" t="s">
        <v>661</v>
      </c>
      <c r="NWB3" s="111" t="s">
        <v>661</v>
      </c>
      <c r="NWC3" s="111" t="s">
        <v>661</v>
      </c>
      <c r="NWD3" s="111" t="s">
        <v>661</v>
      </c>
      <c r="NWE3" s="111" t="s">
        <v>661</v>
      </c>
      <c r="NWF3" s="111" t="s">
        <v>661</v>
      </c>
      <c r="NWG3" s="111" t="s">
        <v>661</v>
      </c>
      <c r="NWH3" s="111" t="s">
        <v>661</v>
      </c>
      <c r="NWI3" s="111" t="s">
        <v>661</v>
      </c>
      <c r="NWJ3" s="111" t="s">
        <v>661</v>
      </c>
      <c r="NWK3" s="111" t="s">
        <v>661</v>
      </c>
      <c r="NWL3" s="111" t="s">
        <v>661</v>
      </c>
      <c r="NWM3" s="111" t="s">
        <v>661</v>
      </c>
      <c r="NWN3" s="111" t="s">
        <v>661</v>
      </c>
      <c r="NWO3" s="111" t="s">
        <v>661</v>
      </c>
      <c r="NWP3" s="111" t="s">
        <v>661</v>
      </c>
      <c r="NWQ3" s="111" t="s">
        <v>661</v>
      </c>
      <c r="NWR3" s="111" t="s">
        <v>661</v>
      </c>
      <c r="NWS3" s="111" t="s">
        <v>661</v>
      </c>
      <c r="NWT3" s="111" t="s">
        <v>661</v>
      </c>
      <c r="NWU3" s="111" t="s">
        <v>661</v>
      </c>
      <c r="NWV3" s="111" t="s">
        <v>661</v>
      </c>
      <c r="NWW3" s="111" t="s">
        <v>661</v>
      </c>
      <c r="NWX3" s="111" t="s">
        <v>661</v>
      </c>
      <c r="NWY3" s="111" t="s">
        <v>661</v>
      </c>
      <c r="NWZ3" s="111" t="s">
        <v>661</v>
      </c>
      <c r="NXA3" s="111" t="s">
        <v>661</v>
      </c>
      <c r="NXB3" s="111" t="s">
        <v>661</v>
      </c>
      <c r="NXC3" s="111" t="s">
        <v>661</v>
      </c>
      <c r="NXD3" s="111" t="s">
        <v>661</v>
      </c>
      <c r="NXE3" s="111" t="s">
        <v>661</v>
      </c>
      <c r="NXF3" s="111" t="s">
        <v>661</v>
      </c>
      <c r="NXG3" s="111" t="s">
        <v>661</v>
      </c>
      <c r="NXH3" s="111" t="s">
        <v>661</v>
      </c>
      <c r="NXI3" s="111" t="s">
        <v>661</v>
      </c>
      <c r="NXJ3" s="111" t="s">
        <v>661</v>
      </c>
      <c r="NXK3" s="111" t="s">
        <v>661</v>
      </c>
      <c r="NXL3" s="111" t="s">
        <v>661</v>
      </c>
      <c r="NXM3" s="111" t="s">
        <v>661</v>
      </c>
      <c r="NXN3" s="111" t="s">
        <v>661</v>
      </c>
      <c r="NXO3" s="111" t="s">
        <v>661</v>
      </c>
      <c r="NXP3" s="111" t="s">
        <v>661</v>
      </c>
      <c r="NXQ3" s="111" t="s">
        <v>661</v>
      </c>
      <c r="NXR3" s="111" t="s">
        <v>661</v>
      </c>
      <c r="NXS3" s="111" t="s">
        <v>661</v>
      </c>
      <c r="NXT3" s="111" t="s">
        <v>661</v>
      </c>
      <c r="NXU3" s="111" t="s">
        <v>661</v>
      </c>
      <c r="NXV3" s="111" t="s">
        <v>661</v>
      </c>
      <c r="NXW3" s="111" t="s">
        <v>661</v>
      </c>
      <c r="NXX3" s="111" t="s">
        <v>661</v>
      </c>
      <c r="NXY3" s="111" t="s">
        <v>661</v>
      </c>
      <c r="NXZ3" s="111" t="s">
        <v>661</v>
      </c>
      <c r="NYA3" s="111" t="s">
        <v>661</v>
      </c>
      <c r="NYB3" s="111" t="s">
        <v>661</v>
      </c>
      <c r="NYC3" s="111" t="s">
        <v>661</v>
      </c>
      <c r="NYD3" s="111" t="s">
        <v>661</v>
      </c>
      <c r="NYE3" s="111" t="s">
        <v>661</v>
      </c>
      <c r="NYF3" s="111" t="s">
        <v>661</v>
      </c>
      <c r="NYG3" s="111" t="s">
        <v>661</v>
      </c>
      <c r="NYH3" s="111" t="s">
        <v>661</v>
      </c>
      <c r="NYI3" s="111" t="s">
        <v>661</v>
      </c>
      <c r="NYJ3" s="111" t="s">
        <v>661</v>
      </c>
      <c r="NYK3" s="111" t="s">
        <v>661</v>
      </c>
      <c r="NYL3" s="111" t="s">
        <v>661</v>
      </c>
      <c r="NYM3" s="111" t="s">
        <v>661</v>
      </c>
      <c r="NYN3" s="111" t="s">
        <v>661</v>
      </c>
      <c r="NYO3" s="111" t="s">
        <v>661</v>
      </c>
      <c r="NYP3" s="111" t="s">
        <v>661</v>
      </c>
      <c r="NYQ3" s="111" t="s">
        <v>661</v>
      </c>
      <c r="NYR3" s="111" t="s">
        <v>661</v>
      </c>
      <c r="NYS3" s="111" t="s">
        <v>661</v>
      </c>
      <c r="NYT3" s="111" t="s">
        <v>661</v>
      </c>
      <c r="NYU3" s="111" t="s">
        <v>661</v>
      </c>
      <c r="NYV3" s="111" t="s">
        <v>661</v>
      </c>
      <c r="NYW3" s="111" t="s">
        <v>661</v>
      </c>
      <c r="NYX3" s="111" t="s">
        <v>661</v>
      </c>
      <c r="NYY3" s="111" t="s">
        <v>661</v>
      </c>
      <c r="NYZ3" s="111" t="s">
        <v>661</v>
      </c>
      <c r="NZA3" s="111" t="s">
        <v>661</v>
      </c>
      <c r="NZB3" s="111" t="s">
        <v>661</v>
      </c>
      <c r="NZC3" s="111" t="s">
        <v>661</v>
      </c>
      <c r="NZD3" s="111" t="s">
        <v>661</v>
      </c>
      <c r="NZE3" s="111" t="s">
        <v>661</v>
      </c>
      <c r="NZF3" s="111" t="s">
        <v>661</v>
      </c>
      <c r="NZG3" s="111" t="s">
        <v>661</v>
      </c>
      <c r="NZH3" s="111" t="s">
        <v>661</v>
      </c>
      <c r="NZI3" s="111" t="s">
        <v>661</v>
      </c>
      <c r="NZJ3" s="111" t="s">
        <v>661</v>
      </c>
      <c r="NZK3" s="111" t="s">
        <v>661</v>
      </c>
      <c r="NZL3" s="111" t="s">
        <v>661</v>
      </c>
      <c r="NZM3" s="111" t="s">
        <v>661</v>
      </c>
      <c r="NZN3" s="111" t="s">
        <v>661</v>
      </c>
      <c r="NZO3" s="111" t="s">
        <v>661</v>
      </c>
      <c r="NZP3" s="111" t="s">
        <v>661</v>
      </c>
      <c r="NZQ3" s="111" t="s">
        <v>661</v>
      </c>
      <c r="NZR3" s="111" t="s">
        <v>661</v>
      </c>
      <c r="NZS3" s="111" t="s">
        <v>661</v>
      </c>
      <c r="NZT3" s="111" t="s">
        <v>661</v>
      </c>
      <c r="NZU3" s="111" t="s">
        <v>661</v>
      </c>
      <c r="NZV3" s="111" t="s">
        <v>661</v>
      </c>
      <c r="NZW3" s="111" t="s">
        <v>661</v>
      </c>
      <c r="NZX3" s="111" t="s">
        <v>661</v>
      </c>
      <c r="NZY3" s="111" t="s">
        <v>661</v>
      </c>
      <c r="NZZ3" s="111" t="s">
        <v>661</v>
      </c>
      <c r="OAA3" s="111" t="s">
        <v>661</v>
      </c>
      <c r="OAB3" s="111" t="s">
        <v>661</v>
      </c>
      <c r="OAC3" s="111" t="s">
        <v>661</v>
      </c>
      <c r="OAD3" s="111" t="s">
        <v>661</v>
      </c>
      <c r="OAE3" s="111" t="s">
        <v>661</v>
      </c>
      <c r="OAF3" s="111" t="s">
        <v>661</v>
      </c>
      <c r="OAG3" s="111" t="s">
        <v>661</v>
      </c>
      <c r="OAH3" s="111" t="s">
        <v>661</v>
      </c>
      <c r="OAI3" s="111" t="s">
        <v>661</v>
      </c>
      <c r="OAJ3" s="111" t="s">
        <v>661</v>
      </c>
      <c r="OAK3" s="111" t="s">
        <v>661</v>
      </c>
      <c r="OAL3" s="111" t="s">
        <v>661</v>
      </c>
      <c r="OAM3" s="111" t="s">
        <v>661</v>
      </c>
      <c r="OAN3" s="111" t="s">
        <v>661</v>
      </c>
      <c r="OAO3" s="111" t="s">
        <v>661</v>
      </c>
      <c r="OAP3" s="111" t="s">
        <v>661</v>
      </c>
      <c r="OAQ3" s="111" t="s">
        <v>661</v>
      </c>
      <c r="OAR3" s="111" t="s">
        <v>661</v>
      </c>
      <c r="OAS3" s="111" t="s">
        <v>661</v>
      </c>
      <c r="OAT3" s="111" t="s">
        <v>661</v>
      </c>
      <c r="OAU3" s="111" t="s">
        <v>661</v>
      </c>
      <c r="OAV3" s="111" t="s">
        <v>661</v>
      </c>
      <c r="OAW3" s="111" t="s">
        <v>661</v>
      </c>
      <c r="OAX3" s="111" t="s">
        <v>661</v>
      </c>
      <c r="OAY3" s="111" t="s">
        <v>661</v>
      </c>
      <c r="OAZ3" s="111" t="s">
        <v>661</v>
      </c>
      <c r="OBA3" s="111" t="s">
        <v>661</v>
      </c>
      <c r="OBB3" s="111" t="s">
        <v>661</v>
      </c>
      <c r="OBC3" s="111" t="s">
        <v>661</v>
      </c>
      <c r="OBD3" s="111" t="s">
        <v>661</v>
      </c>
      <c r="OBE3" s="111" t="s">
        <v>661</v>
      </c>
      <c r="OBF3" s="111" t="s">
        <v>661</v>
      </c>
      <c r="OBG3" s="111" t="s">
        <v>661</v>
      </c>
      <c r="OBH3" s="111" t="s">
        <v>661</v>
      </c>
      <c r="OBI3" s="111" t="s">
        <v>661</v>
      </c>
      <c r="OBJ3" s="111" t="s">
        <v>661</v>
      </c>
      <c r="OBK3" s="111" t="s">
        <v>661</v>
      </c>
      <c r="OBL3" s="111" t="s">
        <v>661</v>
      </c>
      <c r="OBM3" s="111" t="s">
        <v>661</v>
      </c>
      <c r="OBN3" s="111" t="s">
        <v>661</v>
      </c>
      <c r="OBO3" s="111" t="s">
        <v>661</v>
      </c>
      <c r="OBP3" s="111" t="s">
        <v>661</v>
      </c>
      <c r="OBQ3" s="111" t="s">
        <v>661</v>
      </c>
      <c r="OBR3" s="111" t="s">
        <v>661</v>
      </c>
      <c r="OBS3" s="111" t="s">
        <v>661</v>
      </c>
      <c r="OBT3" s="111" t="s">
        <v>661</v>
      </c>
      <c r="OBU3" s="111" t="s">
        <v>661</v>
      </c>
      <c r="OBV3" s="111" t="s">
        <v>661</v>
      </c>
      <c r="OBW3" s="111" t="s">
        <v>661</v>
      </c>
      <c r="OBX3" s="111" t="s">
        <v>661</v>
      </c>
      <c r="OBY3" s="111" t="s">
        <v>661</v>
      </c>
      <c r="OBZ3" s="111" t="s">
        <v>661</v>
      </c>
      <c r="OCA3" s="111" t="s">
        <v>661</v>
      </c>
      <c r="OCB3" s="111" t="s">
        <v>661</v>
      </c>
      <c r="OCC3" s="111" t="s">
        <v>661</v>
      </c>
      <c r="OCD3" s="111" t="s">
        <v>661</v>
      </c>
      <c r="OCE3" s="111" t="s">
        <v>661</v>
      </c>
      <c r="OCF3" s="111" t="s">
        <v>661</v>
      </c>
      <c r="OCG3" s="111" t="s">
        <v>661</v>
      </c>
      <c r="OCH3" s="111" t="s">
        <v>661</v>
      </c>
      <c r="OCI3" s="111" t="s">
        <v>661</v>
      </c>
      <c r="OCJ3" s="111" t="s">
        <v>661</v>
      </c>
      <c r="OCK3" s="111" t="s">
        <v>661</v>
      </c>
      <c r="OCL3" s="111" t="s">
        <v>661</v>
      </c>
      <c r="OCM3" s="111" t="s">
        <v>661</v>
      </c>
      <c r="OCN3" s="111" t="s">
        <v>661</v>
      </c>
      <c r="OCO3" s="111" t="s">
        <v>661</v>
      </c>
      <c r="OCP3" s="111" t="s">
        <v>661</v>
      </c>
      <c r="OCQ3" s="111" t="s">
        <v>661</v>
      </c>
      <c r="OCR3" s="111" t="s">
        <v>661</v>
      </c>
      <c r="OCS3" s="111" t="s">
        <v>661</v>
      </c>
      <c r="OCT3" s="111" t="s">
        <v>661</v>
      </c>
      <c r="OCU3" s="111" t="s">
        <v>661</v>
      </c>
      <c r="OCV3" s="111" t="s">
        <v>661</v>
      </c>
      <c r="OCW3" s="111" t="s">
        <v>661</v>
      </c>
      <c r="OCX3" s="111" t="s">
        <v>661</v>
      </c>
      <c r="OCY3" s="111" t="s">
        <v>661</v>
      </c>
      <c r="OCZ3" s="111" t="s">
        <v>661</v>
      </c>
      <c r="ODA3" s="111" t="s">
        <v>661</v>
      </c>
      <c r="ODB3" s="111" t="s">
        <v>661</v>
      </c>
      <c r="ODC3" s="111" t="s">
        <v>661</v>
      </c>
      <c r="ODD3" s="111" t="s">
        <v>661</v>
      </c>
      <c r="ODE3" s="111" t="s">
        <v>661</v>
      </c>
      <c r="ODF3" s="111" t="s">
        <v>661</v>
      </c>
      <c r="ODG3" s="111" t="s">
        <v>661</v>
      </c>
      <c r="ODH3" s="111" t="s">
        <v>661</v>
      </c>
      <c r="ODI3" s="111" t="s">
        <v>661</v>
      </c>
      <c r="ODJ3" s="111" t="s">
        <v>661</v>
      </c>
      <c r="ODK3" s="111" t="s">
        <v>661</v>
      </c>
      <c r="ODL3" s="111" t="s">
        <v>661</v>
      </c>
      <c r="ODM3" s="111" t="s">
        <v>661</v>
      </c>
      <c r="ODN3" s="111" t="s">
        <v>661</v>
      </c>
      <c r="ODO3" s="111" t="s">
        <v>661</v>
      </c>
      <c r="ODP3" s="111" t="s">
        <v>661</v>
      </c>
      <c r="ODQ3" s="111" t="s">
        <v>661</v>
      </c>
      <c r="ODR3" s="111" t="s">
        <v>661</v>
      </c>
      <c r="ODS3" s="111" t="s">
        <v>661</v>
      </c>
      <c r="ODT3" s="111" t="s">
        <v>661</v>
      </c>
      <c r="ODU3" s="111" t="s">
        <v>661</v>
      </c>
      <c r="ODV3" s="111" t="s">
        <v>661</v>
      </c>
      <c r="ODW3" s="111" t="s">
        <v>661</v>
      </c>
      <c r="ODX3" s="111" t="s">
        <v>661</v>
      </c>
      <c r="ODY3" s="111" t="s">
        <v>661</v>
      </c>
      <c r="ODZ3" s="111" t="s">
        <v>661</v>
      </c>
      <c r="OEA3" s="111" t="s">
        <v>661</v>
      </c>
      <c r="OEB3" s="111" t="s">
        <v>661</v>
      </c>
      <c r="OEC3" s="111" t="s">
        <v>661</v>
      </c>
      <c r="OED3" s="111" t="s">
        <v>661</v>
      </c>
      <c r="OEE3" s="111" t="s">
        <v>661</v>
      </c>
      <c r="OEF3" s="111" t="s">
        <v>661</v>
      </c>
      <c r="OEG3" s="111" t="s">
        <v>661</v>
      </c>
      <c r="OEH3" s="111" t="s">
        <v>661</v>
      </c>
      <c r="OEI3" s="111" t="s">
        <v>661</v>
      </c>
      <c r="OEJ3" s="111" t="s">
        <v>661</v>
      </c>
      <c r="OEK3" s="111" t="s">
        <v>661</v>
      </c>
      <c r="OEL3" s="111" t="s">
        <v>661</v>
      </c>
      <c r="OEM3" s="111" t="s">
        <v>661</v>
      </c>
      <c r="OEN3" s="111" t="s">
        <v>661</v>
      </c>
      <c r="OEO3" s="111" t="s">
        <v>661</v>
      </c>
      <c r="OEP3" s="111" t="s">
        <v>661</v>
      </c>
      <c r="OEQ3" s="111" t="s">
        <v>661</v>
      </c>
      <c r="OER3" s="111" t="s">
        <v>661</v>
      </c>
      <c r="OES3" s="111" t="s">
        <v>661</v>
      </c>
      <c r="OET3" s="111" t="s">
        <v>661</v>
      </c>
      <c r="OEU3" s="111" t="s">
        <v>661</v>
      </c>
      <c r="OEV3" s="111" t="s">
        <v>661</v>
      </c>
      <c r="OEW3" s="111" t="s">
        <v>661</v>
      </c>
      <c r="OEX3" s="111" t="s">
        <v>661</v>
      </c>
      <c r="OEY3" s="111" t="s">
        <v>661</v>
      </c>
      <c r="OEZ3" s="111" t="s">
        <v>661</v>
      </c>
      <c r="OFA3" s="111" t="s">
        <v>661</v>
      </c>
      <c r="OFB3" s="111" t="s">
        <v>661</v>
      </c>
      <c r="OFC3" s="111" t="s">
        <v>661</v>
      </c>
      <c r="OFD3" s="111" t="s">
        <v>661</v>
      </c>
      <c r="OFE3" s="111" t="s">
        <v>661</v>
      </c>
      <c r="OFF3" s="111" t="s">
        <v>661</v>
      </c>
      <c r="OFG3" s="111" t="s">
        <v>661</v>
      </c>
      <c r="OFH3" s="111" t="s">
        <v>661</v>
      </c>
      <c r="OFI3" s="111" t="s">
        <v>661</v>
      </c>
      <c r="OFJ3" s="111" t="s">
        <v>661</v>
      </c>
      <c r="OFK3" s="111" t="s">
        <v>661</v>
      </c>
      <c r="OFL3" s="111" t="s">
        <v>661</v>
      </c>
      <c r="OFM3" s="111" t="s">
        <v>661</v>
      </c>
      <c r="OFN3" s="111" t="s">
        <v>661</v>
      </c>
      <c r="OFO3" s="111" t="s">
        <v>661</v>
      </c>
      <c r="OFP3" s="111" t="s">
        <v>661</v>
      </c>
      <c r="OFQ3" s="111" t="s">
        <v>661</v>
      </c>
      <c r="OFR3" s="111" t="s">
        <v>661</v>
      </c>
      <c r="OFS3" s="111" t="s">
        <v>661</v>
      </c>
      <c r="OFT3" s="111" t="s">
        <v>661</v>
      </c>
      <c r="OFU3" s="111" t="s">
        <v>661</v>
      </c>
      <c r="OFV3" s="111" t="s">
        <v>661</v>
      </c>
      <c r="OFW3" s="111" t="s">
        <v>661</v>
      </c>
      <c r="OFX3" s="111" t="s">
        <v>661</v>
      </c>
      <c r="OFY3" s="111" t="s">
        <v>661</v>
      </c>
      <c r="OFZ3" s="111" t="s">
        <v>661</v>
      </c>
      <c r="OGA3" s="111" t="s">
        <v>661</v>
      </c>
      <c r="OGB3" s="111" t="s">
        <v>661</v>
      </c>
      <c r="OGC3" s="111" t="s">
        <v>661</v>
      </c>
      <c r="OGD3" s="111" t="s">
        <v>661</v>
      </c>
      <c r="OGE3" s="111" t="s">
        <v>661</v>
      </c>
      <c r="OGF3" s="111" t="s">
        <v>661</v>
      </c>
      <c r="OGG3" s="111" t="s">
        <v>661</v>
      </c>
      <c r="OGH3" s="111" t="s">
        <v>661</v>
      </c>
      <c r="OGI3" s="111" t="s">
        <v>661</v>
      </c>
      <c r="OGJ3" s="111" t="s">
        <v>661</v>
      </c>
      <c r="OGK3" s="111" t="s">
        <v>661</v>
      </c>
      <c r="OGL3" s="111" t="s">
        <v>661</v>
      </c>
      <c r="OGM3" s="111" t="s">
        <v>661</v>
      </c>
      <c r="OGN3" s="111" t="s">
        <v>661</v>
      </c>
      <c r="OGO3" s="111" t="s">
        <v>661</v>
      </c>
      <c r="OGP3" s="111" t="s">
        <v>661</v>
      </c>
      <c r="OGQ3" s="111" t="s">
        <v>661</v>
      </c>
      <c r="OGR3" s="111" t="s">
        <v>661</v>
      </c>
      <c r="OGS3" s="111" t="s">
        <v>661</v>
      </c>
      <c r="OGT3" s="111" t="s">
        <v>661</v>
      </c>
      <c r="OGU3" s="111" t="s">
        <v>661</v>
      </c>
      <c r="OGV3" s="111" t="s">
        <v>661</v>
      </c>
      <c r="OGW3" s="111" t="s">
        <v>661</v>
      </c>
      <c r="OGX3" s="111" t="s">
        <v>661</v>
      </c>
      <c r="OGY3" s="111" t="s">
        <v>661</v>
      </c>
      <c r="OGZ3" s="111" t="s">
        <v>661</v>
      </c>
      <c r="OHA3" s="111" t="s">
        <v>661</v>
      </c>
      <c r="OHB3" s="111" t="s">
        <v>661</v>
      </c>
      <c r="OHC3" s="111" t="s">
        <v>661</v>
      </c>
      <c r="OHD3" s="111" t="s">
        <v>661</v>
      </c>
      <c r="OHE3" s="111" t="s">
        <v>661</v>
      </c>
      <c r="OHF3" s="111" t="s">
        <v>661</v>
      </c>
      <c r="OHG3" s="111" t="s">
        <v>661</v>
      </c>
      <c r="OHH3" s="111" t="s">
        <v>661</v>
      </c>
      <c r="OHI3" s="111" t="s">
        <v>661</v>
      </c>
      <c r="OHJ3" s="111" t="s">
        <v>661</v>
      </c>
      <c r="OHK3" s="111" t="s">
        <v>661</v>
      </c>
      <c r="OHL3" s="111" t="s">
        <v>661</v>
      </c>
      <c r="OHM3" s="111" t="s">
        <v>661</v>
      </c>
      <c r="OHN3" s="111" t="s">
        <v>661</v>
      </c>
      <c r="OHO3" s="111" t="s">
        <v>661</v>
      </c>
      <c r="OHP3" s="111" t="s">
        <v>661</v>
      </c>
      <c r="OHQ3" s="111" t="s">
        <v>661</v>
      </c>
      <c r="OHR3" s="111" t="s">
        <v>661</v>
      </c>
      <c r="OHS3" s="111" t="s">
        <v>661</v>
      </c>
      <c r="OHT3" s="111" t="s">
        <v>661</v>
      </c>
      <c r="OHU3" s="111" t="s">
        <v>661</v>
      </c>
      <c r="OHV3" s="111" t="s">
        <v>661</v>
      </c>
      <c r="OHW3" s="111" t="s">
        <v>661</v>
      </c>
      <c r="OHX3" s="111" t="s">
        <v>661</v>
      </c>
      <c r="OHY3" s="111" t="s">
        <v>661</v>
      </c>
      <c r="OHZ3" s="111" t="s">
        <v>661</v>
      </c>
      <c r="OIA3" s="111" t="s">
        <v>661</v>
      </c>
      <c r="OIB3" s="111" t="s">
        <v>661</v>
      </c>
      <c r="OIC3" s="111" t="s">
        <v>661</v>
      </c>
      <c r="OID3" s="111" t="s">
        <v>661</v>
      </c>
      <c r="OIE3" s="111" t="s">
        <v>661</v>
      </c>
      <c r="OIF3" s="111" t="s">
        <v>661</v>
      </c>
      <c r="OIG3" s="111" t="s">
        <v>661</v>
      </c>
      <c r="OIH3" s="111" t="s">
        <v>661</v>
      </c>
      <c r="OII3" s="111" t="s">
        <v>661</v>
      </c>
      <c r="OIJ3" s="111" t="s">
        <v>661</v>
      </c>
      <c r="OIK3" s="111" t="s">
        <v>661</v>
      </c>
      <c r="OIL3" s="111" t="s">
        <v>661</v>
      </c>
      <c r="OIM3" s="111" t="s">
        <v>661</v>
      </c>
      <c r="OIN3" s="111" t="s">
        <v>661</v>
      </c>
      <c r="OIO3" s="111" t="s">
        <v>661</v>
      </c>
      <c r="OIP3" s="111" t="s">
        <v>661</v>
      </c>
      <c r="OIQ3" s="111" t="s">
        <v>661</v>
      </c>
      <c r="OIR3" s="111" t="s">
        <v>661</v>
      </c>
      <c r="OIS3" s="111" t="s">
        <v>661</v>
      </c>
      <c r="OIT3" s="111" t="s">
        <v>661</v>
      </c>
      <c r="OIU3" s="111" t="s">
        <v>661</v>
      </c>
      <c r="OIV3" s="111" t="s">
        <v>661</v>
      </c>
      <c r="OIW3" s="111" t="s">
        <v>661</v>
      </c>
      <c r="OIX3" s="111" t="s">
        <v>661</v>
      </c>
      <c r="OIY3" s="111" t="s">
        <v>661</v>
      </c>
      <c r="OIZ3" s="111" t="s">
        <v>661</v>
      </c>
      <c r="OJA3" s="111" t="s">
        <v>661</v>
      </c>
      <c r="OJB3" s="111" t="s">
        <v>661</v>
      </c>
      <c r="OJC3" s="111" t="s">
        <v>661</v>
      </c>
      <c r="OJD3" s="111" t="s">
        <v>661</v>
      </c>
      <c r="OJE3" s="111" t="s">
        <v>661</v>
      </c>
      <c r="OJF3" s="111" t="s">
        <v>661</v>
      </c>
      <c r="OJG3" s="111" t="s">
        <v>661</v>
      </c>
      <c r="OJH3" s="111" t="s">
        <v>661</v>
      </c>
      <c r="OJI3" s="111" t="s">
        <v>661</v>
      </c>
      <c r="OJJ3" s="111" t="s">
        <v>661</v>
      </c>
      <c r="OJK3" s="111" t="s">
        <v>661</v>
      </c>
      <c r="OJL3" s="111" t="s">
        <v>661</v>
      </c>
      <c r="OJM3" s="111" t="s">
        <v>661</v>
      </c>
      <c r="OJN3" s="111" t="s">
        <v>661</v>
      </c>
      <c r="OJO3" s="111" t="s">
        <v>661</v>
      </c>
      <c r="OJP3" s="111" t="s">
        <v>661</v>
      </c>
      <c r="OJQ3" s="111" t="s">
        <v>661</v>
      </c>
      <c r="OJR3" s="111" t="s">
        <v>661</v>
      </c>
      <c r="OJS3" s="111" t="s">
        <v>661</v>
      </c>
      <c r="OJT3" s="111" t="s">
        <v>661</v>
      </c>
      <c r="OJU3" s="111" t="s">
        <v>661</v>
      </c>
      <c r="OJV3" s="111" t="s">
        <v>661</v>
      </c>
      <c r="OJW3" s="111" t="s">
        <v>661</v>
      </c>
      <c r="OJX3" s="111" t="s">
        <v>661</v>
      </c>
      <c r="OJY3" s="111" t="s">
        <v>661</v>
      </c>
      <c r="OJZ3" s="111" t="s">
        <v>661</v>
      </c>
      <c r="OKA3" s="111" t="s">
        <v>661</v>
      </c>
      <c r="OKB3" s="111" t="s">
        <v>661</v>
      </c>
      <c r="OKC3" s="111" t="s">
        <v>661</v>
      </c>
      <c r="OKD3" s="111" t="s">
        <v>661</v>
      </c>
      <c r="OKE3" s="111" t="s">
        <v>661</v>
      </c>
      <c r="OKF3" s="111" t="s">
        <v>661</v>
      </c>
      <c r="OKG3" s="111" t="s">
        <v>661</v>
      </c>
      <c r="OKH3" s="111" t="s">
        <v>661</v>
      </c>
      <c r="OKI3" s="111" t="s">
        <v>661</v>
      </c>
      <c r="OKJ3" s="111" t="s">
        <v>661</v>
      </c>
      <c r="OKK3" s="111" t="s">
        <v>661</v>
      </c>
      <c r="OKL3" s="111" t="s">
        <v>661</v>
      </c>
      <c r="OKM3" s="111" t="s">
        <v>661</v>
      </c>
      <c r="OKN3" s="111" t="s">
        <v>661</v>
      </c>
      <c r="OKO3" s="111" t="s">
        <v>661</v>
      </c>
      <c r="OKP3" s="111" t="s">
        <v>661</v>
      </c>
      <c r="OKQ3" s="111" t="s">
        <v>661</v>
      </c>
      <c r="OKR3" s="111" t="s">
        <v>661</v>
      </c>
      <c r="OKS3" s="111" t="s">
        <v>661</v>
      </c>
      <c r="OKT3" s="111" t="s">
        <v>661</v>
      </c>
      <c r="OKU3" s="111" t="s">
        <v>661</v>
      </c>
      <c r="OKV3" s="111" t="s">
        <v>661</v>
      </c>
      <c r="OKW3" s="111" t="s">
        <v>661</v>
      </c>
      <c r="OKX3" s="111" t="s">
        <v>661</v>
      </c>
      <c r="OKY3" s="111" t="s">
        <v>661</v>
      </c>
      <c r="OKZ3" s="111" t="s">
        <v>661</v>
      </c>
      <c r="OLA3" s="111" t="s">
        <v>661</v>
      </c>
      <c r="OLB3" s="111" t="s">
        <v>661</v>
      </c>
      <c r="OLC3" s="111" t="s">
        <v>661</v>
      </c>
      <c r="OLD3" s="111" t="s">
        <v>661</v>
      </c>
      <c r="OLE3" s="111" t="s">
        <v>661</v>
      </c>
      <c r="OLF3" s="111" t="s">
        <v>661</v>
      </c>
      <c r="OLG3" s="111" t="s">
        <v>661</v>
      </c>
      <c r="OLH3" s="111" t="s">
        <v>661</v>
      </c>
      <c r="OLI3" s="111" t="s">
        <v>661</v>
      </c>
      <c r="OLJ3" s="111" t="s">
        <v>661</v>
      </c>
      <c r="OLK3" s="111" t="s">
        <v>661</v>
      </c>
      <c r="OLL3" s="111" t="s">
        <v>661</v>
      </c>
      <c r="OLM3" s="111" t="s">
        <v>661</v>
      </c>
      <c r="OLN3" s="111" t="s">
        <v>661</v>
      </c>
      <c r="OLO3" s="111" t="s">
        <v>661</v>
      </c>
      <c r="OLP3" s="111" t="s">
        <v>661</v>
      </c>
      <c r="OLQ3" s="111" t="s">
        <v>661</v>
      </c>
      <c r="OLR3" s="111" t="s">
        <v>661</v>
      </c>
      <c r="OLS3" s="111" t="s">
        <v>661</v>
      </c>
      <c r="OLT3" s="111" t="s">
        <v>661</v>
      </c>
      <c r="OLU3" s="111" t="s">
        <v>661</v>
      </c>
      <c r="OLV3" s="111" t="s">
        <v>661</v>
      </c>
      <c r="OLW3" s="111" t="s">
        <v>661</v>
      </c>
      <c r="OLX3" s="111" t="s">
        <v>661</v>
      </c>
      <c r="OLY3" s="111" t="s">
        <v>661</v>
      </c>
      <c r="OLZ3" s="111" t="s">
        <v>661</v>
      </c>
      <c r="OMA3" s="111" t="s">
        <v>661</v>
      </c>
      <c r="OMB3" s="111" t="s">
        <v>661</v>
      </c>
      <c r="OMC3" s="111" t="s">
        <v>661</v>
      </c>
      <c r="OMD3" s="111" t="s">
        <v>661</v>
      </c>
      <c r="OME3" s="111" t="s">
        <v>661</v>
      </c>
      <c r="OMF3" s="111" t="s">
        <v>661</v>
      </c>
      <c r="OMG3" s="111" t="s">
        <v>661</v>
      </c>
      <c r="OMH3" s="111" t="s">
        <v>661</v>
      </c>
      <c r="OMI3" s="111" t="s">
        <v>661</v>
      </c>
      <c r="OMJ3" s="111" t="s">
        <v>661</v>
      </c>
      <c r="OMK3" s="111" t="s">
        <v>661</v>
      </c>
      <c r="OML3" s="111" t="s">
        <v>661</v>
      </c>
      <c r="OMM3" s="111" t="s">
        <v>661</v>
      </c>
      <c r="OMN3" s="111" t="s">
        <v>661</v>
      </c>
      <c r="OMO3" s="111" t="s">
        <v>661</v>
      </c>
      <c r="OMP3" s="111" t="s">
        <v>661</v>
      </c>
      <c r="OMQ3" s="111" t="s">
        <v>661</v>
      </c>
      <c r="OMR3" s="111" t="s">
        <v>661</v>
      </c>
      <c r="OMS3" s="111" t="s">
        <v>661</v>
      </c>
      <c r="OMT3" s="111" t="s">
        <v>661</v>
      </c>
      <c r="OMU3" s="111" t="s">
        <v>661</v>
      </c>
      <c r="OMV3" s="111" t="s">
        <v>661</v>
      </c>
      <c r="OMW3" s="111" t="s">
        <v>661</v>
      </c>
      <c r="OMX3" s="111" t="s">
        <v>661</v>
      </c>
      <c r="OMY3" s="111" t="s">
        <v>661</v>
      </c>
      <c r="OMZ3" s="111" t="s">
        <v>661</v>
      </c>
      <c r="ONA3" s="111" t="s">
        <v>661</v>
      </c>
      <c r="ONB3" s="111" t="s">
        <v>661</v>
      </c>
      <c r="ONC3" s="111" t="s">
        <v>661</v>
      </c>
      <c r="OND3" s="111" t="s">
        <v>661</v>
      </c>
      <c r="ONE3" s="111" t="s">
        <v>661</v>
      </c>
      <c r="ONF3" s="111" t="s">
        <v>661</v>
      </c>
      <c r="ONG3" s="111" t="s">
        <v>661</v>
      </c>
      <c r="ONH3" s="111" t="s">
        <v>661</v>
      </c>
      <c r="ONI3" s="111" t="s">
        <v>661</v>
      </c>
      <c r="ONJ3" s="111" t="s">
        <v>661</v>
      </c>
      <c r="ONK3" s="111" t="s">
        <v>661</v>
      </c>
      <c r="ONL3" s="111" t="s">
        <v>661</v>
      </c>
      <c r="ONM3" s="111" t="s">
        <v>661</v>
      </c>
      <c r="ONN3" s="111" t="s">
        <v>661</v>
      </c>
      <c r="ONO3" s="111" t="s">
        <v>661</v>
      </c>
      <c r="ONP3" s="111" t="s">
        <v>661</v>
      </c>
      <c r="ONQ3" s="111" t="s">
        <v>661</v>
      </c>
      <c r="ONR3" s="111" t="s">
        <v>661</v>
      </c>
      <c r="ONS3" s="111" t="s">
        <v>661</v>
      </c>
      <c r="ONT3" s="111" t="s">
        <v>661</v>
      </c>
      <c r="ONU3" s="111" t="s">
        <v>661</v>
      </c>
      <c r="ONV3" s="111" t="s">
        <v>661</v>
      </c>
      <c r="ONW3" s="111" t="s">
        <v>661</v>
      </c>
      <c r="ONX3" s="111" t="s">
        <v>661</v>
      </c>
      <c r="ONY3" s="111" t="s">
        <v>661</v>
      </c>
      <c r="ONZ3" s="111" t="s">
        <v>661</v>
      </c>
      <c r="OOA3" s="111" t="s">
        <v>661</v>
      </c>
      <c r="OOB3" s="111" t="s">
        <v>661</v>
      </c>
      <c r="OOC3" s="111" t="s">
        <v>661</v>
      </c>
      <c r="OOD3" s="111" t="s">
        <v>661</v>
      </c>
      <c r="OOE3" s="111" t="s">
        <v>661</v>
      </c>
      <c r="OOF3" s="111" t="s">
        <v>661</v>
      </c>
      <c r="OOG3" s="111" t="s">
        <v>661</v>
      </c>
      <c r="OOH3" s="111" t="s">
        <v>661</v>
      </c>
      <c r="OOI3" s="111" t="s">
        <v>661</v>
      </c>
      <c r="OOJ3" s="111" t="s">
        <v>661</v>
      </c>
      <c r="OOK3" s="111" t="s">
        <v>661</v>
      </c>
      <c r="OOL3" s="111" t="s">
        <v>661</v>
      </c>
      <c r="OOM3" s="111" t="s">
        <v>661</v>
      </c>
      <c r="OON3" s="111" t="s">
        <v>661</v>
      </c>
      <c r="OOO3" s="111" t="s">
        <v>661</v>
      </c>
      <c r="OOP3" s="111" t="s">
        <v>661</v>
      </c>
      <c r="OOQ3" s="111" t="s">
        <v>661</v>
      </c>
      <c r="OOR3" s="111" t="s">
        <v>661</v>
      </c>
      <c r="OOS3" s="111" t="s">
        <v>661</v>
      </c>
      <c r="OOT3" s="111" t="s">
        <v>661</v>
      </c>
      <c r="OOU3" s="111" t="s">
        <v>661</v>
      </c>
      <c r="OOV3" s="111" t="s">
        <v>661</v>
      </c>
      <c r="OOW3" s="111" t="s">
        <v>661</v>
      </c>
      <c r="OOX3" s="111" t="s">
        <v>661</v>
      </c>
      <c r="OOY3" s="111" t="s">
        <v>661</v>
      </c>
      <c r="OOZ3" s="111" t="s">
        <v>661</v>
      </c>
      <c r="OPA3" s="111" t="s">
        <v>661</v>
      </c>
      <c r="OPB3" s="111" t="s">
        <v>661</v>
      </c>
      <c r="OPC3" s="111" t="s">
        <v>661</v>
      </c>
      <c r="OPD3" s="111" t="s">
        <v>661</v>
      </c>
      <c r="OPE3" s="111" t="s">
        <v>661</v>
      </c>
      <c r="OPF3" s="111" t="s">
        <v>661</v>
      </c>
      <c r="OPG3" s="111" t="s">
        <v>661</v>
      </c>
      <c r="OPH3" s="111" t="s">
        <v>661</v>
      </c>
      <c r="OPI3" s="111" t="s">
        <v>661</v>
      </c>
      <c r="OPJ3" s="111" t="s">
        <v>661</v>
      </c>
      <c r="OPK3" s="111" t="s">
        <v>661</v>
      </c>
      <c r="OPL3" s="111" t="s">
        <v>661</v>
      </c>
      <c r="OPM3" s="111" t="s">
        <v>661</v>
      </c>
      <c r="OPN3" s="111" t="s">
        <v>661</v>
      </c>
      <c r="OPO3" s="111" t="s">
        <v>661</v>
      </c>
      <c r="OPP3" s="111" t="s">
        <v>661</v>
      </c>
      <c r="OPQ3" s="111" t="s">
        <v>661</v>
      </c>
      <c r="OPR3" s="111" t="s">
        <v>661</v>
      </c>
      <c r="OPS3" s="111" t="s">
        <v>661</v>
      </c>
      <c r="OPT3" s="111" t="s">
        <v>661</v>
      </c>
      <c r="OPU3" s="111" t="s">
        <v>661</v>
      </c>
      <c r="OPV3" s="111" t="s">
        <v>661</v>
      </c>
      <c r="OPW3" s="111" t="s">
        <v>661</v>
      </c>
      <c r="OPX3" s="111" t="s">
        <v>661</v>
      </c>
      <c r="OPY3" s="111" t="s">
        <v>661</v>
      </c>
      <c r="OPZ3" s="111" t="s">
        <v>661</v>
      </c>
      <c r="OQA3" s="111" t="s">
        <v>661</v>
      </c>
      <c r="OQB3" s="111" t="s">
        <v>661</v>
      </c>
      <c r="OQC3" s="111" t="s">
        <v>661</v>
      </c>
      <c r="OQD3" s="111" t="s">
        <v>661</v>
      </c>
      <c r="OQE3" s="111" t="s">
        <v>661</v>
      </c>
      <c r="OQF3" s="111" t="s">
        <v>661</v>
      </c>
      <c r="OQG3" s="111" t="s">
        <v>661</v>
      </c>
      <c r="OQH3" s="111" t="s">
        <v>661</v>
      </c>
      <c r="OQI3" s="111" t="s">
        <v>661</v>
      </c>
      <c r="OQJ3" s="111" t="s">
        <v>661</v>
      </c>
      <c r="OQK3" s="111" t="s">
        <v>661</v>
      </c>
      <c r="OQL3" s="111" t="s">
        <v>661</v>
      </c>
      <c r="OQM3" s="111" t="s">
        <v>661</v>
      </c>
      <c r="OQN3" s="111" t="s">
        <v>661</v>
      </c>
      <c r="OQO3" s="111" t="s">
        <v>661</v>
      </c>
      <c r="OQP3" s="111" t="s">
        <v>661</v>
      </c>
      <c r="OQQ3" s="111" t="s">
        <v>661</v>
      </c>
      <c r="OQR3" s="111" t="s">
        <v>661</v>
      </c>
      <c r="OQS3" s="111" t="s">
        <v>661</v>
      </c>
      <c r="OQT3" s="111" t="s">
        <v>661</v>
      </c>
      <c r="OQU3" s="111" t="s">
        <v>661</v>
      </c>
      <c r="OQV3" s="111" t="s">
        <v>661</v>
      </c>
      <c r="OQW3" s="111" t="s">
        <v>661</v>
      </c>
      <c r="OQX3" s="111" t="s">
        <v>661</v>
      </c>
      <c r="OQY3" s="111" t="s">
        <v>661</v>
      </c>
      <c r="OQZ3" s="111" t="s">
        <v>661</v>
      </c>
      <c r="ORA3" s="111" t="s">
        <v>661</v>
      </c>
      <c r="ORB3" s="111" t="s">
        <v>661</v>
      </c>
      <c r="ORC3" s="111" t="s">
        <v>661</v>
      </c>
      <c r="ORD3" s="111" t="s">
        <v>661</v>
      </c>
      <c r="ORE3" s="111" t="s">
        <v>661</v>
      </c>
      <c r="ORF3" s="111" t="s">
        <v>661</v>
      </c>
      <c r="ORG3" s="111" t="s">
        <v>661</v>
      </c>
      <c r="ORH3" s="111" t="s">
        <v>661</v>
      </c>
      <c r="ORI3" s="111" t="s">
        <v>661</v>
      </c>
      <c r="ORJ3" s="111" t="s">
        <v>661</v>
      </c>
      <c r="ORK3" s="111" t="s">
        <v>661</v>
      </c>
      <c r="ORL3" s="111" t="s">
        <v>661</v>
      </c>
      <c r="ORM3" s="111" t="s">
        <v>661</v>
      </c>
      <c r="ORN3" s="111" t="s">
        <v>661</v>
      </c>
      <c r="ORO3" s="111" t="s">
        <v>661</v>
      </c>
      <c r="ORP3" s="111" t="s">
        <v>661</v>
      </c>
      <c r="ORQ3" s="111" t="s">
        <v>661</v>
      </c>
      <c r="ORR3" s="111" t="s">
        <v>661</v>
      </c>
      <c r="ORS3" s="111" t="s">
        <v>661</v>
      </c>
      <c r="ORT3" s="111" t="s">
        <v>661</v>
      </c>
      <c r="ORU3" s="111" t="s">
        <v>661</v>
      </c>
      <c r="ORV3" s="111" t="s">
        <v>661</v>
      </c>
      <c r="ORW3" s="111" t="s">
        <v>661</v>
      </c>
      <c r="ORX3" s="111" t="s">
        <v>661</v>
      </c>
      <c r="ORY3" s="111" t="s">
        <v>661</v>
      </c>
      <c r="ORZ3" s="111" t="s">
        <v>661</v>
      </c>
      <c r="OSA3" s="111" t="s">
        <v>661</v>
      </c>
      <c r="OSB3" s="111" t="s">
        <v>661</v>
      </c>
      <c r="OSC3" s="111" t="s">
        <v>661</v>
      </c>
      <c r="OSD3" s="111" t="s">
        <v>661</v>
      </c>
      <c r="OSE3" s="111" t="s">
        <v>661</v>
      </c>
      <c r="OSF3" s="111" t="s">
        <v>661</v>
      </c>
      <c r="OSG3" s="111" t="s">
        <v>661</v>
      </c>
      <c r="OSH3" s="111" t="s">
        <v>661</v>
      </c>
      <c r="OSI3" s="111" t="s">
        <v>661</v>
      </c>
      <c r="OSJ3" s="111" t="s">
        <v>661</v>
      </c>
      <c r="OSK3" s="111" t="s">
        <v>661</v>
      </c>
      <c r="OSL3" s="111" t="s">
        <v>661</v>
      </c>
      <c r="OSM3" s="111" t="s">
        <v>661</v>
      </c>
      <c r="OSN3" s="111" t="s">
        <v>661</v>
      </c>
      <c r="OSO3" s="111" t="s">
        <v>661</v>
      </c>
      <c r="OSP3" s="111" t="s">
        <v>661</v>
      </c>
      <c r="OSQ3" s="111" t="s">
        <v>661</v>
      </c>
      <c r="OSR3" s="111" t="s">
        <v>661</v>
      </c>
      <c r="OSS3" s="111" t="s">
        <v>661</v>
      </c>
      <c r="OST3" s="111" t="s">
        <v>661</v>
      </c>
      <c r="OSU3" s="111" t="s">
        <v>661</v>
      </c>
      <c r="OSV3" s="111" t="s">
        <v>661</v>
      </c>
      <c r="OSW3" s="111" t="s">
        <v>661</v>
      </c>
      <c r="OSX3" s="111" t="s">
        <v>661</v>
      </c>
      <c r="OSY3" s="111" t="s">
        <v>661</v>
      </c>
      <c r="OSZ3" s="111" t="s">
        <v>661</v>
      </c>
      <c r="OTA3" s="111" t="s">
        <v>661</v>
      </c>
      <c r="OTB3" s="111" t="s">
        <v>661</v>
      </c>
      <c r="OTC3" s="111" t="s">
        <v>661</v>
      </c>
      <c r="OTD3" s="111" t="s">
        <v>661</v>
      </c>
      <c r="OTE3" s="111" t="s">
        <v>661</v>
      </c>
      <c r="OTF3" s="111" t="s">
        <v>661</v>
      </c>
      <c r="OTG3" s="111" t="s">
        <v>661</v>
      </c>
      <c r="OTH3" s="111" t="s">
        <v>661</v>
      </c>
      <c r="OTI3" s="111" t="s">
        <v>661</v>
      </c>
      <c r="OTJ3" s="111" t="s">
        <v>661</v>
      </c>
      <c r="OTK3" s="111" t="s">
        <v>661</v>
      </c>
      <c r="OTL3" s="111" t="s">
        <v>661</v>
      </c>
      <c r="OTM3" s="111" t="s">
        <v>661</v>
      </c>
      <c r="OTN3" s="111" t="s">
        <v>661</v>
      </c>
      <c r="OTO3" s="111" t="s">
        <v>661</v>
      </c>
      <c r="OTP3" s="111" t="s">
        <v>661</v>
      </c>
      <c r="OTQ3" s="111" t="s">
        <v>661</v>
      </c>
      <c r="OTR3" s="111" t="s">
        <v>661</v>
      </c>
      <c r="OTS3" s="111" t="s">
        <v>661</v>
      </c>
      <c r="OTT3" s="111" t="s">
        <v>661</v>
      </c>
      <c r="OTU3" s="111" t="s">
        <v>661</v>
      </c>
      <c r="OTV3" s="111" t="s">
        <v>661</v>
      </c>
      <c r="OTW3" s="111" t="s">
        <v>661</v>
      </c>
      <c r="OTX3" s="111" t="s">
        <v>661</v>
      </c>
      <c r="OTY3" s="111" t="s">
        <v>661</v>
      </c>
      <c r="OTZ3" s="111" t="s">
        <v>661</v>
      </c>
      <c r="OUA3" s="111" t="s">
        <v>661</v>
      </c>
      <c r="OUB3" s="111" t="s">
        <v>661</v>
      </c>
      <c r="OUC3" s="111" t="s">
        <v>661</v>
      </c>
      <c r="OUD3" s="111" t="s">
        <v>661</v>
      </c>
      <c r="OUE3" s="111" t="s">
        <v>661</v>
      </c>
      <c r="OUF3" s="111" t="s">
        <v>661</v>
      </c>
      <c r="OUG3" s="111" t="s">
        <v>661</v>
      </c>
      <c r="OUH3" s="111" t="s">
        <v>661</v>
      </c>
      <c r="OUI3" s="111" t="s">
        <v>661</v>
      </c>
      <c r="OUJ3" s="111" t="s">
        <v>661</v>
      </c>
      <c r="OUK3" s="111" t="s">
        <v>661</v>
      </c>
      <c r="OUL3" s="111" t="s">
        <v>661</v>
      </c>
      <c r="OUM3" s="111" t="s">
        <v>661</v>
      </c>
      <c r="OUN3" s="111" t="s">
        <v>661</v>
      </c>
      <c r="OUO3" s="111" t="s">
        <v>661</v>
      </c>
      <c r="OUP3" s="111" t="s">
        <v>661</v>
      </c>
      <c r="OUQ3" s="111" t="s">
        <v>661</v>
      </c>
      <c r="OUR3" s="111" t="s">
        <v>661</v>
      </c>
      <c r="OUS3" s="111" t="s">
        <v>661</v>
      </c>
      <c r="OUT3" s="111" t="s">
        <v>661</v>
      </c>
      <c r="OUU3" s="111" t="s">
        <v>661</v>
      </c>
      <c r="OUV3" s="111" t="s">
        <v>661</v>
      </c>
      <c r="OUW3" s="111" t="s">
        <v>661</v>
      </c>
      <c r="OUX3" s="111" t="s">
        <v>661</v>
      </c>
      <c r="OUY3" s="111" t="s">
        <v>661</v>
      </c>
      <c r="OUZ3" s="111" t="s">
        <v>661</v>
      </c>
      <c r="OVA3" s="111" t="s">
        <v>661</v>
      </c>
      <c r="OVB3" s="111" t="s">
        <v>661</v>
      </c>
      <c r="OVC3" s="111" t="s">
        <v>661</v>
      </c>
      <c r="OVD3" s="111" t="s">
        <v>661</v>
      </c>
      <c r="OVE3" s="111" t="s">
        <v>661</v>
      </c>
      <c r="OVF3" s="111" t="s">
        <v>661</v>
      </c>
      <c r="OVG3" s="111" t="s">
        <v>661</v>
      </c>
      <c r="OVH3" s="111" t="s">
        <v>661</v>
      </c>
      <c r="OVI3" s="111" t="s">
        <v>661</v>
      </c>
      <c r="OVJ3" s="111" t="s">
        <v>661</v>
      </c>
      <c r="OVK3" s="111" t="s">
        <v>661</v>
      </c>
      <c r="OVL3" s="111" t="s">
        <v>661</v>
      </c>
      <c r="OVM3" s="111" t="s">
        <v>661</v>
      </c>
      <c r="OVN3" s="111" t="s">
        <v>661</v>
      </c>
      <c r="OVO3" s="111" t="s">
        <v>661</v>
      </c>
      <c r="OVP3" s="111" t="s">
        <v>661</v>
      </c>
      <c r="OVQ3" s="111" t="s">
        <v>661</v>
      </c>
      <c r="OVR3" s="111" t="s">
        <v>661</v>
      </c>
      <c r="OVS3" s="111" t="s">
        <v>661</v>
      </c>
      <c r="OVT3" s="111" t="s">
        <v>661</v>
      </c>
      <c r="OVU3" s="111" t="s">
        <v>661</v>
      </c>
      <c r="OVV3" s="111" t="s">
        <v>661</v>
      </c>
      <c r="OVW3" s="111" t="s">
        <v>661</v>
      </c>
      <c r="OVX3" s="111" t="s">
        <v>661</v>
      </c>
      <c r="OVY3" s="111" t="s">
        <v>661</v>
      </c>
      <c r="OVZ3" s="111" t="s">
        <v>661</v>
      </c>
      <c r="OWA3" s="111" t="s">
        <v>661</v>
      </c>
      <c r="OWB3" s="111" t="s">
        <v>661</v>
      </c>
      <c r="OWC3" s="111" t="s">
        <v>661</v>
      </c>
      <c r="OWD3" s="111" t="s">
        <v>661</v>
      </c>
      <c r="OWE3" s="111" t="s">
        <v>661</v>
      </c>
      <c r="OWF3" s="111" t="s">
        <v>661</v>
      </c>
      <c r="OWG3" s="111" t="s">
        <v>661</v>
      </c>
      <c r="OWH3" s="111" t="s">
        <v>661</v>
      </c>
      <c r="OWI3" s="111" t="s">
        <v>661</v>
      </c>
      <c r="OWJ3" s="111" t="s">
        <v>661</v>
      </c>
      <c r="OWK3" s="111" t="s">
        <v>661</v>
      </c>
      <c r="OWL3" s="111" t="s">
        <v>661</v>
      </c>
      <c r="OWM3" s="111" t="s">
        <v>661</v>
      </c>
      <c r="OWN3" s="111" t="s">
        <v>661</v>
      </c>
      <c r="OWO3" s="111" t="s">
        <v>661</v>
      </c>
      <c r="OWP3" s="111" t="s">
        <v>661</v>
      </c>
      <c r="OWQ3" s="111" t="s">
        <v>661</v>
      </c>
      <c r="OWR3" s="111" t="s">
        <v>661</v>
      </c>
      <c r="OWS3" s="111" t="s">
        <v>661</v>
      </c>
      <c r="OWT3" s="111" t="s">
        <v>661</v>
      </c>
      <c r="OWU3" s="111" t="s">
        <v>661</v>
      </c>
      <c r="OWV3" s="111" t="s">
        <v>661</v>
      </c>
      <c r="OWW3" s="111" t="s">
        <v>661</v>
      </c>
      <c r="OWX3" s="111" t="s">
        <v>661</v>
      </c>
      <c r="OWY3" s="111" t="s">
        <v>661</v>
      </c>
      <c r="OWZ3" s="111" t="s">
        <v>661</v>
      </c>
      <c r="OXA3" s="111" t="s">
        <v>661</v>
      </c>
      <c r="OXB3" s="111" t="s">
        <v>661</v>
      </c>
      <c r="OXC3" s="111" t="s">
        <v>661</v>
      </c>
      <c r="OXD3" s="111" t="s">
        <v>661</v>
      </c>
      <c r="OXE3" s="111" t="s">
        <v>661</v>
      </c>
      <c r="OXF3" s="111" t="s">
        <v>661</v>
      </c>
      <c r="OXG3" s="111" t="s">
        <v>661</v>
      </c>
      <c r="OXH3" s="111" t="s">
        <v>661</v>
      </c>
      <c r="OXI3" s="111" t="s">
        <v>661</v>
      </c>
      <c r="OXJ3" s="111" t="s">
        <v>661</v>
      </c>
      <c r="OXK3" s="111" t="s">
        <v>661</v>
      </c>
      <c r="OXL3" s="111" t="s">
        <v>661</v>
      </c>
      <c r="OXM3" s="111" t="s">
        <v>661</v>
      </c>
      <c r="OXN3" s="111" t="s">
        <v>661</v>
      </c>
      <c r="OXO3" s="111" t="s">
        <v>661</v>
      </c>
      <c r="OXP3" s="111" t="s">
        <v>661</v>
      </c>
      <c r="OXQ3" s="111" t="s">
        <v>661</v>
      </c>
      <c r="OXR3" s="111" t="s">
        <v>661</v>
      </c>
      <c r="OXS3" s="111" t="s">
        <v>661</v>
      </c>
      <c r="OXT3" s="111" t="s">
        <v>661</v>
      </c>
      <c r="OXU3" s="111" t="s">
        <v>661</v>
      </c>
      <c r="OXV3" s="111" t="s">
        <v>661</v>
      </c>
      <c r="OXW3" s="111" t="s">
        <v>661</v>
      </c>
      <c r="OXX3" s="111" t="s">
        <v>661</v>
      </c>
      <c r="OXY3" s="111" t="s">
        <v>661</v>
      </c>
      <c r="OXZ3" s="111" t="s">
        <v>661</v>
      </c>
      <c r="OYA3" s="111" t="s">
        <v>661</v>
      </c>
      <c r="OYB3" s="111" t="s">
        <v>661</v>
      </c>
      <c r="OYC3" s="111" t="s">
        <v>661</v>
      </c>
      <c r="OYD3" s="111" t="s">
        <v>661</v>
      </c>
      <c r="OYE3" s="111" t="s">
        <v>661</v>
      </c>
      <c r="OYF3" s="111" t="s">
        <v>661</v>
      </c>
      <c r="OYG3" s="111" t="s">
        <v>661</v>
      </c>
      <c r="OYH3" s="111" t="s">
        <v>661</v>
      </c>
      <c r="OYI3" s="111" t="s">
        <v>661</v>
      </c>
      <c r="OYJ3" s="111" t="s">
        <v>661</v>
      </c>
      <c r="OYK3" s="111" t="s">
        <v>661</v>
      </c>
      <c r="OYL3" s="111" t="s">
        <v>661</v>
      </c>
      <c r="OYM3" s="111" t="s">
        <v>661</v>
      </c>
      <c r="OYN3" s="111" t="s">
        <v>661</v>
      </c>
      <c r="OYO3" s="111" t="s">
        <v>661</v>
      </c>
      <c r="OYP3" s="111" t="s">
        <v>661</v>
      </c>
      <c r="OYQ3" s="111" t="s">
        <v>661</v>
      </c>
      <c r="OYR3" s="111" t="s">
        <v>661</v>
      </c>
      <c r="OYS3" s="111" t="s">
        <v>661</v>
      </c>
      <c r="OYT3" s="111" t="s">
        <v>661</v>
      </c>
      <c r="OYU3" s="111" t="s">
        <v>661</v>
      </c>
      <c r="OYV3" s="111" t="s">
        <v>661</v>
      </c>
      <c r="OYW3" s="111" t="s">
        <v>661</v>
      </c>
      <c r="OYX3" s="111" t="s">
        <v>661</v>
      </c>
      <c r="OYY3" s="111" t="s">
        <v>661</v>
      </c>
      <c r="OYZ3" s="111" t="s">
        <v>661</v>
      </c>
      <c r="OZA3" s="111" t="s">
        <v>661</v>
      </c>
      <c r="OZB3" s="111" t="s">
        <v>661</v>
      </c>
      <c r="OZC3" s="111" t="s">
        <v>661</v>
      </c>
      <c r="OZD3" s="111" t="s">
        <v>661</v>
      </c>
      <c r="OZE3" s="111" t="s">
        <v>661</v>
      </c>
      <c r="OZF3" s="111" t="s">
        <v>661</v>
      </c>
      <c r="OZG3" s="111" t="s">
        <v>661</v>
      </c>
      <c r="OZH3" s="111" t="s">
        <v>661</v>
      </c>
      <c r="OZI3" s="111" t="s">
        <v>661</v>
      </c>
      <c r="OZJ3" s="111" t="s">
        <v>661</v>
      </c>
      <c r="OZK3" s="111" t="s">
        <v>661</v>
      </c>
      <c r="OZL3" s="111" t="s">
        <v>661</v>
      </c>
      <c r="OZM3" s="111" t="s">
        <v>661</v>
      </c>
      <c r="OZN3" s="111" t="s">
        <v>661</v>
      </c>
      <c r="OZO3" s="111" t="s">
        <v>661</v>
      </c>
      <c r="OZP3" s="111" t="s">
        <v>661</v>
      </c>
      <c r="OZQ3" s="111" t="s">
        <v>661</v>
      </c>
      <c r="OZR3" s="111" t="s">
        <v>661</v>
      </c>
      <c r="OZS3" s="111" t="s">
        <v>661</v>
      </c>
      <c r="OZT3" s="111" t="s">
        <v>661</v>
      </c>
      <c r="OZU3" s="111" t="s">
        <v>661</v>
      </c>
      <c r="OZV3" s="111" t="s">
        <v>661</v>
      </c>
      <c r="OZW3" s="111" t="s">
        <v>661</v>
      </c>
      <c r="OZX3" s="111" t="s">
        <v>661</v>
      </c>
      <c r="OZY3" s="111" t="s">
        <v>661</v>
      </c>
      <c r="OZZ3" s="111" t="s">
        <v>661</v>
      </c>
      <c r="PAA3" s="111" t="s">
        <v>661</v>
      </c>
      <c r="PAB3" s="111" t="s">
        <v>661</v>
      </c>
      <c r="PAC3" s="111" t="s">
        <v>661</v>
      </c>
      <c r="PAD3" s="111" t="s">
        <v>661</v>
      </c>
      <c r="PAE3" s="111" t="s">
        <v>661</v>
      </c>
      <c r="PAF3" s="111" t="s">
        <v>661</v>
      </c>
      <c r="PAG3" s="111" t="s">
        <v>661</v>
      </c>
      <c r="PAH3" s="111" t="s">
        <v>661</v>
      </c>
      <c r="PAI3" s="111" t="s">
        <v>661</v>
      </c>
      <c r="PAJ3" s="111" t="s">
        <v>661</v>
      </c>
      <c r="PAK3" s="111" t="s">
        <v>661</v>
      </c>
      <c r="PAL3" s="111" t="s">
        <v>661</v>
      </c>
      <c r="PAM3" s="111" t="s">
        <v>661</v>
      </c>
      <c r="PAN3" s="111" t="s">
        <v>661</v>
      </c>
      <c r="PAO3" s="111" t="s">
        <v>661</v>
      </c>
      <c r="PAP3" s="111" t="s">
        <v>661</v>
      </c>
      <c r="PAQ3" s="111" t="s">
        <v>661</v>
      </c>
      <c r="PAR3" s="111" t="s">
        <v>661</v>
      </c>
      <c r="PAS3" s="111" t="s">
        <v>661</v>
      </c>
      <c r="PAT3" s="111" t="s">
        <v>661</v>
      </c>
      <c r="PAU3" s="111" t="s">
        <v>661</v>
      </c>
      <c r="PAV3" s="111" t="s">
        <v>661</v>
      </c>
      <c r="PAW3" s="111" t="s">
        <v>661</v>
      </c>
      <c r="PAX3" s="111" t="s">
        <v>661</v>
      </c>
      <c r="PAY3" s="111" t="s">
        <v>661</v>
      </c>
      <c r="PAZ3" s="111" t="s">
        <v>661</v>
      </c>
      <c r="PBA3" s="111" t="s">
        <v>661</v>
      </c>
      <c r="PBB3" s="111" t="s">
        <v>661</v>
      </c>
      <c r="PBC3" s="111" t="s">
        <v>661</v>
      </c>
      <c r="PBD3" s="111" t="s">
        <v>661</v>
      </c>
      <c r="PBE3" s="111" t="s">
        <v>661</v>
      </c>
      <c r="PBF3" s="111" t="s">
        <v>661</v>
      </c>
      <c r="PBG3" s="111" t="s">
        <v>661</v>
      </c>
      <c r="PBH3" s="111" t="s">
        <v>661</v>
      </c>
      <c r="PBI3" s="111" t="s">
        <v>661</v>
      </c>
      <c r="PBJ3" s="111" t="s">
        <v>661</v>
      </c>
      <c r="PBK3" s="111" t="s">
        <v>661</v>
      </c>
      <c r="PBL3" s="111" t="s">
        <v>661</v>
      </c>
      <c r="PBM3" s="111" t="s">
        <v>661</v>
      </c>
      <c r="PBN3" s="111" t="s">
        <v>661</v>
      </c>
      <c r="PBO3" s="111" t="s">
        <v>661</v>
      </c>
      <c r="PBP3" s="111" t="s">
        <v>661</v>
      </c>
      <c r="PBQ3" s="111" t="s">
        <v>661</v>
      </c>
      <c r="PBR3" s="111" t="s">
        <v>661</v>
      </c>
      <c r="PBS3" s="111" t="s">
        <v>661</v>
      </c>
      <c r="PBT3" s="111" t="s">
        <v>661</v>
      </c>
      <c r="PBU3" s="111" t="s">
        <v>661</v>
      </c>
      <c r="PBV3" s="111" t="s">
        <v>661</v>
      </c>
      <c r="PBW3" s="111" t="s">
        <v>661</v>
      </c>
      <c r="PBX3" s="111" t="s">
        <v>661</v>
      </c>
      <c r="PBY3" s="111" t="s">
        <v>661</v>
      </c>
      <c r="PBZ3" s="111" t="s">
        <v>661</v>
      </c>
      <c r="PCA3" s="111" t="s">
        <v>661</v>
      </c>
      <c r="PCB3" s="111" t="s">
        <v>661</v>
      </c>
      <c r="PCC3" s="111" t="s">
        <v>661</v>
      </c>
      <c r="PCD3" s="111" t="s">
        <v>661</v>
      </c>
      <c r="PCE3" s="111" t="s">
        <v>661</v>
      </c>
      <c r="PCF3" s="111" t="s">
        <v>661</v>
      </c>
      <c r="PCG3" s="111" t="s">
        <v>661</v>
      </c>
      <c r="PCH3" s="111" t="s">
        <v>661</v>
      </c>
      <c r="PCI3" s="111" t="s">
        <v>661</v>
      </c>
      <c r="PCJ3" s="111" t="s">
        <v>661</v>
      </c>
      <c r="PCK3" s="111" t="s">
        <v>661</v>
      </c>
      <c r="PCL3" s="111" t="s">
        <v>661</v>
      </c>
      <c r="PCM3" s="111" t="s">
        <v>661</v>
      </c>
      <c r="PCN3" s="111" t="s">
        <v>661</v>
      </c>
      <c r="PCO3" s="111" t="s">
        <v>661</v>
      </c>
      <c r="PCP3" s="111" t="s">
        <v>661</v>
      </c>
      <c r="PCQ3" s="111" t="s">
        <v>661</v>
      </c>
      <c r="PCR3" s="111" t="s">
        <v>661</v>
      </c>
      <c r="PCS3" s="111" t="s">
        <v>661</v>
      </c>
      <c r="PCT3" s="111" t="s">
        <v>661</v>
      </c>
      <c r="PCU3" s="111" t="s">
        <v>661</v>
      </c>
      <c r="PCV3" s="111" t="s">
        <v>661</v>
      </c>
      <c r="PCW3" s="111" t="s">
        <v>661</v>
      </c>
      <c r="PCX3" s="111" t="s">
        <v>661</v>
      </c>
      <c r="PCY3" s="111" t="s">
        <v>661</v>
      </c>
      <c r="PCZ3" s="111" t="s">
        <v>661</v>
      </c>
      <c r="PDA3" s="111" t="s">
        <v>661</v>
      </c>
      <c r="PDB3" s="111" t="s">
        <v>661</v>
      </c>
      <c r="PDC3" s="111" t="s">
        <v>661</v>
      </c>
      <c r="PDD3" s="111" t="s">
        <v>661</v>
      </c>
      <c r="PDE3" s="111" t="s">
        <v>661</v>
      </c>
      <c r="PDF3" s="111" t="s">
        <v>661</v>
      </c>
      <c r="PDG3" s="111" t="s">
        <v>661</v>
      </c>
      <c r="PDH3" s="111" t="s">
        <v>661</v>
      </c>
      <c r="PDI3" s="111" t="s">
        <v>661</v>
      </c>
      <c r="PDJ3" s="111" t="s">
        <v>661</v>
      </c>
      <c r="PDK3" s="111" t="s">
        <v>661</v>
      </c>
      <c r="PDL3" s="111" t="s">
        <v>661</v>
      </c>
      <c r="PDM3" s="111" t="s">
        <v>661</v>
      </c>
      <c r="PDN3" s="111" t="s">
        <v>661</v>
      </c>
      <c r="PDO3" s="111" t="s">
        <v>661</v>
      </c>
      <c r="PDP3" s="111" t="s">
        <v>661</v>
      </c>
      <c r="PDQ3" s="111" t="s">
        <v>661</v>
      </c>
      <c r="PDR3" s="111" t="s">
        <v>661</v>
      </c>
      <c r="PDS3" s="111" t="s">
        <v>661</v>
      </c>
      <c r="PDT3" s="111" t="s">
        <v>661</v>
      </c>
      <c r="PDU3" s="111" t="s">
        <v>661</v>
      </c>
      <c r="PDV3" s="111" t="s">
        <v>661</v>
      </c>
      <c r="PDW3" s="111" t="s">
        <v>661</v>
      </c>
      <c r="PDX3" s="111" t="s">
        <v>661</v>
      </c>
      <c r="PDY3" s="111" t="s">
        <v>661</v>
      </c>
      <c r="PDZ3" s="111" t="s">
        <v>661</v>
      </c>
      <c r="PEA3" s="111" t="s">
        <v>661</v>
      </c>
      <c r="PEB3" s="111" t="s">
        <v>661</v>
      </c>
      <c r="PEC3" s="111" t="s">
        <v>661</v>
      </c>
      <c r="PED3" s="111" t="s">
        <v>661</v>
      </c>
      <c r="PEE3" s="111" t="s">
        <v>661</v>
      </c>
      <c r="PEF3" s="111" t="s">
        <v>661</v>
      </c>
      <c r="PEG3" s="111" t="s">
        <v>661</v>
      </c>
      <c r="PEH3" s="111" t="s">
        <v>661</v>
      </c>
      <c r="PEI3" s="111" t="s">
        <v>661</v>
      </c>
      <c r="PEJ3" s="111" t="s">
        <v>661</v>
      </c>
      <c r="PEK3" s="111" t="s">
        <v>661</v>
      </c>
      <c r="PEL3" s="111" t="s">
        <v>661</v>
      </c>
      <c r="PEM3" s="111" t="s">
        <v>661</v>
      </c>
      <c r="PEN3" s="111" t="s">
        <v>661</v>
      </c>
      <c r="PEO3" s="111" t="s">
        <v>661</v>
      </c>
      <c r="PEP3" s="111" t="s">
        <v>661</v>
      </c>
      <c r="PEQ3" s="111" t="s">
        <v>661</v>
      </c>
      <c r="PER3" s="111" t="s">
        <v>661</v>
      </c>
      <c r="PES3" s="111" t="s">
        <v>661</v>
      </c>
      <c r="PET3" s="111" t="s">
        <v>661</v>
      </c>
      <c r="PEU3" s="111" t="s">
        <v>661</v>
      </c>
      <c r="PEV3" s="111" t="s">
        <v>661</v>
      </c>
      <c r="PEW3" s="111" t="s">
        <v>661</v>
      </c>
      <c r="PEX3" s="111" t="s">
        <v>661</v>
      </c>
      <c r="PEY3" s="111" t="s">
        <v>661</v>
      </c>
      <c r="PEZ3" s="111" t="s">
        <v>661</v>
      </c>
      <c r="PFA3" s="111" t="s">
        <v>661</v>
      </c>
      <c r="PFB3" s="111" t="s">
        <v>661</v>
      </c>
      <c r="PFC3" s="111" t="s">
        <v>661</v>
      </c>
      <c r="PFD3" s="111" t="s">
        <v>661</v>
      </c>
      <c r="PFE3" s="111" t="s">
        <v>661</v>
      </c>
      <c r="PFF3" s="111" t="s">
        <v>661</v>
      </c>
      <c r="PFG3" s="111" t="s">
        <v>661</v>
      </c>
      <c r="PFH3" s="111" t="s">
        <v>661</v>
      </c>
      <c r="PFI3" s="111" t="s">
        <v>661</v>
      </c>
      <c r="PFJ3" s="111" t="s">
        <v>661</v>
      </c>
      <c r="PFK3" s="111" t="s">
        <v>661</v>
      </c>
      <c r="PFL3" s="111" t="s">
        <v>661</v>
      </c>
      <c r="PFM3" s="111" t="s">
        <v>661</v>
      </c>
      <c r="PFN3" s="111" t="s">
        <v>661</v>
      </c>
      <c r="PFO3" s="111" t="s">
        <v>661</v>
      </c>
      <c r="PFP3" s="111" t="s">
        <v>661</v>
      </c>
      <c r="PFQ3" s="111" t="s">
        <v>661</v>
      </c>
      <c r="PFR3" s="111" t="s">
        <v>661</v>
      </c>
      <c r="PFS3" s="111" t="s">
        <v>661</v>
      </c>
      <c r="PFT3" s="111" t="s">
        <v>661</v>
      </c>
      <c r="PFU3" s="111" t="s">
        <v>661</v>
      </c>
      <c r="PFV3" s="111" t="s">
        <v>661</v>
      </c>
      <c r="PFW3" s="111" t="s">
        <v>661</v>
      </c>
      <c r="PFX3" s="111" t="s">
        <v>661</v>
      </c>
      <c r="PFY3" s="111" t="s">
        <v>661</v>
      </c>
      <c r="PFZ3" s="111" t="s">
        <v>661</v>
      </c>
      <c r="PGA3" s="111" t="s">
        <v>661</v>
      </c>
      <c r="PGB3" s="111" t="s">
        <v>661</v>
      </c>
      <c r="PGC3" s="111" t="s">
        <v>661</v>
      </c>
      <c r="PGD3" s="111" t="s">
        <v>661</v>
      </c>
      <c r="PGE3" s="111" t="s">
        <v>661</v>
      </c>
      <c r="PGF3" s="111" t="s">
        <v>661</v>
      </c>
      <c r="PGG3" s="111" t="s">
        <v>661</v>
      </c>
      <c r="PGH3" s="111" t="s">
        <v>661</v>
      </c>
      <c r="PGI3" s="111" t="s">
        <v>661</v>
      </c>
      <c r="PGJ3" s="111" t="s">
        <v>661</v>
      </c>
      <c r="PGK3" s="111" t="s">
        <v>661</v>
      </c>
      <c r="PGL3" s="111" t="s">
        <v>661</v>
      </c>
      <c r="PGM3" s="111" t="s">
        <v>661</v>
      </c>
      <c r="PGN3" s="111" t="s">
        <v>661</v>
      </c>
      <c r="PGO3" s="111" t="s">
        <v>661</v>
      </c>
      <c r="PGP3" s="111" t="s">
        <v>661</v>
      </c>
      <c r="PGQ3" s="111" t="s">
        <v>661</v>
      </c>
      <c r="PGR3" s="111" t="s">
        <v>661</v>
      </c>
      <c r="PGS3" s="111" t="s">
        <v>661</v>
      </c>
      <c r="PGT3" s="111" t="s">
        <v>661</v>
      </c>
      <c r="PGU3" s="111" t="s">
        <v>661</v>
      </c>
      <c r="PGV3" s="111" t="s">
        <v>661</v>
      </c>
      <c r="PGW3" s="111" t="s">
        <v>661</v>
      </c>
      <c r="PGX3" s="111" t="s">
        <v>661</v>
      </c>
      <c r="PGY3" s="111" t="s">
        <v>661</v>
      </c>
      <c r="PGZ3" s="111" t="s">
        <v>661</v>
      </c>
      <c r="PHA3" s="111" t="s">
        <v>661</v>
      </c>
      <c r="PHB3" s="111" t="s">
        <v>661</v>
      </c>
      <c r="PHC3" s="111" t="s">
        <v>661</v>
      </c>
      <c r="PHD3" s="111" t="s">
        <v>661</v>
      </c>
      <c r="PHE3" s="111" t="s">
        <v>661</v>
      </c>
      <c r="PHF3" s="111" t="s">
        <v>661</v>
      </c>
      <c r="PHG3" s="111" t="s">
        <v>661</v>
      </c>
      <c r="PHH3" s="111" t="s">
        <v>661</v>
      </c>
      <c r="PHI3" s="111" t="s">
        <v>661</v>
      </c>
      <c r="PHJ3" s="111" t="s">
        <v>661</v>
      </c>
      <c r="PHK3" s="111" t="s">
        <v>661</v>
      </c>
      <c r="PHL3" s="111" t="s">
        <v>661</v>
      </c>
      <c r="PHM3" s="111" t="s">
        <v>661</v>
      </c>
      <c r="PHN3" s="111" t="s">
        <v>661</v>
      </c>
      <c r="PHO3" s="111" t="s">
        <v>661</v>
      </c>
      <c r="PHP3" s="111" t="s">
        <v>661</v>
      </c>
      <c r="PHQ3" s="111" t="s">
        <v>661</v>
      </c>
      <c r="PHR3" s="111" t="s">
        <v>661</v>
      </c>
      <c r="PHS3" s="111" t="s">
        <v>661</v>
      </c>
      <c r="PHT3" s="111" t="s">
        <v>661</v>
      </c>
      <c r="PHU3" s="111" t="s">
        <v>661</v>
      </c>
      <c r="PHV3" s="111" t="s">
        <v>661</v>
      </c>
      <c r="PHW3" s="111" t="s">
        <v>661</v>
      </c>
      <c r="PHX3" s="111" t="s">
        <v>661</v>
      </c>
      <c r="PHY3" s="111" t="s">
        <v>661</v>
      </c>
      <c r="PHZ3" s="111" t="s">
        <v>661</v>
      </c>
      <c r="PIA3" s="111" t="s">
        <v>661</v>
      </c>
      <c r="PIB3" s="111" t="s">
        <v>661</v>
      </c>
      <c r="PIC3" s="111" t="s">
        <v>661</v>
      </c>
      <c r="PID3" s="111" t="s">
        <v>661</v>
      </c>
      <c r="PIE3" s="111" t="s">
        <v>661</v>
      </c>
      <c r="PIF3" s="111" t="s">
        <v>661</v>
      </c>
      <c r="PIG3" s="111" t="s">
        <v>661</v>
      </c>
      <c r="PIH3" s="111" t="s">
        <v>661</v>
      </c>
      <c r="PII3" s="111" t="s">
        <v>661</v>
      </c>
      <c r="PIJ3" s="111" t="s">
        <v>661</v>
      </c>
      <c r="PIK3" s="111" t="s">
        <v>661</v>
      </c>
      <c r="PIL3" s="111" t="s">
        <v>661</v>
      </c>
      <c r="PIM3" s="111" t="s">
        <v>661</v>
      </c>
      <c r="PIN3" s="111" t="s">
        <v>661</v>
      </c>
      <c r="PIO3" s="111" t="s">
        <v>661</v>
      </c>
      <c r="PIP3" s="111" t="s">
        <v>661</v>
      </c>
      <c r="PIQ3" s="111" t="s">
        <v>661</v>
      </c>
      <c r="PIR3" s="111" t="s">
        <v>661</v>
      </c>
      <c r="PIS3" s="111" t="s">
        <v>661</v>
      </c>
      <c r="PIT3" s="111" t="s">
        <v>661</v>
      </c>
      <c r="PIU3" s="111" t="s">
        <v>661</v>
      </c>
      <c r="PIV3" s="111" t="s">
        <v>661</v>
      </c>
      <c r="PIW3" s="111" t="s">
        <v>661</v>
      </c>
      <c r="PIX3" s="111" t="s">
        <v>661</v>
      </c>
      <c r="PIY3" s="111" t="s">
        <v>661</v>
      </c>
      <c r="PIZ3" s="111" t="s">
        <v>661</v>
      </c>
      <c r="PJA3" s="111" t="s">
        <v>661</v>
      </c>
      <c r="PJB3" s="111" t="s">
        <v>661</v>
      </c>
      <c r="PJC3" s="111" t="s">
        <v>661</v>
      </c>
      <c r="PJD3" s="111" t="s">
        <v>661</v>
      </c>
      <c r="PJE3" s="111" t="s">
        <v>661</v>
      </c>
      <c r="PJF3" s="111" t="s">
        <v>661</v>
      </c>
      <c r="PJG3" s="111" t="s">
        <v>661</v>
      </c>
      <c r="PJH3" s="111" t="s">
        <v>661</v>
      </c>
      <c r="PJI3" s="111" t="s">
        <v>661</v>
      </c>
      <c r="PJJ3" s="111" t="s">
        <v>661</v>
      </c>
      <c r="PJK3" s="111" t="s">
        <v>661</v>
      </c>
      <c r="PJL3" s="111" t="s">
        <v>661</v>
      </c>
      <c r="PJM3" s="111" t="s">
        <v>661</v>
      </c>
      <c r="PJN3" s="111" t="s">
        <v>661</v>
      </c>
      <c r="PJO3" s="111" t="s">
        <v>661</v>
      </c>
      <c r="PJP3" s="111" t="s">
        <v>661</v>
      </c>
      <c r="PJQ3" s="111" t="s">
        <v>661</v>
      </c>
      <c r="PJR3" s="111" t="s">
        <v>661</v>
      </c>
      <c r="PJS3" s="111" t="s">
        <v>661</v>
      </c>
      <c r="PJT3" s="111" t="s">
        <v>661</v>
      </c>
      <c r="PJU3" s="111" t="s">
        <v>661</v>
      </c>
      <c r="PJV3" s="111" t="s">
        <v>661</v>
      </c>
      <c r="PJW3" s="111" t="s">
        <v>661</v>
      </c>
      <c r="PJX3" s="111" t="s">
        <v>661</v>
      </c>
      <c r="PJY3" s="111" t="s">
        <v>661</v>
      </c>
      <c r="PJZ3" s="111" t="s">
        <v>661</v>
      </c>
      <c r="PKA3" s="111" t="s">
        <v>661</v>
      </c>
      <c r="PKB3" s="111" t="s">
        <v>661</v>
      </c>
      <c r="PKC3" s="111" t="s">
        <v>661</v>
      </c>
      <c r="PKD3" s="111" t="s">
        <v>661</v>
      </c>
      <c r="PKE3" s="111" t="s">
        <v>661</v>
      </c>
      <c r="PKF3" s="111" t="s">
        <v>661</v>
      </c>
      <c r="PKG3" s="111" t="s">
        <v>661</v>
      </c>
      <c r="PKH3" s="111" t="s">
        <v>661</v>
      </c>
      <c r="PKI3" s="111" t="s">
        <v>661</v>
      </c>
      <c r="PKJ3" s="111" t="s">
        <v>661</v>
      </c>
      <c r="PKK3" s="111" t="s">
        <v>661</v>
      </c>
      <c r="PKL3" s="111" t="s">
        <v>661</v>
      </c>
      <c r="PKM3" s="111" t="s">
        <v>661</v>
      </c>
      <c r="PKN3" s="111" t="s">
        <v>661</v>
      </c>
      <c r="PKO3" s="111" t="s">
        <v>661</v>
      </c>
      <c r="PKP3" s="111" t="s">
        <v>661</v>
      </c>
      <c r="PKQ3" s="111" t="s">
        <v>661</v>
      </c>
      <c r="PKR3" s="111" t="s">
        <v>661</v>
      </c>
      <c r="PKS3" s="111" t="s">
        <v>661</v>
      </c>
      <c r="PKT3" s="111" t="s">
        <v>661</v>
      </c>
      <c r="PKU3" s="111" t="s">
        <v>661</v>
      </c>
      <c r="PKV3" s="111" t="s">
        <v>661</v>
      </c>
      <c r="PKW3" s="111" t="s">
        <v>661</v>
      </c>
      <c r="PKX3" s="111" t="s">
        <v>661</v>
      </c>
      <c r="PKY3" s="111" t="s">
        <v>661</v>
      </c>
      <c r="PKZ3" s="111" t="s">
        <v>661</v>
      </c>
      <c r="PLA3" s="111" t="s">
        <v>661</v>
      </c>
      <c r="PLB3" s="111" t="s">
        <v>661</v>
      </c>
      <c r="PLC3" s="111" t="s">
        <v>661</v>
      </c>
      <c r="PLD3" s="111" t="s">
        <v>661</v>
      </c>
      <c r="PLE3" s="111" t="s">
        <v>661</v>
      </c>
      <c r="PLF3" s="111" t="s">
        <v>661</v>
      </c>
      <c r="PLG3" s="111" t="s">
        <v>661</v>
      </c>
      <c r="PLH3" s="111" t="s">
        <v>661</v>
      </c>
      <c r="PLI3" s="111" t="s">
        <v>661</v>
      </c>
      <c r="PLJ3" s="111" t="s">
        <v>661</v>
      </c>
      <c r="PLK3" s="111" t="s">
        <v>661</v>
      </c>
      <c r="PLL3" s="111" t="s">
        <v>661</v>
      </c>
      <c r="PLM3" s="111" t="s">
        <v>661</v>
      </c>
      <c r="PLN3" s="111" t="s">
        <v>661</v>
      </c>
      <c r="PLO3" s="111" t="s">
        <v>661</v>
      </c>
      <c r="PLP3" s="111" t="s">
        <v>661</v>
      </c>
      <c r="PLQ3" s="111" t="s">
        <v>661</v>
      </c>
      <c r="PLR3" s="111" t="s">
        <v>661</v>
      </c>
      <c r="PLS3" s="111" t="s">
        <v>661</v>
      </c>
      <c r="PLT3" s="111" t="s">
        <v>661</v>
      </c>
      <c r="PLU3" s="111" t="s">
        <v>661</v>
      </c>
      <c r="PLV3" s="111" t="s">
        <v>661</v>
      </c>
      <c r="PLW3" s="111" t="s">
        <v>661</v>
      </c>
      <c r="PLX3" s="111" t="s">
        <v>661</v>
      </c>
      <c r="PLY3" s="111" t="s">
        <v>661</v>
      </c>
      <c r="PLZ3" s="111" t="s">
        <v>661</v>
      </c>
      <c r="PMA3" s="111" t="s">
        <v>661</v>
      </c>
      <c r="PMB3" s="111" t="s">
        <v>661</v>
      </c>
      <c r="PMC3" s="111" t="s">
        <v>661</v>
      </c>
      <c r="PMD3" s="111" t="s">
        <v>661</v>
      </c>
      <c r="PME3" s="111" t="s">
        <v>661</v>
      </c>
      <c r="PMF3" s="111" t="s">
        <v>661</v>
      </c>
      <c r="PMG3" s="111" t="s">
        <v>661</v>
      </c>
      <c r="PMH3" s="111" t="s">
        <v>661</v>
      </c>
      <c r="PMI3" s="111" t="s">
        <v>661</v>
      </c>
      <c r="PMJ3" s="111" t="s">
        <v>661</v>
      </c>
      <c r="PMK3" s="111" t="s">
        <v>661</v>
      </c>
      <c r="PML3" s="111" t="s">
        <v>661</v>
      </c>
      <c r="PMM3" s="111" t="s">
        <v>661</v>
      </c>
      <c r="PMN3" s="111" t="s">
        <v>661</v>
      </c>
      <c r="PMO3" s="111" t="s">
        <v>661</v>
      </c>
      <c r="PMP3" s="111" t="s">
        <v>661</v>
      </c>
      <c r="PMQ3" s="111" t="s">
        <v>661</v>
      </c>
      <c r="PMR3" s="111" t="s">
        <v>661</v>
      </c>
      <c r="PMS3" s="111" t="s">
        <v>661</v>
      </c>
      <c r="PMT3" s="111" t="s">
        <v>661</v>
      </c>
      <c r="PMU3" s="111" t="s">
        <v>661</v>
      </c>
      <c r="PMV3" s="111" t="s">
        <v>661</v>
      </c>
      <c r="PMW3" s="111" t="s">
        <v>661</v>
      </c>
      <c r="PMX3" s="111" t="s">
        <v>661</v>
      </c>
      <c r="PMY3" s="111" t="s">
        <v>661</v>
      </c>
      <c r="PMZ3" s="111" t="s">
        <v>661</v>
      </c>
      <c r="PNA3" s="111" t="s">
        <v>661</v>
      </c>
      <c r="PNB3" s="111" t="s">
        <v>661</v>
      </c>
      <c r="PNC3" s="111" t="s">
        <v>661</v>
      </c>
      <c r="PND3" s="111" t="s">
        <v>661</v>
      </c>
      <c r="PNE3" s="111" t="s">
        <v>661</v>
      </c>
      <c r="PNF3" s="111" t="s">
        <v>661</v>
      </c>
      <c r="PNG3" s="111" t="s">
        <v>661</v>
      </c>
      <c r="PNH3" s="111" t="s">
        <v>661</v>
      </c>
      <c r="PNI3" s="111" t="s">
        <v>661</v>
      </c>
      <c r="PNJ3" s="111" t="s">
        <v>661</v>
      </c>
      <c r="PNK3" s="111" t="s">
        <v>661</v>
      </c>
      <c r="PNL3" s="111" t="s">
        <v>661</v>
      </c>
      <c r="PNM3" s="111" t="s">
        <v>661</v>
      </c>
      <c r="PNN3" s="111" t="s">
        <v>661</v>
      </c>
      <c r="PNO3" s="111" t="s">
        <v>661</v>
      </c>
      <c r="PNP3" s="111" t="s">
        <v>661</v>
      </c>
      <c r="PNQ3" s="111" t="s">
        <v>661</v>
      </c>
      <c r="PNR3" s="111" t="s">
        <v>661</v>
      </c>
      <c r="PNS3" s="111" t="s">
        <v>661</v>
      </c>
      <c r="PNT3" s="111" t="s">
        <v>661</v>
      </c>
      <c r="PNU3" s="111" t="s">
        <v>661</v>
      </c>
      <c r="PNV3" s="111" t="s">
        <v>661</v>
      </c>
      <c r="PNW3" s="111" t="s">
        <v>661</v>
      </c>
      <c r="PNX3" s="111" t="s">
        <v>661</v>
      </c>
      <c r="PNY3" s="111" t="s">
        <v>661</v>
      </c>
      <c r="PNZ3" s="111" t="s">
        <v>661</v>
      </c>
      <c r="POA3" s="111" t="s">
        <v>661</v>
      </c>
      <c r="POB3" s="111" t="s">
        <v>661</v>
      </c>
      <c r="POC3" s="111" t="s">
        <v>661</v>
      </c>
      <c r="POD3" s="111" t="s">
        <v>661</v>
      </c>
      <c r="POE3" s="111" t="s">
        <v>661</v>
      </c>
      <c r="POF3" s="111" t="s">
        <v>661</v>
      </c>
      <c r="POG3" s="111" t="s">
        <v>661</v>
      </c>
      <c r="POH3" s="111" t="s">
        <v>661</v>
      </c>
      <c r="POI3" s="111" t="s">
        <v>661</v>
      </c>
      <c r="POJ3" s="111" t="s">
        <v>661</v>
      </c>
      <c r="POK3" s="111" t="s">
        <v>661</v>
      </c>
      <c r="POL3" s="111" t="s">
        <v>661</v>
      </c>
      <c r="POM3" s="111" t="s">
        <v>661</v>
      </c>
      <c r="PON3" s="111" t="s">
        <v>661</v>
      </c>
      <c r="POO3" s="111" t="s">
        <v>661</v>
      </c>
      <c r="POP3" s="111" t="s">
        <v>661</v>
      </c>
      <c r="POQ3" s="111" t="s">
        <v>661</v>
      </c>
      <c r="POR3" s="111" t="s">
        <v>661</v>
      </c>
      <c r="POS3" s="111" t="s">
        <v>661</v>
      </c>
      <c r="POT3" s="111" t="s">
        <v>661</v>
      </c>
      <c r="POU3" s="111" t="s">
        <v>661</v>
      </c>
      <c r="POV3" s="111" t="s">
        <v>661</v>
      </c>
      <c r="POW3" s="111" t="s">
        <v>661</v>
      </c>
      <c r="POX3" s="111" t="s">
        <v>661</v>
      </c>
      <c r="POY3" s="111" t="s">
        <v>661</v>
      </c>
      <c r="POZ3" s="111" t="s">
        <v>661</v>
      </c>
      <c r="PPA3" s="111" t="s">
        <v>661</v>
      </c>
      <c r="PPB3" s="111" t="s">
        <v>661</v>
      </c>
      <c r="PPC3" s="111" t="s">
        <v>661</v>
      </c>
      <c r="PPD3" s="111" t="s">
        <v>661</v>
      </c>
      <c r="PPE3" s="111" t="s">
        <v>661</v>
      </c>
      <c r="PPF3" s="111" t="s">
        <v>661</v>
      </c>
      <c r="PPG3" s="111" t="s">
        <v>661</v>
      </c>
      <c r="PPH3" s="111" t="s">
        <v>661</v>
      </c>
      <c r="PPI3" s="111" t="s">
        <v>661</v>
      </c>
      <c r="PPJ3" s="111" t="s">
        <v>661</v>
      </c>
      <c r="PPK3" s="111" t="s">
        <v>661</v>
      </c>
      <c r="PPL3" s="111" t="s">
        <v>661</v>
      </c>
      <c r="PPM3" s="111" t="s">
        <v>661</v>
      </c>
      <c r="PPN3" s="111" t="s">
        <v>661</v>
      </c>
      <c r="PPO3" s="111" t="s">
        <v>661</v>
      </c>
      <c r="PPP3" s="111" t="s">
        <v>661</v>
      </c>
      <c r="PPQ3" s="111" t="s">
        <v>661</v>
      </c>
      <c r="PPR3" s="111" t="s">
        <v>661</v>
      </c>
      <c r="PPS3" s="111" t="s">
        <v>661</v>
      </c>
      <c r="PPT3" s="111" t="s">
        <v>661</v>
      </c>
      <c r="PPU3" s="111" t="s">
        <v>661</v>
      </c>
      <c r="PPV3" s="111" t="s">
        <v>661</v>
      </c>
      <c r="PPW3" s="111" t="s">
        <v>661</v>
      </c>
      <c r="PPX3" s="111" t="s">
        <v>661</v>
      </c>
      <c r="PPY3" s="111" t="s">
        <v>661</v>
      </c>
      <c r="PPZ3" s="111" t="s">
        <v>661</v>
      </c>
      <c r="PQA3" s="111" t="s">
        <v>661</v>
      </c>
      <c r="PQB3" s="111" t="s">
        <v>661</v>
      </c>
      <c r="PQC3" s="111" t="s">
        <v>661</v>
      </c>
      <c r="PQD3" s="111" t="s">
        <v>661</v>
      </c>
      <c r="PQE3" s="111" t="s">
        <v>661</v>
      </c>
      <c r="PQF3" s="111" t="s">
        <v>661</v>
      </c>
      <c r="PQG3" s="111" t="s">
        <v>661</v>
      </c>
      <c r="PQH3" s="111" t="s">
        <v>661</v>
      </c>
      <c r="PQI3" s="111" t="s">
        <v>661</v>
      </c>
      <c r="PQJ3" s="111" t="s">
        <v>661</v>
      </c>
      <c r="PQK3" s="111" t="s">
        <v>661</v>
      </c>
      <c r="PQL3" s="111" t="s">
        <v>661</v>
      </c>
      <c r="PQM3" s="111" t="s">
        <v>661</v>
      </c>
      <c r="PQN3" s="111" t="s">
        <v>661</v>
      </c>
      <c r="PQO3" s="111" t="s">
        <v>661</v>
      </c>
      <c r="PQP3" s="111" t="s">
        <v>661</v>
      </c>
      <c r="PQQ3" s="111" t="s">
        <v>661</v>
      </c>
      <c r="PQR3" s="111" t="s">
        <v>661</v>
      </c>
      <c r="PQS3" s="111" t="s">
        <v>661</v>
      </c>
      <c r="PQT3" s="111" t="s">
        <v>661</v>
      </c>
      <c r="PQU3" s="111" t="s">
        <v>661</v>
      </c>
      <c r="PQV3" s="111" t="s">
        <v>661</v>
      </c>
      <c r="PQW3" s="111" t="s">
        <v>661</v>
      </c>
      <c r="PQX3" s="111" t="s">
        <v>661</v>
      </c>
      <c r="PQY3" s="111" t="s">
        <v>661</v>
      </c>
      <c r="PQZ3" s="111" t="s">
        <v>661</v>
      </c>
      <c r="PRA3" s="111" t="s">
        <v>661</v>
      </c>
      <c r="PRB3" s="111" t="s">
        <v>661</v>
      </c>
      <c r="PRC3" s="111" t="s">
        <v>661</v>
      </c>
      <c r="PRD3" s="111" t="s">
        <v>661</v>
      </c>
      <c r="PRE3" s="111" t="s">
        <v>661</v>
      </c>
      <c r="PRF3" s="111" t="s">
        <v>661</v>
      </c>
      <c r="PRG3" s="111" t="s">
        <v>661</v>
      </c>
      <c r="PRH3" s="111" t="s">
        <v>661</v>
      </c>
      <c r="PRI3" s="111" t="s">
        <v>661</v>
      </c>
      <c r="PRJ3" s="111" t="s">
        <v>661</v>
      </c>
      <c r="PRK3" s="111" t="s">
        <v>661</v>
      </c>
      <c r="PRL3" s="111" t="s">
        <v>661</v>
      </c>
      <c r="PRM3" s="111" t="s">
        <v>661</v>
      </c>
      <c r="PRN3" s="111" t="s">
        <v>661</v>
      </c>
      <c r="PRO3" s="111" t="s">
        <v>661</v>
      </c>
      <c r="PRP3" s="111" t="s">
        <v>661</v>
      </c>
      <c r="PRQ3" s="111" t="s">
        <v>661</v>
      </c>
      <c r="PRR3" s="111" t="s">
        <v>661</v>
      </c>
      <c r="PRS3" s="111" t="s">
        <v>661</v>
      </c>
      <c r="PRT3" s="111" t="s">
        <v>661</v>
      </c>
      <c r="PRU3" s="111" t="s">
        <v>661</v>
      </c>
      <c r="PRV3" s="111" t="s">
        <v>661</v>
      </c>
      <c r="PRW3" s="111" t="s">
        <v>661</v>
      </c>
      <c r="PRX3" s="111" t="s">
        <v>661</v>
      </c>
      <c r="PRY3" s="111" t="s">
        <v>661</v>
      </c>
      <c r="PRZ3" s="111" t="s">
        <v>661</v>
      </c>
      <c r="PSA3" s="111" t="s">
        <v>661</v>
      </c>
      <c r="PSB3" s="111" t="s">
        <v>661</v>
      </c>
      <c r="PSC3" s="111" t="s">
        <v>661</v>
      </c>
      <c r="PSD3" s="111" t="s">
        <v>661</v>
      </c>
      <c r="PSE3" s="111" t="s">
        <v>661</v>
      </c>
      <c r="PSF3" s="111" t="s">
        <v>661</v>
      </c>
      <c r="PSG3" s="111" t="s">
        <v>661</v>
      </c>
      <c r="PSH3" s="111" t="s">
        <v>661</v>
      </c>
      <c r="PSI3" s="111" t="s">
        <v>661</v>
      </c>
      <c r="PSJ3" s="111" t="s">
        <v>661</v>
      </c>
      <c r="PSK3" s="111" t="s">
        <v>661</v>
      </c>
      <c r="PSL3" s="111" t="s">
        <v>661</v>
      </c>
      <c r="PSM3" s="111" t="s">
        <v>661</v>
      </c>
      <c r="PSN3" s="111" t="s">
        <v>661</v>
      </c>
      <c r="PSO3" s="111" t="s">
        <v>661</v>
      </c>
      <c r="PSP3" s="111" t="s">
        <v>661</v>
      </c>
      <c r="PSQ3" s="111" t="s">
        <v>661</v>
      </c>
      <c r="PSR3" s="111" t="s">
        <v>661</v>
      </c>
      <c r="PSS3" s="111" t="s">
        <v>661</v>
      </c>
      <c r="PST3" s="111" t="s">
        <v>661</v>
      </c>
      <c r="PSU3" s="111" t="s">
        <v>661</v>
      </c>
      <c r="PSV3" s="111" t="s">
        <v>661</v>
      </c>
      <c r="PSW3" s="111" t="s">
        <v>661</v>
      </c>
      <c r="PSX3" s="111" t="s">
        <v>661</v>
      </c>
      <c r="PSY3" s="111" t="s">
        <v>661</v>
      </c>
      <c r="PSZ3" s="111" t="s">
        <v>661</v>
      </c>
      <c r="PTA3" s="111" t="s">
        <v>661</v>
      </c>
      <c r="PTB3" s="111" t="s">
        <v>661</v>
      </c>
      <c r="PTC3" s="111" t="s">
        <v>661</v>
      </c>
      <c r="PTD3" s="111" t="s">
        <v>661</v>
      </c>
      <c r="PTE3" s="111" t="s">
        <v>661</v>
      </c>
      <c r="PTF3" s="111" t="s">
        <v>661</v>
      </c>
      <c r="PTG3" s="111" t="s">
        <v>661</v>
      </c>
      <c r="PTH3" s="111" t="s">
        <v>661</v>
      </c>
      <c r="PTI3" s="111" t="s">
        <v>661</v>
      </c>
      <c r="PTJ3" s="111" t="s">
        <v>661</v>
      </c>
      <c r="PTK3" s="111" t="s">
        <v>661</v>
      </c>
      <c r="PTL3" s="111" t="s">
        <v>661</v>
      </c>
      <c r="PTM3" s="111" t="s">
        <v>661</v>
      </c>
      <c r="PTN3" s="111" t="s">
        <v>661</v>
      </c>
      <c r="PTO3" s="111" t="s">
        <v>661</v>
      </c>
      <c r="PTP3" s="111" t="s">
        <v>661</v>
      </c>
      <c r="PTQ3" s="111" t="s">
        <v>661</v>
      </c>
      <c r="PTR3" s="111" t="s">
        <v>661</v>
      </c>
      <c r="PTS3" s="111" t="s">
        <v>661</v>
      </c>
      <c r="PTT3" s="111" t="s">
        <v>661</v>
      </c>
      <c r="PTU3" s="111" t="s">
        <v>661</v>
      </c>
      <c r="PTV3" s="111" t="s">
        <v>661</v>
      </c>
      <c r="PTW3" s="111" t="s">
        <v>661</v>
      </c>
      <c r="PTX3" s="111" t="s">
        <v>661</v>
      </c>
      <c r="PTY3" s="111" t="s">
        <v>661</v>
      </c>
      <c r="PTZ3" s="111" t="s">
        <v>661</v>
      </c>
      <c r="PUA3" s="111" t="s">
        <v>661</v>
      </c>
      <c r="PUB3" s="111" t="s">
        <v>661</v>
      </c>
      <c r="PUC3" s="111" t="s">
        <v>661</v>
      </c>
      <c r="PUD3" s="111" t="s">
        <v>661</v>
      </c>
      <c r="PUE3" s="111" t="s">
        <v>661</v>
      </c>
      <c r="PUF3" s="111" t="s">
        <v>661</v>
      </c>
      <c r="PUG3" s="111" t="s">
        <v>661</v>
      </c>
      <c r="PUH3" s="111" t="s">
        <v>661</v>
      </c>
      <c r="PUI3" s="111" t="s">
        <v>661</v>
      </c>
      <c r="PUJ3" s="111" t="s">
        <v>661</v>
      </c>
      <c r="PUK3" s="111" t="s">
        <v>661</v>
      </c>
      <c r="PUL3" s="111" t="s">
        <v>661</v>
      </c>
      <c r="PUM3" s="111" t="s">
        <v>661</v>
      </c>
      <c r="PUN3" s="111" t="s">
        <v>661</v>
      </c>
      <c r="PUO3" s="111" t="s">
        <v>661</v>
      </c>
      <c r="PUP3" s="111" t="s">
        <v>661</v>
      </c>
      <c r="PUQ3" s="111" t="s">
        <v>661</v>
      </c>
      <c r="PUR3" s="111" t="s">
        <v>661</v>
      </c>
      <c r="PUS3" s="111" t="s">
        <v>661</v>
      </c>
      <c r="PUT3" s="111" t="s">
        <v>661</v>
      </c>
      <c r="PUU3" s="111" t="s">
        <v>661</v>
      </c>
      <c r="PUV3" s="111" t="s">
        <v>661</v>
      </c>
      <c r="PUW3" s="111" t="s">
        <v>661</v>
      </c>
      <c r="PUX3" s="111" t="s">
        <v>661</v>
      </c>
      <c r="PUY3" s="111" t="s">
        <v>661</v>
      </c>
      <c r="PUZ3" s="111" t="s">
        <v>661</v>
      </c>
      <c r="PVA3" s="111" t="s">
        <v>661</v>
      </c>
      <c r="PVB3" s="111" t="s">
        <v>661</v>
      </c>
      <c r="PVC3" s="111" t="s">
        <v>661</v>
      </c>
      <c r="PVD3" s="111" t="s">
        <v>661</v>
      </c>
      <c r="PVE3" s="111" t="s">
        <v>661</v>
      </c>
      <c r="PVF3" s="111" t="s">
        <v>661</v>
      </c>
      <c r="PVG3" s="111" t="s">
        <v>661</v>
      </c>
      <c r="PVH3" s="111" t="s">
        <v>661</v>
      </c>
      <c r="PVI3" s="111" t="s">
        <v>661</v>
      </c>
      <c r="PVJ3" s="111" t="s">
        <v>661</v>
      </c>
      <c r="PVK3" s="111" t="s">
        <v>661</v>
      </c>
      <c r="PVL3" s="111" t="s">
        <v>661</v>
      </c>
      <c r="PVM3" s="111" t="s">
        <v>661</v>
      </c>
      <c r="PVN3" s="111" t="s">
        <v>661</v>
      </c>
      <c r="PVO3" s="111" t="s">
        <v>661</v>
      </c>
      <c r="PVP3" s="111" t="s">
        <v>661</v>
      </c>
      <c r="PVQ3" s="111" t="s">
        <v>661</v>
      </c>
      <c r="PVR3" s="111" t="s">
        <v>661</v>
      </c>
      <c r="PVS3" s="111" t="s">
        <v>661</v>
      </c>
      <c r="PVT3" s="111" t="s">
        <v>661</v>
      </c>
      <c r="PVU3" s="111" t="s">
        <v>661</v>
      </c>
      <c r="PVV3" s="111" t="s">
        <v>661</v>
      </c>
      <c r="PVW3" s="111" t="s">
        <v>661</v>
      </c>
      <c r="PVX3" s="111" t="s">
        <v>661</v>
      </c>
      <c r="PVY3" s="111" t="s">
        <v>661</v>
      </c>
      <c r="PVZ3" s="111" t="s">
        <v>661</v>
      </c>
      <c r="PWA3" s="111" t="s">
        <v>661</v>
      </c>
      <c r="PWB3" s="111" t="s">
        <v>661</v>
      </c>
      <c r="PWC3" s="111" t="s">
        <v>661</v>
      </c>
      <c r="PWD3" s="111" t="s">
        <v>661</v>
      </c>
      <c r="PWE3" s="111" t="s">
        <v>661</v>
      </c>
      <c r="PWF3" s="111" t="s">
        <v>661</v>
      </c>
      <c r="PWG3" s="111" t="s">
        <v>661</v>
      </c>
      <c r="PWH3" s="111" t="s">
        <v>661</v>
      </c>
      <c r="PWI3" s="111" t="s">
        <v>661</v>
      </c>
      <c r="PWJ3" s="111" t="s">
        <v>661</v>
      </c>
      <c r="PWK3" s="111" t="s">
        <v>661</v>
      </c>
      <c r="PWL3" s="111" t="s">
        <v>661</v>
      </c>
      <c r="PWM3" s="111" t="s">
        <v>661</v>
      </c>
      <c r="PWN3" s="111" t="s">
        <v>661</v>
      </c>
      <c r="PWO3" s="111" t="s">
        <v>661</v>
      </c>
      <c r="PWP3" s="111" t="s">
        <v>661</v>
      </c>
      <c r="PWQ3" s="111" t="s">
        <v>661</v>
      </c>
      <c r="PWR3" s="111" t="s">
        <v>661</v>
      </c>
      <c r="PWS3" s="111" t="s">
        <v>661</v>
      </c>
      <c r="PWT3" s="111" t="s">
        <v>661</v>
      </c>
      <c r="PWU3" s="111" t="s">
        <v>661</v>
      </c>
      <c r="PWV3" s="111" t="s">
        <v>661</v>
      </c>
      <c r="PWW3" s="111" t="s">
        <v>661</v>
      </c>
      <c r="PWX3" s="111" t="s">
        <v>661</v>
      </c>
      <c r="PWY3" s="111" t="s">
        <v>661</v>
      </c>
      <c r="PWZ3" s="111" t="s">
        <v>661</v>
      </c>
      <c r="PXA3" s="111" t="s">
        <v>661</v>
      </c>
      <c r="PXB3" s="111" t="s">
        <v>661</v>
      </c>
      <c r="PXC3" s="111" t="s">
        <v>661</v>
      </c>
      <c r="PXD3" s="111" t="s">
        <v>661</v>
      </c>
      <c r="PXE3" s="111" t="s">
        <v>661</v>
      </c>
      <c r="PXF3" s="111" t="s">
        <v>661</v>
      </c>
      <c r="PXG3" s="111" t="s">
        <v>661</v>
      </c>
      <c r="PXH3" s="111" t="s">
        <v>661</v>
      </c>
      <c r="PXI3" s="111" t="s">
        <v>661</v>
      </c>
      <c r="PXJ3" s="111" t="s">
        <v>661</v>
      </c>
      <c r="PXK3" s="111" t="s">
        <v>661</v>
      </c>
      <c r="PXL3" s="111" t="s">
        <v>661</v>
      </c>
      <c r="PXM3" s="111" t="s">
        <v>661</v>
      </c>
      <c r="PXN3" s="111" t="s">
        <v>661</v>
      </c>
      <c r="PXO3" s="111" t="s">
        <v>661</v>
      </c>
      <c r="PXP3" s="111" t="s">
        <v>661</v>
      </c>
      <c r="PXQ3" s="111" t="s">
        <v>661</v>
      </c>
      <c r="PXR3" s="111" t="s">
        <v>661</v>
      </c>
      <c r="PXS3" s="111" t="s">
        <v>661</v>
      </c>
      <c r="PXT3" s="111" t="s">
        <v>661</v>
      </c>
      <c r="PXU3" s="111" t="s">
        <v>661</v>
      </c>
      <c r="PXV3" s="111" t="s">
        <v>661</v>
      </c>
      <c r="PXW3" s="111" t="s">
        <v>661</v>
      </c>
      <c r="PXX3" s="111" t="s">
        <v>661</v>
      </c>
      <c r="PXY3" s="111" t="s">
        <v>661</v>
      </c>
      <c r="PXZ3" s="111" t="s">
        <v>661</v>
      </c>
      <c r="PYA3" s="111" t="s">
        <v>661</v>
      </c>
      <c r="PYB3" s="111" t="s">
        <v>661</v>
      </c>
      <c r="PYC3" s="111" t="s">
        <v>661</v>
      </c>
      <c r="PYD3" s="111" t="s">
        <v>661</v>
      </c>
      <c r="PYE3" s="111" t="s">
        <v>661</v>
      </c>
      <c r="PYF3" s="111" t="s">
        <v>661</v>
      </c>
      <c r="PYG3" s="111" t="s">
        <v>661</v>
      </c>
      <c r="PYH3" s="111" t="s">
        <v>661</v>
      </c>
      <c r="PYI3" s="111" t="s">
        <v>661</v>
      </c>
      <c r="PYJ3" s="111" t="s">
        <v>661</v>
      </c>
      <c r="PYK3" s="111" t="s">
        <v>661</v>
      </c>
      <c r="PYL3" s="111" t="s">
        <v>661</v>
      </c>
      <c r="PYM3" s="111" t="s">
        <v>661</v>
      </c>
      <c r="PYN3" s="111" t="s">
        <v>661</v>
      </c>
      <c r="PYO3" s="111" t="s">
        <v>661</v>
      </c>
      <c r="PYP3" s="111" t="s">
        <v>661</v>
      </c>
      <c r="PYQ3" s="111" t="s">
        <v>661</v>
      </c>
      <c r="PYR3" s="111" t="s">
        <v>661</v>
      </c>
      <c r="PYS3" s="111" t="s">
        <v>661</v>
      </c>
      <c r="PYT3" s="111" t="s">
        <v>661</v>
      </c>
      <c r="PYU3" s="111" t="s">
        <v>661</v>
      </c>
      <c r="PYV3" s="111" t="s">
        <v>661</v>
      </c>
      <c r="PYW3" s="111" t="s">
        <v>661</v>
      </c>
      <c r="PYX3" s="111" t="s">
        <v>661</v>
      </c>
      <c r="PYY3" s="111" t="s">
        <v>661</v>
      </c>
      <c r="PYZ3" s="111" t="s">
        <v>661</v>
      </c>
      <c r="PZA3" s="111" t="s">
        <v>661</v>
      </c>
      <c r="PZB3" s="111" t="s">
        <v>661</v>
      </c>
      <c r="PZC3" s="111" t="s">
        <v>661</v>
      </c>
      <c r="PZD3" s="111" t="s">
        <v>661</v>
      </c>
      <c r="PZE3" s="111" t="s">
        <v>661</v>
      </c>
      <c r="PZF3" s="111" t="s">
        <v>661</v>
      </c>
      <c r="PZG3" s="111" t="s">
        <v>661</v>
      </c>
      <c r="PZH3" s="111" t="s">
        <v>661</v>
      </c>
      <c r="PZI3" s="111" t="s">
        <v>661</v>
      </c>
      <c r="PZJ3" s="111" t="s">
        <v>661</v>
      </c>
      <c r="PZK3" s="111" t="s">
        <v>661</v>
      </c>
      <c r="PZL3" s="111" t="s">
        <v>661</v>
      </c>
      <c r="PZM3" s="111" t="s">
        <v>661</v>
      </c>
      <c r="PZN3" s="111" t="s">
        <v>661</v>
      </c>
      <c r="PZO3" s="111" t="s">
        <v>661</v>
      </c>
      <c r="PZP3" s="111" t="s">
        <v>661</v>
      </c>
      <c r="PZQ3" s="111" t="s">
        <v>661</v>
      </c>
      <c r="PZR3" s="111" t="s">
        <v>661</v>
      </c>
      <c r="PZS3" s="111" t="s">
        <v>661</v>
      </c>
      <c r="PZT3" s="111" t="s">
        <v>661</v>
      </c>
      <c r="PZU3" s="111" t="s">
        <v>661</v>
      </c>
      <c r="PZV3" s="111" t="s">
        <v>661</v>
      </c>
      <c r="PZW3" s="111" t="s">
        <v>661</v>
      </c>
      <c r="PZX3" s="111" t="s">
        <v>661</v>
      </c>
      <c r="PZY3" s="111" t="s">
        <v>661</v>
      </c>
      <c r="PZZ3" s="111" t="s">
        <v>661</v>
      </c>
      <c r="QAA3" s="111" t="s">
        <v>661</v>
      </c>
      <c r="QAB3" s="111" t="s">
        <v>661</v>
      </c>
      <c r="QAC3" s="111" t="s">
        <v>661</v>
      </c>
      <c r="QAD3" s="111" t="s">
        <v>661</v>
      </c>
      <c r="QAE3" s="111" t="s">
        <v>661</v>
      </c>
      <c r="QAF3" s="111" t="s">
        <v>661</v>
      </c>
      <c r="QAG3" s="111" t="s">
        <v>661</v>
      </c>
      <c r="QAH3" s="111" t="s">
        <v>661</v>
      </c>
      <c r="QAI3" s="111" t="s">
        <v>661</v>
      </c>
      <c r="QAJ3" s="111" t="s">
        <v>661</v>
      </c>
      <c r="QAK3" s="111" t="s">
        <v>661</v>
      </c>
      <c r="QAL3" s="111" t="s">
        <v>661</v>
      </c>
      <c r="QAM3" s="111" t="s">
        <v>661</v>
      </c>
      <c r="QAN3" s="111" t="s">
        <v>661</v>
      </c>
      <c r="QAO3" s="111" t="s">
        <v>661</v>
      </c>
      <c r="QAP3" s="111" t="s">
        <v>661</v>
      </c>
      <c r="QAQ3" s="111" t="s">
        <v>661</v>
      </c>
      <c r="QAR3" s="111" t="s">
        <v>661</v>
      </c>
      <c r="QAS3" s="111" t="s">
        <v>661</v>
      </c>
      <c r="QAT3" s="111" t="s">
        <v>661</v>
      </c>
      <c r="QAU3" s="111" t="s">
        <v>661</v>
      </c>
      <c r="QAV3" s="111" t="s">
        <v>661</v>
      </c>
      <c r="QAW3" s="111" t="s">
        <v>661</v>
      </c>
      <c r="QAX3" s="111" t="s">
        <v>661</v>
      </c>
      <c r="QAY3" s="111" t="s">
        <v>661</v>
      </c>
      <c r="QAZ3" s="111" t="s">
        <v>661</v>
      </c>
      <c r="QBA3" s="111" t="s">
        <v>661</v>
      </c>
      <c r="QBB3" s="111" t="s">
        <v>661</v>
      </c>
      <c r="QBC3" s="111" t="s">
        <v>661</v>
      </c>
      <c r="QBD3" s="111" t="s">
        <v>661</v>
      </c>
      <c r="QBE3" s="111" t="s">
        <v>661</v>
      </c>
      <c r="QBF3" s="111" t="s">
        <v>661</v>
      </c>
      <c r="QBG3" s="111" t="s">
        <v>661</v>
      </c>
      <c r="QBH3" s="111" t="s">
        <v>661</v>
      </c>
      <c r="QBI3" s="111" t="s">
        <v>661</v>
      </c>
      <c r="QBJ3" s="111" t="s">
        <v>661</v>
      </c>
      <c r="QBK3" s="111" t="s">
        <v>661</v>
      </c>
      <c r="QBL3" s="111" t="s">
        <v>661</v>
      </c>
      <c r="QBM3" s="111" t="s">
        <v>661</v>
      </c>
      <c r="QBN3" s="111" t="s">
        <v>661</v>
      </c>
      <c r="QBO3" s="111" t="s">
        <v>661</v>
      </c>
      <c r="QBP3" s="111" t="s">
        <v>661</v>
      </c>
      <c r="QBQ3" s="111" t="s">
        <v>661</v>
      </c>
      <c r="QBR3" s="111" t="s">
        <v>661</v>
      </c>
      <c r="QBS3" s="111" t="s">
        <v>661</v>
      </c>
      <c r="QBT3" s="111" t="s">
        <v>661</v>
      </c>
      <c r="QBU3" s="111" t="s">
        <v>661</v>
      </c>
      <c r="QBV3" s="111" t="s">
        <v>661</v>
      </c>
      <c r="QBW3" s="111" t="s">
        <v>661</v>
      </c>
      <c r="QBX3" s="111" t="s">
        <v>661</v>
      </c>
      <c r="QBY3" s="111" t="s">
        <v>661</v>
      </c>
      <c r="QBZ3" s="111" t="s">
        <v>661</v>
      </c>
      <c r="QCA3" s="111" t="s">
        <v>661</v>
      </c>
      <c r="QCB3" s="111" t="s">
        <v>661</v>
      </c>
      <c r="QCC3" s="111" t="s">
        <v>661</v>
      </c>
      <c r="QCD3" s="111" t="s">
        <v>661</v>
      </c>
      <c r="QCE3" s="111" t="s">
        <v>661</v>
      </c>
      <c r="QCF3" s="111" t="s">
        <v>661</v>
      </c>
      <c r="QCG3" s="111" t="s">
        <v>661</v>
      </c>
      <c r="QCH3" s="111" t="s">
        <v>661</v>
      </c>
      <c r="QCI3" s="111" t="s">
        <v>661</v>
      </c>
      <c r="QCJ3" s="111" t="s">
        <v>661</v>
      </c>
      <c r="QCK3" s="111" t="s">
        <v>661</v>
      </c>
      <c r="QCL3" s="111" t="s">
        <v>661</v>
      </c>
      <c r="QCM3" s="111" t="s">
        <v>661</v>
      </c>
      <c r="QCN3" s="111" t="s">
        <v>661</v>
      </c>
      <c r="QCO3" s="111" t="s">
        <v>661</v>
      </c>
      <c r="QCP3" s="111" t="s">
        <v>661</v>
      </c>
      <c r="QCQ3" s="111" t="s">
        <v>661</v>
      </c>
      <c r="QCR3" s="111" t="s">
        <v>661</v>
      </c>
      <c r="QCS3" s="111" t="s">
        <v>661</v>
      </c>
      <c r="QCT3" s="111" t="s">
        <v>661</v>
      </c>
      <c r="QCU3" s="111" t="s">
        <v>661</v>
      </c>
      <c r="QCV3" s="111" t="s">
        <v>661</v>
      </c>
      <c r="QCW3" s="111" t="s">
        <v>661</v>
      </c>
      <c r="QCX3" s="111" t="s">
        <v>661</v>
      </c>
      <c r="QCY3" s="111" t="s">
        <v>661</v>
      </c>
      <c r="QCZ3" s="111" t="s">
        <v>661</v>
      </c>
      <c r="QDA3" s="111" t="s">
        <v>661</v>
      </c>
      <c r="QDB3" s="111" t="s">
        <v>661</v>
      </c>
      <c r="QDC3" s="111" t="s">
        <v>661</v>
      </c>
      <c r="QDD3" s="111" t="s">
        <v>661</v>
      </c>
      <c r="QDE3" s="111" t="s">
        <v>661</v>
      </c>
      <c r="QDF3" s="111" t="s">
        <v>661</v>
      </c>
      <c r="QDG3" s="111" t="s">
        <v>661</v>
      </c>
      <c r="QDH3" s="111" t="s">
        <v>661</v>
      </c>
      <c r="QDI3" s="111" t="s">
        <v>661</v>
      </c>
      <c r="QDJ3" s="111" t="s">
        <v>661</v>
      </c>
      <c r="QDK3" s="111" t="s">
        <v>661</v>
      </c>
      <c r="QDL3" s="111" t="s">
        <v>661</v>
      </c>
      <c r="QDM3" s="111" t="s">
        <v>661</v>
      </c>
      <c r="QDN3" s="111" t="s">
        <v>661</v>
      </c>
      <c r="QDO3" s="111" t="s">
        <v>661</v>
      </c>
      <c r="QDP3" s="111" t="s">
        <v>661</v>
      </c>
      <c r="QDQ3" s="111" t="s">
        <v>661</v>
      </c>
      <c r="QDR3" s="111" t="s">
        <v>661</v>
      </c>
      <c r="QDS3" s="111" t="s">
        <v>661</v>
      </c>
      <c r="QDT3" s="111" t="s">
        <v>661</v>
      </c>
      <c r="QDU3" s="111" t="s">
        <v>661</v>
      </c>
      <c r="QDV3" s="111" t="s">
        <v>661</v>
      </c>
      <c r="QDW3" s="111" t="s">
        <v>661</v>
      </c>
      <c r="QDX3" s="111" t="s">
        <v>661</v>
      </c>
      <c r="QDY3" s="111" t="s">
        <v>661</v>
      </c>
      <c r="QDZ3" s="111" t="s">
        <v>661</v>
      </c>
      <c r="QEA3" s="111" t="s">
        <v>661</v>
      </c>
      <c r="QEB3" s="111" t="s">
        <v>661</v>
      </c>
      <c r="QEC3" s="111" t="s">
        <v>661</v>
      </c>
      <c r="QED3" s="111" t="s">
        <v>661</v>
      </c>
      <c r="QEE3" s="111" t="s">
        <v>661</v>
      </c>
      <c r="QEF3" s="111" t="s">
        <v>661</v>
      </c>
      <c r="QEG3" s="111" t="s">
        <v>661</v>
      </c>
      <c r="QEH3" s="111" t="s">
        <v>661</v>
      </c>
      <c r="QEI3" s="111" t="s">
        <v>661</v>
      </c>
      <c r="QEJ3" s="111" t="s">
        <v>661</v>
      </c>
      <c r="QEK3" s="111" t="s">
        <v>661</v>
      </c>
      <c r="QEL3" s="111" t="s">
        <v>661</v>
      </c>
      <c r="QEM3" s="111" t="s">
        <v>661</v>
      </c>
      <c r="QEN3" s="111" t="s">
        <v>661</v>
      </c>
      <c r="QEO3" s="111" t="s">
        <v>661</v>
      </c>
      <c r="QEP3" s="111" t="s">
        <v>661</v>
      </c>
      <c r="QEQ3" s="111" t="s">
        <v>661</v>
      </c>
      <c r="QER3" s="111" t="s">
        <v>661</v>
      </c>
      <c r="QES3" s="111" t="s">
        <v>661</v>
      </c>
      <c r="QET3" s="111" t="s">
        <v>661</v>
      </c>
      <c r="QEU3" s="111" t="s">
        <v>661</v>
      </c>
      <c r="QEV3" s="111" t="s">
        <v>661</v>
      </c>
      <c r="QEW3" s="111" t="s">
        <v>661</v>
      </c>
      <c r="QEX3" s="111" t="s">
        <v>661</v>
      </c>
      <c r="QEY3" s="111" t="s">
        <v>661</v>
      </c>
      <c r="QEZ3" s="111" t="s">
        <v>661</v>
      </c>
      <c r="QFA3" s="111" t="s">
        <v>661</v>
      </c>
      <c r="QFB3" s="111" t="s">
        <v>661</v>
      </c>
      <c r="QFC3" s="111" t="s">
        <v>661</v>
      </c>
      <c r="QFD3" s="111" t="s">
        <v>661</v>
      </c>
      <c r="QFE3" s="111" t="s">
        <v>661</v>
      </c>
      <c r="QFF3" s="111" t="s">
        <v>661</v>
      </c>
      <c r="QFG3" s="111" t="s">
        <v>661</v>
      </c>
      <c r="QFH3" s="111" t="s">
        <v>661</v>
      </c>
      <c r="QFI3" s="111" t="s">
        <v>661</v>
      </c>
      <c r="QFJ3" s="111" t="s">
        <v>661</v>
      </c>
      <c r="QFK3" s="111" t="s">
        <v>661</v>
      </c>
      <c r="QFL3" s="111" t="s">
        <v>661</v>
      </c>
      <c r="QFM3" s="111" t="s">
        <v>661</v>
      </c>
      <c r="QFN3" s="111" t="s">
        <v>661</v>
      </c>
      <c r="QFO3" s="111" t="s">
        <v>661</v>
      </c>
      <c r="QFP3" s="111" t="s">
        <v>661</v>
      </c>
      <c r="QFQ3" s="111" t="s">
        <v>661</v>
      </c>
      <c r="QFR3" s="111" t="s">
        <v>661</v>
      </c>
      <c r="QFS3" s="111" t="s">
        <v>661</v>
      </c>
      <c r="QFT3" s="111" t="s">
        <v>661</v>
      </c>
      <c r="QFU3" s="111" t="s">
        <v>661</v>
      </c>
      <c r="QFV3" s="111" t="s">
        <v>661</v>
      </c>
      <c r="QFW3" s="111" t="s">
        <v>661</v>
      </c>
      <c r="QFX3" s="111" t="s">
        <v>661</v>
      </c>
      <c r="QFY3" s="111" t="s">
        <v>661</v>
      </c>
      <c r="QFZ3" s="111" t="s">
        <v>661</v>
      </c>
      <c r="QGA3" s="111" t="s">
        <v>661</v>
      </c>
      <c r="QGB3" s="111" t="s">
        <v>661</v>
      </c>
      <c r="QGC3" s="111" t="s">
        <v>661</v>
      </c>
      <c r="QGD3" s="111" t="s">
        <v>661</v>
      </c>
      <c r="QGE3" s="111" t="s">
        <v>661</v>
      </c>
      <c r="QGF3" s="111" t="s">
        <v>661</v>
      </c>
      <c r="QGG3" s="111" t="s">
        <v>661</v>
      </c>
      <c r="QGH3" s="111" t="s">
        <v>661</v>
      </c>
      <c r="QGI3" s="111" t="s">
        <v>661</v>
      </c>
      <c r="QGJ3" s="111" t="s">
        <v>661</v>
      </c>
      <c r="QGK3" s="111" t="s">
        <v>661</v>
      </c>
      <c r="QGL3" s="111" t="s">
        <v>661</v>
      </c>
      <c r="QGM3" s="111" t="s">
        <v>661</v>
      </c>
      <c r="QGN3" s="111" t="s">
        <v>661</v>
      </c>
      <c r="QGO3" s="111" t="s">
        <v>661</v>
      </c>
      <c r="QGP3" s="111" t="s">
        <v>661</v>
      </c>
      <c r="QGQ3" s="111" t="s">
        <v>661</v>
      </c>
      <c r="QGR3" s="111" t="s">
        <v>661</v>
      </c>
      <c r="QGS3" s="111" t="s">
        <v>661</v>
      </c>
      <c r="QGT3" s="111" t="s">
        <v>661</v>
      </c>
      <c r="QGU3" s="111" t="s">
        <v>661</v>
      </c>
      <c r="QGV3" s="111" t="s">
        <v>661</v>
      </c>
      <c r="QGW3" s="111" t="s">
        <v>661</v>
      </c>
      <c r="QGX3" s="111" t="s">
        <v>661</v>
      </c>
      <c r="QGY3" s="111" t="s">
        <v>661</v>
      </c>
      <c r="QGZ3" s="111" t="s">
        <v>661</v>
      </c>
      <c r="QHA3" s="111" t="s">
        <v>661</v>
      </c>
      <c r="QHB3" s="111" t="s">
        <v>661</v>
      </c>
      <c r="QHC3" s="111" t="s">
        <v>661</v>
      </c>
      <c r="QHD3" s="111" t="s">
        <v>661</v>
      </c>
      <c r="QHE3" s="111" t="s">
        <v>661</v>
      </c>
      <c r="QHF3" s="111" t="s">
        <v>661</v>
      </c>
      <c r="QHG3" s="111" t="s">
        <v>661</v>
      </c>
      <c r="QHH3" s="111" t="s">
        <v>661</v>
      </c>
      <c r="QHI3" s="111" t="s">
        <v>661</v>
      </c>
      <c r="QHJ3" s="111" t="s">
        <v>661</v>
      </c>
      <c r="QHK3" s="111" t="s">
        <v>661</v>
      </c>
      <c r="QHL3" s="111" t="s">
        <v>661</v>
      </c>
      <c r="QHM3" s="111" t="s">
        <v>661</v>
      </c>
      <c r="QHN3" s="111" t="s">
        <v>661</v>
      </c>
      <c r="QHO3" s="111" t="s">
        <v>661</v>
      </c>
      <c r="QHP3" s="111" t="s">
        <v>661</v>
      </c>
      <c r="QHQ3" s="111" t="s">
        <v>661</v>
      </c>
      <c r="QHR3" s="111" t="s">
        <v>661</v>
      </c>
      <c r="QHS3" s="111" t="s">
        <v>661</v>
      </c>
      <c r="QHT3" s="111" t="s">
        <v>661</v>
      </c>
      <c r="QHU3" s="111" t="s">
        <v>661</v>
      </c>
      <c r="QHV3" s="111" t="s">
        <v>661</v>
      </c>
      <c r="QHW3" s="111" t="s">
        <v>661</v>
      </c>
      <c r="QHX3" s="111" t="s">
        <v>661</v>
      </c>
      <c r="QHY3" s="111" t="s">
        <v>661</v>
      </c>
      <c r="QHZ3" s="111" t="s">
        <v>661</v>
      </c>
      <c r="QIA3" s="111" t="s">
        <v>661</v>
      </c>
      <c r="QIB3" s="111" t="s">
        <v>661</v>
      </c>
      <c r="QIC3" s="111" t="s">
        <v>661</v>
      </c>
      <c r="QID3" s="111" t="s">
        <v>661</v>
      </c>
      <c r="QIE3" s="111" t="s">
        <v>661</v>
      </c>
      <c r="QIF3" s="111" t="s">
        <v>661</v>
      </c>
      <c r="QIG3" s="111" t="s">
        <v>661</v>
      </c>
      <c r="QIH3" s="111" t="s">
        <v>661</v>
      </c>
      <c r="QII3" s="111" t="s">
        <v>661</v>
      </c>
      <c r="QIJ3" s="111" t="s">
        <v>661</v>
      </c>
      <c r="QIK3" s="111" t="s">
        <v>661</v>
      </c>
      <c r="QIL3" s="111" t="s">
        <v>661</v>
      </c>
      <c r="QIM3" s="111" t="s">
        <v>661</v>
      </c>
      <c r="QIN3" s="111" t="s">
        <v>661</v>
      </c>
      <c r="QIO3" s="111" t="s">
        <v>661</v>
      </c>
      <c r="QIP3" s="111" t="s">
        <v>661</v>
      </c>
      <c r="QIQ3" s="111" t="s">
        <v>661</v>
      </c>
      <c r="QIR3" s="111" t="s">
        <v>661</v>
      </c>
      <c r="QIS3" s="111" t="s">
        <v>661</v>
      </c>
      <c r="QIT3" s="111" t="s">
        <v>661</v>
      </c>
      <c r="QIU3" s="111" t="s">
        <v>661</v>
      </c>
      <c r="QIV3" s="111" t="s">
        <v>661</v>
      </c>
      <c r="QIW3" s="111" t="s">
        <v>661</v>
      </c>
      <c r="QIX3" s="111" t="s">
        <v>661</v>
      </c>
      <c r="QIY3" s="111" t="s">
        <v>661</v>
      </c>
      <c r="QIZ3" s="111" t="s">
        <v>661</v>
      </c>
      <c r="QJA3" s="111" t="s">
        <v>661</v>
      </c>
      <c r="QJB3" s="111" t="s">
        <v>661</v>
      </c>
      <c r="QJC3" s="111" t="s">
        <v>661</v>
      </c>
      <c r="QJD3" s="111" t="s">
        <v>661</v>
      </c>
      <c r="QJE3" s="111" t="s">
        <v>661</v>
      </c>
      <c r="QJF3" s="111" t="s">
        <v>661</v>
      </c>
      <c r="QJG3" s="111" t="s">
        <v>661</v>
      </c>
      <c r="QJH3" s="111" t="s">
        <v>661</v>
      </c>
      <c r="QJI3" s="111" t="s">
        <v>661</v>
      </c>
      <c r="QJJ3" s="111" t="s">
        <v>661</v>
      </c>
      <c r="QJK3" s="111" t="s">
        <v>661</v>
      </c>
      <c r="QJL3" s="111" t="s">
        <v>661</v>
      </c>
      <c r="QJM3" s="111" t="s">
        <v>661</v>
      </c>
      <c r="QJN3" s="111" t="s">
        <v>661</v>
      </c>
      <c r="QJO3" s="111" t="s">
        <v>661</v>
      </c>
      <c r="QJP3" s="111" t="s">
        <v>661</v>
      </c>
      <c r="QJQ3" s="111" t="s">
        <v>661</v>
      </c>
      <c r="QJR3" s="111" t="s">
        <v>661</v>
      </c>
      <c r="QJS3" s="111" t="s">
        <v>661</v>
      </c>
      <c r="QJT3" s="111" t="s">
        <v>661</v>
      </c>
      <c r="QJU3" s="111" t="s">
        <v>661</v>
      </c>
      <c r="QJV3" s="111" t="s">
        <v>661</v>
      </c>
      <c r="QJW3" s="111" t="s">
        <v>661</v>
      </c>
      <c r="QJX3" s="111" t="s">
        <v>661</v>
      </c>
      <c r="QJY3" s="111" t="s">
        <v>661</v>
      </c>
      <c r="QJZ3" s="111" t="s">
        <v>661</v>
      </c>
      <c r="QKA3" s="111" t="s">
        <v>661</v>
      </c>
      <c r="QKB3" s="111" t="s">
        <v>661</v>
      </c>
      <c r="QKC3" s="111" t="s">
        <v>661</v>
      </c>
      <c r="QKD3" s="111" t="s">
        <v>661</v>
      </c>
      <c r="QKE3" s="111" t="s">
        <v>661</v>
      </c>
      <c r="QKF3" s="111" t="s">
        <v>661</v>
      </c>
      <c r="QKG3" s="111" t="s">
        <v>661</v>
      </c>
      <c r="QKH3" s="111" t="s">
        <v>661</v>
      </c>
      <c r="QKI3" s="111" t="s">
        <v>661</v>
      </c>
      <c r="QKJ3" s="111" t="s">
        <v>661</v>
      </c>
      <c r="QKK3" s="111" t="s">
        <v>661</v>
      </c>
      <c r="QKL3" s="111" t="s">
        <v>661</v>
      </c>
      <c r="QKM3" s="111" t="s">
        <v>661</v>
      </c>
      <c r="QKN3" s="111" t="s">
        <v>661</v>
      </c>
      <c r="QKO3" s="111" t="s">
        <v>661</v>
      </c>
      <c r="QKP3" s="111" t="s">
        <v>661</v>
      </c>
      <c r="QKQ3" s="111" t="s">
        <v>661</v>
      </c>
      <c r="QKR3" s="111" t="s">
        <v>661</v>
      </c>
      <c r="QKS3" s="111" t="s">
        <v>661</v>
      </c>
      <c r="QKT3" s="111" t="s">
        <v>661</v>
      </c>
      <c r="QKU3" s="111" t="s">
        <v>661</v>
      </c>
      <c r="QKV3" s="111" t="s">
        <v>661</v>
      </c>
      <c r="QKW3" s="111" t="s">
        <v>661</v>
      </c>
      <c r="QKX3" s="111" t="s">
        <v>661</v>
      </c>
      <c r="QKY3" s="111" t="s">
        <v>661</v>
      </c>
      <c r="QKZ3" s="111" t="s">
        <v>661</v>
      </c>
      <c r="QLA3" s="111" t="s">
        <v>661</v>
      </c>
      <c r="QLB3" s="111" t="s">
        <v>661</v>
      </c>
      <c r="QLC3" s="111" t="s">
        <v>661</v>
      </c>
      <c r="QLD3" s="111" t="s">
        <v>661</v>
      </c>
      <c r="QLE3" s="111" t="s">
        <v>661</v>
      </c>
      <c r="QLF3" s="111" t="s">
        <v>661</v>
      </c>
      <c r="QLG3" s="111" t="s">
        <v>661</v>
      </c>
      <c r="QLH3" s="111" t="s">
        <v>661</v>
      </c>
      <c r="QLI3" s="111" t="s">
        <v>661</v>
      </c>
      <c r="QLJ3" s="111" t="s">
        <v>661</v>
      </c>
      <c r="QLK3" s="111" t="s">
        <v>661</v>
      </c>
      <c r="QLL3" s="111" t="s">
        <v>661</v>
      </c>
      <c r="QLM3" s="111" t="s">
        <v>661</v>
      </c>
      <c r="QLN3" s="111" t="s">
        <v>661</v>
      </c>
      <c r="QLO3" s="111" t="s">
        <v>661</v>
      </c>
      <c r="QLP3" s="111" t="s">
        <v>661</v>
      </c>
      <c r="QLQ3" s="111" t="s">
        <v>661</v>
      </c>
      <c r="QLR3" s="111" t="s">
        <v>661</v>
      </c>
      <c r="QLS3" s="111" t="s">
        <v>661</v>
      </c>
      <c r="QLT3" s="111" t="s">
        <v>661</v>
      </c>
      <c r="QLU3" s="111" t="s">
        <v>661</v>
      </c>
      <c r="QLV3" s="111" t="s">
        <v>661</v>
      </c>
      <c r="QLW3" s="111" t="s">
        <v>661</v>
      </c>
      <c r="QLX3" s="111" t="s">
        <v>661</v>
      </c>
      <c r="QLY3" s="111" t="s">
        <v>661</v>
      </c>
      <c r="QLZ3" s="111" t="s">
        <v>661</v>
      </c>
      <c r="QMA3" s="111" t="s">
        <v>661</v>
      </c>
      <c r="QMB3" s="111" t="s">
        <v>661</v>
      </c>
      <c r="QMC3" s="111" t="s">
        <v>661</v>
      </c>
      <c r="QMD3" s="111" t="s">
        <v>661</v>
      </c>
      <c r="QME3" s="111" t="s">
        <v>661</v>
      </c>
      <c r="QMF3" s="111" t="s">
        <v>661</v>
      </c>
      <c r="QMG3" s="111" t="s">
        <v>661</v>
      </c>
      <c r="QMH3" s="111" t="s">
        <v>661</v>
      </c>
      <c r="QMI3" s="111" t="s">
        <v>661</v>
      </c>
      <c r="QMJ3" s="111" t="s">
        <v>661</v>
      </c>
      <c r="QMK3" s="111" t="s">
        <v>661</v>
      </c>
      <c r="QML3" s="111" t="s">
        <v>661</v>
      </c>
      <c r="QMM3" s="111" t="s">
        <v>661</v>
      </c>
      <c r="QMN3" s="111" t="s">
        <v>661</v>
      </c>
      <c r="QMO3" s="111" t="s">
        <v>661</v>
      </c>
      <c r="QMP3" s="111" t="s">
        <v>661</v>
      </c>
      <c r="QMQ3" s="111" t="s">
        <v>661</v>
      </c>
      <c r="QMR3" s="111" t="s">
        <v>661</v>
      </c>
      <c r="QMS3" s="111" t="s">
        <v>661</v>
      </c>
      <c r="QMT3" s="111" t="s">
        <v>661</v>
      </c>
      <c r="QMU3" s="111" t="s">
        <v>661</v>
      </c>
      <c r="QMV3" s="111" t="s">
        <v>661</v>
      </c>
      <c r="QMW3" s="111" t="s">
        <v>661</v>
      </c>
      <c r="QMX3" s="111" t="s">
        <v>661</v>
      </c>
      <c r="QMY3" s="111" t="s">
        <v>661</v>
      </c>
      <c r="QMZ3" s="111" t="s">
        <v>661</v>
      </c>
      <c r="QNA3" s="111" t="s">
        <v>661</v>
      </c>
      <c r="QNB3" s="111" t="s">
        <v>661</v>
      </c>
      <c r="QNC3" s="111" t="s">
        <v>661</v>
      </c>
      <c r="QND3" s="111" t="s">
        <v>661</v>
      </c>
      <c r="QNE3" s="111" t="s">
        <v>661</v>
      </c>
      <c r="QNF3" s="111" t="s">
        <v>661</v>
      </c>
      <c r="QNG3" s="111" t="s">
        <v>661</v>
      </c>
      <c r="QNH3" s="111" t="s">
        <v>661</v>
      </c>
      <c r="QNI3" s="111" t="s">
        <v>661</v>
      </c>
      <c r="QNJ3" s="111" t="s">
        <v>661</v>
      </c>
      <c r="QNK3" s="111" t="s">
        <v>661</v>
      </c>
      <c r="QNL3" s="111" t="s">
        <v>661</v>
      </c>
      <c r="QNM3" s="111" t="s">
        <v>661</v>
      </c>
      <c r="QNN3" s="111" t="s">
        <v>661</v>
      </c>
      <c r="QNO3" s="111" t="s">
        <v>661</v>
      </c>
      <c r="QNP3" s="111" t="s">
        <v>661</v>
      </c>
      <c r="QNQ3" s="111" t="s">
        <v>661</v>
      </c>
      <c r="QNR3" s="111" t="s">
        <v>661</v>
      </c>
      <c r="QNS3" s="111" t="s">
        <v>661</v>
      </c>
      <c r="QNT3" s="111" t="s">
        <v>661</v>
      </c>
      <c r="QNU3" s="111" t="s">
        <v>661</v>
      </c>
      <c r="QNV3" s="111" t="s">
        <v>661</v>
      </c>
      <c r="QNW3" s="111" t="s">
        <v>661</v>
      </c>
      <c r="QNX3" s="111" t="s">
        <v>661</v>
      </c>
      <c r="QNY3" s="111" t="s">
        <v>661</v>
      </c>
      <c r="QNZ3" s="111" t="s">
        <v>661</v>
      </c>
      <c r="QOA3" s="111" t="s">
        <v>661</v>
      </c>
      <c r="QOB3" s="111" t="s">
        <v>661</v>
      </c>
      <c r="QOC3" s="111" t="s">
        <v>661</v>
      </c>
      <c r="QOD3" s="111" t="s">
        <v>661</v>
      </c>
      <c r="QOE3" s="111" t="s">
        <v>661</v>
      </c>
      <c r="QOF3" s="111" t="s">
        <v>661</v>
      </c>
      <c r="QOG3" s="111" t="s">
        <v>661</v>
      </c>
      <c r="QOH3" s="111" t="s">
        <v>661</v>
      </c>
      <c r="QOI3" s="111" t="s">
        <v>661</v>
      </c>
      <c r="QOJ3" s="111" t="s">
        <v>661</v>
      </c>
      <c r="QOK3" s="111" t="s">
        <v>661</v>
      </c>
      <c r="QOL3" s="111" t="s">
        <v>661</v>
      </c>
      <c r="QOM3" s="111" t="s">
        <v>661</v>
      </c>
      <c r="QON3" s="111" t="s">
        <v>661</v>
      </c>
      <c r="QOO3" s="111" t="s">
        <v>661</v>
      </c>
      <c r="QOP3" s="111" t="s">
        <v>661</v>
      </c>
      <c r="QOQ3" s="111" t="s">
        <v>661</v>
      </c>
      <c r="QOR3" s="111" t="s">
        <v>661</v>
      </c>
      <c r="QOS3" s="111" t="s">
        <v>661</v>
      </c>
      <c r="QOT3" s="111" t="s">
        <v>661</v>
      </c>
      <c r="QOU3" s="111" t="s">
        <v>661</v>
      </c>
      <c r="QOV3" s="111" t="s">
        <v>661</v>
      </c>
      <c r="QOW3" s="111" t="s">
        <v>661</v>
      </c>
      <c r="QOX3" s="111" t="s">
        <v>661</v>
      </c>
      <c r="QOY3" s="111" t="s">
        <v>661</v>
      </c>
      <c r="QOZ3" s="111" t="s">
        <v>661</v>
      </c>
      <c r="QPA3" s="111" t="s">
        <v>661</v>
      </c>
      <c r="QPB3" s="111" t="s">
        <v>661</v>
      </c>
      <c r="QPC3" s="111" t="s">
        <v>661</v>
      </c>
      <c r="QPD3" s="111" t="s">
        <v>661</v>
      </c>
      <c r="QPE3" s="111" t="s">
        <v>661</v>
      </c>
      <c r="QPF3" s="111" t="s">
        <v>661</v>
      </c>
      <c r="QPG3" s="111" t="s">
        <v>661</v>
      </c>
      <c r="QPH3" s="111" t="s">
        <v>661</v>
      </c>
      <c r="QPI3" s="111" t="s">
        <v>661</v>
      </c>
      <c r="QPJ3" s="111" t="s">
        <v>661</v>
      </c>
      <c r="QPK3" s="111" t="s">
        <v>661</v>
      </c>
      <c r="QPL3" s="111" t="s">
        <v>661</v>
      </c>
      <c r="QPM3" s="111" t="s">
        <v>661</v>
      </c>
      <c r="QPN3" s="111" t="s">
        <v>661</v>
      </c>
      <c r="QPO3" s="111" t="s">
        <v>661</v>
      </c>
      <c r="QPP3" s="111" t="s">
        <v>661</v>
      </c>
      <c r="QPQ3" s="111" t="s">
        <v>661</v>
      </c>
      <c r="QPR3" s="111" t="s">
        <v>661</v>
      </c>
      <c r="QPS3" s="111" t="s">
        <v>661</v>
      </c>
      <c r="QPT3" s="111" t="s">
        <v>661</v>
      </c>
      <c r="QPU3" s="111" t="s">
        <v>661</v>
      </c>
      <c r="QPV3" s="111" t="s">
        <v>661</v>
      </c>
      <c r="QPW3" s="111" t="s">
        <v>661</v>
      </c>
      <c r="QPX3" s="111" t="s">
        <v>661</v>
      </c>
      <c r="QPY3" s="111" t="s">
        <v>661</v>
      </c>
      <c r="QPZ3" s="111" t="s">
        <v>661</v>
      </c>
      <c r="QQA3" s="111" t="s">
        <v>661</v>
      </c>
      <c r="QQB3" s="111" t="s">
        <v>661</v>
      </c>
      <c r="QQC3" s="111" t="s">
        <v>661</v>
      </c>
      <c r="QQD3" s="111" t="s">
        <v>661</v>
      </c>
      <c r="QQE3" s="111" t="s">
        <v>661</v>
      </c>
      <c r="QQF3" s="111" t="s">
        <v>661</v>
      </c>
      <c r="QQG3" s="111" t="s">
        <v>661</v>
      </c>
      <c r="QQH3" s="111" t="s">
        <v>661</v>
      </c>
      <c r="QQI3" s="111" t="s">
        <v>661</v>
      </c>
      <c r="QQJ3" s="111" t="s">
        <v>661</v>
      </c>
      <c r="QQK3" s="111" t="s">
        <v>661</v>
      </c>
      <c r="QQL3" s="111" t="s">
        <v>661</v>
      </c>
      <c r="QQM3" s="111" t="s">
        <v>661</v>
      </c>
      <c r="QQN3" s="111" t="s">
        <v>661</v>
      </c>
      <c r="QQO3" s="111" t="s">
        <v>661</v>
      </c>
      <c r="QQP3" s="111" t="s">
        <v>661</v>
      </c>
      <c r="QQQ3" s="111" t="s">
        <v>661</v>
      </c>
      <c r="QQR3" s="111" t="s">
        <v>661</v>
      </c>
      <c r="QQS3" s="111" t="s">
        <v>661</v>
      </c>
      <c r="QQT3" s="111" t="s">
        <v>661</v>
      </c>
      <c r="QQU3" s="111" t="s">
        <v>661</v>
      </c>
      <c r="QQV3" s="111" t="s">
        <v>661</v>
      </c>
      <c r="QQW3" s="111" t="s">
        <v>661</v>
      </c>
      <c r="QQX3" s="111" t="s">
        <v>661</v>
      </c>
      <c r="QQY3" s="111" t="s">
        <v>661</v>
      </c>
      <c r="QQZ3" s="111" t="s">
        <v>661</v>
      </c>
      <c r="QRA3" s="111" t="s">
        <v>661</v>
      </c>
      <c r="QRB3" s="111" t="s">
        <v>661</v>
      </c>
      <c r="QRC3" s="111" t="s">
        <v>661</v>
      </c>
      <c r="QRD3" s="111" t="s">
        <v>661</v>
      </c>
      <c r="QRE3" s="111" t="s">
        <v>661</v>
      </c>
      <c r="QRF3" s="111" t="s">
        <v>661</v>
      </c>
      <c r="QRG3" s="111" t="s">
        <v>661</v>
      </c>
      <c r="QRH3" s="111" t="s">
        <v>661</v>
      </c>
      <c r="QRI3" s="111" t="s">
        <v>661</v>
      </c>
      <c r="QRJ3" s="111" t="s">
        <v>661</v>
      </c>
      <c r="QRK3" s="111" t="s">
        <v>661</v>
      </c>
      <c r="QRL3" s="111" t="s">
        <v>661</v>
      </c>
      <c r="QRM3" s="111" t="s">
        <v>661</v>
      </c>
      <c r="QRN3" s="111" t="s">
        <v>661</v>
      </c>
      <c r="QRO3" s="111" t="s">
        <v>661</v>
      </c>
      <c r="QRP3" s="111" t="s">
        <v>661</v>
      </c>
      <c r="QRQ3" s="111" t="s">
        <v>661</v>
      </c>
      <c r="QRR3" s="111" t="s">
        <v>661</v>
      </c>
      <c r="QRS3" s="111" t="s">
        <v>661</v>
      </c>
      <c r="QRT3" s="111" t="s">
        <v>661</v>
      </c>
      <c r="QRU3" s="111" t="s">
        <v>661</v>
      </c>
      <c r="QRV3" s="111" t="s">
        <v>661</v>
      </c>
      <c r="QRW3" s="111" t="s">
        <v>661</v>
      </c>
      <c r="QRX3" s="111" t="s">
        <v>661</v>
      </c>
      <c r="QRY3" s="111" t="s">
        <v>661</v>
      </c>
      <c r="QRZ3" s="111" t="s">
        <v>661</v>
      </c>
      <c r="QSA3" s="111" t="s">
        <v>661</v>
      </c>
      <c r="QSB3" s="111" t="s">
        <v>661</v>
      </c>
      <c r="QSC3" s="111" t="s">
        <v>661</v>
      </c>
      <c r="QSD3" s="111" t="s">
        <v>661</v>
      </c>
      <c r="QSE3" s="111" t="s">
        <v>661</v>
      </c>
      <c r="QSF3" s="111" t="s">
        <v>661</v>
      </c>
      <c r="QSG3" s="111" t="s">
        <v>661</v>
      </c>
      <c r="QSH3" s="111" t="s">
        <v>661</v>
      </c>
      <c r="QSI3" s="111" t="s">
        <v>661</v>
      </c>
      <c r="QSJ3" s="111" t="s">
        <v>661</v>
      </c>
      <c r="QSK3" s="111" t="s">
        <v>661</v>
      </c>
      <c r="QSL3" s="111" t="s">
        <v>661</v>
      </c>
      <c r="QSM3" s="111" t="s">
        <v>661</v>
      </c>
      <c r="QSN3" s="111" t="s">
        <v>661</v>
      </c>
      <c r="QSO3" s="111" t="s">
        <v>661</v>
      </c>
      <c r="QSP3" s="111" t="s">
        <v>661</v>
      </c>
      <c r="QSQ3" s="111" t="s">
        <v>661</v>
      </c>
      <c r="QSR3" s="111" t="s">
        <v>661</v>
      </c>
      <c r="QSS3" s="111" t="s">
        <v>661</v>
      </c>
      <c r="QST3" s="111" t="s">
        <v>661</v>
      </c>
      <c r="QSU3" s="111" t="s">
        <v>661</v>
      </c>
      <c r="QSV3" s="111" t="s">
        <v>661</v>
      </c>
      <c r="QSW3" s="111" t="s">
        <v>661</v>
      </c>
      <c r="QSX3" s="111" t="s">
        <v>661</v>
      </c>
      <c r="QSY3" s="111" t="s">
        <v>661</v>
      </c>
      <c r="QSZ3" s="111" t="s">
        <v>661</v>
      </c>
      <c r="QTA3" s="111" t="s">
        <v>661</v>
      </c>
      <c r="QTB3" s="111" t="s">
        <v>661</v>
      </c>
      <c r="QTC3" s="111" t="s">
        <v>661</v>
      </c>
      <c r="QTD3" s="111" t="s">
        <v>661</v>
      </c>
      <c r="QTE3" s="111" t="s">
        <v>661</v>
      </c>
      <c r="QTF3" s="111" t="s">
        <v>661</v>
      </c>
      <c r="QTG3" s="111" t="s">
        <v>661</v>
      </c>
      <c r="QTH3" s="111" t="s">
        <v>661</v>
      </c>
      <c r="QTI3" s="111" t="s">
        <v>661</v>
      </c>
      <c r="QTJ3" s="111" t="s">
        <v>661</v>
      </c>
      <c r="QTK3" s="111" t="s">
        <v>661</v>
      </c>
      <c r="QTL3" s="111" t="s">
        <v>661</v>
      </c>
      <c r="QTM3" s="111" t="s">
        <v>661</v>
      </c>
      <c r="QTN3" s="111" t="s">
        <v>661</v>
      </c>
      <c r="QTO3" s="111" t="s">
        <v>661</v>
      </c>
      <c r="QTP3" s="111" t="s">
        <v>661</v>
      </c>
      <c r="QTQ3" s="111" t="s">
        <v>661</v>
      </c>
      <c r="QTR3" s="111" t="s">
        <v>661</v>
      </c>
      <c r="QTS3" s="111" t="s">
        <v>661</v>
      </c>
      <c r="QTT3" s="111" t="s">
        <v>661</v>
      </c>
      <c r="QTU3" s="111" t="s">
        <v>661</v>
      </c>
      <c r="QTV3" s="111" t="s">
        <v>661</v>
      </c>
      <c r="QTW3" s="111" t="s">
        <v>661</v>
      </c>
      <c r="QTX3" s="111" t="s">
        <v>661</v>
      </c>
      <c r="QTY3" s="111" t="s">
        <v>661</v>
      </c>
      <c r="QTZ3" s="111" t="s">
        <v>661</v>
      </c>
      <c r="QUA3" s="111" t="s">
        <v>661</v>
      </c>
      <c r="QUB3" s="111" t="s">
        <v>661</v>
      </c>
      <c r="QUC3" s="111" t="s">
        <v>661</v>
      </c>
      <c r="QUD3" s="111" t="s">
        <v>661</v>
      </c>
      <c r="QUE3" s="111" t="s">
        <v>661</v>
      </c>
      <c r="QUF3" s="111" t="s">
        <v>661</v>
      </c>
      <c r="QUG3" s="111" t="s">
        <v>661</v>
      </c>
      <c r="QUH3" s="111" t="s">
        <v>661</v>
      </c>
      <c r="QUI3" s="111" t="s">
        <v>661</v>
      </c>
      <c r="QUJ3" s="111" t="s">
        <v>661</v>
      </c>
      <c r="QUK3" s="111" t="s">
        <v>661</v>
      </c>
      <c r="QUL3" s="111" t="s">
        <v>661</v>
      </c>
      <c r="QUM3" s="111" t="s">
        <v>661</v>
      </c>
      <c r="QUN3" s="111" t="s">
        <v>661</v>
      </c>
      <c r="QUO3" s="111" t="s">
        <v>661</v>
      </c>
      <c r="QUP3" s="111" t="s">
        <v>661</v>
      </c>
      <c r="QUQ3" s="111" t="s">
        <v>661</v>
      </c>
      <c r="QUR3" s="111" t="s">
        <v>661</v>
      </c>
      <c r="QUS3" s="111" t="s">
        <v>661</v>
      </c>
      <c r="QUT3" s="111" t="s">
        <v>661</v>
      </c>
      <c r="QUU3" s="111" t="s">
        <v>661</v>
      </c>
      <c r="QUV3" s="111" t="s">
        <v>661</v>
      </c>
      <c r="QUW3" s="111" t="s">
        <v>661</v>
      </c>
      <c r="QUX3" s="111" t="s">
        <v>661</v>
      </c>
      <c r="QUY3" s="111" t="s">
        <v>661</v>
      </c>
      <c r="QUZ3" s="111" t="s">
        <v>661</v>
      </c>
      <c r="QVA3" s="111" t="s">
        <v>661</v>
      </c>
      <c r="QVB3" s="111" t="s">
        <v>661</v>
      </c>
      <c r="QVC3" s="111" t="s">
        <v>661</v>
      </c>
      <c r="QVD3" s="111" t="s">
        <v>661</v>
      </c>
      <c r="QVE3" s="111" t="s">
        <v>661</v>
      </c>
      <c r="QVF3" s="111" t="s">
        <v>661</v>
      </c>
      <c r="QVG3" s="111" t="s">
        <v>661</v>
      </c>
      <c r="QVH3" s="111" t="s">
        <v>661</v>
      </c>
      <c r="QVI3" s="111" t="s">
        <v>661</v>
      </c>
      <c r="QVJ3" s="111" t="s">
        <v>661</v>
      </c>
      <c r="QVK3" s="111" t="s">
        <v>661</v>
      </c>
      <c r="QVL3" s="111" t="s">
        <v>661</v>
      </c>
      <c r="QVM3" s="111" t="s">
        <v>661</v>
      </c>
      <c r="QVN3" s="111" t="s">
        <v>661</v>
      </c>
      <c r="QVO3" s="111" t="s">
        <v>661</v>
      </c>
      <c r="QVP3" s="111" t="s">
        <v>661</v>
      </c>
      <c r="QVQ3" s="111" t="s">
        <v>661</v>
      </c>
      <c r="QVR3" s="111" t="s">
        <v>661</v>
      </c>
      <c r="QVS3" s="111" t="s">
        <v>661</v>
      </c>
      <c r="QVT3" s="111" t="s">
        <v>661</v>
      </c>
      <c r="QVU3" s="111" t="s">
        <v>661</v>
      </c>
      <c r="QVV3" s="111" t="s">
        <v>661</v>
      </c>
      <c r="QVW3" s="111" t="s">
        <v>661</v>
      </c>
      <c r="QVX3" s="111" t="s">
        <v>661</v>
      </c>
      <c r="QVY3" s="111" t="s">
        <v>661</v>
      </c>
      <c r="QVZ3" s="111" t="s">
        <v>661</v>
      </c>
      <c r="QWA3" s="111" t="s">
        <v>661</v>
      </c>
      <c r="QWB3" s="111" t="s">
        <v>661</v>
      </c>
      <c r="QWC3" s="111" t="s">
        <v>661</v>
      </c>
      <c r="QWD3" s="111" t="s">
        <v>661</v>
      </c>
      <c r="QWE3" s="111" t="s">
        <v>661</v>
      </c>
      <c r="QWF3" s="111" t="s">
        <v>661</v>
      </c>
      <c r="QWG3" s="111" t="s">
        <v>661</v>
      </c>
      <c r="QWH3" s="111" t="s">
        <v>661</v>
      </c>
      <c r="QWI3" s="111" t="s">
        <v>661</v>
      </c>
      <c r="QWJ3" s="111" t="s">
        <v>661</v>
      </c>
      <c r="QWK3" s="111" t="s">
        <v>661</v>
      </c>
      <c r="QWL3" s="111" t="s">
        <v>661</v>
      </c>
      <c r="QWM3" s="111" t="s">
        <v>661</v>
      </c>
      <c r="QWN3" s="111" t="s">
        <v>661</v>
      </c>
      <c r="QWO3" s="111" t="s">
        <v>661</v>
      </c>
      <c r="QWP3" s="111" t="s">
        <v>661</v>
      </c>
      <c r="QWQ3" s="111" t="s">
        <v>661</v>
      </c>
      <c r="QWR3" s="111" t="s">
        <v>661</v>
      </c>
      <c r="QWS3" s="111" t="s">
        <v>661</v>
      </c>
      <c r="QWT3" s="111" t="s">
        <v>661</v>
      </c>
      <c r="QWU3" s="111" t="s">
        <v>661</v>
      </c>
      <c r="QWV3" s="111" t="s">
        <v>661</v>
      </c>
      <c r="QWW3" s="111" t="s">
        <v>661</v>
      </c>
      <c r="QWX3" s="111" t="s">
        <v>661</v>
      </c>
      <c r="QWY3" s="111" t="s">
        <v>661</v>
      </c>
      <c r="QWZ3" s="111" t="s">
        <v>661</v>
      </c>
      <c r="QXA3" s="111" t="s">
        <v>661</v>
      </c>
      <c r="QXB3" s="111" t="s">
        <v>661</v>
      </c>
      <c r="QXC3" s="111" t="s">
        <v>661</v>
      </c>
      <c r="QXD3" s="111" t="s">
        <v>661</v>
      </c>
      <c r="QXE3" s="111" t="s">
        <v>661</v>
      </c>
      <c r="QXF3" s="111" t="s">
        <v>661</v>
      </c>
      <c r="QXG3" s="111" t="s">
        <v>661</v>
      </c>
      <c r="QXH3" s="111" t="s">
        <v>661</v>
      </c>
      <c r="QXI3" s="111" t="s">
        <v>661</v>
      </c>
      <c r="QXJ3" s="111" t="s">
        <v>661</v>
      </c>
      <c r="QXK3" s="111" t="s">
        <v>661</v>
      </c>
      <c r="QXL3" s="111" t="s">
        <v>661</v>
      </c>
      <c r="QXM3" s="111" t="s">
        <v>661</v>
      </c>
      <c r="QXN3" s="111" t="s">
        <v>661</v>
      </c>
      <c r="QXO3" s="111" t="s">
        <v>661</v>
      </c>
      <c r="QXP3" s="111" t="s">
        <v>661</v>
      </c>
      <c r="QXQ3" s="111" t="s">
        <v>661</v>
      </c>
      <c r="QXR3" s="111" t="s">
        <v>661</v>
      </c>
      <c r="QXS3" s="111" t="s">
        <v>661</v>
      </c>
      <c r="QXT3" s="111" t="s">
        <v>661</v>
      </c>
      <c r="QXU3" s="111" t="s">
        <v>661</v>
      </c>
      <c r="QXV3" s="111" t="s">
        <v>661</v>
      </c>
      <c r="QXW3" s="111" t="s">
        <v>661</v>
      </c>
      <c r="QXX3" s="111" t="s">
        <v>661</v>
      </c>
      <c r="QXY3" s="111" t="s">
        <v>661</v>
      </c>
      <c r="QXZ3" s="111" t="s">
        <v>661</v>
      </c>
      <c r="QYA3" s="111" t="s">
        <v>661</v>
      </c>
      <c r="QYB3" s="111" t="s">
        <v>661</v>
      </c>
      <c r="QYC3" s="111" t="s">
        <v>661</v>
      </c>
      <c r="QYD3" s="111" t="s">
        <v>661</v>
      </c>
      <c r="QYE3" s="111" t="s">
        <v>661</v>
      </c>
      <c r="QYF3" s="111" t="s">
        <v>661</v>
      </c>
      <c r="QYG3" s="111" t="s">
        <v>661</v>
      </c>
      <c r="QYH3" s="111" t="s">
        <v>661</v>
      </c>
      <c r="QYI3" s="111" t="s">
        <v>661</v>
      </c>
      <c r="QYJ3" s="111" t="s">
        <v>661</v>
      </c>
      <c r="QYK3" s="111" t="s">
        <v>661</v>
      </c>
      <c r="QYL3" s="111" t="s">
        <v>661</v>
      </c>
      <c r="QYM3" s="111" t="s">
        <v>661</v>
      </c>
      <c r="QYN3" s="111" t="s">
        <v>661</v>
      </c>
      <c r="QYO3" s="111" t="s">
        <v>661</v>
      </c>
      <c r="QYP3" s="111" t="s">
        <v>661</v>
      </c>
      <c r="QYQ3" s="111" t="s">
        <v>661</v>
      </c>
      <c r="QYR3" s="111" t="s">
        <v>661</v>
      </c>
      <c r="QYS3" s="111" t="s">
        <v>661</v>
      </c>
      <c r="QYT3" s="111" t="s">
        <v>661</v>
      </c>
      <c r="QYU3" s="111" t="s">
        <v>661</v>
      </c>
      <c r="QYV3" s="111" t="s">
        <v>661</v>
      </c>
      <c r="QYW3" s="111" t="s">
        <v>661</v>
      </c>
      <c r="QYX3" s="111" t="s">
        <v>661</v>
      </c>
      <c r="QYY3" s="111" t="s">
        <v>661</v>
      </c>
      <c r="QYZ3" s="111" t="s">
        <v>661</v>
      </c>
      <c r="QZA3" s="111" t="s">
        <v>661</v>
      </c>
      <c r="QZB3" s="111" t="s">
        <v>661</v>
      </c>
      <c r="QZC3" s="111" t="s">
        <v>661</v>
      </c>
      <c r="QZD3" s="111" t="s">
        <v>661</v>
      </c>
      <c r="QZE3" s="111" t="s">
        <v>661</v>
      </c>
      <c r="QZF3" s="111" t="s">
        <v>661</v>
      </c>
      <c r="QZG3" s="111" t="s">
        <v>661</v>
      </c>
      <c r="QZH3" s="111" t="s">
        <v>661</v>
      </c>
      <c r="QZI3" s="111" t="s">
        <v>661</v>
      </c>
      <c r="QZJ3" s="111" t="s">
        <v>661</v>
      </c>
      <c r="QZK3" s="111" t="s">
        <v>661</v>
      </c>
      <c r="QZL3" s="111" t="s">
        <v>661</v>
      </c>
      <c r="QZM3" s="111" t="s">
        <v>661</v>
      </c>
      <c r="QZN3" s="111" t="s">
        <v>661</v>
      </c>
      <c r="QZO3" s="111" t="s">
        <v>661</v>
      </c>
      <c r="QZP3" s="111" t="s">
        <v>661</v>
      </c>
      <c r="QZQ3" s="111" t="s">
        <v>661</v>
      </c>
      <c r="QZR3" s="111" t="s">
        <v>661</v>
      </c>
      <c r="QZS3" s="111" t="s">
        <v>661</v>
      </c>
      <c r="QZT3" s="111" t="s">
        <v>661</v>
      </c>
      <c r="QZU3" s="111" t="s">
        <v>661</v>
      </c>
      <c r="QZV3" s="111" t="s">
        <v>661</v>
      </c>
      <c r="QZW3" s="111" t="s">
        <v>661</v>
      </c>
      <c r="QZX3" s="111" t="s">
        <v>661</v>
      </c>
      <c r="QZY3" s="111" t="s">
        <v>661</v>
      </c>
      <c r="QZZ3" s="111" t="s">
        <v>661</v>
      </c>
      <c r="RAA3" s="111" t="s">
        <v>661</v>
      </c>
      <c r="RAB3" s="111" t="s">
        <v>661</v>
      </c>
      <c r="RAC3" s="111" t="s">
        <v>661</v>
      </c>
      <c r="RAD3" s="111" t="s">
        <v>661</v>
      </c>
      <c r="RAE3" s="111" t="s">
        <v>661</v>
      </c>
      <c r="RAF3" s="111" t="s">
        <v>661</v>
      </c>
      <c r="RAG3" s="111" t="s">
        <v>661</v>
      </c>
      <c r="RAH3" s="111" t="s">
        <v>661</v>
      </c>
      <c r="RAI3" s="111" t="s">
        <v>661</v>
      </c>
      <c r="RAJ3" s="111" t="s">
        <v>661</v>
      </c>
      <c r="RAK3" s="111" t="s">
        <v>661</v>
      </c>
      <c r="RAL3" s="111" t="s">
        <v>661</v>
      </c>
      <c r="RAM3" s="111" t="s">
        <v>661</v>
      </c>
      <c r="RAN3" s="111" t="s">
        <v>661</v>
      </c>
      <c r="RAO3" s="111" t="s">
        <v>661</v>
      </c>
      <c r="RAP3" s="111" t="s">
        <v>661</v>
      </c>
      <c r="RAQ3" s="111" t="s">
        <v>661</v>
      </c>
      <c r="RAR3" s="111" t="s">
        <v>661</v>
      </c>
      <c r="RAS3" s="111" t="s">
        <v>661</v>
      </c>
      <c r="RAT3" s="111" t="s">
        <v>661</v>
      </c>
      <c r="RAU3" s="111" t="s">
        <v>661</v>
      </c>
      <c r="RAV3" s="111" t="s">
        <v>661</v>
      </c>
      <c r="RAW3" s="111" t="s">
        <v>661</v>
      </c>
      <c r="RAX3" s="111" t="s">
        <v>661</v>
      </c>
      <c r="RAY3" s="111" t="s">
        <v>661</v>
      </c>
      <c r="RAZ3" s="111" t="s">
        <v>661</v>
      </c>
      <c r="RBA3" s="111" t="s">
        <v>661</v>
      </c>
      <c r="RBB3" s="111" t="s">
        <v>661</v>
      </c>
      <c r="RBC3" s="111" t="s">
        <v>661</v>
      </c>
      <c r="RBD3" s="111" t="s">
        <v>661</v>
      </c>
      <c r="RBE3" s="111" t="s">
        <v>661</v>
      </c>
      <c r="RBF3" s="111" t="s">
        <v>661</v>
      </c>
      <c r="RBG3" s="111" t="s">
        <v>661</v>
      </c>
      <c r="RBH3" s="111" t="s">
        <v>661</v>
      </c>
      <c r="RBI3" s="111" t="s">
        <v>661</v>
      </c>
      <c r="RBJ3" s="111" t="s">
        <v>661</v>
      </c>
      <c r="RBK3" s="111" t="s">
        <v>661</v>
      </c>
      <c r="RBL3" s="111" t="s">
        <v>661</v>
      </c>
      <c r="RBM3" s="111" t="s">
        <v>661</v>
      </c>
      <c r="RBN3" s="111" t="s">
        <v>661</v>
      </c>
      <c r="RBO3" s="111" t="s">
        <v>661</v>
      </c>
      <c r="RBP3" s="111" t="s">
        <v>661</v>
      </c>
      <c r="RBQ3" s="111" t="s">
        <v>661</v>
      </c>
      <c r="RBR3" s="111" t="s">
        <v>661</v>
      </c>
      <c r="RBS3" s="111" t="s">
        <v>661</v>
      </c>
      <c r="RBT3" s="111" t="s">
        <v>661</v>
      </c>
      <c r="RBU3" s="111" t="s">
        <v>661</v>
      </c>
      <c r="RBV3" s="111" t="s">
        <v>661</v>
      </c>
      <c r="RBW3" s="111" t="s">
        <v>661</v>
      </c>
      <c r="RBX3" s="111" t="s">
        <v>661</v>
      </c>
      <c r="RBY3" s="111" t="s">
        <v>661</v>
      </c>
      <c r="RBZ3" s="111" t="s">
        <v>661</v>
      </c>
      <c r="RCA3" s="111" t="s">
        <v>661</v>
      </c>
      <c r="RCB3" s="111" t="s">
        <v>661</v>
      </c>
      <c r="RCC3" s="111" t="s">
        <v>661</v>
      </c>
      <c r="RCD3" s="111" t="s">
        <v>661</v>
      </c>
      <c r="RCE3" s="111" t="s">
        <v>661</v>
      </c>
      <c r="RCF3" s="111" t="s">
        <v>661</v>
      </c>
      <c r="RCG3" s="111" t="s">
        <v>661</v>
      </c>
      <c r="RCH3" s="111" t="s">
        <v>661</v>
      </c>
      <c r="RCI3" s="111" t="s">
        <v>661</v>
      </c>
      <c r="RCJ3" s="111" t="s">
        <v>661</v>
      </c>
      <c r="RCK3" s="111" t="s">
        <v>661</v>
      </c>
      <c r="RCL3" s="111" t="s">
        <v>661</v>
      </c>
      <c r="RCM3" s="111" t="s">
        <v>661</v>
      </c>
      <c r="RCN3" s="111" t="s">
        <v>661</v>
      </c>
      <c r="RCO3" s="111" t="s">
        <v>661</v>
      </c>
      <c r="RCP3" s="111" t="s">
        <v>661</v>
      </c>
      <c r="RCQ3" s="111" t="s">
        <v>661</v>
      </c>
      <c r="RCR3" s="111" t="s">
        <v>661</v>
      </c>
      <c r="RCS3" s="111" t="s">
        <v>661</v>
      </c>
      <c r="RCT3" s="111" t="s">
        <v>661</v>
      </c>
      <c r="RCU3" s="111" t="s">
        <v>661</v>
      </c>
      <c r="RCV3" s="111" t="s">
        <v>661</v>
      </c>
      <c r="RCW3" s="111" t="s">
        <v>661</v>
      </c>
      <c r="RCX3" s="111" t="s">
        <v>661</v>
      </c>
      <c r="RCY3" s="111" t="s">
        <v>661</v>
      </c>
      <c r="RCZ3" s="111" t="s">
        <v>661</v>
      </c>
      <c r="RDA3" s="111" t="s">
        <v>661</v>
      </c>
      <c r="RDB3" s="111" t="s">
        <v>661</v>
      </c>
      <c r="RDC3" s="111" t="s">
        <v>661</v>
      </c>
      <c r="RDD3" s="111" t="s">
        <v>661</v>
      </c>
      <c r="RDE3" s="111" t="s">
        <v>661</v>
      </c>
      <c r="RDF3" s="111" t="s">
        <v>661</v>
      </c>
      <c r="RDG3" s="111" t="s">
        <v>661</v>
      </c>
      <c r="RDH3" s="111" t="s">
        <v>661</v>
      </c>
      <c r="RDI3" s="111" t="s">
        <v>661</v>
      </c>
      <c r="RDJ3" s="111" t="s">
        <v>661</v>
      </c>
      <c r="RDK3" s="111" t="s">
        <v>661</v>
      </c>
      <c r="RDL3" s="111" t="s">
        <v>661</v>
      </c>
      <c r="RDM3" s="111" t="s">
        <v>661</v>
      </c>
      <c r="RDN3" s="111" t="s">
        <v>661</v>
      </c>
      <c r="RDO3" s="111" t="s">
        <v>661</v>
      </c>
      <c r="RDP3" s="111" t="s">
        <v>661</v>
      </c>
      <c r="RDQ3" s="111" t="s">
        <v>661</v>
      </c>
      <c r="RDR3" s="111" t="s">
        <v>661</v>
      </c>
      <c r="RDS3" s="111" t="s">
        <v>661</v>
      </c>
      <c r="RDT3" s="111" t="s">
        <v>661</v>
      </c>
      <c r="RDU3" s="111" t="s">
        <v>661</v>
      </c>
      <c r="RDV3" s="111" t="s">
        <v>661</v>
      </c>
      <c r="RDW3" s="111" t="s">
        <v>661</v>
      </c>
      <c r="RDX3" s="111" t="s">
        <v>661</v>
      </c>
      <c r="RDY3" s="111" t="s">
        <v>661</v>
      </c>
      <c r="RDZ3" s="111" t="s">
        <v>661</v>
      </c>
      <c r="REA3" s="111" t="s">
        <v>661</v>
      </c>
      <c r="REB3" s="111" t="s">
        <v>661</v>
      </c>
      <c r="REC3" s="111" t="s">
        <v>661</v>
      </c>
      <c r="RED3" s="111" t="s">
        <v>661</v>
      </c>
      <c r="REE3" s="111" t="s">
        <v>661</v>
      </c>
      <c r="REF3" s="111" t="s">
        <v>661</v>
      </c>
      <c r="REG3" s="111" t="s">
        <v>661</v>
      </c>
      <c r="REH3" s="111" t="s">
        <v>661</v>
      </c>
      <c r="REI3" s="111" t="s">
        <v>661</v>
      </c>
      <c r="REJ3" s="111" t="s">
        <v>661</v>
      </c>
      <c r="REK3" s="111" t="s">
        <v>661</v>
      </c>
      <c r="REL3" s="111" t="s">
        <v>661</v>
      </c>
      <c r="REM3" s="111" t="s">
        <v>661</v>
      </c>
      <c r="REN3" s="111" t="s">
        <v>661</v>
      </c>
      <c r="REO3" s="111" t="s">
        <v>661</v>
      </c>
      <c r="REP3" s="111" t="s">
        <v>661</v>
      </c>
      <c r="REQ3" s="111" t="s">
        <v>661</v>
      </c>
      <c r="RER3" s="111" t="s">
        <v>661</v>
      </c>
      <c r="RES3" s="111" t="s">
        <v>661</v>
      </c>
      <c r="RET3" s="111" t="s">
        <v>661</v>
      </c>
      <c r="REU3" s="111" t="s">
        <v>661</v>
      </c>
      <c r="REV3" s="111" t="s">
        <v>661</v>
      </c>
      <c r="REW3" s="111" t="s">
        <v>661</v>
      </c>
      <c r="REX3" s="111" t="s">
        <v>661</v>
      </c>
      <c r="REY3" s="111" t="s">
        <v>661</v>
      </c>
      <c r="REZ3" s="111" t="s">
        <v>661</v>
      </c>
      <c r="RFA3" s="111" t="s">
        <v>661</v>
      </c>
      <c r="RFB3" s="111" t="s">
        <v>661</v>
      </c>
      <c r="RFC3" s="111" t="s">
        <v>661</v>
      </c>
      <c r="RFD3" s="111" t="s">
        <v>661</v>
      </c>
      <c r="RFE3" s="111" t="s">
        <v>661</v>
      </c>
      <c r="RFF3" s="111" t="s">
        <v>661</v>
      </c>
      <c r="RFG3" s="111" t="s">
        <v>661</v>
      </c>
      <c r="RFH3" s="111" t="s">
        <v>661</v>
      </c>
      <c r="RFI3" s="111" t="s">
        <v>661</v>
      </c>
      <c r="RFJ3" s="111" t="s">
        <v>661</v>
      </c>
      <c r="RFK3" s="111" t="s">
        <v>661</v>
      </c>
      <c r="RFL3" s="111" t="s">
        <v>661</v>
      </c>
      <c r="RFM3" s="111" t="s">
        <v>661</v>
      </c>
      <c r="RFN3" s="111" t="s">
        <v>661</v>
      </c>
      <c r="RFO3" s="111" t="s">
        <v>661</v>
      </c>
      <c r="RFP3" s="111" t="s">
        <v>661</v>
      </c>
      <c r="RFQ3" s="111" t="s">
        <v>661</v>
      </c>
      <c r="RFR3" s="111" t="s">
        <v>661</v>
      </c>
      <c r="RFS3" s="111" t="s">
        <v>661</v>
      </c>
      <c r="RFT3" s="111" t="s">
        <v>661</v>
      </c>
      <c r="RFU3" s="111" t="s">
        <v>661</v>
      </c>
      <c r="RFV3" s="111" t="s">
        <v>661</v>
      </c>
      <c r="RFW3" s="111" t="s">
        <v>661</v>
      </c>
      <c r="RFX3" s="111" t="s">
        <v>661</v>
      </c>
      <c r="RFY3" s="111" t="s">
        <v>661</v>
      </c>
      <c r="RFZ3" s="111" t="s">
        <v>661</v>
      </c>
      <c r="RGA3" s="111" t="s">
        <v>661</v>
      </c>
      <c r="RGB3" s="111" t="s">
        <v>661</v>
      </c>
      <c r="RGC3" s="111" t="s">
        <v>661</v>
      </c>
      <c r="RGD3" s="111" t="s">
        <v>661</v>
      </c>
      <c r="RGE3" s="111" t="s">
        <v>661</v>
      </c>
      <c r="RGF3" s="111" t="s">
        <v>661</v>
      </c>
      <c r="RGG3" s="111" t="s">
        <v>661</v>
      </c>
      <c r="RGH3" s="111" t="s">
        <v>661</v>
      </c>
      <c r="RGI3" s="111" t="s">
        <v>661</v>
      </c>
      <c r="RGJ3" s="111" t="s">
        <v>661</v>
      </c>
      <c r="RGK3" s="111" t="s">
        <v>661</v>
      </c>
      <c r="RGL3" s="111" t="s">
        <v>661</v>
      </c>
      <c r="RGM3" s="111" t="s">
        <v>661</v>
      </c>
      <c r="RGN3" s="111" t="s">
        <v>661</v>
      </c>
      <c r="RGO3" s="111" t="s">
        <v>661</v>
      </c>
      <c r="RGP3" s="111" t="s">
        <v>661</v>
      </c>
      <c r="RGQ3" s="111" t="s">
        <v>661</v>
      </c>
      <c r="RGR3" s="111" t="s">
        <v>661</v>
      </c>
      <c r="RGS3" s="111" t="s">
        <v>661</v>
      </c>
      <c r="RGT3" s="111" t="s">
        <v>661</v>
      </c>
      <c r="RGU3" s="111" t="s">
        <v>661</v>
      </c>
      <c r="RGV3" s="111" t="s">
        <v>661</v>
      </c>
      <c r="RGW3" s="111" t="s">
        <v>661</v>
      </c>
      <c r="RGX3" s="111" t="s">
        <v>661</v>
      </c>
      <c r="RGY3" s="111" t="s">
        <v>661</v>
      </c>
      <c r="RGZ3" s="111" t="s">
        <v>661</v>
      </c>
      <c r="RHA3" s="111" t="s">
        <v>661</v>
      </c>
      <c r="RHB3" s="111" t="s">
        <v>661</v>
      </c>
      <c r="RHC3" s="111" t="s">
        <v>661</v>
      </c>
      <c r="RHD3" s="111" t="s">
        <v>661</v>
      </c>
      <c r="RHE3" s="111" t="s">
        <v>661</v>
      </c>
      <c r="RHF3" s="111" t="s">
        <v>661</v>
      </c>
      <c r="RHG3" s="111" t="s">
        <v>661</v>
      </c>
      <c r="RHH3" s="111" t="s">
        <v>661</v>
      </c>
      <c r="RHI3" s="111" t="s">
        <v>661</v>
      </c>
      <c r="RHJ3" s="111" t="s">
        <v>661</v>
      </c>
      <c r="RHK3" s="111" t="s">
        <v>661</v>
      </c>
      <c r="RHL3" s="111" t="s">
        <v>661</v>
      </c>
      <c r="RHM3" s="111" t="s">
        <v>661</v>
      </c>
      <c r="RHN3" s="111" t="s">
        <v>661</v>
      </c>
      <c r="RHO3" s="111" t="s">
        <v>661</v>
      </c>
      <c r="RHP3" s="111" t="s">
        <v>661</v>
      </c>
      <c r="RHQ3" s="111" t="s">
        <v>661</v>
      </c>
      <c r="RHR3" s="111" t="s">
        <v>661</v>
      </c>
      <c r="RHS3" s="111" t="s">
        <v>661</v>
      </c>
      <c r="RHT3" s="111" t="s">
        <v>661</v>
      </c>
      <c r="RHU3" s="111" t="s">
        <v>661</v>
      </c>
      <c r="RHV3" s="111" t="s">
        <v>661</v>
      </c>
      <c r="RHW3" s="111" t="s">
        <v>661</v>
      </c>
      <c r="RHX3" s="111" t="s">
        <v>661</v>
      </c>
      <c r="RHY3" s="111" t="s">
        <v>661</v>
      </c>
      <c r="RHZ3" s="111" t="s">
        <v>661</v>
      </c>
      <c r="RIA3" s="111" t="s">
        <v>661</v>
      </c>
      <c r="RIB3" s="111" t="s">
        <v>661</v>
      </c>
      <c r="RIC3" s="111" t="s">
        <v>661</v>
      </c>
      <c r="RID3" s="111" t="s">
        <v>661</v>
      </c>
      <c r="RIE3" s="111" t="s">
        <v>661</v>
      </c>
      <c r="RIF3" s="111" t="s">
        <v>661</v>
      </c>
      <c r="RIG3" s="111" t="s">
        <v>661</v>
      </c>
      <c r="RIH3" s="111" t="s">
        <v>661</v>
      </c>
      <c r="RII3" s="111" t="s">
        <v>661</v>
      </c>
      <c r="RIJ3" s="111" t="s">
        <v>661</v>
      </c>
      <c r="RIK3" s="111" t="s">
        <v>661</v>
      </c>
      <c r="RIL3" s="111" t="s">
        <v>661</v>
      </c>
      <c r="RIM3" s="111" t="s">
        <v>661</v>
      </c>
      <c r="RIN3" s="111" t="s">
        <v>661</v>
      </c>
      <c r="RIO3" s="111" t="s">
        <v>661</v>
      </c>
      <c r="RIP3" s="111" t="s">
        <v>661</v>
      </c>
      <c r="RIQ3" s="111" t="s">
        <v>661</v>
      </c>
      <c r="RIR3" s="111" t="s">
        <v>661</v>
      </c>
      <c r="RIS3" s="111" t="s">
        <v>661</v>
      </c>
      <c r="RIT3" s="111" t="s">
        <v>661</v>
      </c>
      <c r="RIU3" s="111" t="s">
        <v>661</v>
      </c>
      <c r="RIV3" s="111" t="s">
        <v>661</v>
      </c>
      <c r="RIW3" s="111" t="s">
        <v>661</v>
      </c>
      <c r="RIX3" s="111" t="s">
        <v>661</v>
      </c>
      <c r="RIY3" s="111" t="s">
        <v>661</v>
      </c>
      <c r="RIZ3" s="111" t="s">
        <v>661</v>
      </c>
      <c r="RJA3" s="111" t="s">
        <v>661</v>
      </c>
      <c r="RJB3" s="111" t="s">
        <v>661</v>
      </c>
      <c r="RJC3" s="111" t="s">
        <v>661</v>
      </c>
      <c r="RJD3" s="111" t="s">
        <v>661</v>
      </c>
      <c r="RJE3" s="111" t="s">
        <v>661</v>
      </c>
      <c r="RJF3" s="111" t="s">
        <v>661</v>
      </c>
      <c r="RJG3" s="111" t="s">
        <v>661</v>
      </c>
      <c r="RJH3" s="111" t="s">
        <v>661</v>
      </c>
      <c r="RJI3" s="111" t="s">
        <v>661</v>
      </c>
      <c r="RJJ3" s="111" t="s">
        <v>661</v>
      </c>
      <c r="RJK3" s="111" t="s">
        <v>661</v>
      </c>
      <c r="RJL3" s="111" t="s">
        <v>661</v>
      </c>
      <c r="RJM3" s="111" t="s">
        <v>661</v>
      </c>
      <c r="RJN3" s="111" t="s">
        <v>661</v>
      </c>
      <c r="RJO3" s="111" t="s">
        <v>661</v>
      </c>
      <c r="RJP3" s="111" t="s">
        <v>661</v>
      </c>
      <c r="RJQ3" s="111" t="s">
        <v>661</v>
      </c>
      <c r="RJR3" s="111" t="s">
        <v>661</v>
      </c>
      <c r="RJS3" s="111" t="s">
        <v>661</v>
      </c>
      <c r="RJT3" s="111" t="s">
        <v>661</v>
      </c>
      <c r="RJU3" s="111" t="s">
        <v>661</v>
      </c>
      <c r="RJV3" s="111" t="s">
        <v>661</v>
      </c>
      <c r="RJW3" s="111" t="s">
        <v>661</v>
      </c>
      <c r="RJX3" s="111" t="s">
        <v>661</v>
      </c>
      <c r="RJY3" s="111" t="s">
        <v>661</v>
      </c>
      <c r="RJZ3" s="111" t="s">
        <v>661</v>
      </c>
      <c r="RKA3" s="111" t="s">
        <v>661</v>
      </c>
      <c r="RKB3" s="111" t="s">
        <v>661</v>
      </c>
      <c r="RKC3" s="111" t="s">
        <v>661</v>
      </c>
      <c r="RKD3" s="111" t="s">
        <v>661</v>
      </c>
      <c r="RKE3" s="111" t="s">
        <v>661</v>
      </c>
      <c r="RKF3" s="111" t="s">
        <v>661</v>
      </c>
      <c r="RKG3" s="111" t="s">
        <v>661</v>
      </c>
      <c r="RKH3" s="111" t="s">
        <v>661</v>
      </c>
      <c r="RKI3" s="111" t="s">
        <v>661</v>
      </c>
      <c r="RKJ3" s="111" t="s">
        <v>661</v>
      </c>
      <c r="RKK3" s="111" t="s">
        <v>661</v>
      </c>
      <c r="RKL3" s="111" t="s">
        <v>661</v>
      </c>
      <c r="RKM3" s="111" t="s">
        <v>661</v>
      </c>
      <c r="RKN3" s="111" t="s">
        <v>661</v>
      </c>
      <c r="RKO3" s="111" t="s">
        <v>661</v>
      </c>
      <c r="RKP3" s="111" t="s">
        <v>661</v>
      </c>
      <c r="RKQ3" s="111" t="s">
        <v>661</v>
      </c>
      <c r="RKR3" s="111" t="s">
        <v>661</v>
      </c>
      <c r="RKS3" s="111" t="s">
        <v>661</v>
      </c>
      <c r="RKT3" s="111" t="s">
        <v>661</v>
      </c>
      <c r="RKU3" s="111" t="s">
        <v>661</v>
      </c>
      <c r="RKV3" s="111" t="s">
        <v>661</v>
      </c>
      <c r="RKW3" s="111" t="s">
        <v>661</v>
      </c>
      <c r="RKX3" s="111" t="s">
        <v>661</v>
      </c>
      <c r="RKY3" s="111" t="s">
        <v>661</v>
      </c>
      <c r="RKZ3" s="111" t="s">
        <v>661</v>
      </c>
      <c r="RLA3" s="111" t="s">
        <v>661</v>
      </c>
      <c r="RLB3" s="111" t="s">
        <v>661</v>
      </c>
      <c r="RLC3" s="111" t="s">
        <v>661</v>
      </c>
      <c r="RLD3" s="111" t="s">
        <v>661</v>
      </c>
      <c r="RLE3" s="111" t="s">
        <v>661</v>
      </c>
      <c r="RLF3" s="111" t="s">
        <v>661</v>
      </c>
      <c r="RLG3" s="111" t="s">
        <v>661</v>
      </c>
      <c r="RLH3" s="111" t="s">
        <v>661</v>
      </c>
      <c r="RLI3" s="111" t="s">
        <v>661</v>
      </c>
      <c r="RLJ3" s="111" t="s">
        <v>661</v>
      </c>
      <c r="RLK3" s="111" t="s">
        <v>661</v>
      </c>
      <c r="RLL3" s="111" t="s">
        <v>661</v>
      </c>
      <c r="RLM3" s="111" t="s">
        <v>661</v>
      </c>
      <c r="RLN3" s="111" t="s">
        <v>661</v>
      </c>
      <c r="RLO3" s="111" t="s">
        <v>661</v>
      </c>
      <c r="RLP3" s="111" t="s">
        <v>661</v>
      </c>
      <c r="RLQ3" s="111" t="s">
        <v>661</v>
      </c>
      <c r="RLR3" s="111" t="s">
        <v>661</v>
      </c>
      <c r="RLS3" s="111" t="s">
        <v>661</v>
      </c>
      <c r="RLT3" s="111" t="s">
        <v>661</v>
      </c>
      <c r="RLU3" s="111" t="s">
        <v>661</v>
      </c>
      <c r="RLV3" s="111" t="s">
        <v>661</v>
      </c>
      <c r="RLW3" s="111" t="s">
        <v>661</v>
      </c>
      <c r="RLX3" s="111" t="s">
        <v>661</v>
      </c>
      <c r="RLY3" s="111" t="s">
        <v>661</v>
      </c>
      <c r="RLZ3" s="111" t="s">
        <v>661</v>
      </c>
      <c r="RMA3" s="111" t="s">
        <v>661</v>
      </c>
      <c r="RMB3" s="111" t="s">
        <v>661</v>
      </c>
      <c r="RMC3" s="111" t="s">
        <v>661</v>
      </c>
      <c r="RMD3" s="111" t="s">
        <v>661</v>
      </c>
      <c r="RME3" s="111" t="s">
        <v>661</v>
      </c>
      <c r="RMF3" s="111" t="s">
        <v>661</v>
      </c>
      <c r="RMG3" s="111" t="s">
        <v>661</v>
      </c>
      <c r="RMH3" s="111" t="s">
        <v>661</v>
      </c>
      <c r="RMI3" s="111" t="s">
        <v>661</v>
      </c>
      <c r="RMJ3" s="111" t="s">
        <v>661</v>
      </c>
      <c r="RMK3" s="111" t="s">
        <v>661</v>
      </c>
      <c r="RML3" s="111" t="s">
        <v>661</v>
      </c>
      <c r="RMM3" s="111" t="s">
        <v>661</v>
      </c>
      <c r="RMN3" s="111" t="s">
        <v>661</v>
      </c>
      <c r="RMO3" s="111" t="s">
        <v>661</v>
      </c>
      <c r="RMP3" s="111" t="s">
        <v>661</v>
      </c>
      <c r="RMQ3" s="111" t="s">
        <v>661</v>
      </c>
      <c r="RMR3" s="111" t="s">
        <v>661</v>
      </c>
      <c r="RMS3" s="111" t="s">
        <v>661</v>
      </c>
      <c r="RMT3" s="111" t="s">
        <v>661</v>
      </c>
      <c r="RMU3" s="111" t="s">
        <v>661</v>
      </c>
      <c r="RMV3" s="111" t="s">
        <v>661</v>
      </c>
      <c r="RMW3" s="111" t="s">
        <v>661</v>
      </c>
      <c r="RMX3" s="111" t="s">
        <v>661</v>
      </c>
      <c r="RMY3" s="111" t="s">
        <v>661</v>
      </c>
      <c r="RMZ3" s="111" t="s">
        <v>661</v>
      </c>
      <c r="RNA3" s="111" t="s">
        <v>661</v>
      </c>
      <c r="RNB3" s="111" t="s">
        <v>661</v>
      </c>
      <c r="RNC3" s="111" t="s">
        <v>661</v>
      </c>
      <c r="RND3" s="111" t="s">
        <v>661</v>
      </c>
      <c r="RNE3" s="111" t="s">
        <v>661</v>
      </c>
      <c r="RNF3" s="111" t="s">
        <v>661</v>
      </c>
      <c r="RNG3" s="111" t="s">
        <v>661</v>
      </c>
      <c r="RNH3" s="111" t="s">
        <v>661</v>
      </c>
      <c r="RNI3" s="111" t="s">
        <v>661</v>
      </c>
      <c r="RNJ3" s="111" t="s">
        <v>661</v>
      </c>
      <c r="RNK3" s="111" t="s">
        <v>661</v>
      </c>
      <c r="RNL3" s="111" t="s">
        <v>661</v>
      </c>
      <c r="RNM3" s="111" t="s">
        <v>661</v>
      </c>
      <c r="RNN3" s="111" t="s">
        <v>661</v>
      </c>
      <c r="RNO3" s="111" t="s">
        <v>661</v>
      </c>
      <c r="RNP3" s="111" t="s">
        <v>661</v>
      </c>
      <c r="RNQ3" s="111" t="s">
        <v>661</v>
      </c>
      <c r="RNR3" s="111" t="s">
        <v>661</v>
      </c>
      <c r="RNS3" s="111" t="s">
        <v>661</v>
      </c>
      <c r="RNT3" s="111" t="s">
        <v>661</v>
      </c>
      <c r="RNU3" s="111" t="s">
        <v>661</v>
      </c>
      <c r="RNV3" s="111" t="s">
        <v>661</v>
      </c>
      <c r="RNW3" s="111" t="s">
        <v>661</v>
      </c>
      <c r="RNX3" s="111" t="s">
        <v>661</v>
      </c>
      <c r="RNY3" s="111" t="s">
        <v>661</v>
      </c>
      <c r="RNZ3" s="111" t="s">
        <v>661</v>
      </c>
      <c r="ROA3" s="111" t="s">
        <v>661</v>
      </c>
      <c r="ROB3" s="111" t="s">
        <v>661</v>
      </c>
      <c r="ROC3" s="111" t="s">
        <v>661</v>
      </c>
      <c r="ROD3" s="111" t="s">
        <v>661</v>
      </c>
      <c r="ROE3" s="111" t="s">
        <v>661</v>
      </c>
      <c r="ROF3" s="111" t="s">
        <v>661</v>
      </c>
      <c r="ROG3" s="111" t="s">
        <v>661</v>
      </c>
      <c r="ROH3" s="111" t="s">
        <v>661</v>
      </c>
      <c r="ROI3" s="111" t="s">
        <v>661</v>
      </c>
      <c r="ROJ3" s="111" t="s">
        <v>661</v>
      </c>
      <c r="ROK3" s="111" t="s">
        <v>661</v>
      </c>
      <c r="ROL3" s="111" t="s">
        <v>661</v>
      </c>
      <c r="ROM3" s="111" t="s">
        <v>661</v>
      </c>
      <c r="RON3" s="111" t="s">
        <v>661</v>
      </c>
      <c r="ROO3" s="111" t="s">
        <v>661</v>
      </c>
      <c r="ROP3" s="111" t="s">
        <v>661</v>
      </c>
      <c r="ROQ3" s="111" t="s">
        <v>661</v>
      </c>
      <c r="ROR3" s="111" t="s">
        <v>661</v>
      </c>
      <c r="ROS3" s="111" t="s">
        <v>661</v>
      </c>
      <c r="ROT3" s="111" t="s">
        <v>661</v>
      </c>
      <c r="ROU3" s="111" t="s">
        <v>661</v>
      </c>
      <c r="ROV3" s="111" t="s">
        <v>661</v>
      </c>
      <c r="ROW3" s="111" t="s">
        <v>661</v>
      </c>
      <c r="ROX3" s="111" t="s">
        <v>661</v>
      </c>
      <c r="ROY3" s="111" t="s">
        <v>661</v>
      </c>
      <c r="ROZ3" s="111" t="s">
        <v>661</v>
      </c>
      <c r="RPA3" s="111" t="s">
        <v>661</v>
      </c>
      <c r="RPB3" s="111" t="s">
        <v>661</v>
      </c>
      <c r="RPC3" s="111" t="s">
        <v>661</v>
      </c>
      <c r="RPD3" s="111" t="s">
        <v>661</v>
      </c>
      <c r="RPE3" s="111" t="s">
        <v>661</v>
      </c>
      <c r="RPF3" s="111" t="s">
        <v>661</v>
      </c>
      <c r="RPG3" s="111" t="s">
        <v>661</v>
      </c>
      <c r="RPH3" s="111" t="s">
        <v>661</v>
      </c>
      <c r="RPI3" s="111" t="s">
        <v>661</v>
      </c>
      <c r="RPJ3" s="111" t="s">
        <v>661</v>
      </c>
      <c r="RPK3" s="111" t="s">
        <v>661</v>
      </c>
      <c r="RPL3" s="111" t="s">
        <v>661</v>
      </c>
      <c r="RPM3" s="111" t="s">
        <v>661</v>
      </c>
      <c r="RPN3" s="111" t="s">
        <v>661</v>
      </c>
      <c r="RPO3" s="111" t="s">
        <v>661</v>
      </c>
      <c r="RPP3" s="111" t="s">
        <v>661</v>
      </c>
      <c r="RPQ3" s="111" t="s">
        <v>661</v>
      </c>
      <c r="RPR3" s="111" t="s">
        <v>661</v>
      </c>
      <c r="RPS3" s="111" t="s">
        <v>661</v>
      </c>
      <c r="RPT3" s="111" t="s">
        <v>661</v>
      </c>
      <c r="RPU3" s="111" t="s">
        <v>661</v>
      </c>
      <c r="RPV3" s="111" t="s">
        <v>661</v>
      </c>
      <c r="RPW3" s="111" t="s">
        <v>661</v>
      </c>
      <c r="RPX3" s="111" t="s">
        <v>661</v>
      </c>
      <c r="RPY3" s="111" t="s">
        <v>661</v>
      </c>
      <c r="RPZ3" s="111" t="s">
        <v>661</v>
      </c>
      <c r="RQA3" s="111" t="s">
        <v>661</v>
      </c>
      <c r="RQB3" s="111" t="s">
        <v>661</v>
      </c>
      <c r="RQC3" s="111" t="s">
        <v>661</v>
      </c>
      <c r="RQD3" s="111" t="s">
        <v>661</v>
      </c>
      <c r="RQE3" s="111" t="s">
        <v>661</v>
      </c>
      <c r="RQF3" s="111" t="s">
        <v>661</v>
      </c>
      <c r="RQG3" s="111" t="s">
        <v>661</v>
      </c>
      <c r="RQH3" s="111" t="s">
        <v>661</v>
      </c>
      <c r="RQI3" s="111" t="s">
        <v>661</v>
      </c>
      <c r="RQJ3" s="111" t="s">
        <v>661</v>
      </c>
      <c r="RQK3" s="111" t="s">
        <v>661</v>
      </c>
      <c r="RQL3" s="111" t="s">
        <v>661</v>
      </c>
      <c r="RQM3" s="111" t="s">
        <v>661</v>
      </c>
      <c r="RQN3" s="111" t="s">
        <v>661</v>
      </c>
      <c r="RQO3" s="111" t="s">
        <v>661</v>
      </c>
      <c r="RQP3" s="111" t="s">
        <v>661</v>
      </c>
      <c r="RQQ3" s="111" t="s">
        <v>661</v>
      </c>
      <c r="RQR3" s="111" t="s">
        <v>661</v>
      </c>
      <c r="RQS3" s="111" t="s">
        <v>661</v>
      </c>
      <c r="RQT3" s="111" t="s">
        <v>661</v>
      </c>
      <c r="RQU3" s="111" t="s">
        <v>661</v>
      </c>
      <c r="RQV3" s="111" t="s">
        <v>661</v>
      </c>
      <c r="RQW3" s="111" t="s">
        <v>661</v>
      </c>
      <c r="RQX3" s="111" t="s">
        <v>661</v>
      </c>
      <c r="RQY3" s="111" t="s">
        <v>661</v>
      </c>
      <c r="RQZ3" s="111" t="s">
        <v>661</v>
      </c>
      <c r="RRA3" s="111" t="s">
        <v>661</v>
      </c>
      <c r="RRB3" s="111" t="s">
        <v>661</v>
      </c>
      <c r="RRC3" s="111" t="s">
        <v>661</v>
      </c>
      <c r="RRD3" s="111" t="s">
        <v>661</v>
      </c>
      <c r="RRE3" s="111" t="s">
        <v>661</v>
      </c>
      <c r="RRF3" s="111" t="s">
        <v>661</v>
      </c>
      <c r="RRG3" s="111" t="s">
        <v>661</v>
      </c>
      <c r="RRH3" s="111" t="s">
        <v>661</v>
      </c>
      <c r="RRI3" s="111" t="s">
        <v>661</v>
      </c>
      <c r="RRJ3" s="111" t="s">
        <v>661</v>
      </c>
      <c r="RRK3" s="111" t="s">
        <v>661</v>
      </c>
      <c r="RRL3" s="111" t="s">
        <v>661</v>
      </c>
      <c r="RRM3" s="111" t="s">
        <v>661</v>
      </c>
      <c r="RRN3" s="111" t="s">
        <v>661</v>
      </c>
      <c r="RRO3" s="111" t="s">
        <v>661</v>
      </c>
      <c r="RRP3" s="111" t="s">
        <v>661</v>
      </c>
      <c r="RRQ3" s="111" t="s">
        <v>661</v>
      </c>
      <c r="RRR3" s="111" t="s">
        <v>661</v>
      </c>
      <c r="RRS3" s="111" t="s">
        <v>661</v>
      </c>
      <c r="RRT3" s="111" t="s">
        <v>661</v>
      </c>
      <c r="RRU3" s="111" t="s">
        <v>661</v>
      </c>
      <c r="RRV3" s="111" t="s">
        <v>661</v>
      </c>
      <c r="RRW3" s="111" t="s">
        <v>661</v>
      </c>
      <c r="RRX3" s="111" t="s">
        <v>661</v>
      </c>
      <c r="RRY3" s="111" t="s">
        <v>661</v>
      </c>
      <c r="RRZ3" s="111" t="s">
        <v>661</v>
      </c>
      <c r="RSA3" s="111" t="s">
        <v>661</v>
      </c>
      <c r="RSB3" s="111" t="s">
        <v>661</v>
      </c>
      <c r="RSC3" s="111" t="s">
        <v>661</v>
      </c>
      <c r="RSD3" s="111" t="s">
        <v>661</v>
      </c>
      <c r="RSE3" s="111" t="s">
        <v>661</v>
      </c>
      <c r="RSF3" s="111" t="s">
        <v>661</v>
      </c>
      <c r="RSG3" s="111" t="s">
        <v>661</v>
      </c>
      <c r="RSH3" s="111" t="s">
        <v>661</v>
      </c>
      <c r="RSI3" s="111" t="s">
        <v>661</v>
      </c>
      <c r="RSJ3" s="111" t="s">
        <v>661</v>
      </c>
      <c r="RSK3" s="111" t="s">
        <v>661</v>
      </c>
      <c r="RSL3" s="111" t="s">
        <v>661</v>
      </c>
      <c r="RSM3" s="111" t="s">
        <v>661</v>
      </c>
      <c r="RSN3" s="111" t="s">
        <v>661</v>
      </c>
      <c r="RSO3" s="111" t="s">
        <v>661</v>
      </c>
      <c r="RSP3" s="111" t="s">
        <v>661</v>
      </c>
      <c r="RSQ3" s="111" t="s">
        <v>661</v>
      </c>
      <c r="RSR3" s="111" t="s">
        <v>661</v>
      </c>
      <c r="RSS3" s="111" t="s">
        <v>661</v>
      </c>
      <c r="RST3" s="111" t="s">
        <v>661</v>
      </c>
      <c r="RSU3" s="111" t="s">
        <v>661</v>
      </c>
      <c r="RSV3" s="111" t="s">
        <v>661</v>
      </c>
      <c r="RSW3" s="111" t="s">
        <v>661</v>
      </c>
      <c r="RSX3" s="111" t="s">
        <v>661</v>
      </c>
      <c r="RSY3" s="111" t="s">
        <v>661</v>
      </c>
      <c r="RSZ3" s="111" t="s">
        <v>661</v>
      </c>
      <c r="RTA3" s="111" t="s">
        <v>661</v>
      </c>
      <c r="RTB3" s="111" t="s">
        <v>661</v>
      </c>
      <c r="RTC3" s="111" t="s">
        <v>661</v>
      </c>
      <c r="RTD3" s="111" t="s">
        <v>661</v>
      </c>
      <c r="RTE3" s="111" t="s">
        <v>661</v>
      </c>
      <c r="RTF3" s="111" t="s">
        <v>661</v>
      </c>
      <c r="RTG3" s="111" t="s">
        <v>661</v>
      </c>
      <c r="RTH3" s="111" t="s">
        <v>661</v>
      </c>
      <c r="RTI3" s="111" t="s">
        <v>661</v>
      </c>
      <c r="RTJ3" s="111" t="s">
        <v>661</v>
      </c>
      <c r="RTK3" s="111" t="s">
        <v>661</v>
      </c>
      <c r="RTL3" s="111" t="s">
        <v>661</v>
      </c>
      <c r="RTM3" s="111" t="s">
        <v>661</v>
      </c>
      <c r="RTN3" s="111" t="s">
        <v>661</v>
      </c>
      <c r="RTO3" s="111" t="s">
        <v>661</v>
      </c>
      <c r="RTP3" s="111" t="s">
        <v>661</v>
      </c>
      <c r="RTQ3" s="111" t="s">
        <v>661</v>
      </c>
      <c r="RTR3" s="111" t="s">
        <v>661</v>
      </c>
      <c r="RTS3" s="111" t="s">
        <v>661</v>
      </c>
      <c r="RTT3" s="111" t="s">
        <v>661</v>
      </c>
      <c r="RTU3" s="111" t="s">
        <v>661</v>
      </c>
      <c r="RTV3" s="111" t="s">
        <v>661</v>
      </c>
      <c r="RTW3" s="111" t="s">
        <v>661</v>
      </c>
      <c r="RTX3" s="111" t="s">
        <v>661</v>
      </c>
      <c r="RTY3" s="111" t="s">
        <v>661</v>
      </c>
      <c r="RTZ3" s="111" t="s">
        <v>661</v>
      </c>
      <c r="RUA3" s="111" t="s">
        <v>661</v>
      </c>
      <c r="RUB3" s="111" t="s">
        <v>661</v>
      </c>
      <c r="RUC3" s="111" t="s">
        <v>661</v>
      </c>
      <c r="RUD3" s="111" t="s">
        <v>661</v>
      </c>
      <c r="RUE3" s="111" t="s">
        <v>661</v>
      </c>
      <c r="RUF3" s="111" t="s">
        <v>661</v>
      </c>
      <c r="RUG3" s="111" t="s">
        <v>661</v>
      </c>
      <c r="RUH3" s="111" t="s">
        <v>661</v>
      </c>
      <c r="RUI3" s="111" t="s">
        <v>661</v>
      </c>
      <c r="RUJ3" s="111" t="s">
        <v>661</v>
      </c>
      <c r="RUK3" s="111" t="s">
        <v>661</v>
      </c>
      <c r="RUL3" s="111" t="s">
        <v>661</v>
      </c>
      <c r="RUM3" s="111" t="s">
        <v>661</v>
      </c>
      <c r="RUN3" s="111" t="s">
        <v>661</v>
      </c>
      <c r="RUO3" s="111" t="s">
        <v>661</v>
      </c>
      <c r="RUP3" s="111" t="s">
        <v>661</v>
      </c>
      <c r="RUQ3" s="111" t="s">
        <v>661</v>
      </c>
      <c r="RUR3" s="111" t="s">
        <v>661</v>
      </c>
      <c r="RUS3" s="111" t="s">
        <v>661</v>
      </c>
      <c r="RUT3" s="111" t="s">
        <v>661</v>
      </c>
      <c r="RUU3" s="111" t="s">
        <v>661</v>
      </c>
      <c r="RUV3" s="111" t="s">
        <v>661</v>
      </c>
      <c r="RUW3" s="111" t="s">
        <v>661</v>
      </c>
      <c r="RUX3" s="111" t="s">
        <v>661</v>
      </c>
      <c r="RUY3" s="111" t="s">
        <v>661</v>
      </c>
      <c r="RUZ3" s="111" t="s">
        <v>661</v>
      </c>
      <c r="RVA3" s="111" t="s">
        <v>661</v>
      </c>
      <c r="RVB3" s="111" t="s">
        <v>661</v>
      </c>
      <c r="RVC3" s="111" t="s">
        <v>661</v>
      </c>
      <c r="RVD3" s="111" t="s">
        <v>661</v>
      </c>
      <c r="RVE3" s="111" t="s">
        <v>661</v>
      </c>
      <c r="RVF3" s="111" t="s">
        <v>661</v>
      </c>
      <c r="RVG3" s="111" t="s">
        <v>661</v>
      </c>
      <c r="RVH3" s="111" t="s">
        <v>661</v>
      </c>
      <c r="RVI3" s="111" t="s">
        <v>661</v>
      </c>
      <c r="RVJ3" s="111" t="s">
        <v>661</v>
      </c>
      <c r="RVK3" s="111" t="s">
        <v>661</v>
      </c>
      <c r="RVL3" s="111" t="s">
        <v>661</v>
      </c>
      <c r="RVM3" s="111" t="s">
        <v>661</v>
      </c>
      <c r="RVN3" s="111" t="s">
        <v>661</v>
      </c>
      <c r="RVO3" s="111" t="s">
        <v>661</v>
      </c>
      <c r="RVP3" s="111" t="s">
        <v>661</v>
      </c>
      <c r="RVQ3" s="111" t="s">
        <v>661</v>
      </c>
      <c r="RVR3" s="111" t="s">
        <v>661</v>
      </c>
      <c r="RVS3" s="111" t="s">
        <v>661</v>
      </c>
      <c r="RVT3" s="111" t="s">
        <v>661</v>
      </c>
      <c r="RVU3" s="111" t="s">
        <v>661</v>
      </c>
      <c r="RVV3" s="111" t="s">
        <v>661</v>
      </c>
      <c r="RVW3" s="111" t="s">
        <v>661</v>
      </c>
      <c r="RVX3" s="111" t="s">
        <v>661</v>
      </c>
      <c r="RVY3" s="111" t="s">
        <v>661</v>
      </c>
      <c r="RVZ3" s="111" t="s">
        <v>661</v>
      </c>
      <c r="RWA3" s="111" t="s">
        <v>661</v>
      </c>
      <c r="RWB3" s="111" t="s">
        <v>661</v>
      </c>
      <c r="RWC3" s="111" t="s">
        <v>661</v>
      </c>
      <c r="RWD3" s="111" t="s">
        <v>661</v>
      </c>
      <c r="RWE3" s="111" t="s">
        <v>661</v>
      </c>
      <c r="RWF3" s="111" t="s">
        <v>661</v>
      </c>
      <c r="RWG3" s="111" t="s">
        <v>661</v>
      </c>
      <c r="RWH3" s="111" t="s">
        <v>661</v>
      </c>
      <c r="RWI3" s="111" t="s">
        <v>661</v>
      </c>
      <c r="RWJ3" s="111" t="s">
        <v>661</v>
      </c>
      <c r="RWK3" s="111" t="s">
        <v>661</v>
      </c>
      <c r="RWL3" s="111" t="s">
        <v>661</v>
      </c>
      <c r="RWM3" s="111" t="s">
        <v>661</v>
      </c>
      <c r="RWN3" s="111" t="s">
        <v>661</v>
      </c>
      <c r="RWO3" s="111" t="s">
        <v>661</v>
      </c>
      <c r="RWP3" s="111" t="s">
        <v>661</v>
      </c>
      <c r="RWQ3" s="111" t="s">
        <v>661</v>
      </c>
      <c r="RWR3" s="111" t="s">
        <v>661</v>
      </c>
      <c r="RWS3" s="111" t="s">
        <v>661</v>
      </c>
      <c r="RWT3" s="111" t="s">
        <v>661</v>
      </c>
      <c r="RWU3" s="111" t="s">
        <v>661</v>
      </c>
      <c r="RWV3" s="111" t="s">
        <v>661</v>
      </c>
      <c r="RWW3" s="111" t="s">
        <v>661</v>
      </c>
      <c r="RWX3" s="111" t="s">
        <v>661</v>
      </c>
      <c r="RWY3" s="111" t="s">
        <v>661</v>
      </c>
      <c r="RWZ3" s="111" t="s">
        <v>661</v>
      </c>
      <c r="RXA3" s="111" t="s">
        <v>661</v>
      </c>
      <c r="RXB3" s="111" t="s">
        <v>661</v>
      </c>
      <c r="RXC3" s="111" t="s">
        <v>661</v>
      </c>
      <c r="RXD3" s="111" t="s">
        <v>661</v>
      </c>
      <c r="RXE3" s="111" t="s">
        <v>661</v>
      </c>
      <c r="RXF3" s="111" t="s">
        <v>661</v>
      </c>
      <c r="RXG3" s="111" t="s">
        <v>661</v>
      </c>
      <c r="RXH3" s="111" t="s">
        <v>661</v>
      </c>
      <c r="RXI3" s="111" t="s">
        <v>661</v>
      </c>
      <c r="RXJ3" s="111" t="s">
        <v>661</v>
      </c>
      <c r="RXK3" s="111" t="s">
        <v>661</v>
      </c>
      <c r="RXL3" s="111" t="s">
        <v>661</v>
      </c>
      <c r="RXM3" s="111" t="s">
        <v>661</v>
      </c>
      <c r="RXN3" s="111" t="s">
        <v>661</v>
      </c>
      <c r="RXO3" s="111" t="s">
        <v>661</v>
      </c>
      <c r="RXP3" s="111" t="s">
        <v>661</v>
      </c>
      <c r="RXQ3" s="111" t="s">
        <v>661</v>
      </c>
      <c r="RXR3" s="111" t="s">
        <v>661</v>
      </c>
      <c r="RXS3" s="111" t="s">
        <v>661</v>
      </c>
      <c r="RXT3" s="111" t="s">
        <v>661</v>
      </c>
      <c r="RXU3" s="111" t="s">
        <v>661</v>
      </c>
      <c r="RXV3" s="111" t="s">
        <v>661</v>
      </c>
      <c r="RXW3" s="111" t="s">
        <v>661</v>
      </c>
      <c r="RXX3" s="111" t="s">
        <v>661</v>
      </c>
      <c r="RXY3" s="111" t="s">
        <v>661</v>
      </c>
      <c r="RXZ3" s="111" t="s">
        <v>661</v>
      </c>
      <c r="RYA3" s="111" t="s">
        <v>661</v>
      </c>
      <c r="RYB3" s="111" t="s">
        <v>661</v>
      </c>
      <c r="RYC3" s="111" t="s">
        <v>661</v>
      </c>
      <c r="RYD3" s="111" t="s">
        <v>661</v>
      </c>
      <c r="RYE3" s="111" t="s">
        <v>661</v>
      </c>
      <c r="RYF3" s="111" t="s">
        <v>661</v>
      </c>
      <c r="RYG3" s="111" t="s">
        <v>661</v>
      </c>
      <c r="RYH3" s="111" t="s">
        <v>661</v>
      </c>
      <c r="RYI3" s="111" t="s">
        <v>661</v>
      </c>
      <c r="RYJ3" s="111" t="s">
        <v>661</v>
      </c>
      <c r="RYK3" s="111" t="s">
        <v>661</v>
      </c>
      <c r="RYL3" s="111" t="s">
        <v>661</v>
      </c>
      <c r="RYM3" s="111" t="s">
        <v>661</v>
      </c>
      <c r="RYN3" s="111" t="s">
        <v>661</v>
      </c>
      <c r="RYO3" s="111" t="s">
        <v>661</v>
      </c>
      <c r="RYP3" s="111" t="s">
        <v>661</v>
      </c>
      <c r="RYQ3" s="111" t="s">
        <v>661</v>
      </c>
      <c r="RYR3" s="111" t="s">
        <v>661</v>
      </c>
      <c r="RYS3" s="111" t="s">
        <v>661</v>
      </c>
      <c r="RYT3" s="111" t="s">
        <v>661</v>
      </c>
      <c r="RYU3" s="111" t="s">
        <v>661</v>
      </c>
      <c r="RYV3" s="111" t="s">
        <v>661</v>
      </c>
      <c r="RYW3" s="111" t="s">
        <v>661</v>
      </c>
      <c r="RYX3" s="111" t="s">
        <v>661</v>
      </c>
      <c r="RYY3" s="111" t="s">
        <v>661</v>
      </c>
      <c r="RYZ3" s="111" t="s">
        <v>661</v>
      </c>
      <c r="RZA3" s="111" t="s">
        <v>661</v>
      </c>
      <c r="RZB3" s="111" t="s">
        <v>661</v>
      </c>
      <c r="RZC3" s="111" t="s">
        <v>661</v>
      </c>
      <c r="RZD3" s="111" t="s">
        <v>661</v>
      </c>
      <c r="RZE3" s="111" t="s">
        <v>661</v>
      </c>
      <c r="RZF3" s="111" t="s">
        <v>661</v>
      </c>
      <c r="RZG3" s="111" t="s">
        <v>661</v>
      </c>
      <c r="RZH3" s="111" t="s">
        <v>661</v>
      </c>
      <c r="RZI3" s="111" t="s">
        <v>661</v>
      </c>
      <c r="RZJ3" s="111" t="s">
        <v>661</v>
      </c>
      <c r="RZK3" s="111" t="s">
        <v>661</v>
      </c>
      <c r="RZL3" s="111" t="s">
        <v>661</v>
      </c>
      <c r="RZM3" s="111" t="s">
        <v>661</v>
      </c>
      <c r="RZN3" s="111" t="s">
        <v>661</v>
      </c>
      <c r="RZO3" s="111" t="s">
        <v>661</v>
      </c>
      <c r="RZP3" s="111" t="s">
        <v>661</v>
      </c>
      <c r="RZQ3" s="111" t="s">
        <v>661</v>
      </c>
      <c r="RZR3" s="111" t="s">
        <v>661</v>
      </c>
      <c r="RZS3" s="111" t="s">
        <v>661</v>
      </c>
      <c r="RZT3" s="111" t="s">
        <v>661</v>
      </c>
      <c r="RZU3" s="111" t="s">
        <v>661</v>
      </c>
      <c r="RZV3" s="111" t="s">
        <v>661</v>
      </c>
      <c r="RZW3" s="111" t="s">
        <v>661</v>
      </c>
      <c r="RZX3" s="111" t="s">
        <v>661</v>
      </c>
      <c r="RZY3" s="111" t="s">
        <v>661</v>
      </c>
      <c r="RZZ3" s="111" t="s">
        <v>661</v>
      </c>
      <c r="SAA3" s="111" t="s">
        <v>661</v>
      </c>
      <c r="SAB3" s="111" t="s">
        <v>661</v>
      </c>
      <c r="SAC3" s="111" t="s">
        <v>661</v>
      </c>
      <c r="SAD3" s="111" t="s">
        <v>661</v>
      </c>
      <c r="SAE3" s="111" t="s">
        <v>661</v>
      </c>
      <c r="SAF3" s="111" t="s">
        <v>661</v>
      </c>
      <c r="SAG3" s="111" t="s">
        <v>661</v>
      </c>
      <c r="SAH3" s="111" t="s">
        <v>661</v>
      </c>
      <c r="SAI3" s="111" t="s">
        <v>661</v>
      </c>
      <c r="SAJ3" s="111" t="s">
        <v>661</v>
      </c>
      <c r="SAK3" s="111" t="s">
        <v>661</v>
      </c>
      <c r="SAL3" s="111" t="s">
        <v>661</v>
      </c>
      <c r="SAM3" s="111" t="s">
        <v>661</v>
      </c>
      <c r="SAN3" s="111" t="s">
        <v>661</v>
      </c>
      <c r="SAO3" s="111" t="s">
        <v>661</v>
      </c>
      <c r="SAP3" s="111" t="s">
        <v>661</v>
      </c>
      <c r="SAQ3" s="111" t="s">
        <v>661</v>
      </c>
      <c r="SAR3" s="111" t="s">
        <v>661</v>
      </c>
      <c r="SAS3" s="111" t="s">
        <v>661</v>
      </c>
      <c r="SAT3" s="111" t="s">
        <v>661</v>
      </c>
      <c r="SAU3" s="111" t="s">
        <v>661</v>
      </c>
      <c r="SAV3" s="111" t="s">
        <v>661</v>
      </c>
      <c r="SAW3" s="111" t="s">
        <v>661</v>
      </c>
      <c r="SAX3" s="111" t="s">
        <v>661</v>
      </c>
      <c r="SAY3" s="111" t="s">
        <v>661</v>
      </c>
      <c r="SAZ3" s="111" t="s">
        <v>661</v>
      </c>
      <c r="SBA3" s="111" t="s">
        <v>661</v>
      </c>
      <c r="SBB3" s="111" t="s">
        <v>661</v>
      </c>
      <c r="SBC3" s="111" t="s">
        <v>661</v>
      </c>
      <c r="SBD3" s="111" t="s">
        <v>661</v>
      </c>
      <c r="SBE3" s="111" t="s">
        <v>661</v>
      </c>
      <c r="SBF3" s="111" t="s">
        <v>661</v>
      </c>
      <c r="SBG3" s="111" t="s">
        <v>661</v>
      </c>
      <c r="SBH3" s="111" t="s">
        <v>661</v>
      </c>
      <c r="SBI3" s="111" t="s">
        <v>661</v>
      </c>
      <c r="SBJ3" s="111" t="s">
        <v>661</v>
      </c>
      <c r="SBK3" s="111" t="s">
        <v>661</v>
      </c>
      <c r="SBL3" s="111" t="s">
        <v>661</v>
      </c>
      <c r="SBM3" s="111" t="s">
        <v>661</v>
      </c>
      <c r="SBN3" s="111" t="s">
        <v>661</v>
      </c>
      <c r="SBO3" s="111" t="s">
        <v>661</v>
      </c>
      <c r="SBP3" s="111" t="s">
        <v>661</v>
      </c>
      <c r="SBQ3" s="111" t="s">
        <v>661</v>
      </c>
      <c r="SBR3" s="111" t="s">
        <v>661</v>
      </c>
      <c r="SBS3" s="111" t="s">
        <v>661</v>
      </c>
      <c r="SBT3" s="111" t="s">
        <v>661</v>
      </c>
      <c r="SBU3" s="111" t="s">
        <v>661</v>
      </c>
      <c r="SBV3" s="111" t="s">
        <v>661</v>
      </c>
      <c r="SBW3" s="111" t="s">
        <v>661</v>
      </c>
      <c r="SBX3" s="111" t="s">
        <v>661</v>
      </c>
      <c r="SBY3" s="111" t="s">
        <v>661</v>
      </c>
      <c r="SBZ3" s="111" t="s">
        <v>661</v>
      </c>
      <c r="SCA3" s="111" t="s">
        <v>661</v>
      </c>
      <c r="SCB3" s="111" t="s">
        <v>661</v>
      </c>
      <c r="SCC3" s="111" t="s">
        <v>661</v>
      </c>
      <c r="SCD3" s="111" t="s">
        <v>661</v>
      </c>
      <c r="SCE3" s="111" t="s">
        <v>661</v>
      </c>
      <c r="SCF3" s="111" t="s">
        <v>661</v>
      </c>
      <c r="SCG3" s="111" t="s">
        <v>661</v>
      </c>
      <c r="SCH3" s="111" t="s">
        <v>661</v>
      </c>
      <c r="SCI3" s="111" t="s">
        <v>661</v>
      </c>
      <c r="SCJ3" s="111" t="s">
        <v>661</v>
      </c>
      <c r="SCK3" s="111" t="s">
        <v>661</v>
      </c>
      <c r="SCL3" s="111" t="s">
        <v>661</v>
      </c>
      <c r="SCM3" s="111" t="s">
        <v>661</v>
      </c>
      <c r="SCN3" s="111" t="s">
        <v>661</v>
      </c>
      <c r="SCO3" s="111" t="s">
        <v>661</v>
      </c>
      <c r="SCP3" s="111" t="s">
        <v>661</v>
      </c>
      <c r="SCQ3" s="111" t="s">
        <v>661</v>
      </c>
      <c r="SCR3" s="111" t="s">
        <v>661</v>
      </c>
      <c r="SCS3" s="111" t="s">
        <v>661</v>
      </c>
      <c r="SCT3" s="111" t="s">
        <v>661</v>
      </c>
      <c r="SCU3" s="111" t="s">
        <v>661</v>
      </c>
      <c r="SCV3" s="111" t="s">
        <v>661</v>
      </c>
      <c r="SCW3" s="111" t="s">
        <v>661</v>
      </c>
      <c r="SCX3" s="111" t="s">
        <v>661</v>
      </c>
      <c r="SCY3" s="111" t="s">
        <v>661</v>
      </c>
      <c r="SCZ3" s="111" t="s">
        <v>661</v>
      </c>
      <c r="SDA3" s="111" t="s">
        <v>661</v>
      </c>
      <c r="SDB3" s="111" t="s">
        <v>661</v>
      </c>
      <c r="SDC3" s="111" t="s">
        <v>661</v>
      </c>
      <c r="SDD3" s="111" t="s">
        <v>661</v>
      </c>
      <c r="SDE3" s="111" t="s">
        <v>661</v>
      </c>
      <c r="SDF3" s="111" t="s">
        <v>661</v>
      </c>
      <c r="SDG3" s="111" t="s">
        <v>661</v>
      </c>
      <c r="SDH3" s="111" t="s">
        <v>661</v>
      </c>
      <c r="SDI3" s="111" t="s">
        <v>661</v>
      </c>
      <c r="SDJ3" s="111" t="s">
        <v>661</v>
      </c>
      <c r="SDK3" s="111" t="s">
        <v>661</v>
      </c>
      <c r="SDL3" s="111" t="s">
        <v>661</v>
      </c>
      <c r="SDM3" s="111" t="s">
        <v>661</v>
      </c>
      <c r="SDN3" s="111" t="s">
        <v>661</v>
      </c>
      <c r="SDO3" s="111" t="s">
        <v>661</v>
      </c>
      <c r="SDP3" s="111" t="s">
        <v>661</v>
      </c>
      <c r="SDQ3" s="111" t="s">
        <v>661</v>
      </c>
      <c r="SDR3" s="111" t="s">
        <v>661</v>
      </c>
      <c r="SDS3" s="111" t="s">
        <v>661</v>
      </c>
      <c r="SDT3" s="111" t="s">
        <v>661</v>
      </c>
      <c r="SDU3" s="111" t="s">
        <v>661</v>
      </c>
      <c r="SDV3" s="111" t="s">
        <v>661</v>
      </c>
      <c r="SDW3" s="111" t="s">
        <v>661</v>
      </c>
      <c r="SDX3" s="111" t="s">
        <v>661</v>
      </c>
      <c r="SDY3" s="111" t="s">
        <v>661</v>
      </c>
      <c r="SDZ3" s="111" t="s">
        <v>661</v>
      </c>
      <c r="SEA3" s="111" t="s">
        <v>661</v>
      </c>
      <c r="SEB3" s="111" t="s">
        <v>661</v>
      </c>
      <c r="SEC3" s="111" t="s">
        <v>661</v>
      </c>
      <c r="SED3" s="111" t="s">
        <v>661</v>
      </c>
      <c r="SEE3" s="111" t="s">
        <v>661</v>
      </c>
      <c r="SEF3" s="111" t="s">
        <v>661</v>
      </c>
      <c r="SEG3" s="111" t="s">
        <v>661</v>
      </c>
      <c r="SEH3" s="111" t="s">
        <v>661</v>
      </c>
      <c r="SEI3" s="111" t="s">
        <v>661</v>
      </c>
      <c r="SEJ3" s="111" t="s">
        <v>661</v>
      </c>
      <c r="SEK3" s="111" t="s">
        <v>661</v>
      </c>
      <c r="SEL3" s="111" t="s">
        <v>661</v>
      </c>
      <c r="SEM3" s="111" t="s">
        <v>661</v>
      </c>
      <c r="SEN3" s="111" t="s">
        <v>661</v>
      </c>
      <c r="SEO3" s="111" t="s">
        <v>661</v>
      </c>
      <c r="SEP3" s="111" t="s">
        <v>661</v>
      </c>
      <c r="SEQ3" s="111" t="s">
        <v>661</v>
      </c>
      <c r="SER3" s="111" t="s">
        <v>661</v>
      </c>
      <c r="SES3" s="111" t="s">
        <v>661</v>
      </c>
      <c r="SET3" s="111" t="s">
        <v>661</v>
      </c>
      <c r="SEU3" s="111" t="s">
        <v>661</v>
      </c>
      <c r="SEV3" s="111" t="s">
        <v>661</v>
      </c>
      <c r="SEW3" s="111" t="s">
        <v>661</v>
      </c>
      <c r="SEX3" s="111" t="s">
        <v>661</v>
      </c>
      <c r="SEY3" s="111" t="s">
        <v>661</v>
      </c>
      <c r="SEZ3" s="111" t="s">
        <v>661</v>
      </c>
      <c r="SFA3" s="111" t="s">
        <v>661</v>
      </c>
      <c r="SFB3" s="111" t="s">
        <v>661</v>
      </c>
      <c r="SFC3" s="111" t="s">
        <v>661</v>
      </c>
      <c r="SFD3" s="111" t="s">
        <v>661</v>
      </c>
      <c r="SFE3" s="111" t="s">
        <v>661</v>
      </c>
      <c r="SFF3" s="111" t="s">
        <v>661</v>
      </c>
      <c r="SFG3" s="111" t="s">
        <v>661</v>
      </c>
      <c r="SFH3" s="111" t="s">
        <v>661</v>
      </c>
      <c r="SFI3" s="111" t="s">
        <v>661</v>
      </c>
      <c r="SFJ3" s="111" t="s">
        <v>661</v>
      </c>
      <c r="SFK3" s="111" t="s">
        <v>661</v>
      </c>
      <c r="SFL3" s="111" t="s">
        <v>661</v>
      </c>
      <c r="SFM3" s="111" t="s">
        <v>661</v>
      </c>
      <c r="SFN3" s="111" t="s">
        <v>661</v>
      </c>
      <c r="SFO3" s="111" t="s">
        <v>661</v>
      </c>
      <c r="SFP3" s="111" t="s">
        <v>661</v>
      </c>
      <c r="SFQ3" s="111" t="s">
        <v>661</v>
      </c>
      <c r="SFR3" s="111" t="s">
        <v>661</v>
      </c>
      <c r="SFS3" s="111" t="s">
        <v>661</v>
      </c>
      <c r="SFT3" s="111" t="s">
        <v>661</v>
      </c>
      <c r="SFU3" s="111" t="s">
        <v>661</v>
      </c>
      <c r="SFV3" s="111" t="s">
        <v>661</v>
      </c>
      <c r="SFW3" s="111" t="s">
        <v>661</v>
      </c>
      <c r="SFX3" s="111" t="s">
        <v>661</v>
      </c>
      <c r="SFY3" s="111" t="s">
        <v>661</v>
      </c>
      <c r="SFZ3" s="111" t="s">
        <v>661</v>
      </c>
      <c r="SGA3" s="111" t="s">
        <v>661</v>
      </c>
      <c r="SGB3" s="111" t="s">
        <v>661</v>
      </c>
      <c r="SGC3" s="111" t="s">
        <v>661</v>
      </c>
      <c r="SGD3" s="111" t="s">
        <v>661</v>
      </c>
      <c r="SGE3" s="111" t="s">
        <v>661</v>
      </c>
      <c r="SGF3" s="111" t="s">
        <v>661</v>
      </c>
      <c r="SGG3" s="111" t="s">
        <v>661</v>
      </c>
      <c r="SGH3" s="111" t="s">
        <v>661</v>
      </c>
      <c r="SGI3" s="111" t="s">
        <v>661</v>
      </c>
      <c r="SGJ3" s="111" t="s">
        <v>661</v>
      </c>
      <c r="SGK3" s="111" t="s">
        <v>661</v>
      </c>
      <c r="SGL3" s="111" t="s">
        <v>661</v>
      </c>
      <c r="SGM3" s="111" t="s">
        <v>661</v>
      </c>
      <c r="SGN3" s="111" t="s">
        <v>661</v>
      </c>
      <c r="SGO3" s="111" t="s">
        <v>661</v>
      </c>
      <c r="SGP3" s="111" t="s">
        <v>661</v>
      </c>
      <c r="SGQ3" s="111" t="s">
        <v>661</v>
      </c>
      <c r="SGR3" s="111" t="s">
        <v>661</v>
      </c>
      <c r="SGS3" s="111" t="s">
        <v>661</v>
      </c>
      <c r="SGT3" s="111" t="s">
        <v>661</v>
      </c>
      <c r="SGU3" s="111" t="s">
        <v>661</v>
      </c>
      <c r="SGV3" s="111" t="s">
        <v>661</v>
      </c>
      <c r="SGW3" s="111" t="s">
        <v>661</v>
      </c>
      <c r="SGX3" s="111" t="s">
        <v>661</v>
      </c>
      <c r="SGY3" s="111" t="s">
        <v>661</v>
      </c>
      <c r="SGZ3" s="111" t="s">
        <v>661</v>
      </c>
      <c r="SHA3" s="111" t="s">
        <v>661</v>
      </c>
      <c r="SHB3" s="111" t="s">
        <v>661</v>
      </c>
      <c r="SHC3" s="111" t="s">
        <v>661</v>
      </c>
      <c r="SHD3" s="111" t="s">
        <v>661</v>
      </c>
      <c r="SHE3" s="111" t="s">
        <v>661</v>
      </c>
      <c r="SHF3" s="111" t="s">
        <v>661</v>
      </c>
      <c r="SHG3" s="111" t="s">
        <v>661</v>
      </c>
      <c r="SHH3" s="111" t="s">
        <v>661</v>
      </c>
      <c r="SHI3" s="111" t="s">
        <v>661</v>
      </c>
      <c r="SHJ3" s="111" t="s">
        <v>661</v>
      </c>
      <c r="SHK3" s="111" t="s">
        <v>661</v>
      </c>
      <c r="SHL3" s="111" t="s">
        <v>661</v>
      </c>
      <c r="SHM3" s="111" t="s">
        <v>661</v>
      </c>
      <c r="SHN3" s="111" t="s">
        <v>661</v>
      </c>
      <c r="SHO3" s="111" t="s">
        <v>661</v>
      </c>
      <c r="SHP3" s="111" t="s">
        <v>661</v>
      </c>
      <c r="SHQ3" s="111" t="s">
        <v>661</v>
      </c>
      <c r="SHR3" s="111" t="s">
        <v>661</v>
      </c>
      <c r="SHS3" s="111" t="s">
        <v>661</v>
      </c>
      <c r="SHT3" s="111" t="s">
        <v>661</v>
      </c>
      <c r="SHU3" s="111" t="s">
        <v>661</v>
      </c>
      <c r="SHV3" s="111" t="s">
        <v>661</v>
      </c>
      <c r="SHW3" s="111" t="s">
        <v>661</v>
      </c>
      <c r="SHX3" s="111" t="s">
        <v>661</v>
      </c>
      <c r="SHY3" s="111" t="s">
        <v>661</v>
      </c>
      <c r="SHZ3" s="111" t="s">
        <v>661</v>
      </c>
      <c r="SIA3" s="111" t="s">
        <v>661</v>
      </c>
      <c r="SIB3" s="111" t="s">
        <v>661</v>
      </c>
      <c r="SIC3" s="111" t="s">
        <v>661</v>
      </c>
      <c r="SID3" s="111" t="s">
        <v>661</v>
      </c>
      <c r="SIE3" s="111" t="s">
        <v>661</v>
      </c>
      <c r="SIF3" s="111" t="s">
        <v>661</v>
      </c>
      <c r="SIG3" s="111" t="s">
        <v>661</v>
      </c>
      <c r="SIH3" s="111" t="s">
        <v>661</v>
      </c>
      <c r="SII3" s="111" t="s">
        <v>661</v>
      </c>
      <c r="SIJ3" s="111" t="s">
        <v>661</v>
      </c>
      <c r="SIK3" s="111" t="s">
        <v>661</v>
      </c>
      <c r="SIL3" s="111" t="s">
        <v>661</v>
      </c>
      <c r="SIM3" s="111" t="s">
        <v>661</v>
      </c>
      <c r="SIN3" s="111" t="s">
        <v>661</v>
      </c>
      <c r="SIO3" s="111" t="s">
        <v>661</v>
      </c>
      <c r="SIP3" s="111" t="s">
        <v>661</v>
      </c>
      <c r="SIQ3" s="111" t="s">
        <v>661</v>
      </c>
      <c r="SIR3" s="111" t="s">
        <v>661</v>
      </c>
      <c r="SIS3" s="111" t="s">
        <v>661</v>
      </c>
      <c r="SIT3" s="111" t="s">
        <v>661</v>
      </c>
      <c r="SIU3" s="111" t="s">
        <v>661</v>
      </c>
      <c r="SIV3" s="111" t="s">
        <v>661</v>
      </c>
      <c r="SIW3" s="111" t="s">
        <v>661</v>
      </c>
      <c r="SIX3" s="111" t="s">
        <v>661</v>
      </c>
      <c r="SIY3" s="111" t="s">
        <v>661</v>
      </c>
      <c r="SIZ3" s="111" t="s">
        <v>661</v>
      </c>
      <c r="SJA3" s="111" t="s">
        <v>661</v>
      </c>
      <c r="SJB3" s="111" t="s">
        <v>661</v>
      </c>
      <c r="SJC3" s="111" t="s">
        <v>661</v>
      </c>
      <c r="SJD3" s="111" t="s">
        <v>661</v>
      </c>
      <c r="SJE3" s="111" t="s">
        <v>661</v>
      </c>
      <c r="SJF3" s="111" t="s">
        <v>661</v>
      </c>
      <c r="SJG3" s="111" t="s">
        <v>661</v>
      </c>
      <c r="SJH3" s="111" t="s">
        <v>661</v>
      </c>
      <c r="SJI3" s="111" t="s">
        <v>661</v>
      </c>
      <c r="SJJ3" s="111" t="s">
        <v>661</v>
      </c>
      <c r="SJK3" s="111" t="s">
        <v>661</v>
      </c>
      <c r="SJL3" s="111" t="s">
        <v>661</v>
      </c>
      <c r="SJM3" s="111" t="s">
        <v>661</v>
      </c>
      <c r="SJN3" s="111" t="s">
        <v>661</v>
      </c>
      <c r="SJO3" s="111" t="s">
        <v>661</v>
      </c>
      <c r="SJP3" s="111" t="s">
        <v>661</v>
      </c>
      <c r="SJQ3" s="111" t="s">
        <v>661</v>
      </c>
      <c r="SJR3" s="111" t="s">
        <v>661</v>
      </c>
      <c r="SJS3" s="111" t="s">
        <v>661</v>
      </c>
      <c r="SJT3" s="111" t="s">
        <v>661</v>
      </c>
      <c r="SJU3" s="111" t="s">
        <v>661</v>
      </c>
      <c r="SJV3" s="111" t="s">
        <v>661</v>
      </c>
      <c r="SJW3" s="111" t="s">
        <v>661</v>
      </c>
      <c r="SJX3" s="111" t="s">
        <v>661</v>
      </c>
      <c r="SJY3" s="111" t="s">
        <v>661</v>
      </c>
      <c r="SJZ3" s="111" t="s">
        <v>661</v>
      </c>
      <c r="SKA3" s="111" t="s">
        <v>661</v>
      </c>
      <c r="SKB3" s="111" t="s">
        <v>661</v>
      </c>
      <c r="SKC3" s="111" t="s">
        <v>661</v>
      </c>
      <c r="SKD3" s="111" t="s">
        <v>661</v>
      </c>
      <c r="SKE3" s="111" t="s">
        <v>661</v>
      </c>
      <c r="SKF3" s="111" t="s">
        <v>661</v>
      </c>
      <c r="SKG3" s="111" t="s">
        <v>661</v>
      </c>
      <c r="SKH3" s="111" t="s">
        <v>661</v>
      </c>
      <c r="SKI3" s="111" t="s">
        <v>661</v>
      </c>
      <c r="SKJ3" s="111" t="s">
        <v>661</v>
      </c>
      <c r="SKK3" s="111" t="s">
        <v>661</v>
      </c>
      <c r="SKL3" s="111" t="s">
        <v>661</v>
      </c>
      <c r="SKM3" s="111" t="s">
        <v>661</v>
      </c>
      <c r="SKN3" s="111" t="s">
        <v>661</v>
      </c>
      <c r="SKO3" s="111" t="s">
        <v>661</v>
      </c>
      <c r="SKP3" s="111" t="s">
        <v>661</v>
      </c>
      <c r="SKQ3" s="111" t="s">
        <v>661</v>
      </c>
      <c r="SKR3" s="111" t="s">
        <v>661</v>
      </c>
      <c r="SKS3" s="111" t="s">
        <v>661</v>
      </c>
      <c r="SKT3" s="111" t="s">
        <v>661</v>
      </c>
      <c r="SKU3" s="111" t="s">
        <v>661</v>
      </c>
      <c r="SKV3" s="111" t="s">
        <v>661</v>
      </c>
      <c r="SKW3" s="111" t="s">
        <v>661</v>
      </c>
      <c r="SKX3" s="111" t="s">
        <v>661</v>
      </c>
      <c r="SKY3" s="111" t="s">
        <v>661</v>
      </c>
      <c r="SKZ3" s="111" t="s">
        <v>661</v>
      </c>
      <c r="SLA3" s="111" t="s">
        <v>661</v>
      </c>
      <c r="SLB3" s="111" t="s">
        <v>661</v>
      </c>
      <c r="SLC3" s="111" t="s">
        <v>661</v>
      </c>
      <c r="SLD3" s="111" t="s">
        <v>661</v>
      </c>
      <c r="SLE3" s="111" t="s">
        <v>661</v>
      </c>
      <c r="SLF3" s="111" t="s">
        <v>661</v>
      </c>
      <c r="SLG3" s="111" t="s">
        <v>661</v>
      </c>
      <c r="SLH3" s="111" t="s">
        <v>661</v>
      </c>
      <c r="SLI3" s="111" t="s">
        <v>661</v>
      </c>
      <c r="SLJ3" s="111" t="s">
        <v>661</v>
      </c>
      <c r="SLK3" s="111" t="s">
        <v>661</v>
      </c>
      <c r="SLL3" s="111" t="s">
        <v>661</v>
      </c>
      <c r="SLM3" s="111" t="s">
        <v>661</v>
      </c>
      <c r="SLN3" s="111" t="s">
        <v>661</v>
      </c>
      <c r="SLO3" s="111" t="s">
        <v>661</v>
      </c>
      <c r="SLP3" s="111" t="s">
        <v>661</v>
      </c>
      <c r="SLQ3" s="111" t="s">
        <v>661</v>
      </c>
      <c r="SLR3" s="111" t="s">
        <v>661</v>
      </c>
      <c r="SLS3" s="111" t="s">
        <v>661</v>
      </c>
      <c r="SLT3" s="111" t="s">
        <v>661</v>
      </c>
      <c r="SLU3" s="111" t="s">
        <v>661</v>
      </c>
      <c r="SLV3" s="111" t="s">
        <v>661</v>
      </c>
      <c r="SLW3" s="111" t="s">
        <v>661</v>
      </c>
      <c r="SLX3" s="111" t="s">
        <v>661</v>
      </c>
      <c r="SLY3" s="111" t="s">
        <v>661</v>
      </c>
      <c r="SLZ3" s="111" t="s">
        <v>661</v>
      </c>
      <c r="SMA3" s="111" t="s">
        <v>661</v>
      </c>
      <c r="SMB3" s="111" t="s">
        <v>661</v>
      </c>
      <c r="SMC3" s="111" t="s">
        <v>661</v>
      </c>
      <c r="SMD3" s="111" t="s">
        <v>661</v>
      </c>
      <c r="SME3" s="111" t="s">
        <v>661</v>
      </c>
      <c r="SMF3" s="111" t="s">
        <v>661</v>
      </c>
      <c r="SMG3" s="111" t="s">
        <v>661</v>
      </c>
      <c r="SMH3" s="111" t="s">
        <v>661</v>
      </c>
      <c r="SMI3" s="111" t="s">
        <v>661</v>
      </c>
      <c r="SMJ3" s="111" t="s">
        <v>661</v>
      </c>
      <c r="SMK3" s="111" t="s">
        <v>661</v>
      </c>
      <c r="SML3" s="111" t="s">
        <v>661</v>
      </c>
      <c r="SMM3" s="111" t="s">
        <v>661</v>
      </c>
      <c r="SMN3" s="111" t="s">
        <v>661</v>
      </c>
      <c r="SMO3" s="111" t="s">
        <v>661</v>
      </c>
      <c r="SMP3" s="111" t="s">
        <v>661</v>
      </c>
      <c r="SMQ3" s="111" t="s">
        <v>661</v>
      </c>
      <c r="SMR3" s="111" t="s">
        <v>661</v>
      </c>
      <c r="SMS3" s="111" t="s">
        <v>661</v>
      </c>
      <c r="SMT3" s="111" t="s">
        <v>661</v>
      </c>
      <c r="SMU3" s="111" t="s">
        <v>661</v>
      </c>
      <c r="SMV3" s="111" t="s">
        <v>661</v>
      </c>
      <c r="SMW3" s="111" t="s">
        <v>661</v>
      </c>
      <c r="SMX3" s="111" t="s">
        <v>661</v>
      </c>
      <c r="SMY3" s="111" t="s">
        <v>661</v>
      </c>
      <c r="SMZ3" s="111" t="s">
        <v>661</v>
      </c>
      <c r="SNA3" s="111" t="s">
        <v>661</v>
      </c>
      <c r="SNB3" s="111" t="s">
        <v>661</v>
      </c>
      <c r="SNC3" s="111" t="s">
        <v>661</v>
      </c>
      <c r="SND3" s="111" t="s">
        <v>661</v>
      </c>
      <c r="SNE3" s="111" t="s">
        <v>661</v>
      </c>
      <c r="SNF3" s="111" t="s">
        <v>661</v>
      </c>
      <c r="SNG3" s="111" t="s">
        <v>661</v>
      </c>
      <c r="SNH3" s="111" t="s">
        <v>661</v>
      </c>
      <c r="SNI3" s="111" t="s">
        <v>661</v>
      </c>
      <c r="SNJ3" s="111" t="s">
        <v>661</v>
      </c>
      <c r="SNK3" s="111" t="s">
        <v>661</v>
      </c>
      <c r="SNL3" s="111" t="s">
        <v>661</v>
      </c>
      <c r="SNM3" s="111" t="s">
        <v>661</v>
      </c>
      <c r="SNN3" s="111" t="s">
        <v>661</v>
      </c>
      <c r="SNO3" s="111" t="s">
        <v>661</v>
      </c>
      <c r="SNP3" s="111" t="s">
        <v>661</v>
      </c>
      <c r="SNQ3" s="111" t="s">
        <v>661</v>
      </c>
      <c r="SNR3" s="111" t="s">
        <v>661</v>
      </c>
      <c r="SNS3" s="111" t="s">
        <v>661</v>
      </c>
      <c r="SNT3" s="111" t="s">
        <v>661</v>
      </c>
      <c r="SNU3" s="111" t="s">
        <v>661</v>
      </c>
      <c r="SNV3" s="111" t="s">
        <v>661</v>
      </c>
      <c r="SNW3" s="111" t="s">
        <v>661</v>
      </c>
      <c r="SNX3" s="111" t="s">
        <v>661</v>
      </c>
      <c r="SNY3" s="111" t="s">
        <v>661</v>
      </c>
      <c r="SNZ3" s="111" t="s">
        <v>661</v>
      </c>
      <c r="SOA3" s="111" t="s">
        <v>661</v>
      </c>
      <c r="SOB3" s="111" t="s">
        <v>661</v>
      </c>
      <c r="SOC3" s="111" t="s">
        <v>661</v>
      </c>
      <c r="SOD3" s="111" t="s">
        <v>661</v>
      </c>
      <c r="SOE3" s="111" t="s">
        <v>661</v>
      </c>
      <c r="SOF3" s="111" t="s">
        <v>661</v>
      </c>
      <c r="SOG3" s="111" t="s">
        <v>661</v>
      </c>
      <c r="SOH3" s="111" t="s">
        <v>661</v>
      </c>
      <c r="SOI3" s="111" t="s">
        <v>661</v>
      </c>
      <c r="SOJ3" s="111" t="s">
        <v>661</v>
      </c>
      <c r="SOK3" s="111" t="s">
        <v>661</v>
      </c>
      <c r="SOL3" s="111" t="s">
        <v>661</v>
      </c>
      <c r="SOM3" s="111" t="s">
        <v>661</v>
      </c>
      <c r="SON3" s="111" t="s">
        <v>661</v>
      </c>
      <c r="SOO3" s="111" t="s">
        <v>661</v>
      </c>
      <c r="SOP3" s="111" t="s">
        <v>661</v>
      </c>
      <c r="SOQ3" s="111" t="s">
        <v>661</v>
      </c>
      <c r="SOR3" s="111" t="s">
        <v>661</v>
      </c>
      <c r="SOS3" s="111" t="s">
        <v>661</v>
      </c>
      <c r="SOT3" s="111" t="s">
        <v>661</v>
      </c>
      <c r="SOU3" s="111" t="s">
        <v>661</v>
      </c>
      <c r="SOV3" s="111" t="s">
        <v>661</v>
      </c>
      <c r="SOW3" s="111" t="s">
        <v>661</v>
      </c>
      <c r="SOX3" s="111" t="s">
        <v>661</v>
      </c>
      <c r="SOY3" s="111" t="s">
        <v>661</v>
      </c>
      <c r="SOZ3" s="111" t="s">
        <v>661</v>
      </c>
      <c r="SPA3" s="111" t="s">
        <v>661</v>
      </c>
      <c r="SPB3" s="111" t="s">
        <v>661</v>
      </c>
      <c r="SPC3" s="111" t="s">
        <v>661</v>
      </c>
      <c r="SPD3" s="111" t="s">
        <v>661</v>
      </c>
      <c r="SPE3" s="111" t="s">
        <v>661</v>
      </c>
      <c r="SPF3" s="111" t="s">
        <v>661</v>
      </c>
      <c r="SPG3" s="111" t="s">
        <v>661</v>
      </c>
      <c r="SPH3" s="111" t="s">
        <v>661</v>
      </c>
      <c r="SPI3" s="111" t="s">
        <v>661</v>
      </c>
      <c r="SPJ3" s="111" t="s">
        <v>661</v>
      </c>
      <c r="SPK3" s="111" t="s">
        <v>661</v>
      </c>
      <c r="SPL3" s="111" t="s">
        <v>661</v>
      </c>
      <c r="SPM3" s="111" t="s">
        <v>661</v>
      </c>
      <c r="SPN3" s="111" t="s">
        <v>661</v>
      </c>
      <c r="SPO3" s="111" t="s">
        <v>661</v>
      </c>
      <c r="SPP3" s="111" t="s">
        <v>661</v>
      </c>
      <c r="SPQ3" s="111" t="s">
        <v>661</v>
      </c>
      <c r="SPR3" s="111" t="s">
        <v>661</v>
      </c>
      <c r="SPS3" s="111" t="s">
        <v>661</v>
      </c>
      <c r="SPT3" s="111" t="s">
        <v>661</v>
      </c>
      <c r="SPU3" s="111" t="s">
        <v>661</v>
      </c>
      <c r="SPV3" s="111" t="s">
        <v>661</v>
      </c>
      <c r="SPW3" s="111" t="s">
        <v>661</v>
      </c>
      <c r="SPX3" s="111" t="s">
        <v>661</v>
      </c>
      <c r="SPY3" s="111" t="s">
        <v>661</v>
      </c>
      <c r="SPZ3" s="111" t="s">
        <v>661</v>
      </c>
      <c r="SQA3" s="111" t="s">
        <v>661</v>
      </c>
      <c r="SQB3" s="111" t="s">
        <v>661</v>
      </c>
      <c r="SQC3" s="111" t="s">
        <v>661</v>
      </c>
      <c r="SQD3" s="111" t="s">
        <v>661</v>
      </c>
      <c r="SQE3" s="111" t="s">
        <v>661</v>
      </c>
      <c r="SQF3" s="111" t="s">
        <v>661</v>
      </c>
      <c r="SQG3" s="111" t="s">
        <v>661</v>
      </c>
      <c r="SQH3" s="111" t="s">
        <v>661</v>
      </c>
      <c r="SQI3" s="111" t="s">
        <v>661</v>
      </c>
      <c r="SQJ3" s="111" t="s">
        <v>661</v>
      </c>
      <c r="SQK3" s="111" t="s">
        <v>661</v>
      </c>
      <c r="SQL3" s="111" t="s">
        <v>661</v>
      </c>
      <c r="SQM3" s="111" t="s">
        <v>661</v>
      </c>
      <c r="SQN3" s="111" t="s">
        <v>661</v>
      </c>
      <c r="SQO3" s="111" t="s">
        <v>661</v>
      </c>
      <c r="SQP3" s="111" t="s">
        <v>661</v>
      </c>
      <c r="SQQ3" s="111" t="s">
        <v>661</v>
      </c>
      <c r="SQR3" s="111" t="s">
        <v>661</v>
      </c>
      <c r="SQS3" s="111" t="s">
        <v>661</v>
      </c>
      <c r="SQT3" s="111" t="s">
        <v>661</v>
      </c>
      <c r="SQU3" s="111" t="s">
        <v>661</v>
      </c>
      <c r="SQV3" s="111" t="s">
        <v>661</v>
      </c>
      <c r="SQW3" s="111" t="s">
        <v>661</v>
      </c>
      <c r="SQX3" s="111" t="s">
        <v>661</v>
      </c>
      <c r="SQY3" s="111" t="s">
        <v>661</v>
      </c>
      <c r="SQZ3" s="111" t="s">
        <v>661</v>
      </c>
      <c r="SRA3" s="111" t="s">
        <v>661</v>
      </c>
      <c r="SRB3" s="111" t="s">
        <v>661</v>
      </c>
      <c r="SRC3" s="111" t="s">
        <v>661</v>
      </c>
      <c r="SRD3" s="111" t="s">
        <v>661</v>
      </c>
      <c r="SRE3" s="111" t="s">
        <v>661</v>
      </c>
      <c r="SRF3" s="111" t="s">
        <v>661</v>
      </c>
      <c r="SRG3" s="111" t="s">
        <v>661</v>
      </c>
      <c r="SRH3" s="111" t="s">
        <v>661</v>
      </c>
      <c r="SRI3" s="111" t="s">
        <v>661</v>
      </c>
      <c r="SRJ3" s="111" t="s">
        <v>661</v>
      </c>
      <c r="SRK3" s="111" t="s">
        <v>661</v>
      </c>
      <c r="SRL3" s="111" t="s">
        <v>661</v>
      </c>
      <c r="SRM3" s="111" t="s">
        <v>661</v>
      </c>
      <c r="SRN3" s="111" t="s">
        <v>661</v>
      </c>
      <c r="SRO3" s="111" t="s">
        <v>661</v>
      </c>
      <c r="SRP3" s="111" t="s">
        <v>661</v>
      </c>
      <c r="SRQ3" s="111" t="s">
        <v>661</v>
      </c>
      <c r="SRR3" s="111" t="s">
        <v>661</v>
      </c>
      <c r="SRS3" s="111" t="s">
        <v>661</v>
      </c>
      <c r="SRT3" s="111" t="s">
        <v>661</v>
      </c>
      <c r="SRU3" s="111" t="s">
        <v>661</v>
      </c>
      <c r="SRV3" s="111" t="s">
        <v>661</v>
      </c>
      <c r="SRW3" s="111" t="s">
        <v>661</v>
      </c>
      <c r="SRX3" s="111" t="s">
        <v>661</v>
      </c>
      <c r="SRY3" s="111" t="s">
        <v>661</v>
      </c>
      <c r="SRZ3" s="111" t="s">
        <v>661</v>
      </c>
      <c r="SSA3" s="111" t="s">
        <v>661</v>
      </c>
      <c r="SSB3" s="111" t="s">
        <v>661</v>
      </c>
      <c r="SSC3" s="111" t="s">
        <v>661</v>
      </c>
      <c r="SSD3" s="111" t="s">
        <v>661</v>
      </c>
      <c r="SSE3" s="111" t="s">
        <v>661</v>
      </c>
      <c r="SSF3" s="111" t="s">
        <v>661</v>
      </c>
      <c r="SSG3" s="111" t="s">
        <v>661</v>
      </c>
      <c r="SSH3" s="111" t="s">
        <v>661</v>
      </c>
      <c r="SSI3" s="111" t="s">
        <v>661</v>
      </c>
      <c r="SSJ3" s="111" t="s">
        <v>661</v>
      </c>
      <c r="SSK3" s="111" t="s">
        <v>661</v>
      </c>
      <c r="SSL3" s="111" t="s">
        <v>661</v>
      </c>
      <c r="SSM3" s="111" t="s">
        <v>661</v>
      </c>
      <c r="SSN3" s="111" t="s">
        <v>661</v>
      </c>
      <c r="SSO3" s="111" t="s">
        <v>661</v>
      </c>
      <c r="SSP3" s="111" t="s">
        <v>661</v>
      </c>
      <c r="SSQ3" s="111" t="s">
        <v>661</v>
      </c>
      <c r="SSR3" s="111" t="s">
        <v>661</v>
      </c>
      <c r="SSS3" s="111" t="s">
        <v>661</v>
      </c>
      <c r="SST3" s="111" t="s">
        <v>661</v>
      </c>
      <c r="SSU3" s="111" t="s">
        <v>661</v>
      </c>
      <c r="SSV3" s="111" t="s">
        <v>661</v>
      </c>
      <c r="SSW3" s="111" t="s">
        <v>661</v>
      </c>
      <c r="SSX3" s="111" t="s">
        <v>661</v>
      </c>
      <c r="SSY3" s="111" t="s">
        <v>661</v>
      </c>
      <c r="SSZ3" s="111" t="s">
        <v>661</v>
      </c>
      <c r="STA3" s="111" t="s">
        <v>661</v>
      </c>
      <c r="STB3" s="111" t="s">
        <v>661</v>
      </c>
      <c r="STC3" s="111" t="s">
        <v>661</v>
      </c>
      <c r="STD3" s="111" t="s">
        <v>661</v>
      </c>
      <c r="STE3" s="111" t="s">
        <v>661</v>
      </c>
      <c r="STF3" s="111" t="s">
        <v>661</v>
      </c>
      <c r="STG3" s="111" t="s">
        <v>661</v>
      </c>
      <c r="STH3" s="111" t="s">
        <v>661</v>
      </c>
      <c r="STI3" s="111" t="s">
        <v>661</v>
      </c>
      <c r="STJ3" s="111" t="s">
        <v>661</v>
      </c>
      <c r="STK3" s="111" t="s">
        <v>661</v>
      </c>
      <c r="STL3" s="111" t="s">
        <v>661</v>
      </c>
      <c r="STM3" s="111" t="s">
        <v>661</v>
      </c>
      <c r="STN3" s="111" t="s">
        <v>661</v>
      </c>
      <c r="STO3" s="111" t="s">
        <v>661</v>
      </c>
      <c r="STP3" s="111" t="s">
        <v>661</v>
      </c>
      <c r="STQ3" s="111" t="s">
        <v>661</v>
      </c>
      <c r="STR3" s="111" t="s">
        <v>661</v>
      </c>
      <c r="STS3" s="111" t="s">
        <v>661</v>
      </c>
      <c r="STT3" s="111" t="s">
        <v>661</v>
      </c>
      <c r="STU3" s="111" t="s">
        <v>661</v>
      </c>
      <c r="STV3" s="111" t="s">
        <v>661</v>
      </c>
      <c r="STW3" s="111" t="s">
        <v>661</v>
      </c>
      <c r="STX3" s="111" t="s">
        <v>661</v>
      </c>
      <c r="STY3" s="111" t="s">
        <v>661</v>
      </c>
      <c r="STZ3" s="111" t="s">
        <v>661</v>
      </c>
      <c r="SUA3" s="111" t="s">
        <v>661</v>
      </c>
      <c r="SUB3" s="111" t="s">
        <v>661</v>
      </c>
      <c r="SUC3" s="111" t="s">
        <v>661</v>
      </c>
      <c r="SUD3" s="111" t="s">
        <v>661</v>
      </c>
      <c r="SUE3" s="111" t="s">
        <v>661</v>
      </c>
      <c r="SUF3" s="111" t="s">
        <v>661</v>
      </c>
      <c r="SUG3" s="111" t="s">
        <v>661</v>
      </c>
      <c r="SUH3" s="111" t="s">
        <v>661</v>
      </c>
      <c r="SUI3" s="111" t="s">
        <v>661</v>
      </c>
      <c r="SUJ3" s="111" t="s">
        <v>661</v>
      </c>
      <c r="SUK3" s="111" t="s">
        <v>661</v>
      </c>
      <c r="SUL3" s="111" t="s">
        <v>661</v>
      </c>
      <c r="SUM3" s="111" t="s">
        <v>661</v>
      </c>
      <c r="SUN3" s="111" t="s">
        <v>661</v>
      </c>
      <c r="SUO3" s="111" t="s">
        <v>661</v>
      </c>
      <c r="SUP3" s="111" t="s">
        <v>661</v>
      </c>
      <c r="SUQ3" s="111" t="s">
        <v>661</v>
      </c>
      <c r="SUR3" s="111" t="s">
        <v>661</v>
      </c>
      <c r="SUS3" s="111" t="s">
        <v>661</v>
      </c>
      <c r="SUT3" s="111" t="s">
        <v>661</v>
      </c>
      <c r="SUU3" s="111" t="s">
        <v>661</v>
      </c>
      <c r="SUV3" s="111" t="s">
        <v>661</v>
      </c>
      <c r="SUW3" s="111" t="s">
        <v>661</v>
      </c>
      <c r="SUX3" s="111" t="s">
        <v>661</v>
      </c>
      <c r="SUY3" s="111" t="s">
        <v>661</v>
      </c>
      <c r="SUZ3" s="111" t="s">
        <v>661</v>
      </c>
      <c r="SVA3" s="111" t="s">
        <v>661</v>
      </c>
      <c r="SVB3" s="111" t="s">
        <v>661</v>
      </c>
      <c r="SVC3" s="111" t="s">
        <v>661</v>
      </c>
      <c r="SVD3" s="111" t="s">
        <v>661</v>
      </c>
      <c r="SVE3" s="111" t="s">
        <v>661</v>
      </c>
      <c r="SVF3" s="111" t="s">
        <v>661</v>
      </c>
      <c r="SVG3" s="111" t="s">
        <v>661</v>
      </c>
      <c r="SVH3" s="111" t="s">
        <v>661</v>
      </c>
      <c r="SVI3" s="111" t="s">
        <v>661</v>
      </c>
      <c r="SVJ3" s="111" t="s">
        <v>661</v>
      </c>
      <c r="SVK3" s="111" t="s">
        <v>661</v>
      </c>
      <c r="SVL3" s="111" t="s">
        <v>661</v>
      </c>
      <c r="SVM3" s="111" t="s">
        <v>661</v>
      </c>
      <c r="SVN3" s="111" t="s">
        <v>661</v>
      </c>
      <c r="SVO3" s="111" t="s">
        <v>661</v>
      </c>
      <c r="SVP3" s="111" t="s">
        <v>661</v>
      </c>
      <c r="SVQ3" s="111" t="s">
        <v>661</v>
      </c>
      <c r="SVR3" s="111" t="s">
        <v>661</v>
      </c>
      <c r="SVS3" s="111" t="s">
        <v>661</v>
      </c>
      <c r="SVT3" s="111" t="s">
        <v>661</v>
      </c>
      <c r="SVU3" s="111" t="s">
        <v>661</v>
      </c>
      <c r="SVV3" s="111" t="s">
        <v>661</v>
      </c>
      <c r="SVW3" s="111" t="s">
        <v>661</v>
      </c>
      <c r="SVX3" s="111" t="s">
        <v>661</v>
      </c>
      <c r="SVY3" s="111" t="s">
        <v>661</v>
      </c>
      <c r="SVZ3" s="111" t="s">
        <v>661</v>
      </c>
      <c r="SWA3" s="111" t="s">
        <v>661</v>
      </c>
      <c r="SWB3" s="111" t="s">
        <v>661</v>
      </c>
      <c r="SWC3" s="111" t="s">
        <v>661</v>
      </c>
      <c r="SWD3" s="111" t="s">
        <v>661</v>
      </c>
      <c r="SWE3" s="111" t="s">
        <v>661</v>
      </c>
      <c r="SWF3" s="111" t="s">
        <v>661</v>
      </c>
      <c r="SWG3" s="111" t="s">
        <v>661</v>
      </c>
      <c r="SWH3" s="111" t="s">
        <v>661</v>
      </c>
      <c r="SWI3" s="111" t="s">
        <v>661</v>
      </c>
      <c r="SWJ3" s="111" t="s">
        <v>661</v>
      </c>
      <c r="SWK3" s="111" t="s">
        <v>661</v>
      </c>
      <c r="SWL3" s="111" t="s">
        <v>661</v>
      </c>
      <c r="SWM3" s="111" t="s">
        <v>661</v>
      </c>
      <c r="SWN3" s="111" t="s">
        <v>661</v>
      </c>
      <c r="SWO3" s="111" t="s">
        <v>661</v>
      </c>
      <c r="SWP3" s="111" t="s">
        <v>661</v>
      </c>
      <c r="SWQ3" s="111" t="s">
        <v>661</v>
      </c>
      <c r="SWR3" s="111" t="s">
        <v>661</v>
      </c>
      <c r="SWS3" s="111" t="s">
        <v>661</v>
      </c>
      <c r="SWT3" s="111" t="s">
        <v>661</v>
      </c>
      <c r="SWU3" s="111" t="s">
        <v>661</v>
      </c>
      <c r="SWV3" s="111" t="s">
        <v>661</v>
      </c>
      <c r="SWW3" s="111" t="s">
        <v>661</v>
      </c>
      <c r="SWX3" s="111" t="s">
        <v>661</v>
      </c>
      <c r="SWY3" s="111" t="s">
        <v>661</v>
      </c>
      <c r="SWZ3" s="111" t="s">
        <v>661</v>
      </c>
      <c r="SXA3" s="111" t="s">
        <v>661</v>
      </c>
      <c r="SXB3" s="111" t="s">
        <v>661</v>
      </c>
      <c r="SXC3" s="111" t="s">
        <v>661</v>
      </c>
      <c r="SXD3" s="111" t="s">
        <v>661</v>
      </c>
      <c r="SXE3" s="111" t="s">
        <v>661</v>
      </c>
      <c r="SXF3" s="111" t="s">
        <v>661</v>
      </c>
      <c r="SXG3" s="111" t="s">
        <v>661</v>
      </c>
      <c r="SXH3" s="111" t="s">
        <v>661</v>
      </c>
      <c r="SXI3" s="111" t="s">
        <v>661</v>
      </c>
      <c r="SXJ3" s="111" t="s">
        <v>661</v>
      </c>
      <c r="SXK3" s="111" t="s">
        <v>661</v>
      </c>
      <c r="SXL3" s="111" t="s">
        <v>661</v>
      </c>
      <c r="SXM3" s="111" t="s">
        <v>661</v>
      </c>
      <c r="SXN3" s="111" t="s">
        <v>661</v>
      </c>
      <c r="SXO3" s="111" t="s">
        <v>661</v>
      </c>
      <c r="SXP3" s="111" t="s">
        <v>661</v>
      </c>
      <c r="SXQ3" s="111" t="s">
        <v>661</v>
      </c>
      <c r="SXR3" s="111" t="s">
        <v>661</v>
      </c>
      <c r="SXS3" s="111" t="s">
        <v>661</v>
      </c>
      <c r="SXT3" s="111" t="s">
        <v>661</v>
      </c>
      <c r="SXU3" s="111" t="s">
        <v>661</v>
      </c>
      <c r="SXV3" s="111" t="s">
        <v>661</v>
      </c>
      <c r="SXW3" s="111" t="s">
        <v>661</v>
      </c>
      <c r="SXX3" s="111" t="s">
        <v>661</v>
      </c>
      <c r="SXY3" s="111" t="s">
        <v>661</v>
      </c>
      <c r="SXZ3" s="111" t="s">
        <v>661</v>
      </c>
      <c r="SYA3" s="111" t="s">
        <v>661</v>
      </c>
      <c r="SYB3" s="111" t="s">
        <v>661</v>
      </c>
      <c r="SYC3" s="111" t="s">
        <v>661</v>
      </c>
      <c r="SYD3" s="111" t="s">
        <v>661</v>
      </c>
      <c r="SYE3" s="111" t="s">
        <v>661</v>
      </c>
      <c r="SYF3" s="111" t="s">
        <v>661</v>
      </c>
      <c r="SYG3" s="111" t="s">
        <v>661</v>
      </c>
      <c r="SYH3" s="111" t="s">
        <v>661</v>
      </c>
      <c r="SYI3" s="111" t="s">
        <v>661</v>
      </c>
      <c r="SYJ3" s="111" t="s">
        <v>661</v>
      </c>
      <c r="SYK3" s="111" t="s">
        <v>661</v>
      </c>
      <c r="SYL3" s="111" t="s">
        <v>661</v>
      </c>
      <c r="SYM3" s="111" t="s">
        <v>661</v>
      </c>
      <c r="SYN3" s="111" t="s">
        <v>661</v>
      </c>
      <c r="SYO3" s="111" t="s">
        <v>661</v>
      </c>
      <c r="SYP3" s="111" t="s">
        <v>661</v>
      </c>
      <c r="SYQ3" s="111" t="s">
        <v>661</v>
      </c>
      <c r="SYR3" s="111" t="s">
        <v>661</v>
      </c>
      <c r="SYS3" s="111" t="s">
        <v>661</v>
      </c>
      <c r="SYT3" s="111" t="s">
        <v>661</v>
      </c>
      <c r="SYU3" s="111" t="s">
        <v>661</v>
      </c>
      <c r="SYV3" s="111" t="s">
        <v>661</v>
      </c>
      <c r="SYW3" s="111" t="s">
        <v>661</v>
      </c>
      <c r="SYX3" s="111" t="s">
        <v>661</v>
      </c>
      <c r="SYY3" s="111" t="s">
        <v>661</v>
      </c>
      <c r="SYZ3" s="111" t="s">
        <v>661</v>
      </c>
      <c r="SZA3" s="111" t="s">
        <v>661</v>
      </c>
      <c r="SZB3" s="111" t="s">
        <v>661</v>
      </c>
      <c r="SZC3" s="111" t="s">
        <v>661</v>
      </c>
      <c r="SZD3" s="111" t="s">
        <v>661</v>
      </c>
      <c r="SZE3" s="111" t="s">
        <v>661</v>
      </c>
      <c r="SZF3" s="111" t="s">
        <v>661</v>
      </c>
      <c r="SZG3" s="111" t="s">
        <v>661</v>
      </c>
      <c r="SZH3" s="111" t="s">
        <v>661</v>
      </c>
      <c r="SZI3" s="111" t="s">
        <v>661</v>
      </c>
      <c r="SZJ3" s="111" t="s">
        <v>661</v>
      </c>
      <c r="SZK3" s="111" t="s">
        <v>661</v>
      </c>
      <c r="SZL3" s="111" t="s">
        <v>661</v>
      </c>
      <c r="SZM3" s="111" t="s">
        <v>661</v>
      </c>
      <c r="SZN3" s="111" t="s">
        <v>661</v>
      </c>
      <c r="SZO3" s="111" t="s">
        <v>661</v>
      </c>
      <c r="SZP3" s="111" t="s">
        <v>661</v>
      </c>
      <c r="SZQ3" s="111" t="s">
        <v>661</v>
      </c>
      <c r="SZR3" s="111" t="s">
        <v>661</v>
      </c>
      <c r="SZS3" s="111" t="s">
        <v>661</v>
      </c>
      <c r="SZT3" s="111" t="s">
        <v>661</v>
      </c>
      <c r="SZU3" s="111" t="s">
        <v>661</v>
      </c>
      <c r="SZV3" s="111" t="s">
        <v>661</v>
      </c>
      <c r="SZW3" s="111" t="s">
        <v>661</v>
      </c>
      <c r="SZX3" s="111" t="s">
        <v>661</v>
      </c>
      <c r="SZY3" s="111" t="s">
        <v>661</v>
      </c>
      <c r="SZZ3" s="111" t="s">
        <v>661</v>
      </c>
      <c r="TAA3" s="111" t="s">
        <v>661</v>
      </c>
      <c r="TAB3" s="111" t="s">
        <v>661</v>
      </c>
      <c r="TAC3" s="111" t="s">
        <v>661</v>
      </c>
      <c r="TAD3" s="111" t="s">
        <v>661</v>
      </c>
      <c r="TAE3" s="111" t="s">
        <v>661</v>
      </c>
      <c r="TAF3" s="111" t="s">
        <v>661</v>
      </c>
      <c r="TAG3" s="111" t="s">
        <v>661</v>
      </c>
      <c r="TAH3" s="111" t="s">
        <v>661</v>
      </c>
      <c r="TAI3" s="111" t="s">
        <v>661</v>
      </c>
      <c r="TAJ3" s="111" t="s">
        <v>661</v>
      </c>
      <c r="TAK3" s="111" t="s">
        <v>661</v>
      </c>
      <c r="TAL3" s="111" t="s">
        <v>661</v>
      </c>
      <c r="TAM3" s="111" t="s">
        <v>661</v>
      </c>
      <c r="TAN3" s="111" t="s">
        <v>661</v>
      </c>
      <c r="TAO3" s="111" t="s">
        <v>661</v>
      </c>
      <c r="TAP3" s="111" t="s">
        <v>661</v>
      </c>
      <c r="TAQ3" s="111" t="s">
        <v>661</v>
      </c>
      <c r="TAR3" s="111" t="s">
        <v>661</v>
      </c>
      <c r="TAS3" s="111" t="s">
        <v>661</v>
      </c>
      <c r="TAT3" s="111" t="s">
        <v>661</v>
      </c>
      <c r="TAU3" s="111" t="s">
        <v>661</v>
      </c>
      <c r="TAV3" s="111" t="s">
        <v>661</v>
      </c>
      <c r="TAW3" s="111" t="s">
        <v>661</v>
      </c>
      <c r="TAX3" s="111" t="s">
        <v>661</v>
      </c>
      <c r="TAY3" s="111" t="s">
        <v>661</v>
      </c>
      <c r="TAZ3" s="111" t="s">
        <v>661</v>
      </c>
      <c r="TBA3" s="111" t="s">
        <v>661</v>
      </c>
      <c r="TBB3" s="111" t="s">
        <v>661</v>
      </c>
      <c r="TBC3" s="111" t="s">
        <v>661</v>
      </c>
      <c r="TBD3" s="111" t="s">
        <v>661</v>
      </c>
      <c r="TBE3" s="111" t="s">
        <v>661</v>
      </c>
      <c r="TBF3" s="111" t="s">
        <v>661</v>
      </c>
      <c r="TBG3" s="111" t="s">
        <v>661</v>
      </c>
      <c r="TBH3" s="111" t="s">
        <v>661</v>
      </c>
      <c r="TBI3" s="111" t="s">
        <v>661</v>
      </c>
      <c r="TBJ3" s="111" t="s">
        <v>661</v>
      </c>
      <c r="TBK3" s="111" t="s">
        <v>661</v>
      </c>
      <c r="TBL3" s="111" t="s">
        <v>661</v>
      </c>
      <c r="TBM3" s="111" t="s">
        <v>661</v>
      </c>
      <c r="TBN3" s="111" t="s">
        <v>661</v>
      </c>
      <c r="TBO3" s="111" t="s">
        <v>661</v>
      </c>
      <c r="TBP3" s="111" t="s">
        <v>661</v>
      </c>
      <c r="TBQ3" s="111" t="s">
        <v>661</v>
      </c>
      <c r="TBR3" s="111" t="s">
        <v>661</v>
      </c>
      <c r="TBS3" s="111" t="s">
        <v>661</v>
      </c>
      <c r="TBT3" s="111" t="s">
        <v>661</v>
      </c>
      <c r="TBU3" s="111" t="s">
        <v>661</v>
      </c>
      <c r="TBV3" s="111" t="s">
        <v>661</v>
      </c>
      <c r="TBW3" s="111" t="s">
        <v>661</v>
      </c>
      <c r="TBX3" s="111" t="s">
        <v>661</v>
      </c>
      <c r="TBY3" s="111" t="s">
        <v>661</v>
      </c>
      <c r="TBZ3" s="111" t="s">
        <v>661</v>
      </c>
      <c r="TCA3" s="111" t="s">
        <v>661</v>
      </c>
      <c r="TCB3" s="111" t="s">
        <v>661</v>
      </c>
      <c r="TCC3" s="111" t="s">
        <v>661</v>
      </c>
      <c r="TCD3" s="111" t="s">
        <v>661</v>
      </c>
      <c r="TCE3" s="111" t="s">
        <v>661</v>
      </c>
      <c r="TCF3" s="111" t="s">
        <v>661</v>
      </c>
      <c r="TCG3" s="111" t="s">
        <v>661</v>
      </c>
      <c r="TCH3" s="111" t="s">
        <v>661</v>
      </c>
      <c r="TCI3" s="111" t="s">
        <v>661</v>
      </c>
      <c r="TCJ3" s="111" t="s">
        <v>661</v>
      </c>
      <c r="TCK3" s="111" t="s">
        <v>661</v>
      </c>
      <c r="TCL3" s="111" t="s">
        <v>661</v>
      </c>
      <c r="TCM3" s="111" t="s">
        <v>661</v>
      </c>
      <c r="TCN3" s="111" t="s">
        <v>661</v>
      </c>
      <c r="TCO3" s="111" t="s">
        <v>661</v>
      </c>
      <c r="TCP3" s="111" t="s">
        <v>661</v>
      </c>
      <c r="TCQ3" s="111" t="s">
        <v>661</v>
      </c>
      <c r="TCR3" s="111" t="s">
        <v>661</v>
      </c>
      <c r="TCS3" s="111" t="s">
        <v>661</v>
      </c>
      <c r="TCT3" s="111" t="s">
        <v>661</v>
      </c>
      <c r="TCU3" s="111" t="s">
        <v>661</v>
      </c>
      <c r="TCV3" s="111" t="s">
        <v>661</v>
      </c>
      <c r="TCW3" s="111" t="s">
        <v>661</v>
      </c>
      <c r="TCX3" s="111" t="s">
        <v>661</v>
      </c>
      <c r="TCY3" s="111" t="s">
        <v>661</v>
      </c>
      <c r="TCZ3" s="111" t="s">
        <v>661</v>
      </c>
      <c r="TDA3" s="111" t="s">
        <v>661</v>
      </c>
      <c r="TDB3" s="111" t="s">
        <v>661</v>
      </c>
      <c r="TDC3" s="111" t="s">
        <v>661</v>
      </c>
      <c r="TDD3" s="111" t="s">
        <v>661</v>
      </c>
      <c r="TDE3" s="111" t="s">
        <v>661</v>
      </c>
      <c r="TDF3" s="111" t="s">
        <v>661</v>
      </c>
      <c r="TDG3" s="111" t="s">
        <v>661</v>
      </c>
      <c r="TDH3" s="111" t="s">
        <v>661</v>
      </c>
      <c r="TDI3" s="111" t="s">
        <v>661</v>
      </c>
      <c r="TDJ3" s="111" t="s">
        <v>661</v>
      </c>
      <c r="TDK3" s="111" t="s">
        <v>661</v>
      </c>
      <c r="TDL3" s="111" t="s">
        <v>661</v>
      </c>
      <c r="TDM3" s="111" t="s">
        <v>661</v>
      </c>
      <c r="TDN3" s="111" t="s">
        <v>661</v>
      </c>
      <c r="TDO3" s="111" t="s">
        <v>661</v>
      </c>
      <c r="TDP3" s="111" t="s">
        <v>661</v>
      </c>
      <c r="TDQ3" s="111" t="s">
        <v>661</v>
      </c>
      <c r="TDR3" s="111" t="s">
        <v>661</v>
      </c>
      <c r="TDS3" s="111" t="s">
        <v>661</v>
      </c>
      <c r="TDT3" s="111" t="s">
        <v>661</v>
      </c>
      <c r="TDU3" s="111" t="s">
        <v>661</v>
      </c>
      <c r="TDV3" s="111" t="s">
        <v>661</v>
      </c>
      <c r="TDW3" s="111" t="s">
        <v>661</v>
      </c>
      <c r="TDX3" s="111" t="s">
        <v>661</v>
      </c>
      <c r="TDY3" s="111" t="s">
        <v>661</v>
      </c>
      <c r="TDZ3" s="111" t="s">
        <v>661</v>
      </c>
      <c r="TEA3" s="111" t="s">
        <v>661</v>
      </c>
      <c r="TEB3" s="111" t="s">
        <v>661</v>
      </c>
      <c r="TEC3" s="111" t="s">
        <v>661</v>
      </c>
      <c r="TED3" s="111" t="s">
        <v>661</v>
      </c>
      <c r="TEE3" s="111" t="s">
        <v>661</v>
      </c>
      <c r="TEF3" s="111" t="s">
        <v>661</v>
      </c>
      <c r="TEG3" s="111" t="s">
        <v>661</v>
      </c>
      <c r="TEH3" s="111" t="s">
        <v>661</v>
      </c>
      <c r="TEI3" s="111" t="s">
        <v>661</v>
      </c>
      <c r="TEJ3" s="111" t="s">
        <v>661</v>
      </c>
      <c r="TEK3" s="111" t="s">
        <v>661</v>
      </c>
      <c r="TEL3" s="111" t="s">
        <v>661</v>
      </c>
      <c r="TEM3" s="111" t="s">
        <v>661</v>
      </c>
      <c r="TEN3" s="111" t="s">
        <v>661</v>
      </c>
      <c r="TEO3" s="111" t="s">
        <v>661</v>
      </c>
      <c r="TEP3" s="111" t="s">
        <v>661</v>
      </c>
      <c r="TEQ3" s="111" t="s">
        <v>661</v>
      </c>
      <c r="TER3" s="111" t="s">
        <v>661</v>
      </c>
      <c r="TES3" s="111" t="s">
        <v>661</v>
      </c>
      <c r="TET3" s="111" t="s">
        <v>661</v>
      </c>
      <c r="TEU3" s="111" t="s">
        <v>661</v>
      </c>
      <c r="TEV3" s="111" t="s">
        <v>661</v>
      </c>
      <c r="TEW3" s="111" t="s">
        <v>661</v>
      </c>
      <c r="TEX3" s="111" t="s">
        <v>661</v>
      </c>
      <c r="TEY3" s="111" t="s">
        <v>661</v>
      </c>
      <c r="TEZ3" s="111" t="s">
        <v>661</v>
      </c>
      <c r="TFA3" s="111" t="s">
        <v>661</v>
      </c>
      <c r="TFB3" s="111" t="s">
        <v>661</v>
      </c>
      <c r="TFC3" s="111" t="s">
        <v>661</v>
      </c>
      <c r="TFD3" s="111" t="s">
        <v>661</v>
      </c>
      <c r="TFE3" s="111" t="s">
        <v>661</v>
      </c>
      <c r="TFF3" s="111" t="s">
        <v>661</v>
      </c>
      <c r="TFG3" s="111" t="s">
        <v>661</v>
      </c>
      <c r="TFH3" s="111" t="s">
        <v>661</v>
      </c>
      <c r="TFI3" s="111" t="s">
        <v>661</v>
      </c>
      <c r="TFJ3" s="111" t="s">
        <v>661</v>
      </c>
      <c r="TFK3" s="111" t="s">
        <v>661</v>
      </c>
      <c r="TFL3" s="111" t="s">
        <v>661</v>
      </c>
      <c r="TFM3" s="111" t="s">
        <v>661</v>
      </c>
      <c r="TFN3" s="111" t="s">
        <v>661</v>
      </c>
      <c r="TFO3" s="111" t="s">
        <v>661</v>
      </c>
      <c r="TFP3" s="111" t="s">
        <v>661</v>
      </c>
      <c r="TFQ3" s="111" t="s">
        <v>661</v>
      </c>
      <c r="TFR3" s="111" t="s">
        <v>661</v>
      </c>
      <c r="TFS3" s="111" t="s">
        <v>661</v>
      </c>
      <c r="TFT3" s="111" t="s">
        <v>661</v>
      </c>
      <c r="TFU3" s="111" t="s">
        <v>661</v>
      </c>
      <c r="TFV3" s="111" t="s">
        <v>661</v>
      </c>
      <c r="TFW3" s="111" t="s">
        <v>661</v>
      </c>
      <c r="TFX3" s="111" t="s">
        <v>661</v>
      </c>
      <c r="TFY3" s="111" t="s">
        <v>661</v>
      </c>
      <c r="TFZ3" s="111" t="s">
        <v>661</v>
      </c>
      <c r="TGA3" s="111" t="s">
        <v>661</v>
      </c>
      <c r="TGB3" s="111" t="s">
        <v>661</v>
      </c>
      <c r="TGC3" s="111" t="s">
        <v>661</v>
      </c>
      <c r="TGD3" s="111" t="s">
        <v>661</v>
      </c>
      <c r="TGE3" s="111" t="s">
        <v>661</v>
      </c>
      <c r="TGF3" s="111" t="s">
        <v>661</v>
      </c>
      <c r="TGG3" s="111" t="s">
        <v>661</v>
      </c>
      <c r="TGH3" s="111" t="s">
        <v>661</v>
      </c>
      <c r="TGI3" s="111" t="s">
        <v>661</v>
      </c>
      <c r="TGJ3" s="111" t="s">
        <v>661</v>
      </c>
      <c r="TGK3" s="111" t="s">
        <v>661</v>
      </c>
      <c r="TGL3" s="111" t="s">
        <v>661</v>
      </c>
      <c r="TGM3" s="111" t="s">
        <v>661</v>
      </c>
      <c r="TGN3" s="111" t="s">
        <v>661</v>
      </c>
      <c r="TGO3" s="111" t="s">
        <v>661</v>
      </c>
      <c r="TGP3" s="111" t="s">
        <v>661</v>
      </c>
      <c r="TGQ3" s="111" t="s">
        <v>661</v>
      </c>
      <c r="TGR3" s="111" t="s">
        <v>661</v>
      </c>
      <c r="TGS3" s="111" t="s">
        <v>661</v>
      </c>
      <c r="TGT3" s="111" t="s">
        <v>661</v>
      </c>
      <c r="TGU3" s="111" t="s">
        <v>661</v>
      </c>
      <c r="TGV3" s="111" t="s">
        <v>661</v>
      </c>
      <c r="TGW3" s="111" t="s">
        <v>661</v>
      </c>
      <c r="TGX3" s="111" t="s">
        <v>661</v>
      </c>
      <c r="TGY3" s="111" t="s">
        <v>661</v>
      </c>
      <c r="TGZ3" s="111" t="s">
        <v>661</v>
      </c>
      <c r="THA3" s="111" t="s">
        <v>661</v>
      </c>
      <c r="THB3" s="111" t="s">
        <v>661</v>
      </c>
      <c r="THC3" s="111" t="s">
        <v>661</v>
      </c>
      <c r="THD3" s="111" t="s">
        <v>661</v>
      </c>
      <c r="THE3" s="111" t="s">
        <v>661</v>
      </c>
      <c r="THF3" s="111" t="s">
        <v>661</v>
      </c>
      <c r="THG3" s="111" t="s">
        <v>661</v>
      </c>
      <c r="THH3" s="111" t="s">
        <v>661</v>
      </c>
      <c r="THI3" s="111" t="s">
        <v>661</v>
      </c>
      <c r="THJ3" s="111" t="s">
        <v>661</v>
      </c>
      <c r="THK3" s="111" t="s">
        <v>661</v>
      </c>
      <c r="THL3" s="111" t="s">
        <v>661</v>
      </c>
      <c r="THM3" s="111" t="s">
        <v>661</v>
      </c>
      <c r="THN3" s="111" t="s">
        <v>661</v>
      </c>
      <c r="THO3" s="111" t="s">
        <v>661</v>
      </c>
      <c r="THP3" s="111" t="s">
        <v>661</v>
      </c>
      <c r="THQ3" s="111" t="s">
        <v>661</v>
      </c>
      <c r="THR3" s="111" t="s">
        <v>661</v>
      </c>
      <c r="THS3" s="111" t="s">
        <v>661</v>
      </c>
      <c r="THT3" s="111" t="s">
        <v>661</v>
      </c>
      <c r="THU3" s="111" t="s">
        <v>661</v>
      </c>
      <c r="THV3" s="111" t="s">
        <v>661</v>
      </c>
      <c r="THW3" s="111" t="s">
        <v>661</v>
      </c>
      <c r="THX3" s="111" t="s">
        <v>661</v>
      </c>
      <c r="THY3" s="111" t="s">
        <v>661</v>
      </c>
      <c r="THZ3" s="111" t="s">
        <v>661</v>
      </c>
      <c r="TIA3" s="111" t="s">
        <v>661</v>
      </c>
      <c r="TIB3" s="111" t="s">
        <v>661</v>
      </c>
      <c r="TIC3" s="111" t="s">
        <v>661</v>
      </c>
      <c r="TID3" s="111" t="s">
        <v>661</v>
      </c>
      <c r="TIE3" s="111" t="s">
        <v>661</v>
      </c>
      <c r="TIF3" s="111" t="s">
        <v>661</v>
      </c>
      <c r="TIG3" s="111" t="s">
        <v>661</v>
      </c>
      <c r="TIH3" s="111" t="s">
        <v>661</v>
      </c>
      <c r="TII3" s="111" t="s">
        <v>661</v>
      </c>
      <c r="TIJ3" s="111" t="s">
        <v>661</v>
      </c>
      <c r="TIK3" s="111" t="s">
        <v>661</v>
      </c>
      <c r="TIL3" s="111" t="s">
        <v>661</v>
      </c>
      <c r="TIM3" s="111" t="s">
        <v>661</v>
      </c>
      <c r="TIN3" s="111" t="s">
        <v>661</v>
      </c>
      <c r="TIO3" s="111" t="s">
        <v>661</v>
      </c>
      <c r="TIP3" s="111" t="s">
        <v>661</v>
      </c>
      <c r="TIQ3" s="111" t="s">
        <v>661</v>
      </c>
      <c r="TIR3" s="111" t="s">
        <v>661</v>
      </c>
      <c r="TIS3" s="111" t="s">
        <v>661</v>
      </c>
      <c r="TIT3" s="111" t="s">
        <v>661</v>
      </c>
      <c r="TIU3" s="111" t="s">
        <v>661</v>
      </c>
      <c r="TIV3" s="111" t="s">
        <v>661</v>
      </c>
      <c r="TIW3" s="111" t="s">
        <v>661</v>
      </c>
      <c r="TIX3" s="111" t="s">
        <v>661</v>
      </c>
      <c r="TIY3" s="111" t="s">
        <v>661</v>
      </c>
      <c r="TIZ3" s="111" t="s">
        <v>661</v>
      </c>
      <c r="TJA3" s="111" t="s">
        <v>661</v>
      </c>
      <c r="TJB3" s="111" t="s">
        <v>661</v>
      </c>
      <c r="TJC3" s="111" t="s">
        <v>661</v>
      </c>
      <c r="TJD3" s="111" t="s">
        <v>661</v>
      </c>
      <c r="TJE3" s="111" t="s">
        <v>661</v>
      </c>
      <c r="TJF3" s="111" t="s">
        <v>661</v>
      </c>
      <c r="TJG3" s="111" t="s">
        <v>661</v>
      </c>
      <c r="TJH3" s="111" t="s">
        <v>661</v>
      </c>
      <c r="TJI3" s="111" t="s">
        <v>661</v>
      </c>
      <c r="TJJ3" s="111" t="s">
        <v>661</v>
      </c>
      <c r="TJK3" s="111" t="s">
        <v>661</v>
      </c>
      <c r="TJL3" s="111" t="s">
        <v>661</v>
      </c>
      <c r="TJM3" s="111" t="s">
        <v>661</v>
      </c>
      <c r="TJN3" s="111" t="s">
        <v>661</v>
      </c>
      <c r="TJO3" s="111" t="s">
        <v>661</v>
      </c>
      <c r="TJP3" s="111" t="s">
        <v>661</v>
      </c>
      <c r="TJQ3" s="111" t="s">
        <v>661</v>
      </c>
      <c r="TJR3" s="111" t="s">
        <v>661</v>
      </c>
      <c r="TJS3" s="111" t="s">
        <v>661</v>
      </c>
      <c r="TJT3" s="111" t="s">
        <v>661</v>
      </c>
      <c r="TJU3" s="111" t="s">
        <v>661</v>
      </c>
      <c r="TJV3" s="111" t="s">
        <v>661</v>
      </c>
      <c r="TJW3" s="111" t="s">
        <v>661</v>
      </c>
      <c r="TJX3" s="111" t="s">
        <v>661</v>
      </c>
      <c r="TJY3" s="111" t="s">
        <v>661</v>
      </c>
      <c r="TJZ3" s="111" t="s">
        <v>661</v>
      </c>
      <c r="TKA3" s="111" t="s">
        <v>661</v>
      </c>
      <c r="TKB3" s="111" t="s">
        <v>661</v>
      </c>
      <c r="TKC3" s="111" t="s">
        <v>661</v>
      </c>
      <c r="TKD3" s="111" t="s">
        <v>661</v>
      </c>
      <c r="TKE3" s="111" t="s">
        <v>661</v>
      </c>
      <c r="TKF3" s="111" t="s">
        <v>661</v>
      </c>
      <c r="TKG3" s="111" t="s">
        <v>661</v>
      </c>
      <c r="TKH3" s="111" t="s">
        <v>661</v>
      </c>
      <c r="TKI3" s="111" t="s">
        <v>661</v>
      </c>
      <c r="TKJ3" s="111" t="s">
        <v>661</v>
      </c>
      <c r="TKK3" s="111" t="s">
        <v>661</v>
      </c>
      <c r="TKL3" s="111" t="s">
        <v>661</v>
      </c>
      <c r="TKM3" s="111" t="s">
        <v>661</v>
      </c>
      <c r="TKN3" s="111" t="s">
        <v>661</v>
      </c>
      <c r="TKO3" s="111" t="s">
        <v>661</v>
      </c>
      <c r="TKP3" s="111" t="s">
        <v>661</v>
      </c>
      <c r="TKQ3" s="111" t="s">
        <v>661</v>
      </c>
      <c r="TKR3" s="111" t="s">
        <v>661</v>
      </c>
      <c r="TKS3" s="111" t="s">
        <v>661</v>
      </c>
      <c r="TKT3" s="111" t="s">
        <v>661</v>
      </c>
      <c r="TKU3" s="111" t="s">
        <v>661</v>
      </c>
      <c r="TKV3" s="111" t="s">
        <v>661</v>
      </c>
      <c r="TKW3" s="111" t="s">
        <v>661</v>
      </c>
      <c r="TKX3" s="111" t="s">
        <v>661</v>
      </c>
      <c r="TKY3" s="111" t="s">
        <v>661</v>
      </c>
      <c r="TKZ3" s="111" t="s">
        <v>661</v>
      </c>
      <c r="TLA3" s="111" t="s">
        <v>661</v>
      </c>
      <c r="TLB3" s="111" t="s">
        <v>661</v>
      </c>
      <c r="TLC3" s="111" t="s">
        <v>661</v>
      </c>
      <c r="TLD3" s="111" t="s">
        <v>661</v>
      </c>
      <c r="TLE3" s="111" t="s">
        <v>661</v>
      </c>
      <c r="TLF3" s="111" t="s">
        <v>661</v>
      </c>
      <c r="TLG3" s="111" t="s">
        <v>661</v>
      </c>
      <c r="TLH3" s="111" t="s">
        <v>661</v>
      </c>
      <c r="TLI3" s="111" t="s">
        <v>661</v>
      </c>
      <c r="TLJ3" s="111" t="s">
        <v>661</v>
      </c>
      <c r="TLK3" s="111" t="s">
        <v>661</v>
      </c>
      <c r="TLL3" s="111" t="s">
        <v>661</v>
      </c>
      <c r="TLM3" s="111" t="s">
        <v>661</v>
      </c>
      <c r="TLN3" s="111" t="s">
        <v>661</v>
      </c>
      <c r="TLO3" s="111" t="s">
        <v>661</v>
      </c>
      <c r="TLP3" s="111" t="s">
        <v>661</v>
      </c>
      <c r="TLQ3" s="111" t="s">
        <v>661</v>
      </c>
      <c r="TLR3" s="111" t="s">
        <v>661</v>
      </c>
      <c r="TLS3" s="111" t="s">
        <v>661</v>
      </c>
      <c r="TLT3" s="111" t="s">
        <v>661</v>
      </c>
      <c r="TLU3" s="111" t="s">
        <v>661</v>
      </c>
      <c r="TLV3" s="111" t="s">
        <v>661</v>
      </c>
      <c r="TLW3" s="111" t="s">
        <v>661</v>
      </c>
      <c r="TLX3" s="111" t="s">
        <v>661</v>
      </c>
      <c r="TLY3" s="111" t="s">
        <v>661</v>
      </c>
      <c r="TLZ3" s="111" t="s">
        <v>661</v>
      </c>
      <c r="TMA3" s="111" t="s">
        <v>661</v>
      </c>
      <c r="TMB3" s="111" t="s">
        <v>661</v>
      </c>
      <c r="TMC3" s="111" t="s">
        <v>661</v>
      </c>
      <c r="TMD3" s="111" t="s">
        <v>661</v>
      </c>
      <c r="TME3" s="111" t="s">
        <v>661</v>
      </c>
      <c r="TMF3" s="111" t="s">
        <v>661</v>
      </c>
      <c r="TMG3" s="111" t="s">
        <v>661</v>
      </c>
      <c r="TMH3" s="111" t="s">
        <v>661</v>
      </c>
      <c r="TMI3" s="111" t="s">
        <v>661</v>
      </c>
      <c r="TMJ3" s="111" t="s">
        <v>661</v>
      </c>
      <c r="TMK3" s="111" t="s">
        <v>661</v>
      </c>
      <c r="TML3" s="111" t="s">
        <v>661</v>
      </c>
      <c r="TMM3" s="111" t="s">
        <v>661</v>
      </c>
      <c r="TMN3" s="111" t="s">
        <v>661</v>
      </c>
      <c r="TMO3" s="111" t="s">
        <v>661</v>
      </c>
      <c r="TMP3" s="111" t="s">
        <v>661</v>
      </c>
      <c r="TMQ3" s="111" t="s">
        <v>661</v>
      </c>
      <c r="TMR3" s="111" t="s">
        <v>661</v>
      </c>
      <c r="TMS3" s="111" t="s">
        <v>661</v>
      </c>
      <c r="TMT3" s="111" t="s">
        <v>661</v>
      </c>
      <c r="TMU3" s="111" t="s">
        <v>661</v>
      </c>
      <c r="TMV3" s="111" t="s">
        <v>661</v>
      </c>
      <c r="TMW3" s="111" t="s">
        <v>661</v>
      </c>
      <c r="TMX3" s="111" t="s">
        <v>661</v>
      </c>
      <c r="TMY3" s="111" t="s">
        <v>661</v>
      </c>
      <c r="TMZ3" s="111" t="s">
        <v>661</v>
      </c>
      <c r="TNA3" s="111" t="s">
        <v>661</v>
      </c>
      <c r="TNB3" s="111" t="s">
        <v>661</v>
      </c>
      <c r="TNC3" s="111" t="s">
        <v>661</v>
      </c>
      <c r="TND3" s="111" t="s">
        <v>661</v>
      </c>
      <c r="TNE3" s="111" t="s">
        <v>661</v>
      </c>
      <c r="TNF3" s="111" t="s">
        <v>661</v>
      </c>
      <c r="TNG3" s="111" t="s">
        <v>661</v>
      </c>
      <c r="TNH3" s="111" t="s">
        <v>661</v>
      </c>
      <c r="TNI3" s="111" t="s">
        <v>661</v>
      </c>
      <c r="TNJ3" s="111" t="s">
        <v>661</v>
      </c>
      <c r="TNK3" s="111" t="s">
        <v>661</v>
      </c>
      <c r="TNL3" s="111" t="s">
        <v>661</v>
      </c>
      <c r="TNM3" s="111" t="s">
        <v>661</v>
      </c>
      <c r="TNN3" s="111" t="s">
        <v>661</v>
      </c>
      <c r="TNO3" s="111" t="s">
        <v>661</v>
      </c>
      <c r="TNP3" s="111" t="s">
        <v>661</v>
      </c>
      <c r="TNQ3" s="111" t="s">
        <v>661</v>
      </c>
      <c r="TNR3" s="111" t="s">
        <v>661</v>
      </c>
      <c r="TNS3" s="111" t="s">
        <v>661</v>
      </c>
      <c r="TNT3" s="111" t="s">
        <v>661</v>
      </c>
      <c r="TNU3" s="111" t="s">
        <v>661</v>
      </c>
      <c r="TNV3" s="111" t="s">
        <v>661</v>
      </c>
      <c r="TNW3" s="111" t="s">
        <v>661</v>
      </c>
      <c r="TNX3" s="111" t="s">
        <v>661</v>
      </c>
      <c r="TNY3" s="111" t="s">
        <v>661</v>
      </c>
      <c r="TNZ3" s="111" t="s">
        <v>661</v>
      </c>
      <c r="TOA3" s="111" t="s">
        <v>661</v>
      </c>
      <c r="TOB3" s="111" t="s">
        <v>661</v>
      </c>
      <c r="TOC3" s="111" t="s">
        <v>661</v>
      </c>
      <c r="TOD3" s="111" t="s">
        <v>661</v>
      </c>
      <c r="TOE3" s="111" t="s">
        <v>661</v>
      </c>
      <c r="TOF3" s="111" t="s">
        <v>661</v>
      </c>
      <c r="TOG3" s="111" t="s">
        <v>661</v>
      </c>
      <c r="TOH3" s="111" t="s">
        <v>661</v>
      </c>
      <c r="TOI3" s="111" t="s">
        <v>661</v>
      </c>
      <c r="TOJ3" s="111" t="s">
        <v>661</v>
      </c>
      <c r="TOK3" s="111" t="s">
        <v>661</v>
      </c>
      <c r="TOL3" s="111" t="s">
        <v>661</v>
      </c>
      <c r="TOM3" s="111" t="s">
        <v>661</v>
      </c>
      <c r="TON3" s="111" t="s">
        <v>661</v>
      </c>
      <c r="TOO3" s="111" t="s">
        <v>661</v>
      </c>
      <c r="TOP3" s="111" t="s">
        <v>661</v>
      </c>
      <c r="TOQ3" s="111" t="s">
        <v>661</v>
      </c>
      <c r="TOR3" s="111" t="s">
        <v>661</v>
      </c>
      <c r="TOS3" s="111" t="s">
        <v>661</v>
      </c>
      <c r="TOT3" s="111" t="s">
        <v>661</v>
      </c>
      <c r="TOU3" s="111" t="s">
        <v>661</v>
      </c>
      <c r="TOV3" s="111" t="s">
        <v>661</v>
      </c>
      <c r="TOW3" s="111" t="s">
        <v>661</v>
      </c>
      <c r="TOX3" s="111" t="s">
        <v>661</v>
      </c>
      <c r="TOY3" s="111" t="s">
        <v>661</v>
      </c>
      <c r="TOZ3" s="111" t="s">
        <v>661</v>
      </c>
      <c r="TPA3" s="111" t="s">
        <v>661</v>
      </c>
      <c r="TPB3" s="111" t="s">
        <v>661</v>
      </c>
      <c r="TPC3" s="111" t="s">
        <v>661</v>
      </c>
      <c r="TPD3" s="111" t="s">
        <v>661</v>
      </c>
      <c r="TPE3" s="111" t="s">
        <v>661</v>
      </c>
      <c r="TPF3" s="111" t="s">
        <v>661</v>
      </c>
      <c r="TPG3" s="111" t="s">
        <v>661</v>
      </c>
      <c r="TPH3" s="111" t="s">
        <v>661</v>
      </c>
      <c r="TPI3" s="111" t="s">
        <v>661</v>
      </c>
      <c r="TPJ3" s="111" t="s">
        <v>661</v>
      </c>
      <c r="TPK3" s="111" t="s">
        <v>661</v>
      </c>
      <c r="TPL3" s="111" t="s">
        <v>661</v>
      </c>
      <c r="TPM3" s="111" t="s">
        <v>661</v>
      </c>
      <c r="TPN3" s="111" t="s">
        <v>661</v>
      </c>
      <c r="TPO3" s="111" t="s">
        <v>661</v>
      </c>
      <c r="TPP3" s="111" t="s">
        <v>661</v>
      </c>
      <c r="TPQ3" s="111" t="s">
        <v>661</v>
      </c>
      <c r="TPR3" s="111" t="s">
        <v>661</v>
      </c>
      <c r="TPS3" s="111" t="s">
        <v>661</v>
      </c>
      <c r="TPT3" s="111" t="s">
        <v>661</v>
      </c>
      <c r="TPU3" s="111" t="s">
        <v>661</v>
      </c>
      <c r="TPV3" s="111" t="s">
        <v>661</v>
      </c>
      <c r="TPW3" s="111" t="s">
        <v>661</v>
      </c>
      <c r="TPX3" s="111" t="s">
        <v>661</v>
      </c>
      <c r="TPY3" s="111" t="s">
        <v>661</v>
      </c>
      <c r="TPZ3" s="111" t="s">
        <v>661</v>
      </c>
      <c r="TQA3" s="111" t="s">
        <v>661</v>
      </c>
      <c r="TQB3" s="111" t="s">
        <v>661</v>
      </c>
      <c r="TQC3" s="111" t="s">
        <v>661</v>
      </c>
      <c r="TQD3" s="111" t="s">
        <v>661</v>
      </c>
      <c r="TQE3" s="111" t="s">
        <v>661</v>
      </c>
      <c r="TQF3" s="111" t="s">
        <v>661</v>
      </c>
      <c r="TQG3" s="111" t="s">
        <v>661</v>
      </c>
      <c r="TQH3" s="111" t="s">
        <v>661</v>
      </c>
      <c r="TQI3" s="111" t="s">
        <v>661</v>
      </c>
      <c r="TQJ3" s="111" t="s">
        <v>661</v>
      </c>
      <c r="TQK3" s="111" t="s">
        <v>661</v>
      </c>
      <c r="TQL3" s="111" t="s">
        <v>661</v>
      </c>
      <c r="TQM3" s="111" t="s">
        <v>661</v>
      </c>
      <c r="TQN3" s="111" t="s">
        <v>661</v>
      </c>
      <c r="TQO3" s="111" t="s">
        <v>661</v>
      </c>
      <c r="TQP3" s="111" t="s">
        <v>661</v>
      </c>
      <c r="TQQ3" s="111" t="s">
        <v>661</v>
      </c>
      <c r="TQR3" s="111" t="s">
        <v>661</v>
      </c>
      <c r="TQS3" s="111" t="s">
        <v>661</v>
      </c>
      <c r="TQT3" s="111" t="s">
        <v>661</v>
      </c>
      <c r="TQU3" s="111" t="s">
        <v>661</v>
      </c>
      <c r="TQV3" s="111" t="s">
        <v>661</v>
      </c>
      <c r="TQW3" s="111" t="s">
        <v>661</v>
      </c>
      <c r="TQX3" s="111" t="s">
        <v>661</v>
      </c>
      <c r="TQY3" s="111" t="s">
        <v>661</v>
      </c>
      <c r="TQZ3" s="111" t="s">
        <v>661</v>
      </c>
      <c r="TRA3" s="111" t="s">
        <v>661</v>
      </c>
      <c r="TRB3" s="111" t="s">
        <v>661</v>
      </c>
      <c r="TRC3" s="111" t="s">
        <v>661</v>
      </c>
      <c r="TRD3" s="111" t="s">
        <v>661</v>
      </c>
      <c r="TRE3" s="111" t="s">
        <v>661</v>
      </c>
      <c r="TRF3" s="111" t="s">
        <v>661</v>
      </c>
      <c r="TRG3" s="111" t="s">
        <v>661</v>
      </c>
      <c r="TRH3" s="111" t="s">
        <v>661</v>
      </c>
      <c r="TRI3" s="111" t="s">
        <v>661</v>
      </c>
      <c r="TRJ3" s="111" t="s">
        <v>661</v>
      </c>
      <c r="TRK3" s="111" t="s">
        <v>661</v>
      </c>
      <c r="TRL3" s="111" t="s">
        <v>661</v>
      </c>
      <c r="TRM3" s="111" t="s">
        <v>661</v>
      </c>
      <c r="TRN3" s="111" t="s">
        <v>661</v>
      </c>
      <c r="TRO3" s="111" t="s">
        <v>661</v>
      </c>
      <c r="TRP3" s="111" t="s">
        <v>661</v>
      </c>
      <c r="TRQ3" s="111" t="s">
        <v>661</v>
      </c>
      <c r="TRR3" s="111" t="s">
        <v>661</v>
      </c>
      <c r="TRS3" s="111" t="s">
        <v>661</v>
      </c>
      <c r="TRT3" s="111" t="s">
        <v>661</v>
      </c>
      <c r="TRU3" s="111" t="s">
        <v>661</v>
      </c>
      <c r="TRV3" s="111" t="s">
        <v>661</v>
      </c>
      <c r="TRW3" s="111" t="s">
        <v>661</v>
      </c>
      <c r="TRX3" s="111" t="s">
        <v>661</v>
      </c>
      <c r="TRY3" s="111" t="s">
        <v>661</v>
      </c>
      <c r="TRZ3" s="111" t="s">
        <v>661</v>
      </c>
      <c r="TSA3" s="111" t="s">
        <v>661</v>
      </c>
      <c r="TSB3" s="111" t="s">
        <v>661</v>
      </c>
      <c r="TSC3" s="111" t="s">
        <v>661</v>
      </c>
      <c r="TSD3" s="111" t="s">
        <v>661</v>
      </c>
      <c r="TSE3" s="111" t="s">
        <v>661</v>
      </c>
      <c r="TSF3" s="111" t="s">
        <v>661</v>
      </c>
      <c r="TSG3" s="111" t="s">
        <v>661</v>
      </c>
      <c r="TSH3" s="111" t="s">
        <v>661</v>
      </c>
      <c r="TSI3" s="111" t="s">
        <v>661</v>
      </c>
      <c r="TSJ3" s="111" t="s">
        <v>661</v>
      </c>
      <c r="TSK3" s="111" t="s">
        <v>661</v>
      </c>
      <c r="TSL3" s="111" t="s">
        <v>661</v>
      </c>
      <c r="TSM3" s="111" t="s">
        <v>661</v>
      </c>
      <c r="TSN3" s="111" t="s">
        <v>661</v>
      </c>
      <c r="TSO3" s="111" t="s">
        <v>661</v>
      </c>
      <c r="TSP3" s="111" t="s">
        <v>661</v>
      </c>
      <c r="TSQ3" s="111" t="s">
        <v>661</v>
      </c>
      <c r="TSR3" s="111" t="s">
        <v>661</v>
      </c>
      <c r="TSS3" s="111" t="s">
        <v>661</v>
      </c>
      <c r="TST3" s="111" t="s">
        <v>661</v>
      </c>
      <c r="TSU3" s="111" t="s">
        <v>661</v>
      </c>
      <c r="TSV3" s="111" t="s">
        <v>661</v>
      </c>
      <c r="TSW3" s="111" t="s">
        <v>661</v>
      </c>
      <c r="TSX3" s="111" t="s">
        <v>661</v>
      </c>
      <c r="TSY3" s="111" t="s">
        <v>661</v>
      </c>
      <c r="TSZ3" s="111" t="s">
        <v>661</v>
      </c>
      <c r="TTA3" s="111" t="s">
        <v>661</v>
      </c>
      <c r="TTB3" s="111" t="s">
        <v>661</v>
      </c>
      <c r="TTC3" s="111" t="s">
        <v>661</v>
      </c>
      <c r="TTD3" s="111" t="s">
        <v>661</v>
      </c>
      <c r="TTE3" s="111" t="s">
        <v>661</v>
      </c>
      <c r="TTF3" s="111" t="s">
        <v>661</v>
      </c>
      <c r="TTG3" s="111" t="s">
        <v>661</v>
      </c>
      <c r="TTH3" s="111" t="s">
        <v>661</v>
      </c>
      <c r="TTI3" s="111" t="s">
        <v>661</v>
      </c>
      <c r="TTJ3" s="111" t="s">
        <v>661</v>
      </c>
      <c r="TTK3" s="111" t="s">
        <v>661</v>
      </c>
      <c r="TTL3" s="111" t="s">
        <v>661</v>
      </c>
      <c r="TTM3" s="111" t="s">
        <v>661</v>
      </c>
      <c r="TTN3" s="111" t="s">
        <v>661</v>
      </c>
      <c r="TTO3" s="111" t="s">
        <v>661</v>
      </c>
      <c r="TTP3" s="111" t="s">
        <v>661</v>
      </c>
      <c r="TTQ3" s="111" t="s">
        <v>661</v>
      </c>
      <c r="TTR3" s="111" t="s">
        <v>661</v>
      </c>
      <c r="TTS3" s="111" t="s">
        <v>661</v>
      </c>
      <c r="TTT3" s="111" t="s">
        <v>661</v>
      </c>
      <c r="TTU3" s="111" t="s">
        <v>661</v>
      </c>
      <c r="TTV3" s="111" t="s">
        <v>661</v>
      </c>
      <c r="TTW3" s="111" t="s">
        <v>661</v>
      </c>
      <c r="TTX3" s="111" t="s">
        <v>661</v>
      </c>
      <c r="TTY3" s="111" t="s">
        <v>661</v>
      </c>
      <c r="TTZ3" s="111" t="s">
        <v>661</v>
      </c>
      <c r="TUA3" s="111" t="s">
        <v>661</v>
      </c>
      <c r="TUB3" s="111" t="s">
        <v>661</v>
      </c>
      <c r="TUC3" s="111" t="s">
        <v>661</v>
      </c>
      <c r="TUD3" s="111" t="s">
        <v>661</v>
      </c>
      <c r="TUE3" s="111" t="s">
        <v>661</v>
      </c>
      <c r="TUF3" s="111" t="s">
        <v>661</v>
      </c>
      <c r="TUG3" s="111" t="s">
        <v>661</v>
      </c>
      <c r="TUH3" s="111" t="s">
        <v>661</v>
      </c>
      <c r="TUI3" s="111" t="s">
        <v>661</v>
      </c>
      <c r="TUJ3" s="111" t="s">
        <v>661</v>
      </c>
      <c r="TUK3" s="111" t="s">
        <v>661</v>
      </c>
      <c r="TUL3" s="111" t="s">
        <v>661</v>
      </c>
      <c r="TUM3" s="111" t="s">
        <v>661</v>
      </c>
      <c r="TUN3" s="111" t="s">
        <v>661</v>
      </c>
      <c r="TUO3" s="111" t="s">
        <v>661</v>
      </c>
      <c r="TUP3" s="111" t="s">
        <v>661</v>
      </c>
      <c r="TUQ3" s="111" t="s">
        <v>661</v>
      </c>
      <c r="TUR3" s="111" t="s">
        <v>661</v>
      </c>
      <c r="TUS3" s="111" t="s">
        <v>661</v>
      </c>
      <c r="TUT3" s="111" t="s">
        <v>661</v>
      </c>
      <c r="TUU3" s="111" t="s">
        <v>661</v>
      </c>
      <c r="TUV3" s="111" t="s">
        <v>661</v>
      </c>
      <c r="TUW3" s="111" t="s">
        <v>661</v>
      </c>
      <c r="TUX3" s="111" t="s">
        <v>661</v>
      </c>
      <c r="TUY3" s="111" t="s">
        <v>661</v>
      </c>
      <c r="TUZ3" s="111" t="s">
        <v>661</v>
      </c>
      <c r="TVA3" s="111" t="s">
        <v>661</v>
      </c>
      <c r="TVB3" s="111" t="s">
        <v>661</v>
      </c>
      <c r="TVC3" s="111" t="s">
        <v>661</v>
      </c>
      <c r="TVD3" s="111" t="s">
        <v>661</v>
      </c>
      <c r="TVE3" s="111" t="s">
        <v>661</v>
      </c>
      <c r="TVF3" s="111" t="s">
        <v>661</v>
      </c>
      <c r="TVG3" s="111" t="s">
        <v>661</v>
      </c>
      <c r="TVH3" s="111" t="s">
        <v>661</v>
      </c>
      <c r="TVI3" s="111" t="s">
        <v>661</v>
      </c>
      <c r="TVJ3" s="111" t="s">
        <v>661</v>
      </c>
      <c r="TVK3" s="111" t="s">
        <v>661</v>
      </c>
      <c r="TVL3" s="111" t="s">
        <v>661</v>
      </c>
      <c r="TVM3" s="111" t="s">
        <v>661</v>
      </c>
      <c r="TVN3" s="111" t="s">
        <v>661</v>
      </c>
      <c r="TVO3" s="111" t="s">
        <v>661</v>
      </c>
      <c r="TVP3" s="111" t="s">
        <v>661</v>
      </c>
      <c r="TVQ3" s="111" t="s">
        <v>661</v>
      </c>
      <c r="TVR3" s="111" t="s">
        <v>661</v>
      </c>
      <c r="TVS3" s="111" t="s">
        <v>661</v>
      </c>
      <c r="TVT3" s="111" t="s">
        <v>661</v>
      </c>
      <c r="TVU3" s="111" t="s">
        <v>661</v>
      </c>
      <c r="TVV3" s="111" t="s">
        <v>661</v>
      </c>
      <c r="TVW3" s="111" t="s">
        <v>661</v>
      </c>
      <c r="TVX3" s="111" t="s">
        <v>661</v>
      </c>
      <c r="TVY3" s="111" t="s">
        <v>661</v>
      </c>
      <c r="TVZ3" s="111" t="s">
        <v>661</v>
      </c>
      <c r="TWA3" s="111" t="s">
        <v>661</v>
      </c>
      <c r="TWB3" s="111" t="s">
        <v>661</v>
      </c>
      <c r="TWC3" s="111" t="s">
        <v>661</v>
      </c>
      <c r="TWD3" s="111" t="s">
        <v>661</v>
      </c>
      <c r="TWE3" s="111" t="s">
        <v>661</v>
      </c>
      <c r="TWF3" s="111" t="s">
        <v>661</v>
      </c>
      <c r="TWG3" s="111" t="s">
        <v>661</v>
      </c>
      <c r="TWH3" s="111" t="s">
        <v>661</v>
      </c>
      <c r="TWI3" s="111" t="s">
        <v>661</v>
      </c>
      <c r="TWJ3" s="111" t="s">
        <v>661</v>
      </c>
      <c r="TWK3" s="111" t="s">
        <v>661</v>
      </c>
      <c r="TWL3" s="111" t="s">
        <v>661</v>
      </c>
      <c r="TWM3" s="111" t="s">
        <v>661</v>
      </c>
      <c r="TWN3" s="111" t="s">
        <v>661</v>
      </c>
      <c r="TWO3" s="111" t="s">
        <v>661</v>
      </c>
      <c r="TWP3" s="111" t="s">
        <v>661</v>
      </c>
      <c r="TWQ3" s="111" t="s">
        <v>661</v>
      </c>
      <c r="TWR3" s="111" t="s">
        <v>661</v>
      </c>
      <c r="TWS3" s="111" t="s">
        <v>661</v>
      </c>
      <c r="TWT3" s="111" t="s">
        <v>661</v>
      </c>
      <c r="TWU3" s="111" t="s">
        <v>661</v>
      </c>
      <c r="TWV3" s="111" t="s">
        <v>661</v>
      </c>
      <c r="TWW3" s="111" t="s">
        <v>661</v>
      </c>
      <c r="TWX3" s="111" t="s">
        <v>661</v>
      </c>
      <c r="TWY3" s="111" t="s">
        <v>661</v>
      </c>
      <c r="TWZ3" s="111" t="s">
        <v>661</v>
      </c>
      <c r="TXA3" s="111" t="s">
        <v>661</v>
      </c>
      <c r="TXB3" s="111" t="s">
        <v>661</v>
      </c>
      <c r="TXC3" s="111" t="s">
        <v>661</v>
      </c>
      <c r="TXD3" s="111" t="s">
        <v>661</v>
      </c>
      <c r="TXE3" s="111" t="s">
        <v>661</v>
      </c>
      <c r="TXF3" s="111" t="s">
        <v>661</v>
      </c>
      <c r="TXG3" s="111" t="s">
        <v>661</v>
      </c>
      <c r="TXH3" s="111" t="s">
        <v>661</v>
      </c>
      <c r="TXI3" s="111" t="s">
        <v>661</v>
      </c>
      <c r="TXJ3" s="111" t="s">
        <v>661</v>
      </c>
      <c r="TXK3" s="111" t="s">
        <v>661</v>
      </c>
      <c r="TXL3" s="111" t="s">
        <v>661</v>
      </c>
      <c r="TXM3" s="111" t="s">
        <v>661</v>
      </c>
      <c r="TXN3" s="111" t="s">
        <v>661</v>
      </c>
      <c r="TXO3" s="111" t="s">
        <v>661</v>
      </c>
      <c r="TXP3" s="111" t="s">
        <v>661</v>
      </c>
      <c r="TXQ3" s="111" t="s">
        <v>661</v>
      </c>
      <c r="TXR3" s="111" t="s">
        <v>661</v>
      </c>
      <c r="TXS3" s="111" t="s">
        <v>661</v>
      </c>
      <c r="TXT3" s="111" t="s">
        <v>661</v>
      </c>
      <c r="TXU3" s="111" t="s">
        <v>661</v>
      </c>
      <c r="TXV3" s="111" t="s">
        <v>661</v>
      </c>
      <c r="TXW3" s="111" t="s">
        <v>661</v>
      </c>
      <c r="TXX3" s="111" t="s">
        <v>661</v>
      </c>
      <c r="TXY3" s="111" t="s">
        <v>661</v>
      </c>
      <c r="TXZ3" s="111" t="s">
        <v>661</v>
      </c>
      <c r="TYA3" s="111" t="s">
        <v>661</v>
      </c>
      <c r="TYB3" s="111" t="s">
        <v>661</v>
      </c>
      <c r="TYC3" s="111" t="s">
        <v>661</v>
      </c>
      <c r="TYD3" s="111" t="s">
        <v>661</v>
      </c>
      <c r="TYE3" s="111" t="s">
        <v>661</v>
      </c>
      <c r="TYF3" s="111" t="s">
        <v>661</v>
      </c>
      <c r="TYG3" s="111" t="s">
        <v>661</v>
      </c>
      <c r="TYH3" s="111" t="s">
        <v>661</v>
      </c>
      <c r="TYI3" s="111" t="s">
        <v>661</v>
      </c>
      <c r="TYJ3" s="111" t="s">
        <v>661</v>
      </c>
      <c r="TYK3" s="111" t="s">
        <v>661</v>
      </c>
      <c r="TYL3" s="111" t="s">
        <v>661</v>
      </c>
      <c r="TYM3" s="111" t="s">
        <v>661</v>
      </c>
      <c r="TYN3" s="111" t="s">
        <v>661</v>
      </c>
      <c r="TYO3" s="111" t="s">
        <v>661</v>
      </c>
      <c r="TYP3" s="111" t="s">
        <v>661</v>
      </c>
      <c r="TYQ3" s="111" t="s">
        <v>661</v>
      </c>
      <c r="TYR3" s="111" t="s">
        <v>661</v>
      </c>
      <c r="TYS3" s="111" t="s">
        <v>661</v>
      </c>
      <c r="TYT3" s="111" t="s">
        <v>661</v>
      </c>
      <c r="TYU3" s="111" t="s">
        <v>661</v>
      </c>
      <c r="TYV3" s="111" t="s">
        <v>661</v>
      </c>
      <c r="TYW3" s="111" t="s">
        <v>661</v>
      </c>
      <c r="TYX3" s="111" t="s">
        <v>661</v>
      </c>
      <c r="TYY3" s="111" t="s">
        <v>661</v>
      </c>
      <c r="TYZ3" s="111" t="s">
        <v>661</v>
      </c>
      <c r="TZA3" s="111" t="s">
        <v>661</v>
      </c>
      <c r="TZB3" s="111" t="s">
        <v>661</v>
      </c>
      <c r="TZC3" s="111" t="s">
        <v>661</v>
      </c>
      <c r="TZD3" s="111" t="s">
        <v>661</v>
      </c>
      <c r="TZE3" s="111" t="s">
        <v>661</v>
      </c>
      <c r="TZF3" s="111" t="s">
        <v>661</v>
      </c>
      <c r="TZG3" s="111" t="s">
        <v>661</v>
      </c>
      <c r="TZH3" s="111" t="s">
        <v>661</v>
      </c>
      <c r="TZI3" s="111" t="s">
        <v>661</v>
      </c>
      <c r="TZJ3" s="111" t="s">
        <v>661</v>
      </c>
      <c r="TZK3" s="111" t="s">
        <v>661</v>
      </c>
      <c r="TZL3" s="111" t="s">
        <v>661</v>
      </c>
      <c r="TZM3" s="111" t="s">
        <v>661</v>
      </c>
      <c r="TZN3" s="111" t="s">
        <v>661</v>
      </c>
      <c r="TZO3" s="111" t="s">
        <v>661</v>
      </c>
      <c r="TZP3" s="111" t="s">
        <v>661</v>
      </c>
      <c r="TZQ3" s="111" t="s">
        <v>661</v>
      </c>
      <c r="TZR3" s="111" t="s">
        <v>661</v>
      </c>
      <c r="TZS3" s="111" t="s">
        <v>661</v>
      </c>
      <c r="TZT3" s="111" t="s">
        <v>661</v>
      </c>
      <c r="TZU3" s="111" t="s">
        <v>661</v>
      </c>
      <c r="TZV3" s="111" t="s">
        <v>661</v>
      </c>
      <c r="TZW3" s="111" t="s">
        <v>661</v>
      </c>
      <c r="TZX3" s="111" t="s">
        <v>661</v>
      </c>
      <c r="TZY3" s="111" t="s">
        <v>661</v>
      </c>
      <c r="TZZ3" s="111" t="s">
        <v>661</v>
      </c>
      <c r="UAA3" s="111" t="s">
        <v>661</v>
      </c>
      <c r="UAB3" s="111" t="s">
        <v>661</v>
      </c>
      <c r="UAC3" s="111" t="s">
        <v>661</v>
      </c>
      <c r="UAD3" s="111" t="s">
        <v>661</v>
      </c>
      <c r="UAE3" s="111" t="s">
        <v>661</v>
      </c>
      <c r="UAF3" s="111" t="s">
        <v>661</v>
      </c>
      <c r="UAG3" s="111" t="s">
        <v>661</v>
      </c>
      <c r="UAH3" s="111" t="s">
        <v>661</v>
      </c>
      <c r="UAI3" s="111" t="s">
        <v>661</v>
      </c>
      <c r="UAJ3" s="111" t="s">
        <v>661</v>
      </c>
      <c r="UAK3" s="111" t="s">
        <v>661</v>
      </c>
      <c r="UAL3" s="111" t="s">
        <v>661</v>
      </c>
      <c r="UAM3" s="111" t="s">
        <v>661</v>
      </c>
      <c r="UAN3" s="111" t="s">
        <v>661</v>
      </c>
      <c r="UAO3" s="111" t="s">
        <v>661</v>
      </c>
      <c r="UAP3" s="111" t="s">
        <v>661</v>
      </c>
      <c r="UAQ3" s="111" t="s">
        <v>661</v>
      </c>
      <c r="UAR3" s="111" t="s">
        <v>661</v>
      </c>
      <c r="UAS3" s="111" t="s">
        <v>661</v>
      </c>
      <c r="UAT3" s="111" t="s">
        <v>661</v>
      </c>
      <c r="UAU3" s="111" t="s">
        <v>661</v>
      </c>
      <c r="UAV3" s="111" t="s">
        <v>661</v>
      </c>
      <c r="UAW3" s="111" t="s">
        <v>661</v>
      </c>
      <c r="UAX3" s="111" t="s">
        <v>661</v>
      </c>
      <c r="UAY3" s="111" t="s">
        <v>661</v>
      </c>
      <c r="UAZ3" s="111" t="s">
        <v>661</v>
      </c>
      <c r="UBA3" s="111" t="s">
        <v>661</v>
      </c>
      <c r="UBB3" s="111" t="s">
        <v>661</v>
      </c>
      <c r="UBC3" s="111" t="s">
        <v>661</v>
      </c>
      <c r="UBD3" s="111" t="s">
        <v>661</v>
      </c>
      <c r="UBE3" s="111" t="s">
        <v>661</v>
      </c>
      <c r="UBF3" s="111" t="s">
        <v>661</v>
      </c>
      <c r="UBG3" s="111" t="s">
        <v>661</v>
      </c>
      <c r="UBH3" s="111" t="s">
        <v>661</v>
      </c>
      <c r="UBI3" s="111" t="s">
        <v>661</v>
      </c>
      <c r="UBJ3" s="111" t="s">
        <v>661</v>
      </c>
      <c r="UBK3" s="111" t="s">
        <v>661</v>
      </c>
      <c r="UBL3" s="111" t="s">
        <v>661</v>
      </c>
      <c r="UBM3" s="111" t="s">
        <v>661</v>
      </c>
      <c r="UBN3" s="111" t="s">
        <v>661</v>
      </c>
      <c r="UBO3" s="111" t="s">
        <v>661</v>
      </c>
      <c r="UBP3" s="111" t="s">
        <v>661</v>
      </c>
      <c r="UBQ3" s="111" t="s">
        <v>661</v>
      </c>
      <c r="UBR3" s="111" t="s">
        <v>661</v>
      </c>
      <c r="UBS3" s="111" t="s">
        <v>661</v>
      </c>
      <c r="UBT3" s="111" t="s">
        <v>661</v>
      </c>
      <c r="UBU3" s="111" t="s">
        <v>661</v>
      </c>
      <c r="UBV3" s="111" t="s">
        <v>661</v>
      </c>
      <c r="UBW3" s="111" t="s">
        <v>661</v>
      </c>
      <c r="UBX3" s="111" t="s">
        <v>661</v>
      </c>
      <c r="UBY3" s="111" t="s">
        <v>661</v>
      </c>
      <c r="UBZ3" s="111" t="s">
        <v>661</v>
      </c>
      <c r="UCA3" s="111" t="s">
        <v>661</v>
      </c>
      <c r="UCB3" s="111" t="s">
        <v>661</v>
      </c>
      <c r="UCC3" s="111" t="s">
        <v>661</v>
      </c>
      <c r="UCD3" s="111" t="s">
        <v>661</v>
      </c>
      <c r="UCE3" s="111" t="s">
        <v>661</v>
      </c>
      <c r="UCF3" s="111" t="s">
        <v>661</v>
      </c>
      <c r="UCG3" s="111" t="s">
        <v>661</v>
      </c>
      <c r="UCH3" s="111" t="s">
        <v>661</v>
      </c>
      <c r="UCI3" s="111" t="s">
        <v>661</v>
      </c>
      <c r="UCJ3" s="111" t="s">
        <v>661</v>
      </c>
      <c r="UCK3" s="111" t="s">
        <v>661</v>
      </c>
      <c r="UCL3" s="111" t="s">
        <v>661</v>
      </c>
      <c r="UCM3" s="111" t="s">
        <v>661</v>
      </c>
      <c r="UCN3" s="111" t="s">
        <v>661</v>
      </c>
      <c r="UCO3" s="111" t="s">
        <v>661</v>
      </c>
      <c r="UCP3" s="111" t="s">
        <v>661</v>
      </c>
      <c r="UCQ3" s="111" t="s">
        <v>661</v>
      </c>
      <c r="UCR3" s="111" t="s">
        <v>661</v>
      </c>
      <c r="UCS3" s="111" t="s">
        <v>661</v>
      </c>
      <c r="UCT3" s="111" t="s">
        <v>661</v>
      </c>
      <c r="UCU3" s="111" t="s">
        <v>661</v>
      </c>
      <c r="UCV3" s="111" t="s">
        <v>661</v>
      </c>
      <c r="UCW3" s="111" t="s">
        <v>661</v>
      </c>
      <c r="UCX3" s="111" t="s">
        <v>661</v>
      </c>
      <c r="UCY3" s="111" t="s">
        <v>661</v>
      </c>
      <c r="UCZ3" s="111" t="s">
        <v>661</v>
      </c>
      <c r="UDA3" s="111" t="s">
        <v>661</v>
      </c>
      <c r="UDB3" s="111" t="s">
        <v>661</v>
      </c>
      <c r="UDC3" s="111" t="s">
        <v>661</v>
      </c>
      <c r="UDD3" s="111" t="s">
        <v>661</v>
      </c>
      <c r="UDE3" s="111" t="s">
        <v>661</v>
      </c>
      <c r="UDF3" s="111" t="s">
        <v>661</v>
      </c>
      <c r="UDG3" s="111" t="s">
        <v>661</v>
      </c>
      <c r="UDH3" s="111" t="s">
        <v>661</v>
      </c>
      <c r="UDI3" s="111" t="s">
        <v>661</v>
      </c>
      <c r="UDJ3" s="111" t="s">
        <v>661</v>
      </c>
      <c r="UDK3" s="111" t="s">
        <v>661</v>
      </c>
      <c r="UDL3" s="111" t="s">
        <v>661</v>
      </c>
      <c r="UDM3" s="111" t="s">
        <v>661</v>
      </c>
      <c r="UDN3" s="111" t="s">
        <v>661</v>
      </c>
      <c r="UDO3" s="111" t="s">
        <v>661</v>
      </c>
      <c r="UDP3" s="111" t="s">
        <v>661</v>
      </c>
      <c r="UDQ3" s="111" t="s">
        <v>661</v>
      </c>
      <c r="UDR3" s="111" t="s">
        <v>661</v>
      </c>
      <c r="UDS3" s="111" t="s">
        <v>661</v>
      </c>
      <c r="UDT3" s="111" t="s">
        <v>661</v>
      </c>
      <c r="UDU3" s="111" t="s">
        <v>661</v>
      </c>
      <c r="UDV3" s="111" t="s">
        <v>661</v>
      </c>
      <c r="UDW3" s="111" t="s">
        <v>661</v>
      </c>
      <c r="UDX3" s="111" t="s">
        <v>661</v>
      </c>
      <c r="UDY3" s="111" t="s">
        <v>661</v>
      </c>
      <c r="UDZ3" s="111" t="s">
        <v>661</v>
      </c>
      <c r="UEA3" s="111" t="s">
        <v>661</v>
      </c>
      <c r="UEB3" s="111" t="s">
        <v>661</v>
      </c>
      <c r="UEC3" s="111" t="s">
        <v>661</v>
      </c>
      <c r="UED3" s="111" t="s">
        <v>661</v>
      </c>
      <c r="UEE3" s="111" t="s">
        <v>661</v>
      </c>
      <c r="UEF3" s="111" t="s">
        <v>661</v>
      </c>
      <c r="UEG3" s="111" t="s">
        <v>661</v>
      </c>
      <c r="UEH3" s="111" t="s">
        <v>661</v>
      </c>
      <c r="UEI3" s="111" t="s">
        <v>661</v>
      </c>
      <c r="UEJ3" s="111" t="s">
        <v>661</v>
      </c>
      <c r="UEK3" s="111" t="s">
        <v>661</v>
      </c>
      <c r="UEL3" s="111" t="s">
        <v>661</v>
      </c>
      <c r="UEM3" s="111" t="s">
        <v>661</v>
      </c>
      <c r="UEN3" s="111" t="s">
        <v>661</v>
      </c>
      <c r="UEO3" s="111" t="s">
        <v>661</v>
      </c>
      <c r="UEP3" s="111" t="s">
        <v>661</v>
      </c>
      <c r="UEQ3" s="111" t="s">
        <v>661</v>
      </c>
      <c r="UER3" s="111" t="s">
        <v>661</v>
      </c>
      <c r="UES3" s="111" t="s">
        <v>661</v>
      </c>
      <c r="UET3" s="111" t="s">
        <v>661</v>
      </c>
      <c r="UEU3" s="111" t="s">
        <v>661</v>
      </c>
      <c r="UEV3" s="111" t="s">
        <v>661</v>
      </c>
      <c r="UEW3" s="111" t="s">
        <v>661</v>
      </c>
      <c r="UEX3" s="111" t="s">
        <v>661</v>
      </c>
      <c r="UEY3" s="111" t="s">
        <v>661</v>
      </c>
      <c r="UEZ3" s="111" t="s">
        <v>661</v>
      </c>
      <c r="UFA3" s="111" t="s">
        <v>661</v>
      </c>
      <c r="UFB3" s="111" t="s">
        <v>661</v>
      </c>
      <c r="UFC3" s="111" t="s">
        <v>661</v>
      </c>
      <c r="UFD3" s="111" t="s">
        <v>661</v>
      </c>
      <c r="UFE3" s="111" t="s">
        <v>661</v>
      </c>
      <c r="UFF3" s="111" t="s">
        <v>661</v>
      </c>
      <c r="UFG3" s="111" t="s">
        <v>661</v>
      </c>
      <c r="UFH3" s="111" t="s">
        <v>661</v>
      </c>
      <c r="UFI3" s="111" t="s">
        <v>661</v>
      </c>
      <c r="UFJ3" s="111" t="s">
        <v>661</v>
      </c>
      <c r="UFK3" s="111" t="s">
        <v>661</v>
      </c>
      <c r="UFL3" s="111" t="s">
        <v>661</v>
      </c>
      <c r="UFM3" s="111" t="s">
        <v>661</v>
      </c>
      <c r="UFN3" s="111" t="s">
        <v>661</v>
      </c>
      <c r="UFO3" s="111" t="s">
        <v>661</v>
      </c>
      <c r="UFP3" s="111" t="s">
        <v>661</v>
      </c>
      <c r="UFQ3" s="111" t="s">
        <v>661</v>
      </c>
      <c r="UFR3" s="111" t="s">
        <v>661</v>
      </c>
      <c r="UFS3" s="111" t="s">
        <v>661</v>
      </c>
      <c r="UFT3" s="111" t="s">
        <v>661</v>
      </c>
      <c r="UFU3" s="111" t="s">
        <v>661</v>
      </c>
      <c r="UFV3" s="111" t="s">
        <v>661</v>
      </c>
      <c r="UFW3" s="111" t="s">
        <v>661</v>
      </c>
      <c r="UFX3" s="111" t="s">
        <v>661</v>
      </c>
      <c r="UFY3" s="111" t="s">
        <v>661</v>
      </c>
      <c r="UFZ3" s="111" t="s">
        <v>661</v>
      </c>
      <c r="UGA3" s="111" t="s">
        <v>661</v>
      </c>
      <c r="UGB3" s="111" t="s">
        <v>661</v>
      </c>
      <c r="UGC3" s="111" t="s">
        <v>661</v>
      </c>
      <c r="UGD3" s="111" t="s">
        <v>661</v>
      </c>
      <c r="UGE3" s="111" t="s">
        <v>661</v>
      </c>
      <c r="UGF3" s="111" t="s">
        <v>661</v>
      </c>
      <c r="UGG3" s="111" t="s">
        <v>661</v>
      </c>
      <c r="UGH3" s="111" t="s">
        <v>661</v>
      </c>
      <c r="UGI3" s="111" t="s">
        <v>661</v>
      </c>
      <c r="UGJ3" s="111" t="s">
        <v>661</v>
      </c>
      <c r="UGK3" s="111" t="s">
        <v>661</v>
      </c>
      <c r="UGL3" s="111" t="s">
        <v>661</v>
      </c>
      <c r="UGM3" s="111" t="s">
        <v>661</v>
      </c>
      <c r="UGN3" s="111" t="s">
        <v>661</v>
      </c>
      <c r="UGO3" s="111" t="s">
        <v>661</v>
      </c>
      <c r="UGP3" s="111" t="s">
        <v>661</v>
      </c>
      <c r="UGQ3" s="111" t="s">
        <v>661</v>
      </c>
      <c r="UGR3" s="111" t="s">
        <v>661</v>
      </c>
      <c r="UGS3" s="111" t="s">
        <v>661</v>
      </c>
      <c r="UGT3" s="111" t="s">
        <v>661</v>
      </c>
      <c r="UGU3" s="111" t="s">
        <v>661</v>
      </c>
      <c r="UGV3" s="111" t="s">
        <v>661</v>
      </c>
      <c r="UGW3" s="111" t="s">
        <v>661</v>
      </c>
      <c r="UGX3" s="111" t="s">
        <v>661</v>
      </c>
      <c r="UGY3" s="111" t="s">
        <v>661</v>
      </c>
      <c r="UGZ3" s="111" t="s">
        <v>661</v>
      </c>
      <c r="UHA3" s="111" t="s">
        <v>661</v>
      </c>
      <c r="UHB3" s="111" t="s">
        <v>661</v>
      </c>
      <c r="UHC3" s="111" t="s">
        <v>661</v>
      </c>
      <c r="UHD3" s="111" t="s">
        <v>661</v>
      </c>
      <c r="UHE3" s="111" t="s">
        <v>661</v>
      </c>
      <c r="UHF3" s="111" t="s">
        <v>661</v>
      </c>
      <c r="UHG3" s="111" t="s">
        <v>661</v>
      </c>
      <c r="UHH3" s="111" t="s">
        <v>661</v>
      </c>
      <c r="UHI3" s="111" t="s">
        <v>661</v>
      </c>
      <c r="UHJ3" s="111" t="s">
        <v>661</v>
      </c>
      <c r="UHK3" s="111" t="s">
        <v>661</v>
      </c>
      <c r="UHL3" s="111" t="s">
        <v>661</v>
      </c>
      <c r="UHM3" s="111" t="s">
        <v>661</v>
      </c>
      <c r="UHN3" s="111" t="s">
        <v>661</v>
      </c>
      <c r="UHO3" s="111" t="s">
        <v>661</v>
      </c>
      <c r="UHP3" s="111" t="s">
        <v>661</v>
      </c>
      <c r="UHQ3" s="111" t="s">
        <v>661</v>
      </c>
      <c r="UHR3" s="111" t="s">
        <v>661</v>
      </c>
      <c r="UHS3" s="111" t="s">
        <v>661</v>
      </c>
      <c r="UHT3" s="111" t="s">
        <v>661</v>
      </c>
      <c r="UHU3" s="111" t="s">
        <v>661</v>
      </c>
      <c r="UHV3" s="111" t="s">
        <v>661</v>
      </c>
      <c r="UHW3" s="111" t="s">
        <v>661</v>
      </c>
      <c r="UHX3" s="111" t="s">
        <v>661</v>
      </c>
      <c r="UHY3" s="111" t="s">
        <v>661</v>
      </c>
      <c r="UHZ3" s="111" t="s">
        <v>661</v>
      </c>
      <c r="UIA3" s="111" t="s">
        <v>661</v>
      </c>
      <c r="UIB3" s="111" t="s">
        <v>661</v>
      </c>
      <c r="UIC3" s="111" t="s">
        <v>661</v>
      </c>
      <c r="UID3" s="111" t="s">
        <v>661</v>
      </c>
      <c r="UIE3" s="111" t="s">
        <v>661</v>
      </c>
      <c r="UIF3" s="111" t="s">
        <v>661</v>
      </c>
      <c r="UIG3" s="111" t="s">
        <v>661</v>
      </c>
      <c r="UIH3" s="111" t="s">
        <v>661</v>
      </c>
      <c r="UII3" s="111" t="s">
        <v>661</v>
      </c>
      <c r="UIJ3" s="111" t="s">
        <v>661</v>
      </c>
      <c r="UIK3" s="111" t="s">
        <v>661</v>
      </c>
      <c r="UIL3" s="111" t="s">
        <v>661</v>
      </c>
      <c r="UIM3" s="111" t="s">
        <v>661</v>
      </c>
      <c r="UIN3" s="111" t="s">
        <v>661</v>
      </c>
      <c r="UIO3" s="111" t="s">
        <v>661</v>
      </c>
      <c r="UIP3" s="111" t="s">
        <v>661</v>
      </c>
      <c r="UIQ3" s="111" t="s">
        <v>661</v>
      </c>
      <c r="UIR3" s="111" t="s">
        <v>661</v>
      </c>
      <c r="UIS3" s="111" t="s">
        <v>661</v>
      </c>
      <c r="UIT3" s="111" t="s">
        <v>661</v>
      </c>
      <c r="UIU3" s="111" t="s">
        <v>661</v>
      </c>
      <c r="UIV3" s="111" t="s">
        <v>661</v>
      </c>
      <c r="UIW3" s="111" t="s">
        <v>661</v>
      </c>
      <c r="UIX3" s="111" t="s">
        <v>661</v>
      </c>
      <c r="UIY3" s="111" t="s">
        <v>661</v>
      </c>
      <c r="UIZ3" s="111" t="s">
        <v>661</v>
      </c>
      <c r="UJA3" s="111" t="s">
        <v>661</v>
      </c>
      <c r="UJB3" s="111" t="s">
        <v>661</v>
      </c>
      <c r="UJC3" s="111" t="s">
        <v>661</v>
      </c>
      <c r="UJD3" s="111" t="s">
        <v>661</v>
      </c>
      <c r="UJE3" s="111" t="s">
        <v>661</v>
      </c>
      <c r="UJF3" s="111" t="s">
        <v>661</v>
      </c>
      <c r="UJG3" s="111" t="s">
        <v>661</v>
      </c>
      <c r="UJH3" s="111" t="s">
        <v>661</v>
      </c>
      <c r="UJI3" s="111" t="s">
        <v>661</v>
      </c>
      <c r="UJJ3" s="111" t="s">
        <v>661</v>
      </c>
      <c r="UJK3" s="111" t="s">
        <v>661</v>
      </c>
      <c r="UJL3" s="111" t="s">
        <v>661</v>
      </c>
      <c r="UJM3" s="111" t="s">
        <v>661</v>
      </c>
      <c r="UJN3" s="111" t="s">
        <v>661</v>
      </c>
      <c r="UJO3" s="111" t="s">
        <v>661</v>
      </c>
      <c r="UJP3" s="111" t="s">
        <v>661</v>
      </c>
      <c r="UJQ3" s="111" t="s">
        <v>661</v>
      </c>
      <c r="UJR3" s="111" t="s">
        <v>661</v>
      </c>
      <c r="UJS3" s="111" t="s">
        <v>661</v>
      </c>
      <c r="UJT3" s="111" t="s">
        <v>661</v>
      </c>
      <c r="UJU3" s="111" t="s">
        <v>661</v>
      </c>
      <c r="UJV3" s="111" t="s">
        <v>661</v>
      </c>
      <c r="UJW3" s="111" t="s">
        <v>661</v>
      </c>
      <c r="UJX3" s="111" t="s">
        <v>661</v>
      </c>
      <c r="UJY3" s="111" t="s">
        <v>661</v>
      </c>
      <c r="UJZ3" s="111" t="s">
        <v>661</v>
      </c>
      <c r="UKA3" s="111" t="s">
        <v>661</v>
      </c>
      <c r="UKB3" s="111" t="s">
        <v>661</v>
      </c>
      <c r="UKC3" s="111" t="s">
        <v>661</v>
      </c>
      <c r="UKD3" s="111" t="s">
        <v>661</v>
      </c>
      <c r="UKE3" s="111" t="s">
        <v>661</v>
      </c>
      <c r="UKF3" s="111" t="s">
        <v>661</v>
      </c>
      <c r="UKG3" s="111" t="s">
        <v>661</v>
      </c>
      <c r="UKH3" s="111" t="s">
        <v>661</v>
      </c>
      <c r="UKI3" s="111" t="s">
        <v>661</v>
      </c>
      <c r="UKJ3" s="111" t="s">
        <v>661</v>
      </c>
      <c r="UKK3" s="111" t="s">
        <v>661</v>
      </c>
      <c r="UKL3" s="111" t="s">
        <v>661</v>
      </c>
      <c r="UKM3" s="111" t="s">
        <v>661</v>
      </c>
      <c r="UKN3" s="111" t="s">
        <v>661</v>
      </c>
      <c r="UKO3" s="111" t="s">
        <v>661</v>
      </c>
      <c r="UKP3" s="111" t="s">
        <v>661</v>
      </c>
      <c r="UKQ3" s="111" t="s">
        <v>661</v>
      </c>
      <c r="UKR3" s="111" t="s">
        <v>661</v>
      </c>
      <c r="UKS3" s="111" t="s">
        <v>661</v>
      </c>
      <c r="UKT3" s="111" t="s">
        <v>661</v>
      </c>
      <c r="UKU3" s="111" t="s">
        <v>661</v>
      </c>
      <c r="UKV3" s="111" t="s">
        <v>661</v>
      </c>
      <c r="UKW3" s="111" t="s">
        <v>661</v>
      </c>
      <c r="UKX3" s="111" t="s">
        <v>661</v>
      </c>
      <c r="UKY3" s="111" t="s">
        <v>661</v>
      </c>
      <c r="UKZ3" s="111" t="s">
        <v>661</v>
      </c>
      <c r="ULA3" s="111" t="s">
        <v>661</v>
      </c>
      <c r="ULB3" s="111" t="s">
        <v>661</v>
      </c>
      <c r="ULC3" s="111" t="s">
        <v>661</v>
      </c>
      <c r="ULD3" s="111" t="s">
        <v>661</v>
      </c>
      <c r="ULE3" s="111" t="s">
        <v>661</v>
      </c>
      <c r="ULF3" s="111" t="s">
        <v>661</v>
      </c>
      <c r="ULG3" s="111" t="s">
        <v>661</v>
      </c>
      <c r="ULH3" s="111" t="s">
        <v>661</v>
      </c>
      <c r="ULI3" s="111" t="s">
        <v>661</v>
      </c>
      <c r="ULJ3" s="111" t="s">
        <v>661</v>
      </c>
      <c r="ULK3" s="111" t="s">
        <v>661</v>
      </c>
      <c r="ULL3" s="111" t="s">
        <v>661</v>
      </c>
      <c r="ULM3" s="111" t="s">
        <v>661</v>
      </c>
      <c r="ULN3" s="111" t="s">
        <v>661</v>
      </c>
      <c r="ULO3" s="111" t="s">
        <v>661</v>
      </c>
      <c r="ULP3" s="111" t="s">
        <v>661</v>
      </c>
      <c r="ULQ3" s="111" t="s">
        <v>661</v>
      </c>
      <c r="ULR3" s="111" t="s">
        <v>661</v>
      </c>
      <c r="ULS3" s="111" t="s">
        <v>661</v>
      </c>
      <c r="ULT3" s="111" t="s">
        <v>661</v>
      </c>
      <c r="ULU3" s="111" t="s">
        <v>661</v>
      </c>
      <c r="ULV3" s="111" t="s">
        <v>661</v>
      </c>
      <c r="ULW3" s="111" t="s">
        <v>661</v>
      </c>
      <c r="ULX3" s="111" t="s">
        <v>661</v>
      </c>
      <c r="ULY3" s="111" t="s">
        <v>661</v>
      </c>
      <c r="ULZ3" s="111" t="s">
        <v>661</v>
      </c>
      <c r="UMA3" s="111" t="s">
        <v>661</v>
      </c>
      <c r="UMB3" s="111" t="s">
        <v>661</v>
      </c>
      <c r="UMC3" s="111" t="s">
        <v>661</v>
      </c>
      <c r="UMD3" s="111" t="s">
        <v>661</v>
      </c>
      <c r="UME3" s="111" t="s">
        <v>661</v>
      </c>
      <c r="UMF3" s="111" t="s">
        <v>661</v>
      </c>
      <c r="UMG3" s="111" t="s">
        <v>661</v>
      </c>
      <c r="UMH3" s="111" t="s">
        <v>661</v>
      </c>
      <c r="UMI3" s="111" t="s">
        <v>661</v>
      </c>
      <c r="UMJ3" s="111" t="s">
        <v>661</v>
      </c>
      <c r="UMK3" s="111" t="s">
        <v>661</v>
      </c>
      <c r="UML3" s="111" t="s">
        <v>661</v>
      </c>
      <c r="UMM3" s="111" t="s">
        <v>661</v>
      </c>
      <c r="UMN3" s="111" t="s">
        <v>661</v>
      </c>
      <c r="UMO3" s="111" t="s">
        <v>661</v>
      </c>
      <c r="UMP3" s="111" t="s">
        <v>661</v>
      </c>
      <c r="UMQ3" s="111" t="s">
        <v>661</v>
      </c>
      <c r="UMR3" s="111" t="s">
        <v>661</v>
      </c>
      <c r="UMS3" s="111" t="s">
        <v>661</v>
      </c>
      <c r="UMT3" s="111" t="s">
        <v>661</v>
      </c>
      <c r="UMU3" s="111" t="s">
        <v>661</v>
      </c>
      <c r="UMV3" s="111" t="s">
        <v>661</v>
      </c>
      <c r="UMW3" s="111" t="s">
        <v>661</v>
      </c>
      <c r="UMX3" s="111" t="s">
        <v>661</v>
      </c>
      <c r="UMY3" s="111" t="s">
        <v>661</v>
      </c>
      <c r="UMZ3" s="111" t="s">
        <v>661</v>
      </c>
      <c r="UNA3" s="111" t="s">
        <v>661</v>
      </c>
      <c r="UNB3" s="111" t="s">
        <v>661</v>
      </c>
      <c r="UNC3" s="111" t="s">
        <v>661</v>
      </c>
      <c r="UND3" s="111" t="s">
        <v>661</v>
      </c>
      <c r="UNE3" s="111" t="s">
        <v>661</v>
      </c>
      <c r="UNF3" s="111" t="s">
        <v>661</v>
      </c>
      <c r="UNG3" s="111" t="s">
        <v>661</v>
      </c>
      <c r="UNH3" s="111" t="s">
        <v>661</v>
      </c>
      <c r="UNI3" s="111" t="s">
        <v>661</v>
      </c>
      <c r="UNJ3" s="111" t="s">
        <v>661</v>
      </c>
      <c r="UNK3" s="111" t="s">
        <v>661</v>
      </c>
      <c r="UNL3" s="111" t="s">
        <v>661</v>
      </c>
      <c r="UNM3" s="111" t="s">
        <v>661</v>
      </c>
      <c r="UNN3" s="111" t="s">
        <v>661</v>
      </c>
      <c r="UNO3" s="111" t="s">
        <v>661</v>
      </c>
      <c r="UNP3" s="111" t="s">
        <v>661</v>
      </c>
      <c r="UNQ3" s="111" t="s">
        <v>661</v>
      </c>
      <c r="UNR3" s="111" t="s">
        <v>661</v>
      </c>
      <c r="UNS3" s="111" t="s">
        <v>661</v>
      </c>
      <c r="UNT3" s="111" t="s">
        <v>661</v>
      </c>
      <c r="UNU3" s="111" t="s">
        <v>661</v>
      </c>
      <c r="UNV3" s="111" t="s">
        <v>661</v>
      </c>
      <c r="UNW3" s="111" t="s">
        <v>661</v>
      </c>
      <c r="UNX3" s="111" t="s">
        <v>661</v>
      </c>
      <c r="UNY3" s="111" t="s">
        <v>661</v>
      </c>
      <c r="UNZ3" s="111" t="s">
        <v>661</v>
      </c>
      <c r="UOA3" s="111" t="s">
        <v>661</v>
      </c>
      <c r="UOB3" s="111" t="s">
        <v>661</v>
      </c>
      <c r="UOC3" s="111" t="s">
        <v>661</v>
      </c>
      <c r="UOD3" s="111" t="s">
        <v>661</v>
      </c>
      <c r="UOE3" s="111" t="s">
        <v>661</v>
      </c>
      <c r="UOF3" s="111" t="s">
        <v>661</v>
      </c>
      <c r="UOG3" s="111" t="s">
        <v>661</v>
      </c>
      <c r="UOH3" s="111" t="s">
        <v>661</v>
      </c>
      <c r="UOI3" s="111" t="s">
        <v>661</v>
      </c>
      <c r="UOJ3" s="111" t="s">
        <v>661</v>
      </c>
      <c r="UOK3" s="111" t="s">
        <v>661</v>
      </c>
      <c r="UOL3" s="111" t="s">
        <v>661</v>
      </c>
      <c r="UOM3" s="111" t="s">
        <v>661</v>
      </c>
      <c r="UON3" s="111" t="s">
        <v>661</v>
      </c>
      <c r="UOO3" s="111" t="s">
        <v>661</v>
      </c>
      <c r="UOP3" s="111" t="s">
        <v>661</v>
      </c>
      <c r="UOQ3" s="111" t="s">
        <v>661</v>
      </c>
      <c r="UOR3" s="111" t="s">
        <v>661</v>
      </c>
      <c r="UOS3" s="111" t="s">
        <v>661</v>
      </c>
      <c r="UOT3" s="111" t="s">
        <v>661</v>
      </c>
      <c r="UOU3" s="111" t="s">
        <v>661</v>
      </c>
      <c r="UOV3" s="111" t="s">
        <v>661</v>
      </c>
      <c r="UOW3" s="111" t="s">
        <v>661</v>
      </c>
      <c r="UOX3" s="111" t="s">
        <v>661</v>
      </c>
      <c r="UOY3" s="111" t="s">
        <v>661</v>
      </c>
      <c r="UOZ3" s="111" t="s">
        <v>661</v>
      </c>
      <c r="UPA3" s="111" t="s">
        <v>661</v>
      </c>
      <c r="UPB3" s="111" t="s">
        <v>661</v>
      </c>
      <c r="UPC3" s="111" t="s">
        <v>661</v>
      </c>
      <c r="UPD3" s="111" t="s">
        <v>661</v>
      </c>
      <c r="UPE3" s="111" t="s">
        <v>661</v>
      </c>
      <c r="UPF3" s="111" t="s">
        <v>661</v>
      </c>
      <c r="UPG3" s="111" t="s">
        <v>661</v>
      </c>
      <c r="UPH3" s="111" t="s">
        <v>661</v>
      </c>
      <c r="UPI3" s="111" t="s">
        <v>661</v>
      </c>
      <c r="UPJ3" s="111" t="s">
        <v>661</v>
      </c>
      <c r="UPK3" s="111" t="s">
        <v>661</v>
      </c>
      <c r="UPL3" s="111" t="s">
        <v>661</v>
      </c>
      <c r="UPM3" s="111" t="s">
        <v>661</v>
      </c>
      <c r="UPN3" s="111" t="s">
        <v>661</v>
      </c>
      <c r="UPO3" s="111" t="s">
        <v>661</v>
      </c>
      <c r="UPP3" s="111" t="s">
        <v>661</v>
      </c>
      <c r="UPQ3" s="111" t="s">
        <v>661</v>
      </c>
      <c r="UPR3" s="111" t="s">
        <v>661</v>
      </c>
      <c r="UPS3" s="111" t="s">
        <v>661</v>
      </c>
      <c r="UPT3" s="111" t="s">
        <v>661</v>
      </c>
      <c r="UPU3" s="111" t="s">
        <v>661</v>
      </c>
      <c r="UPV3" s="111" t="s">
        <v>661</v>
      </c>
      <c r="UPW3" s="111" t="s">
        <v>661</v>
      </c>
      <c r="UPX3" s="111" t="s">
        <v>661</v>
      </c>
      <c r="UPY3" s="111" t="s">
        <v>661</v>
      </c>
      <c r="UPZ3" s="111" t="s">
        <v>661</v>
      </c>
      <c r="UQA3" s="111" t="s">
        <v>661</v>
      </c>
      <c r="UQB3" s="111" t="s">
        <v>661</v>
      </c>
      <c r="UQC3" s="111" t="s">
        <v>661</v>
      </c>
      <c r="UQD3" s="111" t="s">
        <v>661</v>
      </c>
      <c r="UQE3" s="111" t="s">
        <v>661</v>
      </c>
      <c r="UQF3" s="111" t="s">
        <v>661</v>
      </c>
      <c r="UQG3" s="111" t="s">
        <v>661</v>
      </c>
      <c r="UQH3" s="111" t="s">
        <v>661</v>
      </c>
      <c r="UQI3" s="111" t="s">
        <v>661</v>
      </c>
      <c r="UQJ3" s="111" t="s">
        <v>661</v>
      </c>
      <c r="UQK3" s="111" t="s">
        <v>661</v>
      </c>
      <c r="UQL3" s="111" t="s">
        <v>661</v>
      </c>
      <c r="UQM3" s="111" t="s">
        <v>661</v>
      </c>
      <c r="UQN3" s="111" t="s">
        <v>661</v>
      </c>
      <c r="UQO3" s="111" t="s">
        <v>661</v>
      </c>
      <c r="UQP3" s="111" t="s">
        <v>661</v>
      </c>
      <c r="UQQ3" s="111" t="s">
        <v>661</v>
      </c>
      <c r="UQR3" s="111" t="s">
        <v>661</v>
      </c>
      <c r="UQS3" s="111" t="s">
        <v>661</v>
      </c>
      <c r="UQT3" s="111" t="s">
        <v>661</v>
      </c>
      <c r="UQU3" s="111" t="s">
        <v>661</v>
      </c>
      <c r="UQV3" s="111" t="s">
        <v>661</v>
      </c>
      <c r="UQW3" s="111" t="s">
        <v>661</v>
      </c>
      <c r="UQX3" s="111" t="s">
        <v>661</v>
      </c>
      <c r="UQY3" s="111" t="s">
        <v>661</v>
      </c>
      <c r="UQZ3" s="111" t="s">
        <v>661</v>
      </c>
      <c r="URA3" s="111" t="s">
        <v>661</v>
      </c>
      <c r="URB3" s="111" t="s">
        <v>661</v>
      </c>
      <c r="URC3" s="111" t="s">
        <v>661</v>
      </c>
      <c r="URD3" s="111" t="s">
        <v>661</v>
      </c>
      <c r="URE3" s="111" t="s">
        <v>661</v>
      </c>
      <c r="URF3" s="111" t="s">
        <v>661</v>
      </c>
      <c r="URG3" s="111" t="s">
        <v>661</v>
      </c>
      <c r="URH3" s="111" t="s">
        <v>661</v>
      </c>
      <c r="URI3" s="111" t="s">
        <v>661</v>
      </c>
      <c r="URJ3" s="111" t="s">
        <v>661</v>
      </c>
      <c r="URK3" s="111" t="s">
        <v>661</v>
      </c>
      <c r="URL3" s="111" t="s">
        <v>661</v>
      </c>
      <c r="URM3" s="111" t="s">
        <v>661</v>
      </c>
      <c r="URN3" s="111" t="s">
        <v>661</v>
      </c>
      <c r="URO3" s="111" t="s">
        <v>661</v>
      </c>
      <c r="URP3" s="111" t="s">
        <v>661</v>
      </c>
      <c r="URQ3" s="111" t="s">
        <v>661</v>
      </c>
      <c r="URR3" s="111" t="s">
        <v>661</v>
      </c>
      <c r="URS3" s="111" t="s">
        <v>661</v>
      </c>
      <c r="URT3" s="111" t="s">
        <v>661</v>
      </c>
      <c r="URU3" s="111" t="s">
        <v>661</v>
      </c>
      <c r="URV3" s="111" t="s">
        <v>661</v>
      </c>
      <c r="URW3" s="111" t="s">
        <v>661</v>
      </c>
      <c r="URX3" s="111" t="s">
        <v>661</v>
      </c>
      <c r="URY3" s="111" t="s">
        <v>661</v>
      </c>
      <c r="URZ3" s="111" t="s">
        <v>661</v>
      </c>
      <c r="USA3" s="111" t="s">
        <v>661</v>
      </c>
      <c r="USB3" s="111" t="s">
        <v>661</v>
      </c>
      <c r="USC3" s="111" t="s">
        <v>661</v>
      </c>
      <c r="USD3" s="111" t="s">
        <v>661</v>
      </c>
      <c r="USE3" s="111" t="s">
        <v>661</v>
      </c>
      <c r="USF3" s="111" t="s">
        <v>661</v>
      </c>
      <c r="USG3" s="111" t="s">
        <v>661</v>
      </c>
      <c r="USH3" s="111" t="s">
        <v>661</v>
      </c>
      <c r="USI3" s="111" t="s">
        <v>661</v>
      </c>
      <c r="USJ3" s="111" t="s">
        <v>661</v>
      </c>
      <c r="USK3" s="111" t="s">
        <v>661</v>
      </c>
      <c r="USL3" s="111" t="s">
        <v>661</v>
      </c>
      <c r="USM3" s="111" t="s">
        <v>661</v>
      </c>
      <c r="USN3" s="111" t="s">
        <v>661</v>
      </c>
      <c r="USO3" s="111" t="s">
        <v>661</v>
      </c>
      <c r="USP3" s="111" t="s">
        <v>661</v>
      </c>
      <c r="USQ3" s="111" t="s">
        <v>661</v>
      </c>
      <c r="USR3" s="111" t="s">
        <v>661</v>
      </c>
      <c r="USS3" s="111" t="s">
        <v>661</v>
      </c>
      <c r="UST3" s="111" t="s">
        <v>661</v>
      </c>
      <c r="USU3" s="111" t="s">
        <v>661</v>
      </c>
      <c r="USV3" s="111" t="s">
        <v>661</v>
      </c>
      <c r="USW3" s="111" t="s">
        <v>661</v>
      </c>
      <c r="USX3" s="111" t="s">
        <v>661</v>
      </c>
      <c r="USY3" s="111" t="s">
        <v>661</v>
      </c>
      <c r="USZ3" s="111" t="s">
        <v>661</v>
      </c>
      <c r="UTA3" s="111" t="s">
        <v>661</v>
      </c>
      <c r="UTB3" s="111" t="s">
        <v>661</v>
      </c>
      <c r="UTC3" s="111" t="s">
        <v>661</v>
      </c>
      <c r="UTD3" s="111" t="s">
        <v>661</v>
      </c>
      <c r="UTE3" s="111" t="s">
        <v>661</v>
      </c>
      <c r="UTF3" s="111" t="s">
        <v>661</v>
      </c>
      <c r="UTG3" s="111" t="s">
        <v>661</v>
      </c>
      <c r="UTH3" s="111" t="s">
        <v>661</v>
      </c>
      <c r="UTI3" s="111" t="s">
        <v>661</v>
      </c>
      <c r="UTJ3" s="111" t="s">
        <v>661</v>
      </c>
      <c r="UTK3" s="111" t="s">
        <v>661</v>
      </c>
      <c r="UTL3" s="111" t="s">
        <v>661</v>
      </c>
      <c r="UTM3" s="111" t="s">
        <v>661</v>
      </c>
      <c r="UTN3" s="111" t="s">
        <v>661</v>
      </c>
      <c r="UTO3" s="111" t="s">
        <v>661</v>
      </c>
      <c r="UTP3" s="111" t="s">
        <v>661</v>
      </c>
      <c r="UTQ3" s="111" t="s">
        <v>661</v>
      </c>
      <c r="UTR3" s="111" t="s">
        <v>661</v>
      </c>
      <c r="UTS3" s="111" t="s">
        <v>661</v>
      </c>
      <c r="UTT3" s="111" t="s">
        <v>661</v>
      </c>
      <c r="UTU3" s="111" t="s">
        <v>661</v>
      </c>
      <c r="UTV3" s="111" t="s">
        <v>661</v>
      </c>
      <c r="UTW3" s="111" t="s">
        <v>661</v>
      </c>
      <c r="UTX3" s="111" t="s">
        <v>661</v>
      </c>
      <c r="UTY3" s="111" t="s">
        <v>661</v>
      </c>
      <c r="UTZ3" s="111" t="s">
        <v>661</v>
      </c>
      <c r="UUA3" s="111" t="s">
        <v>661</v>
      </c>
      <c r="UUB3" s="111" t="s">
        <v>661</v>
      </c>
      <c r="UUC3" s="111" t="s">
        <v>661</v>
      </c>
      <c r="UUD3" s="111" t="s">
        <v>661</v>
      </c>
      <c r="UUE3" s="111" t="s">
        <v>661</v>
      </c>
      <c r="UUF3" s="111" t="s">
        <v>661</v>
      </c>
      <c r="UUG3" s="111" t="s">
        <v>661</v>
      </c>
      <c r="UUH3" s="111" t="s">
        <v>661</v>
      </c>
      <c r="UUI3" s="111" t="s">
        <v>661</v>
      </c>
      <c r="UUJ3" s="111" t="s">
        <v>661</v>
      </c>
      <c r="UUK3" s="111" t="s">
        <v>661</v>
      </c>
      <c r="UUL3" s="111" t="s">
        <v>661</v>
      </c>
      <c r="UUM3" s="111" t="s">
        <v>661</v>
      </c>
      <c r="UUN3" s="111" t="s">
        <v>661</v>
      </c>
      <c r="UUO3" s="111" t="s">
        <v>661</v>
      </c>
      <c r="UUP3" s="111" t="s">
        <v>661</v>
      </c>
      <c r="UUQ3" s="111" t="s">
        <v>661</v>
      </c>
      <c r="UUR3" s="111" t="s">
        <v>661</v>
      </c>
      <c r="UUS3" s="111" t="s">
        <v>661</v>
      </c>
      <c r="UUT3" s="111" t="s">
        <v>661</v>
      </c>
      <c r="UUU3" s="111" t="s">
        <v>661</v>
      </c>
      <c r="UUV3" s="111" t="s">
        <v>661</v>
      </c>
      <c r="UUW3" s="111" t="s">
        <v>661</v>
      </c>
      <c r="UUX3" s="111" t="s">
        <v>661</v>
      </c>
      <c r="UUY3" s="111" t="s">
        <v>661</v>
      </c>
      <c r="UUZ3" s="111" t="s">
        <v>661</v>
      </c>
      <c r="UVA3" s="111" t="s">
        <v>661</v>
      </c>
      <c r="UVB3" s="111" t="s">
        <v>661</v>
      </c>
      <c r="UVC3" s="111" t="s">
        <v>661</v>
      </c>
      <c r="UVD3" s="111" t="s">
        <v>661</v>
      </c>
      <c r="UVE3" s="111" t="s">
        <v>661</v>
      </c>
      <c r="UVF3" s="111" t="s">
        <v>661</v>
      </c>
      <c r="UVG3" s="111" t="s">
        <v>661</v>
      </c>
      <c r="UVH3" s="111" t="s">
        <v>661</v>
      </c>
      <c r="UVI3" s="111" t="s">
        <v>661</v>
      </c>
      <c r="UVJ3" s="111" t="s">
        <v>661</v>
      </c>
      <c r="UVK3" s="111" t="s">
        <v>661</v>
      </c>
      <c r="UVL3" s="111" t="s">
        <v>661</v>
      </c>
      <c r="UVM3" s="111" t="s">
        <v>661</v>
      </c>
      <c r="UVN3" s="111" t="s">
        <v>661</v>
      </c>
      <c r="UVO3" s="111" t="s">
        <v>661</v>
      </c>
      <c r="UVP3" s="111" t="s">
        <v>661</v>
      </c>
      <c r="UVQ3" s="111" t="s">
        <v>661</v>
      </c>
      <c r="UVR3" s="111" t="s">
        <v>661</v>
      </c>
      <c r="UVS3" s="111" t="s">
        <v>661</v>
      </c>
      <c r="UVT3" s="111" t="s">
        <v>661</v>
      </c>
      <c r="UVU3" s="111" t="s">
        <v>661</v>
      </c>
      <c r="UVV3" s="111" t="s">
        <v>661</v>
      </c>
      <c r="UVW3" s="111" t="s">
        <v>661</v>
      </c>
      <c r="UVX3" s="111" t="s">
        <v>661</v>
      </c>
      <c r="UVY3" s="111" t="s">
        <v>661</v>
      </c>
      <c r="UVZ3" s="111" t="s">
        <v>661</v>
      </c>
      <c r="UWA3" s="111" t="s">
        <v>661</v>
      </c>
      <c r="UWB3" s="111" t="s">
        <v>661</v>
      </c>
      <c r="UWC3" s="111" t="s">
        <v>661</v>
      </c>
      <c r="UWD3" s="111" t="s">
        <v>661</v>
      </c>
      <c r="UWE3" s="111" t="s">
        <v>661</v>
      </c>
      <c r="UWF3" s="111" t="s">
        <v>661</v>
      </c>
      <c r="UWG3" s="111" t="s">
        <v>661</v>
      </c>
      <c r="UWH3" s="111" t="s">
        <v>661</v>
      </c>
      <c r="UWI3" s="111" t="s">
        <v>661</v>
      </c>
      <c r="UWJ3" s="111" t="s">
        <v>661</v>
      </c>
      <c r="UWK3" s="111" t="s">
        <v>661</v>
      </c>
      <c r="UWL3" s="111" t="s">
        <v>661</v>
      </c>
      <c r="UWM3" s="111" t="s">
        <v>661</v>
      </c>
      <c r="UWN3" s="111" t="s">
        <v>661</v>
      </c>
      <c r="UWO3" s="111" t="s">
        <v>661</v>
      </c>
      <c r="UWP3" s="111" t="s">
        <v>661</v>
      </c>
      <c r="UWQ3" s="111" t="s">
        <v>661</v>
      </c>
      <c r="UWR3" s="111" t="s">
        <v>661</v>
      </c>
      <c r="UWS3" s="111" t="s">
        <v>661</v>
      </c>
      <c r="UWT3" s="111" t="s">
        <v>661</v>
      </c>
      <c r="UWU3" s="111" t="s">
        <v>661</v>
      </c>
      <c r="UWV3" s="111" t="s">
        <v>661</v>
      </c>
      <c r="UWW3" s="111" t="s">
        <v>661</v>
      </c>
      <c r="UWX3" s="111" t="s">
        <v>661</v>
      </c>
      <c r="UWY3" s="111" t="s">
        <v>661</v>
      </c>
      <c r="UWZ3" s="111" t="s">
        <v>661</v>
      </c>
      <c r="UXA3" s="111" t="s">
        <v>661</v>
      </c>
      <c r="UXB3" s="111" t="s">
        <v>661</v>
      </c>
      <c r="UXC3" s="111" t="s">
        <v>661</v>
      </c>
      <c r="UXD3" s="111" t="s">
        <v>661</v>
      </c>
      <c r="UXE3" s="111" t="s">
        <v>661</v>
      </c>
      <c r="UXF3" s="111" t="s">
        <v>661</v>
      </c>
      <c r="UXG3" s="111" t="s">
        <v>661</v>
      </c>
      <c r="UXH3" s="111" t="s">
        <v>661</v>
      </c>
      <c r="UXI3" s="111" t="s">
        <v>661</v>
      </c>
      <c r="UXJ3" s="111" t="s">
        <v>661</v>
      </c>
      <c r="UXK3" s="111" t="s">
        <v>661</v>
      </c>
      <c r="UXL3" s="111" t="s">
        <v>661</v>
      </c>
      <c r="UXM3" s="111" t="s">
        <v>661</v>
      </c>
      <c r="UXN3" s="111" t="s">
        <v>661</v>
      </c>
      <c r="UXO3" s="111" t="s">
        <v>661</v>
      </c>
      <c r="UXP3" s="111" t="s">
        <v>661</v>
      </c>
      <c r="UXQ3" s="111" t="s">
        <v>661</v>
      </c>
      <c r="UXR3" s="111" t="s">
        <v>661</v>
      </c>
      <c r="UXS3" s="111" t="s">
        <v>661</v>
      </c>
      <c r="UXT3" s="111" t="s">
        <v>661</v>
      </c>
      <c r="UXU3" s="111" t="s">
        <v>661</v>
      </c>
      <c r="UXV3" s="111" t="s">
        <v>661</v>
      </c>
      <c r="UXW3" s="111" t="s">
        <v>661</v>
      </c>
      <c r="UXX3" s="111" t="s">
        <v>661</v>
      </c>
      <c r="UXY3" s="111" t="s">
        <v>661</v>
      </c>
      <c r="UXZ3" s="111" t="s">
        <v>661</v>
      </c>
      <c r="UYA3" s="111" t="s">
        <v>661</v>
      </c>
      <c r="UYB3" s="111" t="s">
        <v>661</v>
      </c>
      <c r="UYC3" s="111" t="s">
        <v>661</v>
      </c>
      <c r="UYD3" s="111" t="s">
        <v>661</v>
      </c>
      <c r="UYE3" s="111" t="s">
        <v>661</v>
      </c>
      <c r="UYF3" s="111" t="s">
        <v>661</v>
      </c>
      <c r="UYG3" s="111" t="s">
        <v>661</v>
      </c>
      <c r="UYH3" s="111" t="s">
        <v>661</v>
      </c>
      <c r="UYI3" s="111" t="s">
        <v>661</v>
      </c>
      <c r="UYJ3" s="111" t="s">
        <v>661</v>
      </c>
      <c r="UYK3" s="111" t="s">
        <v>661</v>
      </c>
      <c r="UYL3" s="111" t="s">
        <v>661</v>
      </c>
      <c r="UYM3" s="111" t="s">
        <v>661</v>
      </c>
      <c r="UYN3" s="111" t="s">
        <v>661</v>
      </c>
      <c r="UYO3" s="111" t="s">
        <v>661</v>
      </c>
      <c r="UYP3" s="111" t="s">
        <v>661</v>
      </c>
      <c r="UYQ3" s="111" t="s">
        <v>661</v>
      </c>
      <c r="UYR3" s="111" t="s">
        <v>661</v>
      </c>
      <c r="UYS3" s="111" t="s">
        <v>661</v>
      </c>
      <c r="UYT3" s="111" t="s">
        <v>661</v>
      </c>
      <c r="UYU3" s="111" t="s">
        <v>661</v>
      </c>
      <c r="UYV3" s="111" t="s">
        <v>661</v>
      </c>
      <c r="UYW3" s="111" t="s">
        <v>661</v>
      </c>
      <c r="UYX3" s="111" t="s">
        <v>661</v>
      </c>
      <c r="UYY3" s="111" t="s">
        <v>661</v>
      </c>
      <c r="UYZ3" s="111" t="s">
        <v>661</v>
      </c>
      <c r="UZA3" s="111" t="s">
        <v>661</v>
      </c>
      <c r="UZB3" s="111" t="s">
        <v>661</v>
      </c>
      <c r="UZC3" s="111" t="s">
        <v>661</v>
      </c>
      <c r="UZD3" s="111" t="s">
        <v>661</v>
      </c>
      <c r="UZE3" s="111" t="s">
        <v>661</v>
      </c>
      <c r="UZF3" s="111" t="s">
        <v>661</v>
      </c>
      <c r="UZG3" s="111" t="s">
        <v>661</v>
      </c>
      <c r="UZH3" s="111" t="s">
        <v>661</v>
      </c>
      <c r="UZI3" s="111" t="s">
        <v>661</v>
      </c>
      <c r="UZJ3" s="111" t="s">
        <v>661</v>
      </c>
      <c r="UZK3" s="111" t="s">
        <v>661</v>
      </c>
      <c r="UZL3" s="111" t="s">
        <v>661</v>
      </c>
      <c r="UZM3" s="111" t="s">
        <v>661</v>
      </c>
      <c r="UZN3" s="111" t="s">
        <v>661</v>
      </c>
      <c r="UZO3" s="111" t="s">
        <v>661</v>
      </c>
      <c r="UZP3" s="111" t="s">
        <v>661</v>
      </c>
      <c r="UZQ3" s="111" t="s">
        <v>661</v>
      </c>
      <c r="UZR3" s="111" t="s">
        <v>661</v>
      </c>
      <c r="UZS3" s="111" t="s">
        <v>661</v>
      </c>
      <c r="UZT3" s="111" t="s">
        <v>661</v>
      </c>
      <c r="UZU3" s="111" t="s">
        <v>661</v>
      </c>
      <c r="UZV3" s="111" t="s">
        <v>661</v>
      </c>
      <c r="UZW3" s="111" t="s">
        <v>661</v>
      </c>
      <c r="UZX3" s="111" t="s">
        <v>661</v>
      </c>
      <c r="UZY3" s="111" t="s">
        <v>661</v>
      </c>
      <c r="UZZ3" s="111" t="s">
        <v>661</v>
      </c>
      <c r="VAA3" s="111" t="s">
        <v>661</v>
      </c>
      <c r="VAB3" s="111" t="s">
        <v>661</v>
      </c>
      <c r="VAC3" s="111" t="s">
        <v>661</v>
      </c>
      <c r="VAD3" s="111" t="s">
        <v>661</v>
      </c>
      <c r="VAE3" s="111" t="s">
        <v>661</v>
      </c>
      <c r="VAF3" s="111" t="s">
        <v>661</v>
      </c>
      <c r="VAG3" s="111" t="s">
        <v>661</v>
      </c>
      <c r="VAH3" s="111" t="s">
        <v>661</v>
      </c>
      <c r="VAI3" s="111" t="s">
        <v>661</v>
      </c>
      <c r="VAJ3" s="111" t="s">
        <v>661</v>
      </c>
      <c r="VAK3" s="111" t="s">
        <v>661</v>
      </c>
      <c r="VAL3" s="111" t="s">
        <v>661</v>
      </c>
      <c r="VAM3" s="111" t="s">
        <v>661</v>
      </c>
      <c r="VAN3" s="111" t="s">
        <v>661</v>
      </c>
      <c r="VAO3" s="111" t="s">
        <v>661</v>
      </c>
      <c r="VAP3" s="111" t="s">
        <v>661</v>
      </c>
      <c r="VAQ3" s="111" t="s">
        <v>661</v>
      </c>
      <c r="VAR3" s="111" t="s">
        <v>661</v>
      </c>
      <c r="VAS3" s="111" t="s">
        <v>661</v>
      </c>
      <c r="VAT3" s="111" t="s">
        <v>661</v>
      </c>
      <c r="VAU3" s="111" t="s">
        <v>661</v>
      </c>
      <c r="VAV3" s="111" t="s">
        <v>661</v>
      </c>
      <c r="VAW3" s="111" t="s">
        <v>661</v>
      </c>
      <c r="VAX3" s="111" t="s">
        <v>661</v>
      </c>
      <c r="VAY3" s="111" t="s">
        <v>661</v>
      </c>
      <c r="VAZ3" s="111" t="s">
        <v>661</v>
      </c>
      <c r="VBA3" s="111" t="s">
        <v>661</v>
      </c>
      <c r="VBB3" s="111" t="s">
        <v>661</v>
      </c>
      <c r="VBC3" s="111" t="s">
        <v>661</v>
      </c>
      <c r="VBD3" s="111" t="s">
        <v>661</v>
      </c>
      <c r="VBE3" s="111" t="s">
        <v>661</v>
      </c>
      <c r="VBF3" s="111" t="s">
        <v>661</v>
      </c>
      <c r="VBG3" s="111" t="s">
        <v>661</v>
      </c>
      <c r="VBH3" s="111" t="s">
        <v>661</v>
      </c>
      <c r="VBI3" s="111" t="s">
        <v>661</v>
      </c>
      <c r="VBJ3" s="111" t="s">
        <v>661</v>
      </c>
      <c r="VBK3" s="111" t="s">
        <v>661</v>
      </c>
      <c r="VBL3" s="111" t="s">
        <v>661</v>
      </c>
      <c r="VBM3" s="111" t="s">
        <v>661</v>
      </c>
      <c r="VBN3" s="111" t="s">
        <v>661</v>
      </c>
      <c r="VBO3" s="111" t="s">
        <v>661</v>
      </c>
      <c r="VBP3" s="111" t="s">
        <v>661</v>
      </c>
      <c r="VBQ3" s="111" t="s">
        <v>661</v>
      </c>
      <c r="VBR3" s="111" t="s">
        <v>661</v>
      </c>
      <c r="VBS3" s="111" t="s">
        <v>661</v>
      </c>
      <c r="VBT3" s="111" t="s">
        <v>661</v>
      </c>
      <c r="VBU3" s="111" t="s">
        <v>661</v>
      </c>
      <c r="VBV3" s="111" t="s">
        <v>661</v>
      </c>
      <c r="VBW3" s="111" t="s">
        <v>661</v>
      </c>
      <c r="VBX3" s="111" t="s">
        <v>661</v>
      </c>
      <c r="VBY3" s="111" t="s">
        <v>661</v>
      </c>
      <c r="VBZ3" s="111" t="s">
        <v>661</v>
      </c>
      <c r="VCA3" s="111" t="s">
        <v>661</v>
      </c>
      <c r="VCB3" s="111" t="s">
        <v>661</v>
      </c>
      <c r="VCC3" s="111" t="s">
        <v>661</v>
      </c>
      <c r="VCD3" s="111" t="s">
        <v>661</v>
      </c>
      <c r="VCE3" s="111" t="s">
        <v>661</v>
      </c>
      <c r="VCF3" s="111" t="s">
        <v>661</v>
      </c>
      <c r="VCG3" s="111" t="s">
        <v>661</v>
      </c>
      <c r="VCH3" s="111" t="s">
        <v>661</v>
      </c>
      <c r="VCI3" s="111" t="s">
        <v>661</v>
      </c>
      <c r="VCJ3" s="111" t="s">
        <v>661</v>
      </c>
      <c r="VCK3" s="111" t="s">
        <v>661</v>
      </c>
      <c r="VCL3" s="111" t="s">
        <v>661</v>
      </c>
      <c r="VCM3" s="111" t="s">
        <v>661</v>
      </c>
      <c r="VCN3" s="111" t="s">
        <v>661</v>
      </c>
      <c r="VCO3" s="111" t="s">
        <v>661</v>
      </c>
      <c r="VCP3" s="111" t="s">
        <v>661</v>
      </c>
      <c r="VCQ3" s="111" t="s">
        <v>661</v>
      </c>
      <c r="VCR3" s="111" t="s">
        <v>661</v>
      </c>
      <c r="VCS3" s="111" t="s">
        <v>661</v>
      </c>
      <c r="VCT3" s="111" t="s">
        <v>661</v>
      </c>
      <c r="VCU3" s="111" t="s">
        <v>661</v>
      </c>
      <c r="VCV3" s="111" t="s">
        <v>661</v>
      </c>
      <c r="VCW3" s="111" t="s">
        <v>661</v>
      </c>
      <c r="VCX3" s="111" t="s">
        <v>661</v>
      </c>
      <c r="VCY3" s="111" t="s">
        <v>661</v>
      </c>
      <c r="VCZ3" s="111" t="s">
        <v>661</v>
      </c>
      <c r="VDA3" s="111" t="s">
        <v>661</v>
      </c>
      <c r="VDB3" s="111" t="s">
        <v>661</v>
      </c>
      <c r="VDC3" s="111" t="s">
        <v>661</v>
      </c>
      <c r="VDD3" s="111" t="s">
        <v>661</v>
      </c>
      <c r="VDE3" s="111" t="s">
        <v>661</v>
      </c>
      <c r="VDF3" s="111" t="s">
        <v>661</v>
      </c>
      <c r="VDG3" s="111" t="s">
        <v>661</v>
      </c>
      <c r="VDH3" s="111" t="s">
        <v>661</v>
      </c>
      <c r="VDI3" s="111" t="s">
        <v>661</v>
      </c>
      <c r="VDJ3" s="111" t="s">
        <v>661</v>
      </c>
      <c r="VDK3" s="111" t="s">
        <v>661</v>
      </c>
      <c r="VDL3" s="111" t="s">
        <v>661</v>
      </c>
      <c r="VDM3" s="111" t="s">
        <v>661</v>
      </c>
      <c r="VDN3" s="111" t="s">
        <v>661</v>
      </c>
      <c r="VDO3" s="111" t="s">
        <v>661</v>
      </c>
      <c r="VDP3" s="111" t="s">
        <v>661</v>
      </c>
      <c r="VDQ3" s="111" t="s">
        <v>661</v>
      </c>
      <c r="VDR3" s="111" t="s">
        <v>661</v>
      </c>
      <c r="VDS3" s="111" t="s">
        <v>661</v>
      </c>
      <c r="VDT3" s="111" t="s">
        <v>661</v>
      </c>
      <c r="VDU3" s="111" t="s">
        <v>661</v>
      </c>
      <c r="VDV3" s="111" t="s">
        <v>661</v>
      </c>
      <c r="VDW3" s="111" t="s">
        <v>661</v>
      </c>
      <c r="VDX3" s="111" t="s">
        <v>661</v>
      </c>
      <c r="VDY3" s="111" t="s">
        <v>661</v>
      </c>
      <c r="VDZ3" s="111" t="s">
        <v>661</v>
      </c>
      <c r="VEA3" s="111" t="s">
        <v>661</v>
      </c>
      <c r="VEB3" s="111" t="s">
        <v>661</v>
      </c>
      <c r="VEC3" s="111" t="s">
        <v>661</v>
      </c>
      <c r="VED3" s="111" t="s">
        <v>661</v>
      </c>
      <c r="VEE3" s="111" t="s">
        <v>661</v>
      </c>
      <c r="VEF3" s="111" t="s">
        <v>661</v>
      </c>
      <c r="VEG3" s="111" t="s">
        <v>661</v>
      </c>
      <c r="VEH3" s="111" t="s">
        <v>661</v>
      </c>
      <c r="VEI3" s="111" t="s">
        <v>661</v>
      </c>
      <c r="VEJ3" s="111" t="s">
        <v>661</v>
      </c>
      <c r="VEK3" s="111" t="s">
        <v>661</v>
      </c>
      <c r="VEL3" s="111" t="s">
        <v>661</v>
      </c>
      <c r="VEM3" s="111" t="s">
        <v>661</v>
      </c>
      <c r="VEN3" s="111" t="s">
        <v>661</v>
      </c>
      <c r="VEO3" s="111" t="s">
        <v>661</v>
      </c>
      <c r="VEP3" s="111" t="s">
        <v>661</v>
      </c>
      <c r="VEQ3" s="111" t="s">
        <v>661</v>
      </c>
      <c r="VER3" s="111" t="s">
        <v>661</v>
      </c>
      <c r="VES3" s="111" t="s">
        <v>661</v>
      </c>
      <c r="VET3" s="111" t="s">
        <v>661</v>
      </c>
      <c r="VEU3" s="111" t="s">
        <v>661</v>
      </c>
      <c r="VEV3" s="111" t="s">
        <v>661</v>
      </c>
      <c r="VEW3" s="111" t="s">
        <v>661</v>
      </c>
      <c r="VEX3" s="111" t="s">
        <v>661</v>
      </c>
      <c r="VEY3" s="111" t="s">
        <v>661</v>
      </c>
      <c r="VEZ3" s="111" t="s">
        <v>661</v>
      </c>
      <c r="VFA3" s="111" t="s">
        <v>661</v>
      </c>
      <c r="VFB3" s="111" t="s">
        <v>661</v>
      </c>
      <c r="VFC3" s="111" t="s">
        <v>661</v>
      </c>
      <c r="VFD3" s="111" t="s">
        <v>661</v>
      </c>
      <c r="VFE3" s="111" t="s">
        <v>661</v>
      </c>
      <c r="VFF3" s="111" t="s">
        <v>661</v>
      </c>
      <c r="VFG3" s="111" t="s">
        <v>661</v>
      </c>
      <c r="VFH3" s="111" t="s">
        <v>661</v>
      </c>
      <c r="VFI3" s="111" t="s">
        <v>661</v>
      </c>
      <c r="VFJ3" s="111" t="s">
        <v>661</v>
      </c>
      <c r="VFK3" s="111" t="s">
        <v>661</v>
      </c>
      <c r="VFL3" s="111" t="s">
        <v>661</v>
      </c>
      <c r="VFM3" s="111" t="s">
        <v>661</v>
      </c>
      <c r="VFN3" s="111" t="s">
        <v>661</v>
      </c>
      <c r="VFO3" s="111" t="s">
        <v>661</v>
      </c>
      <c r="VFP3" s="111" t="s">
        <v>661</v>
      </c>
      <c r="VFQ3" s="111" t="s">
        <v>661</v>
      </c>
      <c r="VFR3" s="111" t="s">
        <v>661</v>
      </c>
      <c r="VFS3" s="111" t="s">
        <v>661</v>
      </c>
      <c r="VFT3" s="111" t="s">
        <v>661</v>
      </c>
      <c r="VFU3" s="111" t="s">
        <v>661</v>
      </c>
      <c r="VFV3" s="111" t="s">
        <v>661</v>
      </c>
      <c r="VFW3" s="111" t="s">
        <v>661</v>
      </c>
      <c r="VFX3" s="111" t="s">
        <v>661</v>
      </c>
      <c r="VFY3" s="111" t="s">
        <v>661</v>
      </c>
      <c r="VFZ3" s="111" t="s">
        <v>661</v>
      </c>
      <c r="VGA3" s="111" t="s">
        <v>661</v>
      </c>
      <c r="VGB3" s="111" t="s">
        <v>661</v>
      </c>
      <c r="VGC3" s="111" t="s">
        <v>661</v>
      </c>
      <c r="VGD3" s="111" t="s">
        <v>661</v>
      </c>
      <c r="VGE3" s="111" t="s">
        <v>661</v>
      </c>
      <c r="VGF3" s="111" t="s">
        <v>661</v>
      </c>
      <c r="VGG3" s="111" t="s">
        <v>661</v>
      </c>
      <c r="VGH3" s="111" t="s">
        <v>661</v>
      </c>
      <c r="VGI3" s="111" t="s">
        <v>661</v>
      </c>
      <c r="VGJ3" s="111" t="s">
        <v>661</v>
      </c>
      <c r="VGK3" s="111" t="s">
        <v>661</v>
      </c>
      <c r="VGL3" s="111" t="s">
        <v>661</v>
      </c>
      <c r="VGM3" s="111" t="s">
        <v>661</v>
      </c>
      <c r="VGN3" s="111" t="s">
        <v>661</v>
      </c>
      <c r="VGO3" s="111" t="s">
        <v>661</v>
      </c>
      <c r="VGP3" s="111" t="s">
        <v>661</v>
      </c>
      <c r="VGQ3" s="111" t="s">
        <v>661</v>
      </c>
      <c r="VGR3" s="111" t="s">
        <v>661</v>
      </c>
      <c r="VGS3" s="111" t="s">
        <v>661</v>
      </c>
      <c r="VGT3" s="111" t="s">
        <v>661</v>
      </c>
      <c r="VGU3" s="111" t="s">
        <v>661</v>
      </c>
      <c r="VGV3" s="111" t="s">
        <v>661</v>
      </c>
      <c r="VGW3" s="111" t="s">
        <v>661</v>
      </c>
      <c r="VGX3" s="111" t="s">
        <v>661</v>
      </c>
      <c r="VGY3" s="111" t="s">
        <v>661</v>
      </c>
      <c r="VGZ3" s="111" t="s">
        <v>661</v>
      </c>
      <c r="VHA3" s="111" t="s">
        <v>661</v>
      </c>
      <c r="VHB3" s="111" t="s">
        <v>661</v>
      </c>
      <c r="VHC3" s="111" t="s">
        <v>661</v>
      </c>
      <c r="VHD3" s="111" t="s">
        <v>661</v>
      </c>
      <c r="VHE3" s="111" t="s">
        <v>661</v>
      </c>
      <c r="VHF3" s="111" t="s">
        <v>661</v>
      </c>
      <c r="VHG3" s="111" t="s">
        <v>661</v>
      </c>
      <c r="VHH3" s="111" t="s">
        <v>661</v>
      </c>
      <c r="VHI3" s="111" t="s">
        <v>661</v>
      </c>
      <c r="VHJ3" s="111" t="s">
        <v>661</v>
      </c>
      <c r="VHK3" s="111" t="s">
        <v>661</v>
      </c>
      <c r="VHL3" s="111" t="s">
        <v>661</v>
      </c>
      <c r="VHM3" s="111" t="s">
        <v>661</v>
      </c>
      <c r="VHN3" s="111" t="s">
        <v>661</v>
      </c>
      <c r="VHO3" s="111" t="s">
        <v>661</v>
      </c>
      <c r="VHP3" s="111" t="s">
        <v>661</v>
      </c>
      <c r="VHQ3" s="111" t="s">
        <v>661</v>
      </c>
      <c r="VHR3" s="111" t="s">
        <v>661</v>
      </c>
      <c r="VHS3" s="111" t="s">
        <v>661</v>
      </c>
      <c r="VHT3" s="111" t="s">
        <v>661</v>
      </c>
      <c r="VHU3" s="111" t="s">
        <v>661</v>
      </c>
      <c r="VHV3" s="111" t="s">
        <v>661</v>
      </c>
      <c r="VHW3" s="111" t="s">
        <v>661</v>
      </c>
      <c r="VHX3" s="111" t="s">
        <v>661</v>
      </c>
      <c r="VHY3" s="111" t="s">
        <v>661</v>
      </c>
      <c r="VHZ3" s="111" t="s">
        <v>661</v>
      </c>
      <c r="VIA3" s="111" t="s">
        <v>661</v>
      </c>
      <c r="VIB3" s="111" t="s">
        <v>661</v>
      </c>
      <c r="VIC3" s="111" t="s">
        <v>661</v>
      </c>
      <c r="VID3" s="111" t="s">
        <v>661</v>
      </c>
      <c r="VIE3" s="111" t="s">
        <v>661</v>
      </c>
      <c r="VIF3" s="111" t="s">
        <v>661</v>
      </c>
      <c r="VIG3" s="111" t="s">
        <v>661</v>
      </c>
      <c r="VIH3" s="111" t="s">
        <v>661</v>
      </c>
      <c r="VII3" s="111" t="s">
        <v>661</v>
      </c>
      <c r="VIJ3" s="111" t="s">
        <v>661</v>
      </c>
      <c r="VIK3" s="111" t="s">
        <v>661</v>
      </c>
      <c r="VIL3" s="111" t="s">
        <v>661</v>
      </c>
      <c r="VIM3" s="111" t="s">
        <v>661</v>
      </c>
      <c r="VIN3" s="111" t="s">
        <v>661</v>
      </c>
      <c r="VIO3" s="111" t="s">
        <v>661</v>
      </c>
      <c r="VIP3" s="111" t="s">
        <v>661</v>
      </c>
      <c r="VIQ3" s="111" t="s">
        <v>661</v>
      </c>
      <c r="VIR3" s="111" t="s">
        <v>661</v>
      </c>
      <c r="VIS3" s="111" t="s">
        <v>661</v>
      </c>
      <c r="VIT3" s="111" t="s">
        <v>661</v>
      </c>
      <c r="VIU3" s="111" t="s">
        <v>661</v>
      </c>
      <c r="VIV3" s="111" t="s">
        <v>661</v>
      </c>
      <c r="VIW3" s="111" t="s">
        <v>661</v>
      </c>
      <c r="VIX3" s="111" t="s">
        <v>661</v>
      </c>
      <c r="VIY3" s="111" t="s">
        <v>661</v>
      </c>
      <c r="VIZ3" s="111" t="s">
        <v>661</v>
      </c>
      <c r="VJA3" s="111" t="s">
        <v>661</v>
      </c>
      <c r="VJB3" s="111" t="s">
        <v>661</v>
      </c>
      <c r="VJC3" s="111" t="s">
        <v>661</v>
      </c>
      <c r="VJD3" s="111" t="s">
        <v>661</v>
      </c>
      <c r="VJE3" s="111" t="s">
        <v>661</v>
      </c>
      <c r="VJF3" s="111" t="s">
        <v>661</v>
      </c>
      <c r="VJG3" s="111" t="s">
        <v>661</v>
      </c>
      <c r="VJH3" s="111" t="s">
        <v>661</v>
      </c>
      <c r="VJI3" s="111" t="s">
        <v>661</v>
      </c>
      <c r="VJJ3" s="111" t="s">
        <v>661</v>
      </c>
      <c r="VJK3" s="111" t="s">
        <v>661</v>
      </c>
      <c r="VJL3" s="111" t="s">
        <v>661</v>
      </c>
      <c r="VJM3" s="111" t="s">
        <v>661</v>
      </c>
      <c r="VJN3" s="111" t="s">
        <v>661</v>
      </c>
      <c r="VJO3" s="111" t="s">
        <v>661</v>
      </c>
      <c r="VJP3" s="111" t="s">
        <v>661</v>
      </c>
      <c r="VJQ3" s="111" t="s">
        <v>661</v>
      </c>
      <c r="VJR3" s="111" t="s">
        <v>661</v>
      </c>
      <c r="VJS3" s="111" t="s">
        <v>661</v>
      </c>
      <c r="VJT3" s="111" t="s">
        <v>661</v>
      </c>
      <c r="VJU3" s="111" t="s">
        <v>661</v>
      </c>
      <c r="VJV3" s="111" t="s">
        <v>661</v>
      </c>
      <c r="VJW3" s="111" t="s">
        <v>661</v>
      </c>
      <c r="VJX3" s="111" t="s">
        <v>661</v>
      </c>
      <c r="VJY3" s="111" t="s">
        <v>661</v>
      </c>
      <c r="VJZ3" s="111" t="s">
        <v>661</v>
      </c>
      <c r="VKA3" s="111" t="s">
        <v>661</v>
      </c>
      <c r="VKB3" s="111" t="s">
        <v>661</v>
      </c>
      <c r="VKC3" s="111" t="s">
        <v>661</v>
      </c>
      <c r="VKD3" s="111" t="s">
        <v>661</v>
      </c>
      <c r="VKE3" s="111" t="s">
        <v>661</v>
      </c>
      <c r="VKF3" s="111" t="s">
        <v>661</v>
      </c>
      <c r="VKG3" s="111" t="s">
        <v>661</v>
      </c>
      <c r="VKH3" s="111" t="s">
        <v>661</v>
      </c>
      <c r="VKI3" s="111" t="s">
        <v>661</v>
      </c>
      <c r="VKJ3" s="111" t="s">
        <v>661</v>
      </c>
      <c r="VKK3" s="111" t="s">
        <v>661</v>
      </c>
      <c r="VKL3" s="111" t="s">
        <v>661</v>
      </c>
      <c r="VKM3" s="111" t="s">
        <v>661</v>
      </c>
      <c r="VKN3" s="111" t="s">
        <v>661</v>
      </c>
      <c r="VKO3" s="111" t="s">
        <v>661</v>
      </c>
      <c r="VKP3" s="111" t="s">
        <v>661</v>
      </c>
      <c r="VKQ3" s="111" t="s">
        <v>661</v>
      </c>
      <c r="VKR3" s="111" t="s">
        <v>661</v>
      </c>
      <c r="VKS3" s="111" t="s">
        <v>661</v>
      </c>
      <c r="VKT3" s="111" t="s">
        <v>661</v>
      </c>
      <c r="VKU3" s="111" t="s">
        <v>661</v>
      </c>
      <c r="VKV3" s="111" t="s">
        <v>661</v>
      </c>
      <c r="VKW3" s="111" t="s">
        <v>661</v>
      </c>
      <c r="VKX3" s="111" t="s">
        <v>661</v>
      </c>
      <c r="VKY3" s="111" t="s">
        <v>661</v>
      </c>
      <c r="VKZ3" s="111" t="s">
        <v>661</v>
      </c>
      <c r="VLA3" s="111" t="s">
        <v>661</v>
      </c>
      <c r="VLB3" s="111" t="s">
        <v>661</v>
      </c>
      <c r="VLC3" s="111" t="s">
        <v>661</v>
      </c>
      <c r="VLD3" s="111" t="s">
        <v>661</v>
      </c>
      <c r="VLE3" s="111" t="s">
        <v>661</v>
      </c>
      <c r="VLF3" s="111" t="s">
        <v>661</v>
      </c>
      <c r="VLG3" s="111" t="s">
        <v>661</v>
      </c>
      <c r="VLH3" s="111" t="s">
        <v>661</v>
      </c>
      <c r="VLI3" s="111" t="s">
        <v>661</v>
      </c>
      <c r="VLJ3" s="111" t="s">
        <v>661</v>
      </c>
      <c r="VLK3" s="111" t="s">
        <v>661</v>
      </c>
      <c r="VLL3" s="111" t="s">
        <v>661</v>
      </c>
      <c r="VLM3" s="111" t="s">
        <v>661</v>
      </c>
      <c r="VLN3" s="111" t="s">
        <v>661</v>
      </c>
      <c r="VLO3" s="111" t="s">
        <v>661</v>
      </c>
      <c r="VLP3" s="111" t="s">
        <v>661</v>
      </c>
      <c r="VLQ3" s="111" t="s">
        <v>661</v>
      </c>
      <c r="VLR3" s="111" t="s">
        <v>661</v>
      </c>
      <c r="VLS3" s="111" t="s">
        <v>661</v>
      </c>
      <c r="VLT3" s="111" t="s">
        <v>661</v>
      </c>
      <c r="VLU3" s="111" t="s">
        <v>661</v>
      </c>
      <c r="VLV3" s="111" t="s">
        <v>661</v>
      </c>
      <c r="VLW3" s="111" t="s">
        <v>661</v>
      </c>
      <c r="VLX3" s="111" t="s">
        <v>661</v>
      </c>
      <c r="VLY3" s="111" t="s">
        <v>661</v>
      </c>
      <c r="VLZ3" s="111" t="s">
        <v>661</v>
      </c>
      <c r="VMA3" s="111" t="s">
        <v>661</v>
      </c>
      <c r="VMB3" s="111" t="s">
        <v>661</v>
      </c>
      <c r="VMC3" s="111" t="s">
        <v>661</v>
      </c>
      <c r="VMD3" s="111" t="s">
        <v>661</v>
      </c>
      <c r="VME3" s="111" t="s">
        <v>661</v>
      </c>
      <c r="VMF3" s="111" t="s">
        <v>661</v>
      </c>
      <c r="VMG3" s="111" t="s">
        <v>661</v>
      </c>
      <c r="VMH3" s="111" t="s">
        <v>661</v>
      </c>
      <c r="VMI3" s="111" t="s">
        <v>661</v>
      </c>
      <c r="VMJ3" s="111" t="s">
        <v>661</v>
      </c>
      <c r="VMK3" s="111" t="s">
        <v>661</v>
      </c>
      <c r="VML3" s="111" t="s">
        <v>661</v>
      </c>
      <c r="VMM3" s="111" t="s">
        <v>661</v>
      </c>
      <c r="VMN3" s="111" t="s">
        <v>661</v>
      </c>
      <c r="VMO3" s="111" t="s">
        <v>661</v>
      </c>
      <c r="VMP3" s="111" t="s">
        <v>661</v>
      </c>
      <c r="VMQ3" s="111" t="s">
        <v>661</v>
      </c>
      <c r="VMR3" s="111" t="s">
        <v>661</v>
      </c>
      <c r="VMS3" s="111" t="s">
        <v>661</v>
      </c>
      <c r="VMT3" s="111" t="s">
        <v>661</v>
      </c>
      <c r="VMU3" s="111" t="s">
        <v>661</v>
      </c>
      <c r="VMV3" s="111" t="s">
        <v>661</v>
      </c>
      <c r="VMW3" s="111" t="s">
        <v>661</v>
      </c>
      <c r="VMX3" s="111" t="s">
        <v>661</v>
      </c>
      <c r="VMY3" s="111" t="s">
        <v>661</v>
      </c>
      <c r="VMZ3" s="111" t="s">
        <v>661</v>
      </c>
      <c r="VNA3" s="111" t="s">
        <v>661</v>
      </c>
      <c r="VNB3" s="111" t="s">
        <v>661</v>
      </c>
      <c r="VNC3" s="111" t="s">
        <v>661</v>
      </c>
      <c r="VND3" s="111" t="s">
        <v>661</v>
      </c>
      <c r="VNE3" s="111" t="s">
        <v>661</v>
      </c>
      <c r="VNF3" s="111" t="s">
        <v>661</v>
      </c>
      <c r="VNG3" s="111" t="s">
        <v>661</v>
      </c>
      <c r="VNH3" s="111" t="s">
        <v>661</v>
      </c>
      <c r="VNI3" s="111" t="s">
        <v>661</v>
      </c>
      <c r="VNJ3" s="111" t="s">
        <v>661</v>
      </c>
      <c r="VNK3" s="111" t="s">
        <v>661</v>
      </c>
      <c r="VNL3" s="111" t="s">
        <v>661</v>
      </c>
      <c r="VNM3" s="111" t="s">
        <v>661</v>
      </c>
      <c r="VNN3" s="111" t="s">
        <v>661</v>
      </c>
      <c r="VNO3" s="111" t="s">
        <v>661</v>
      </c>
      <c r="VNP3" s="111" t="s">
        <v>661</v>
      </c>
      <c r="VNQ3" s="111" t="s">
        <v>661</v>
      </c>
      <c r="VNR3" s="111" t="s">
        <v>661</v>
      </c>
      <c r="VNS3" s="111" t="s">
        <v>661</v>
      </c>
      <c r="VNT3" s="111" t="s">
        <v>661</v>
      </c>
      <c r="VNU3" s="111" t="s">
        <v>661</v>
      </c>
      <c r="VNV3" s="111" t="s">
        <v>661</v>
      </c>
      <c r="VNW3" s="111" t="s">
        <v>661</v>
      </c>
      <c r="VNX3" s="111" t="s">
        <v>661</v>
      </c>
      <c r="VNY3" s="111" t="s">
        <v>661</v>
      </c>
      <c r="VNZ3" s="111" t="s">
        <v>661</v>
      </c>
      <c r="VOA3" s="111" t="s">
        <v>661</v>
      </c>
      <c r="VOB3" s="111" t="s">
        <v>661</v>
      </c>
      <c r="VOC3" s="111" t="s">
        <v>661</v>
      </c>
      <c r="VOD3" s="111" t="s">
        <v>661</v>
      </c>
      <c r="VOE3" s="111" t="s">
        <v>661</v>
      </c>
      <c r="VOF3" s="111" t="s">
        <v>661</v>
      </c>
      <c r="VOG3" s="111" t="s">
        <v>661</v>
      </c>
      <c r="VOH3" s="111" t="s">
        <v>661</v>
      </c>
      <c r="VOI3" s="111" t="s">
        <v>661</v>
      </c>
      <c r="VOJ3" s="111" t="s">
        <v>661</v>
      </c>
      <c r="VOK3" s="111" t="s">
        <v>661</v>
      </c>
      <c r="VOL3" s="111" t="s">
        <v>661</v>
      </c>
      <c r="VOM3" s="111" t="s">
        <v>661</v>
      </c>
      <c r="VON3" s="111" t="s">
        <v>661</v>
      </c>
      <c r="VOO3" s="111" t="s">
        <v>661</v>
      </c>
      <c r="VOP3" s="111" t="s">
        <v>661</v>
      </c>
      <c r="VOQ3" s="111" t="s">
        <v>661</v>
      </c>
      <c r="VOR3" s="111" t="s">
        <v>661</v>
      </c>
      <c r="VOS3" s="111" t="s">
        <v>661</v>
      </c>
      <c r="VOT3" s="111" t="s">
        <v>661</v>
      </c>
      <c r="VOU3" s="111" t="s">
        <v>661</v>
      </c>
      <c r="VOV3" s="111" t="s">
        <v>661</v>
      </c>
      <c r="VOW3" s="111" t="s">
        <v>661</v>
      </c>
      <c r="VOX3" s="111" t="s">
        <v>661</v>
      </c>
      <c r="VOY3" s="111" t="s">
        <v>661</v>
      </c>
      <c r="VOZ3" s="111" t="s">
        <v>661</v>
      </c>
      <c r="VPA3" s="111" t="s">
        <v>661</v>
      </c>
      <c r="VPB3" s="111" t="s">
        <v>661</v>
      </c>
      <c r="VPC3" s="111" t="s">
        <v>661</v>
      </c>
      <c r="VPD3" s="111" t="s">
        <v>661</v>
      </c>
      <c r="VPE3" s="111" t="s">
        <v>661</v>
      </c>
      <c r="VPF3" s="111" t="s">
        <v>661</v>
      </c>
      <c r="VPG3" s="111" t="s">
        <v>661</v>
      </c>
      <c r="VPH3" s="111" t="s">
        <v>661</v>
      </c>
      <c r="VPI3" s="111" t="s">
        <v>661</v>
      </c>
      <c r="VPJ3" s="111" t="s">
        <v>661</v>
      </c>
      <c r="VPK3" s="111" t="s">
        <v>661</v>
      </c>
      <c r="VPL3" s="111" t="s">
        <v>661</v>
      </c>
      <c r="VPM3" s="111" t="s">
        <v>661</v>
      </c>
      <c r="VPN3" s="111" t="s">
        <v>661</v>
      </c>
      <c r="VPO3" s="111" t="s">
        <v>661</v>
      </c>
      <c r="VPP3" s="111" t="s">
        <v>661</v>
      </c>
      <c r="VPQ3" s="111" t="s">
        <v>661</v>
      </c>
      <c r="VPR3" s="111" t="s">
        <v>661</v>
      </c>
      <c r="VPS3" s="111" t="s">
        <v>661</v>
      </c>
      <c r="VPT3" s="111" t="s">
        <v>661</v>
      </c>
      <c r="VPU3" s="111" t="s">
        <v>661</v>
      </c>
      <c r="VPV3" s="111" t="s">
        <v>661</v>
      </c>
      <c r="VPW3" s="111" t="s">
        <v>661</v>
      </c>
      <c r="VPX3" s="111" t="s">
        <v>661</v>
      </c>
      <c r="VPY3" s="111" t="s">
        <v>661</v>
      </c>
      <c r="VPZ3" s="111" t="s">
        <v>661</v>
      </c>
      <c r="VQA3" s="111" t="s">
        <v>661</v>
      </c>
      <c r="VQB3" s="111" t="s">
        <v>661</v>
      </c>
      <c r="VQC3" s="111" t="s">
        <v>661</v>
      </c>
      <c r="VQD3" s="111" t="s">
        <v>661</v>
      </c>
      <c r="VQE3" s="111" t="s">
        <v>661</v>
      </c>
      <c r="VQF3" s="111" t="s">
        <v>661</v>
      </c>
      <c r="VQG3" s="111" t="s">
        <v>661</v>
      </c>
      <c r="VQH3" s="111" t="s">
        <v>661</v>
      </c>
      <c r="VQI3" s="111" t="s">
        <v>661</v>
      </c>
      <c r="VQJ3" s="111" t="s">
        <v>661</v>
      </c>
      <c r="VQK3" s="111" t="s">
        <v>661</v>
      </c>
      <c r="VQL3" s="111" t="s">
        <v>661</v>
      </c>
      <c r="VQM3" s="111" t="s">
        <v>661</v>
      </c>
      <c r="VQN3" s="111" t="s">
        <v>661</v>
      </c>
      <c r="VQO3" s="111" t="s">
        <v>661</v>
      </c>
      <c r="VQP3" s="111" t="s">
        <v>661</v>
      </c>
      <c r="VQQ3" s="111" t="s">
        <v>661</v>
      </c>
      <c r="VQR3" s="111" t="s">
        <v>661</v>
      </c>
      <c r="VQS3" s="111" t="s">
        <v>661</v>
      </c>
      <c r="VQT3" s="111" t="s">
        <v>661</v>
      </c>
      <c r="VQU3" s="111" t="s">
        <v>661</v>
      </c>
      <c r="VQV3" s="111" t="s">
        <v>661</v>
      </c>
      <c r="VQW3" s="111" t="s">
        <v>661</v>
      </c>
      <c r="VQX3" s="111" t="s">
        <v>661</v>
      </c>
      <c r="VQY3" s="111" t="s">
        <v>661</v>
      </c>
      <c r="VQZ3" s="111" t="s">
        <v>661</v>
      </c>
      <c r="VRA3" s="111" t="s">
        <v>661</v>
      </c>
      <c r="VRB3" s="111" t="s">
        <v>661</v>
      </c>
      <c r="VRC3" s="111" t="s">
        <v>661</v>
      </c>
      <c r="VRD3" s="111" t="s">
        <v>661</v>
      </c>
      <c r="VRE3" s="111" t="s">
        <v>661</v>
      </c>
      <c r="VRF3" s="111" t="s">
        <v>661</v>
      </c>
      <c r="VRG3" s="111" t="s">
        <v>661</v>
      </c>
      <c r="VRH3" s="111" t="s">
        <v>661</v>
      </c>
      <c r="VRI3" s="111" t="s">
        <v>661</v>
      </c>
      <c r="VRJ3" s="111" t="s">
        <v>661</v>
      </c>
      <c r="VRK3" s="111" t="s">
        <v>661</v>
      </c>
      <c r="VRL3" s="111" t="s">
        <v>661</v>
      </c>
      <c r="VRM3" s="111" t="s">
        <v>661</v>
      </c>
      <c r="VRN3" s="111" t="s">
        <v>661</v>
      </c>
      <c r="VRO3" s="111" t="s">
        <v>661</v>
      </c>
      <c r="VRP3" s="111" t="s">
        <v>661</v>
      </c>
      <c r="VRQ3" s="111" t="s">
        <v>661</v>
      </c>
      <c r="VRR3" s="111" t="s">
        <v>661</v>
      </c>
      <c r="VRS3" s="111" t="s">
        <v>661</v>
      </c>
      <c r="VRT3" s="111" t="s">
        <v>661</v>
      </c>
      <c r="VRU3" s="111" t="s">
        <v>661</v>
      </c>
      <c r="VRV3" s="111" t="s">
        <v>661</v>
      </c>
      <c r="VRW3" s="111" t="s">
        <v>661</v>
      </c>
      <c r="VRX3" s="111" t="s">
        <v>661</v>
      </c>
      <c r="VRY3" s="111" t="s">
        <v>661</v>
      </c>
      <c r="VRZ3" s="111" t="s">
        <v>661</v>
      </c>
      <c r="VSA3" s="111" t="s">
        <v>661</v>
      </c>
      <c r="VSB3" s="111" t="s">
        <v>661</v>
      </c>
      <c r="VSC3" s="111" t="s">
        <v>661</v>
      </c>
      <c r="VSD3" s="111" t="s">
        <v>661</v>
      </c>
      <c r="VSE3" s="111" t="s">
        <v>661</v>
      </c>
      <c r="VSF3" s="111" t="s">
        <v>661</v>
      </c>
      <c r="VSG3" s="111" t="s">
        <v>661</v>
      </c>
      <c r="VSH3" s="111" t="s">
        <v>661</v>
      </c>
      <c r="VSI3" s="111" t="s">
        <v>661</v>
      </c>
      <c r="VSJ3" s="111" t="s">
        <v>661</v>
      </c>
      <c r="VSK3" s="111" t="s">
        <v>661</v>
      </c>
      <c r="VSL3" s="111" t="s">
        <v>661</v>
      </c>
      <c r="VSM3" s="111" t="s">
        <v>661</v>
      </c>
      <c r="VSN3" s="111" t="s">
        <v>661</v>
      </c>
      <c r="VSO3" s="111" t="s">
        <v>661</v>
      </c>
      <c r="VSP3" s="111" t="s">
        <v>661</v>
      </c>
      <c r="VSQ3" s="111" t="s">
        <v>661</v>
      </c>
      <c r="VSR3" s="111" t="s">
        <v>661</v>
      </c>
      <c r="VSS3" s="111" t="s">
        <v>661</v>
      </c>
      <c r="VST3" s="111" t="s">
        <v>661</v>
      </c>
      <c r="VSU3" s="111" t="s">
        <v>661</v>
      </c>
      <c r="VSV3" s="111" t="s">
        <v>661</v>
      </c>
      <c r="VSW3" s="111" t="s">
        <v>661</v>
      </c>
      <c r="VSX3" s="111" t="s">
        <v>661</v>
      </c>
      <c r="VSY3" s="111" t="s">
        <v>661</v>
      </c>
      <c r="VSZ3" s="111" t="s">
        <v>661</v>
      </c>
      <c r="VTA3" s="111" t="s">
        <v>661</v>
      </c>
      <c r="VTB3" s="111" t="s">
        <v>661</v>
      </c>
      <c r="VTC3" s="111" t="s">
        <v>661</v>
      </c>
      <c r="VTD3" s="111" t="s">
        <v>661</v>
      </c>
      <c r="VTE3" s="111" t="s">
        <v>661</v>
      </c>
      <c r="VTF3" s="111" t="s">
        <v>661</v>
      </c>
      <c r="VTG3" s="111" t="s">
        <v>661</v>
      </c>
      <c r="VTH3" s="111" t="s">
        <v>661</v>
      </c>
      <c r="VTI3" s="111" t="s">
        <v>661</v>
      </c>
      <c r="VTJ3" s="111" t="s">
        <v>661</v>
      </c>
      <c r="VTK3" s="111" t="s">
        <v>661</v>
      </c>
      <c r="VTL3" s="111" t="s">
        <v>661</v>
      </c>
      <c r="VTM3" s="111" t="s">
        <v>661</v>
      </c>
      <c r="VTN3" s="111" t="s">
        <v>661</v>
      </c>
      <c r="VTO3" s="111" t="s">
        <v>661</v>
      </c>
      <c r="VTP3" s="111" t="s">
        <v>661</v>
      </c>
      <c r="VTQ3" s="111" t="s">
        <v>661</v>
      </c>
      <c r="VTR3" s="111" t="s">
        <v>661</v>
      </c>
      <c r="VTS3" s="111" t="s">
        <v>661</v>
      </c>
      <c r="VTT3" s="111" t="s">
        <v>661</v>
      </c>
      <c r="VTU3" s="111" t="s">
        <v>661</v>
      </c>
      <c r="VTV3" s="111" t="s">
        <v>661</v>
      </c>
      <c r="VTW3" s="111" t="s">
        <v>661</v>
      </c>
      <c r="VTX3" s="111" t="s">
        <v>661</v>
      </c>
      <c r="VTY3" s="111" t="s">
        <v>661</v>
      </c>
      <c r="VTZ3" s="111" t="s">
        <v>661</v>
      </c>
      <c r="VUA3" s="111" t="s">
        <v>661</v>
      </c>
      <c r="VUB3" s="111" t="s">
        <v>661</v>
      </c>
      <c r="VUC3" s="111" t="s">
        <v>661</v>
      </c>
      <c r="VUD3" s="111" t="s">
        <v>661</v>
      </c>
      <c r="VUE3" s="111" t="s">
        <v>661</v>
      </c>
      <c r="VUF3" s="111" t="s">
        <v>661</v>
      </c>
      <c r="VUG3" s="111" t="s">
        <v>661</v>
      </c>
      <c r="VUH3" s="111" t="s">
        <v>661</v>
      </c>
      <c r="VUI3" s="111" t="s">
        <v>661</v>
      </c>
      <c r="VUJ3" s="111" t="s">
        <v>661</v>
      </c>
      <c r="VUK3" s="111" t="s">
        <v>661</v>
      </c>
      <c r="VUL3" s="111" t="s">
        <v>661</v>
      </c>
      <c r="VUM3" s="111" t="s">
        <v>661</v>
      </c>
      <c r="VUN3" s="111" t="s">
        <v>661</v>
      </c>
      <c r="VUO3" s="111" t="s">
        <v>661</v>
      </c>
      <c r="VUP3" s="111" t="s">
        <v>661</v>
      </c>
      <c r="VUQ3" s="111" t="s">
        <v>661</v>
      </c>
      <c r="VUR3" s="111" t="s">
        <v>661</v>
      </c>
      <c r="VUS3" s="111" t="s">
        <v>661</v>
      </c>
      <c r="VUT3" s="111" t="s">
        <v>661</v>
      </c>
      <c r="VUU3" s="111" t="s">
        <v>661</v>
      </c>
      <c r="VUV3" s="111" t="s">
        <v>661</v>
      </c>
      <c r="VUW3" s="111" t="s">
        <v>661</v>
      </c>
      <c r="VUX3" s="111" t="s">
        <v>661</v>
      </c>
      <c r="VUY3" s="111" t="s">
        <v>661</v>
      </c>
      <c r="VUZ3" s="111" t="s">
        <v>661</v>
      </c>
      <c r="VVA3" s="111" t="s">
        <v>661</v>
      </c>
      <c r="VVB3" s="111" t="s">
        <v>661</v>
      </c>
      <c r="VVC3" s="111" t="s">
        <v>661</v>
      </c>
      <c r="VVD3" s="111" t="s">
        <v>661</v>
      </c>
      <c r="VVE3" s="111" t="s">
        <v>661</v>
      </c>
      <c r="VVF3" s="111" t="s">
        <v>661</v>
      </c>
      <c r="VVG3" s="111" t="s">
        <v>661</v>
      </c>
      <c r="VVH3" s="111" t="s">
        <v>661</v>
      </c>
      <c r="VVI3" s="111" t="s">
        <v>661</v>
      </c>
      <c r="VVJ3" s="111" t="s">
        <v>661</v>
      </c>
      <c r="VVK3" s="111" t="s">
        <v>661</v>
      </c>
      <c r="VVL3" s="111" t="s">
        <v>661</v>
      </c>
      <c r="VVM3" s="111" t="s">
        <v>661</v>
      </c>
      <c r="VVN3" s="111" t="s">
        <v>661</v>
      </c>
      <c r="VVO3" s="111" t="s">
        <v>661</v>
      </c>
      <c r="VVP3" s="111" t="s">
        <v>661</v>
      </c>
      <c r="VVQ3" s="111" t="s">
        <v>661</v>
      </c>
      <c r="VVR3" s="111" t="s">
        <v>661</v>
      </c>
      <c r="VVS3" s="111" t="s">
        <v>661</v>
      </c>
      <c r="VVT3" s="111" t="s">
        <v>661</v>
      </c>
      <c r="VVU3" s="111" t="s">
        <v>661</v>
      </c>
      <c r="VVV3" s="111" t="s">
        <v>661</v>
      </c>
      <c r="VVW3" s="111" t="s">
        <v>661</v>
      </c>
      <c r="VVX3" s="111" t="s">
        <v>661</v>
      </c>
      <c r="VVY3" s="111" t="s">
        <v>661</v>
      </c>
      <c r="VVZ3" s="111" t="s">
        <v>661</v>
      </c>
      <c r="VWA3" s="111" t="s">
        <v>661</v>
      </c>
      <c r="VWB3" s="111" t="s">
        <v>661</v>
      </c>
      <c r="VWC3" s="111" t="s">
        <v>661</v>
      </c>
      <c r="VWD3" s="111" t="s">
        <v>661</v>
      </c>
      <c r="VWE3" s="111" t="s">
        <v>661</v>
      </c>
      <c r="VWF3" s="111" t="s">
        <v>661</v>
      </c>
      <c r="VWG3" s="111" t="s">
        <v>661</v>
      </c>
      <c r="VWH3" s="111" t="s">
        <v>661</v>
      </c>
      <c r="VWI3" s="111" t="s">
        <v>661</v>
      </c>
      <c r="VWJ3" s="111" t="s">
        <v>661</v>
      </c>
      <c r="VWK3" s="111" t="s">
        <v>661</v>
      </c>
      <c r="VWL3" s="111" t="s">
        <v>661</v>
      </c>
      <c r="VWM3" s="111" t="s">
        <v>661</v>
      </c>
      <c r="VWN3" s="111" t="s">
        <v>661</v>
      </c>
      <c r="VWO3" s="111" t="s">
        <v>661</v>
      </c>
      <c r="VWP3" s="111" t="s">
        <v>661</v>
      </c>
      <c r="VWQ3" s="111" t="s">
        <v>661</v>
      </c>
      <c r="VWR3" s="111" t="s">
        <v>661</v>
      </c>
      <c r="VWS3" s="111" t="s">
        <v>661</v>
      </c>
      <c r="VWT3" s="111" t="s">
        <v>661</v>
      </c>
      <c r="VWU3" s="111" t="s">
        <v>661</v>
      </c>
      <c r="VWV3" s="111" t="s">
        <v>661</v>
      </c>
      <c r="VWW3" s="111" t="s">
        <v>661</v>
      </c>
      <c r="VWX3" s="111" t="s">
        <v>661</v>
      </c>
      <c r="VWY3" s="111" t="s">
        <v>661</v>
      </c>
      <c r="VWZ3" s="111" t="s">
        <v>661</v>
      </c>
      <c r="VXA3" s="111" t="s">
        <v>661</v>
      </c>
      <c r="VXB3" s="111" t="s">
        <v>661</v>
      </c>
      <c r="VXC3" s="111" t="s">
        <v>661</v>
      </c>
      <c r="VXD3" s="111" t="s">
        <v>661</v>
      </c>
      <c r="VXE3" s="111" t="s">
        <v>661</v>
      </c>
      <c r="VXF3" s="111" t="s">
        <v>661</v>
      </c>
      <c r="VXG3" s="111" t="s">
        <v>661</v>
      </c>
      <c r="VXH3" s="111" t="s">
        <v>661</v>
      </c>
      <c r="VXI3" s="111" t="s">
        <v>661</v>
      </c>
      <c r="VXJ3" s="111" t="s">
        <v>661</v>
      </c>
      <c r="VXK3" s="111" t="s">
        <v>661</v>
      </c>
      <c r="VXL3" s="111" t="s">
        <v>661</v>
      </c>
      <c r="VXM3" s="111" t="s">
        <v>661</v>
      </c>
      <c r="VXN3" s="111" t="s">
        <v>661</v>
      </c>
      <c r="VXO3" s="111" t="s">
        <v>661</v>
      </c>
      <c r="VXP3" s="111" t="s">
        <v>661</v>
      </c>
      <c r="VXQ3" s="111" t="s">
        <v>661</v>
      </c>
      <c r="VXR3" s="111" t="s">
        <v>661</v>
      </c>
      <c r="VXS3" s="111" t="s">
        <v>661</v>
      </c>
      <c r="VXT3" s="111" t="s">
        <v>661</v>
      </c>
      <c r="VXU3" s="111" t="s">
        <v>661</v>
      </c>
      <c r="VXV3" s="111" t="s">
        <v>661</v>
      </c>
      <c r="VXW3" s="111" t="s">
        <v>661</v>
      </c>
      <c r="VXX3" s="111" t="s">
        <v>661</v>
      </c>
      <c r="VXY3" s="111" t="s">
        <v>661</v>
      </c>
      <c r="VXZ3" s="111" t="s">
        <v>661</v>
      </c>
      <c r="VYA3" s="111" t="s">
        <v>661</v>
      </c>
      <c r="VYB3" s="111" t="s">
        <v>661</v>
      </c>
      <c r="VYC3" s="111" t="s">
        <v>661</v>
      </c>
      <c r="VYD3" s="111" t="s">
        <v>661</v>
      </c>
      <c r="VYE3" s="111" t="s">
        <v>661</v>
      </c>
      <c r="VYF3" s="111" t="s">
        <v>661</v>
      </c>
      <c r="VYG3" s="111" t="s">
        <v>661</v>
      </c>
      <c r="VYH3" s="111" t="s">
        <v>661</v>
      </c>
      <c r="VYI3" s="111" t="s">
        <v>661</v>
      </c>
      <c r="VYJ3" s="111" t="s">
        <v>661</v>
      </c>
      <c r="VYK3" s="111" t="s">
        <v>661</v>
      </c>
      <c r="VYL3" s="111" t="s">
        <v>661</v>
      </c>
      <c r="VYM3" s="111" t="s">
        <v>661</v>
      </c>
      <c r="VYN3" s="111" t="s">
        <v>661</v>
      </c>
      <c r="VYO3" s="111" t="s">
        <v>661</v>
      </c>
      <c r="VYP3" s="111" t="s">
        <v>661</v>
      </c>
      <c r="VYQ3" s="111" t="s">
        <v>661</v>
      </c>
      <c r="VYR3" s="111" t="s">
        <v>661</v>
      </c>
      <c r="VYS3" s="111" t="s">
        <v>661</v>
      </c>
      <c r="VYT3" s="111" t="s">
        <v>661</v>
      </c>
      <c r="VYU3" s="111" t="s">
        <v>661</v>
      </c>
      <c r="VYV3" s="111" t="s">
        <v>661</v>
      </c>
      <c r="VYW3" s="111" t="s">
        <v>661</v>
      </c>
      <c r="VYX3" s="111" t="s">
        <v>661</v>
      </c>
      <c r="VYY3" s="111" t="s">
        <v>661</v>
      </c>
      <c r="VYZ3" s="111" t="s">
        <v>661</v>
      </c>
      <c r="VZA3" s="111" t="s">
        <v>661</v>
      </c>
      <c r="VZB3" s="111" t="s">
        <v>661</v>
      </c>
      <c r="VZC3" s="111" t="s">
        <v>661</v>
      </c>
      <c r="VZD3" s="111" t="s">
        <v>661</v>
      </c>
      <c r="VZE3" s="111" t="s">
        <v>661</v>
      </c>
      <c r="VZF3" s="111" t="s">
        <v>661</v>
      </c>
      <c r="VZG3" s="111" t="s">
        <v>661</v>
      </c>
      <c r="VZH3" s="111" t="s">
        <v>661</v>
      </c>
      <c r="VZI3" s="111" t="s">
        <v>661</v>
      </c>
      <c r="VZJ3" s="111" t="s">
        <v>661</v>
      </c>
      <c r="VZK3" s="111" t="s">
        <v>661</v>
      </c>
      <c r="VZL3" s="111" t="s">
        <v>661</v>
      </c>
      <c r="VZM3" s="111" t="s">
        <v>661</v>
      </c>
      <c r="VZN3" s="111" t="s">
        <v>661</v>
      </c>
      <c r="VZO3" s="111" t="s">
        <v>661</v>
      </c>
      <c r="VZP3" s="111" t="s">
        <v>661</v>
      </c>
      <c r="VZQ3" s="111" t="s">
        <v>661</v>
      </c>
      <c r="VZR3" s="111" t="s">
        <v>661</v>
      </c>
      <c r="VZS3" s="111" t="s">
        <v>661</v>
      </c>
      <c r="VZT3" s="111" t="s">
        <v>661</v>
      </c>
      <c r="VZU3" s="111" t="s">
        <v>661</v>
      </c>
      <c r="VZV3" s="111" t="s">
        <v>661</v>
      </c>
      <c r="VZW3" s="111" t="s">
        <v>661</v>
      </c>
      <c r="VZX3" s="111" t="s">
        <v>661</v>
      </c>
      <c r="VZY3" s="111" t="s">
        <v>661</v>
      </c>
      <c r="VZZ3" s="111" t="s">
        <v>661</v>
      </c>
      <c r="WAA3" s="111" t="s">
        <v>661</v>
      </c>
      <c r="WAB3" s="111" t="s">
        <v>661</v>
      </c>
      <c r="WAC3" s="111" t="s">
        <v>661</v>
      </c>
      <c r="WAD3" s="111" t="s">
        <v>661</v>
      </c>
      <c r="WAE3" s="111" t="s">
        <v>661</v>
      </c>
      <c r="WAF3" s="111" t="s">
        <v>661</v>
      </c>
      <c r="WAG3" s="111" t="s">
        <v>661</v>
      </c>
      <c r="WAH3" s="111" t="s">
        <v>661</v>
      </c>
      <c r="WAI3" s="111" t="s">
        <v>661</v>
      </c>
      <c r="WAJ3" s="111" t="s">
        <v>661</v>
      </c>
      <c r="WAK3" s="111" t="s">
        <v>661</v>
      </c>
      <c r="WAL3" s="111" t="s">
        <v>661</v>
      </c>
      <c r="WAM3" s="111" t="s">
        <v>661</v>
      </c>
      <c r="WAN3" s="111" t="s">
        <v>661</v>
      </c>
      <c r="WAO3" s="111" t="s">
        <v>661</v>
      </c>
      <c r="WAP3" s="111" t="s">
        <v>661</v>
      </c>
      <c r="WAQ3" s="111" t="s">
        <v>661</v>
      </c>
      <c r="WAR3" s="111" t="s">
        <v>661</v>
      </c>
      <c r="WAS3" s="111" t="s">
        <v>661</v>
      </c>
      <c r="WAT3" s="111" t="s">
        <v>661</v>
      </c>
      <c r="WAU3" s="111" t="s">
        <v>661</v>
      </c>
      <c r="WAV3" s="111" t="s">
        <v>661</v>
      </c>
      <c r="WAW3" s="111" t="s">
        <v>661</v>
      </c>
      <c r="WAX3" s="111" t="s">
        <v>661</v>
      </c>
      <c r="WAY3" s="111" t="s">
        <v>661</v>
      </c>
      <c r="WAZ3" s="111" t="s">
        <v>661</v>
      </c>
      <c r="WBA3" s="111" t="s">
        <v>661</v>
      </c>
      <c r="WBB3" s="111" t="s">
        <v>661</v>
      </c>
      <c r="WBC3" s="111" t="s">
        <v>661</v>
      </c>
      <c r="WBD3" s="111" t="s">
        <v>661</v>
      </c>
      <c r="WBE3" s="111" t="s">
        <v>661</v>
      </c>
      <c r="WBF3" s="111" t="s">
        <v>661</v>
      </c>
      <c r="WBG3" s="111" t="s">
        <v>661</v>
      </c>
      <c r="WBH3" s="111" t="s">
        <v>661</v>
      </c>
      <c r="WBI3" s="111" t="s">
        <v>661</v>
      </c>
      <c r="WBJ3" s="111" t="s">
        <v>661</v>
      </c>
      <c r="WBK3" s="111" t="s">
        <v>661</v>
      </c>
      <c r="WBL3" s="111" t="s">
        <v>661</v>
      </c>
      <c r="WBM3" s="111" t="s">
        <v>661</v>
      </c>
      <c r="WBN3" s="111" t="s">
        <v>661</v>
      </c>
      <c r="WBO3" s="111" t="s">
        <v>661</v>
      </c>
      <c r="WBP3" s="111" t="s">
        <v>661</v>
      </c>
      <c r="WBQ3" s="111" t="s">
        <v>661</v>
      </c>
      <c r="WBR3" s="111" t="s">
        <v>661</v>
      </c>
      <c r="WBS3" s="111" t="s">
        <v>661</v>
      </c>
      <c r="WBT3" s="111" t="s">
        <v>661</v>
      </c>
      <c r="WBU3" s="111" t="s">
        <v>661</v>
      </c>
      <c r="WBV3" s="111" t="s">
        <v>661</v>
      </c>
      <c r="WBW3" s="111" t="s">
        <v>661</v>
      </c>
      <c r="WBX3" s="111" t="s">
        <v>661</v>
      </c>
      <c r="WBY3" s="111" t="s">
        <v>661</v>
      </c>
      <c r="WBZ3" s="111" t="s">
        <v>661</v>
      </c>
      <c r="WCA3" s="111" t="s">
        <v>661</v>
      </c>
      <c r="WCB3" s="111" t="s">
        <v>661</v>
      </c>
      <c r="WCC3" s="111" t="s">
        <v>661</v>
      </c>
      <c r="WCD3" s="111" t="s">
        <v>661</v>
      </c>
      <c r="WCE3" s="111" t="s">
        <v>661</v>
      </c>
      <c r="WCF3" s="111" t="s">
        <v>661</v>
      </c>
      <c r="WCG3" s="111" t="s">
        <v>661</v>
      </c>
      <c r="WCH3" s="111" t="s">
        <v>661</v>
      </c>
      <c r="WCI3" s="111" t="s">
        <v>661</v>
      </c>
      <c r="WCJ3" s="111" t="s">
        <v>661</v>
      </c>
      <c r="WCK3" s="111" t="s">
        <v>661</v>
      </c>
      <c r="WCL3" s="111" t="s">
        <v>661</v>
      </c>
      <c r="WCM3" s="111" t="s">
        <v>661</v>
      </c>
      <c r="WCN3" s="111" t="s">
        <v>661</v>
      </c>
      <c r="WCO3" s="111" t="s">
        <v>661</v>
      </c>
      <c r="WCP3" s="111" t="s">
        <v>661</v>
      </c>
      <c r="WCQ3" s="111" t="s">
        <v>661</v>
      </c>
      <c r="WCR3" s="111" t="s">
        <v>661</v>
      </c>
      <c r="WCS3" s="111" t="s">
        <v>661</v>
      </c>
      <c r="WCT3" s="111" t="s">
        <v>661</v>
      </c>
      <c r="WCU3" s="111" t="s">
        <v>661</v>
      </c>
      <c r="WCV3" s="111" t="s">
        <v>661</v>
      </c>
      <c r="WCW3" s="111" t="s">
        <v>661</v>
      </c>
      <c r="WCX3" s="111" t="s">
        <v>661</v>
      </c>
      <c r="WCY3" s="111" t="s">
        <v>661</v>
      </c>
      <c r="WCZ3" s="111" t="s">
        <v>661</v>
      </c>
      <c r="WDA3" s="111" t="s">
        <v>661</v>
      </c>
      <c r="WDB3" s="111" t="s">
        <v>661</v>
      </c>
      <c r="WDC3" s="111" t="s">
        <v>661</v>
      </c>
      <c r="WDD3" s="111" t="s">
        <v>661</v>
      </c>
      <c r="WDE3" s="111" t="s">
        <v>661</v>
      </c>
      <c r="WDF3" s="111" t="s">
        <v>661</v>
      </c>
      <c r="WDG3" s="111" t="s">
        <v>661</v>
      </c>
      <c r="WDH3" s="111" t="s">
        <v>661</v>
      </c>
      <c r="WDI3" s="111" t="s">
        <v>661</v>
      </c>
      <c r="WDJ3" s="111" t="s">
        <v>661</v>
      </c>
      <c r="WDK3" s="111" t="s">
        <v>661</v>
      </c>
      <c r="WDL3" s="111" t="s">
        <v>661</v>
      </c>
      <c r="WDM3" s="111" t="s">
        <v>661</v>
      </c>
      <c r="WDN3" s="111" t="s">
        <v>661</v>
      </c>
      <c r="WDO3" s="111" t="s">
        <v>661</v>
      </c>
      <c r="WDP3" s="111" t="s">
        <v>661</v>
      </c>
      <c r="WDQ3" s="111" t="s">
        <v>661</v>
      </c>
      <c r="WDR3" s="111" t="s">
        <v>661</v>
      </c>
      <c r="WDS3" s="111" t="s">
        <v>661</v>
      </c>
      <c r="WDT3" s="111" t="s">
        <v>661</v>
      </c>
      <c r="WDU3" s="111" t="s">
        <v>661</v>
      </c>
      <c r="WDV3" s="111" t="s">
        <v>661</v>
      </c>
      <c r="WDW3" s="111" t="s">
        <v>661</v>
      </c>
      <c r="WDX3" s="111" t="s">
        <v>661</v>
      </c>
      <c r="WDY3" s="111" t="s">
        <v>661</v>
      </c>
      <c r="WDZ3" s="111" t="s">
        <v>661</v>
      </c>
      <c r="WEA3" s="111" t="s">
        <v>661</v>
      </c>
      <c r="WEB3" s="111" t="s">
        <v>661</v>
      </c>
      <c r="WEC3" s="111" t="s">
        <v>661</v>
      </c>
      <c r="WED3" s="111" t="s">
        <v>661</v>
      </c>
      <c r="WEE3" s="111" t="s">
        <v>661</v>
      </c>
      <c r="WEF3" s="111" t="s">
        <v>661</v>
      </c>
      <c r="WEG3" s="111" t="s">
        <v>661</v>
      </c>
      <c r="WEH3" s="111" t="s">
        <v>661</v>
      </c>
      <c r="WEI3" s="111" t="s">
        <v>661</v>
      </c>
      <c r="WEJ3" s="111" t="s">
        <v>661</v>
      </c>
      <c r="WEK3" s="111" t="s">
        <v>661</v>
      </c>
      <c r="WEL3" s="111" t="s">
        <v>661</v>
      </c>
      <c r="WEM3" s="111" t="s">
        <v>661</v>
      </c>
      <c r="WEN3" s="111" t="s">
        <v>661</v>
      </c>
      <c r="WEO3" s="111" t="s">
        <v>661</v>
      </c>
      <c r="WEP3" s="111" t="s">
        <v>661</v>
      </c>
      <c r="WEQ3" s="111" t="s">
        <v>661</v>
      </c>
      <c r="WER3" s="111" t="s">
        <v>661</v>
      </c>
      <c r="WES3" s="111" t="s">
        <v>661</v>
      </c>
      <c r="WET3" s="111" t="s">
        <v>661</v>
      </c>
      <c r="WEU3" s="111" t="s">
        <v>661</v>
      </c>
      <c r="WEV3" s="111" t="s">
        <v>661</v>
      </c>
      <c r="WEW3" s="111" t="s">
        <v>661</v>
      </c>
      <c r="WEX3" s="111" t="s">
        <v>661</v>
      </c>
      <c r="WEY3" s="111" t="s">
        <v>661</v>
      </c>
      <c r="WEZ3" s="111" t="s">
        <v>661</v>
      </c>
      <c r="WFA3" s="111" t="s">
        <v>661</v>
      </c>
      <c r="WFB3" s="111" t="s">
        <v>661</v>
      </c>
      <c r="WFC3" s="111" t="s">
        <v>661</v>
      </c>
      <c r="WFD3" s="111" t="s">
        <v>661</v>
      </c>
      <c r="WFE3" s="111" t="s">
        <v>661</v>
      </c>
      <c r="WFF3" s="111" t="s">
        <v>661</v>
      </c>
      <c r="WFG3" s="111" t="s">
        <v>661</v>
      </c>
      <c r="WFH3" s="111" t="s">
        <v>661</v>
      </c>
      <c r="WFI3" s="111" t="s">
        <v>661</v>
      </c>
      <c r="WFJ3" s="111" t="s">
        <v>661</v>
      </c>
      <c r="WFK3" s="111" t="s">
        <v>661</v>
      </c>
      <c r="WFL3" s="111" t="s">
        <v>661</v>
      </c>
      <c r="WFM3" s="111" t="s">
        <v>661</v>
      </c>
      <c r="WFN3" s="111" t="s">
        <v>661</v>
      </c>
      <c r="WFO3" s="111" t="s">
        <v>661</v>
      </c>
      <c r="WFP3" s="111" t="s">
        <v>661</v>
      </c>
      <c r="WFQ3" s="111" t="s">
        <v>661</v>
      </c>
      <c r="WFR3" s="111" t="s">
        <v>661</v>
      </c>
      <c r="WFS3" s="111" t="s">
        <v>661</v>
      </c>
      <c r="WFT3" s="111" t="s">
        <v>661</v>
      </c>
      <c r="WFU3" s="111" t="s">
        <v>661</v>
      </c>
      <c r="WFV3" s="111" t="s">
        <v>661</v>
      </c>
      <c r="WFW3" s="111" t="s">
        <v>661</v>
      </c>
      <c r="WFX3" s="111" t="s">
        <v>661</v>
      </c>
      <c r="WFY3" s="111" t="s">
        <v>661</v>
      </c>
      <c r="WFZ3" s="111" t="s">
        <v>661</v>
      </c>
      <c r="WGA3" s="111" t="s">
        <v>661</v>
      </c>
      <c r="WGB3" s="111" t="s">
        <v>661</v>
      </c>
      <c r="WGC3" s="111" t="s">
        <v>661</v>
      </c>
      <c r="WGD3" s="111" t="s">
        <v>661</v>
      </c>
      <c r="WGE3" s="111" t="s">
        <v>661</v>
      </c>
      <c r="WGF3" s="111" t="s">
        <v>661</v>
      </c>
      <c r="WGG3" s="111" t="s">
        <v>661</v>
      </c>
      <c r="WGH3" s="111" t="s">
        <v>661</v>
      </c>
      <c r="WGI3" s="111" t="s">
        <v>661</v>
      </c>
      <c r="WGJ3" s="111" t="s">
        <v>661</v>
      </c>
      <c r="WGK3" s="111" t="s">
        <v>661</v>
      </c>
      <c r="WGL3" s="111" t="s">
        <v>661</v>
      </c>
      <c r="WGM3" s="111" t="s">
        <v>661</v>
      </c>
      <c r="WGN3" s="111" t="s">
        <v>661</v>
      </c>
      <c r="WGO3" s="111" t="s">
        <v>661</v>
      </c>
      <c r="WGP3" s="111" t="s">
        <v>661</v>
      </c>
      <c r="WGQ3" s="111" t="s">
        <v>661</v>
      </c>
      <c r="WGR3" s="111" t="s">
        <v>661</v>
      </c>
      <c r="WGS3" s="111" t="s">
        <v>661</v>
      </c>
      <c r="WGT3" s="111" t="s">
        <v>661</v>
      </c>
      <c r="WGU3" s="111" t="s">
        <v>661</v>
      </c>
      <c r="WGV3" s="111" t="s">
        <v>661</v>
      </c>
      <c r="WGW3" s="111" t="s">
        <v>661</v>
      </c>
      <c r="WGX3" s="111" t="s">
        <v>661</v>
      </c>
      <c r="WGY3" s="111" t="s">
        <v>661</v>
      </c>
      <c r="WGZ3" s="111" t="s">
        <v>661</v>
      </c>
      <c r="WHA3" s="111" t="s">
        <v>661</v>
      </c>
      <c r="WHB3" s="111" t="s">
        <v>661</v>
      </c>
      <c r="WHC3" s="111" t="s">
        <v>661</v>
      </c>
      <c r="WHD3" s="111" t="s">
        <v>661</v>
      </c>
      <c r="WHE3" s="111" t="s">
        <v>661</v>
      </c>
      <c r="WHF3" s="111" t="s">
        <v>661</v>
      </c>
      <c r="WHG3" s="111" t="s">
        <v>661</v>
      </c>
      <c r="WHH3" s="111" t="s">
        <v>661</v>
      </c>
      <c r="WHI3" s="111" t="s">
        <v>661</v>
      </c>
      <c r="WHJ3" s="111" t="s">
        <v>661</v>
      </c>
      <c r="WHK3" s="111" t="s">
        <v>661</v>
      </c>
      <c r="WHL3" s="111" t="s">
        <v>661</v>
      </c>
      <c r="WHM3" s="111" t="s">
        <v>661</v>
      </c>
      <c r="WHN3" s="111" t="s">
        <v>661</v>
      </c>
      <c r="WHO3" s="111" t="s">
        <v>661</v>
      </c>
      <c r="WHP3" s="111" t="s">
        <v>661</v>
      </c>
      <c r="WHQ3" s="111" t="s">
        <v>661</v>
      </c>
      <c r="WHR3" s="111" t="s">
        <v>661</v>
      </c>
      <c r="WHS3" s="111" t="s">
        <v>661</v>
      </c>
      <c r="WHT3" s="111" t="s">
        <v>661</v>
      </c>
      <c r="WHU3" s="111" t="s">
        <v>661</v>
      </c>
      <c r="WHV3" s="111" t="s">
        <v>661</v>
      </c>
      <c r="WHW3" s="111" t="s">
        <v>661</v>
      </c>
      <c r="WHX3" s="111" t="s">
        <v>661</v>
      </c>
      <c r="WHY3" s="111" t="s">
        <v>661</v>
      </c>
      <c r="WHZ3" s="111" t="s">
        <v>661</v>
      </c>
      <c r="WIA3" s="111" t="s">
        <v>661</v>
      </c>
      <c r="WIB3" s="111" t="s">
        <v>661</v>
      </c>
      <c r="WIC3" s="111" t="s">
        <v>661</v>
      </c>
      <c r="WID3" s="111" t="s">
        <v>661</v>
      </c>
      <c r="WIE3" s="111" t="s">
        <v>661</v>
      </c>
      <c r="WIF3" s="111" t="s">
        <v>661</v>
      </c>
      <c r="WIG3" s="111" t="s">
        <v>661</v>
      </c>
      <c r="WIH3" s="111" t="s">
        <v>661</v>
      </c>
      <c r="WII3" s="111" t="s">
        <v>661</v>
      </c>
      <c r="WIJ3" s="111" t="s">
        <v>661</v>
      </c>
      <c r="WIK3" s="111" t="s">
        <v>661</v>
      </c>
      <c r="WIL3" s="111" t="s">
        <v>661</v>
      </c>
      <c r="WIM3" s="111" t="s">
        <v>661</v>
      </c>
      <c r="WIN3" s="111" t="s">
        <v>661</v>
      </c>
      <c r="WIO3" s="111" t="s">
        <v>661</v>
      </c>
      <c r="WIP3" s="111" t="s">
        <v>661</v>
      </c>
      <c r="WIQ3" s="111" t="s">
        <v>661</v>
      </c>
      <c r="WIR3" s="111" t="s">
        <v>661</v>
      </c>
      <c r="WIS3" s="111" t="s">
        <v>661</v>
      </c>
      <c r="WIT3" s="111" t="s">
        <v>661</v>
      </c>
      <c r="WIU3" s="111" t="s">
        <v>661</v>
      </c>
      <c r="WIV3" s="111" t="s">
        <v>661</v>
      </c>
      <c r="WIW3" s="111" t="s">
        <v>661</v>
      </c>
      <c r="WIX3" s="111" t="s">
        <v>661</v>
      </c>
      <c r="WIY3" s="111" t="s">
        <v>661</v>
      </c>
      <c r="WIZ3" s="111" t="s">
        <v>661</v>
      </c>
      <c r="WJA3" s="111" t="s">
        <v>661</v>
      </c>
      <c r="WJB3" s="111" t="s">
        <v>661</v>
      </c>
      <c r="WJC3" s="111" t="s">
        <v>661</v>
      </c>
      <c r="WJD3" s="111" t="s">
        <v>661</v>
      </c>
      <c r="WJE3" s="111" t="s">
        <v>661</v>
      </c>
      <c r="WJF3" s="111" t="s">
        <v>661</v>
      </c>
      <c r="WJG3" s="111" t="s">
        <v>661</v>
      </c>
      <c r="WJH3" s="111" t="s">
        <v>661</v>
      </c>
      <c r="WJI3" s="111" t="s">
        <v>661</v>
      </c>
      <c r="WJJ3" s="111" t="s">
        <v>661</v>
      </c>
      <c r="WJK3" s="111" t="s">
        <v>661</v>
      </c>
      <c r="WJL3" s="111" t="s">
        <v>661</v>
      </c>
      <c r="WJM3" s="111" t="s">
        <v>661</v>
      </c>
      <c r="WJN3" s="111" t="s">
        <v>661</v>
      </c>
      <c r="WJO3" s="111" t="s">
        <v>661</v>
      </c>
      <c r="WJP3" s="111" t="s">
        <v>661</v>
      </c>
      <c r="WJQ3" s="111" t="s">
        <v>661</v>
      </c>
      <c r="WJR3" s="111" t="s">
        <v>661</v>
      </c>
      <c r="WJS3" s="111" t="s">
        <v>661</v>
      </c>
      <c r="WJT3" s="111" t="s">
        <v>661</v>
      </c>
      <c r="WJU3" s="111" t="s">
        <v>661</v>
      </c>
      <c r="WJV3" s="111" t="s">
        <v>661</v>
      </c>
      <c r="WJW3" s="111" t="s">
        <v>661</v>
      </c>
      <c r="WJX3" s="111" t="s">
        <v>661</v>
      </c>
      <c r="WJY3" s="111" t="s">
        <v>661</v>
      </c>
      <c r="WJZ3" s="111" t="s">
        <v>661</v>
      </c>
      <c r="WKA3" s="111" t="s">
        <v>661</v>
      </c>
      <c r="WKB3" s="111" t="s">
        <v>661</v>
      </c>
      <c r="WKC3" s="111" t="s">
        <v>661</v>
      </c>
      <c r="WKD3" s="111" t="s">
        <v>661</v>
      </c>
      <c r="WKE3" s="111" t="s">
        <v>661</v>
      </c>
      <c r="WKF3" s="111" t="s">
        <v>661</v>
      </c>
      <c r="WKG3" s="111" t="s">
        <v>661</v>
      </c>
      <c r="WKH3" s="111" t="s">
        <v>661</v>
      </c>
      <c r="WKI3" s="111" t="s">
        <v>661</v>
      </c>
      <c r="WKJ3" s="111" t="s">
        <v>661</v>
      </c>
      <c r="WKK3" s="111" t="s">
        <v>661</v>
      </c>
      <c r="WKL3" s="111" t="s">
        <v>661</v>
      </c>
      <c r="WKM3" s="111" t="s">
        <v>661</v>
      </c>
      <c r="WKN3" s="111" t="s">
        <v>661</v>
      </c>
      <c r="WKO3" s="111" t="s">
        <v>661</v>
      </c>
      <c r="WKP3" s="111" t="s">
        <v>661</v>
      </c>
      <c r="WKQ3" s="111" t="s">
        <v>661</v>
      </c>
      <c r="WKR3" s="111" t="s">
        <v>661</v>
      </c>
      <c r="WKS3" s="111" t="s">
        <v>661</v>
      </c>
      <c r="WKT3" s="111" t="s">
        <v>661</v>
      </c>
      <c r="WKU3" s="111" t="s">
        <v>661</v>
      </c>
      <c r="WKV3" s="111" t="s">
        <v>661</v>
      </c>
      <c r="WKW3" s="111" t="s">
        <v>661</v>
      </c>
      <c r="WKX3" s="111" t="s">
        <v>661</v>
      </c>
      <c r="WKY3" s="111" t="s">
        <v>661</v>
      </c>
      <c r="WKZ3" s="111" t="s">
        <v>661</v>
      </c>
      <c r="WLA3" s="111" t="s">
        <v>661</v>
      </c>
      <c r="WLB3" s="111" t="s">
        <v>661</v>
      </c>
      <c r="WLC3" s="111" t="s">
        <v>661</v>
      </c>
      <c r="WLD3" s="111" t="s">
        <v>661</v>
      </c>
      <c r="WLE3" s="111" t="s">
        <v>661</v>
      </c>
      <c r="WLF3" s="111" t="s">
        <v>661</v>
      </c>
      <c r="WLG3" s="111" t="s">
        <v>661</v>
      </c>
      <c r="WLH3" s="111" t="s">
        <v>661</v>
      </c>
      <c r="WLI3" s="111" t="s">
        <v>661</v>
      </c>
      <c r="WLJ3" s="111" t="s">
        <v>661</v>
      </c>
      <c r="WLK3" s="111" t="s">
        <v>661</v>
      </c>
      <c r="WLL3" s="111" t="s">
        <v>661</v>
      </c>
      <c r="WLM3" s="111" t="s">
        <v>661</v>
      </c>
      <c r="WLN3" s="111" t="s">
        <v>661</v>
      </c>
      <c r="WLO3" s="111" t="s">
        <v>661</v>
      </c>
      <c r="WLP3" s="111" t="s">
        <v>661</v>
      </c>
      <c r="WLQ3" s="111" t="s">
        <v>661</v>
      </c>
      <c r="WLR3" s="111" t="s">
        <v>661</v>
      </c>
      <c r="WLS3" s="111" t="s">
        <v>661</v>
      </c>
      <c r="WLT3" s="111" t="s">
        <v>661</v>
      </c>
      <c r="WLU3" s="111" t="s">
        <v>661</v>
      </c>
      <c r="WLV3" s="111" t="s">
        <v>661</v>
      </c>
      <c r="WLW3" s="111" t="s">
        <v>661</v>
      </c>
      <c r="WLX3" s="111" t="s">
        <v>661</v>
      </c>
      <c r="WLY3" s="111" t="s">
        <v>661</v>
      </c>
      <c r="WLZ3" s="111" t="s">
        <v>661</v>
      </c>
      <c r="WMA3" s="111" t="s">
        <v>661</v>
      </c>
      <c r="WMB3" s="111" t="s">
        <v>661</v>
      </c>
      <c r="WMC3" s="111" t="s">
        <v>661</v>
      </c>
      <c r="WMD3" s="111" t="s">
        <v>661</v>
      </c>
      <c r="WME3" s="111" t="s">
        <v>661</v>
      </c>
      <c r="WMF3" s="111" t="s">
        <v>661</v>
      </c>
      <c r="WMG3" s="111" t="s">
        <v>661</v>
      </c>
      <c r="WMH3" s="111" t="s">
        <v>661</v>
      </c>
      <c r="WMI3" s="111" t="s">
        <v>661</v>
      </c>
      <c r="WMJ3" s="111" t="s">
        <v>661</v>
      </c>
      <c r="WMK3" s="111" t="s">
        <v>661</v>
      </c>
      <c r="WML3" s="111" t="s">
        <v>661</v>
      </c>
      <c r="WMM3" s="111" t="s">
        <v>661</v>
      </c>
      <c r="WMN3" s="111" t="s">
        <v>661</v>
      </c>
      <c r="WMO3" s="111" t="s">
        <v>661</v>
      </c>
      <c r="WMP3" s="111" t="s">
        <v>661</v>
      </c>
      <c r="WMQ3" s="111" t="s">
        <v>661</v>
      </c>
      <c r="WMR3" s="111" t="s">
        <v>661</v>
      </c>
      <c r="WMS3" s="111" t="s">
        <v>661</v>
      </c>
      <c r="WMT3" s="111" t="s">
        <v>661</v>
      </c>
      <c r="WMU3" s="111" t="s">
        <v>661</v>
      </c>
      <c r="WMV3" s="111" t="s">
        <v>661</v>
      </c>
      <c r="WMW3" s="111" t="s">
        <v>661</v>
      </c>
      <c r="WMX3" s="111" t="s">
        <v>661</v>
      </c>
      <c r="WMY3" s="111" t="s">
        <v>661</v>
      </c>
      <c r="WMZ3" s="111" t="s">
        <v>661</v>
      </c>
      <c r="WNA3" s="111" t="s">
        <v>661</v>
      </c>
      <c r="WNB3" s="111" t="s">
        <v>661</v>
      </c>
      <c r="WNC3" s="111" t="s">
        <v>661</v>
      </c>
      <c r="WND3" s="111" t="s">
        <v>661</v>
      </c>
      <c r="WNE3" s="111" t="s">
        <v>661</v>
      </c>
      <c r="WNF3" s="111" t="s">
        <v>661</v>
      </c>
      <c r="WNG3" s="111" t="s">
        <v>661</v>
      </c>
      <c r="WNH3" s="111" t="s">
        <v>661</v>
      </c>
      <c r="WNI3" s="111" t="s">
        <v>661</v>
      </c>
      <c r="WNJ3" s="111" t="s">
        <v>661</v>
      </c>
      <c r="WNK3" s="111" t="s">
        <v>661</v>
      </c>
      <c r="WNL3" s="111" t="s">
        <v>661</v>
      </c>
      <c r="WNM3" s="111" t="s">
        <v>661</v>
      </c>
      <c r="WNN3" s="111" t="s">
        <v>661</v>
      </c>
      <c r="WNO3" s="111" t="s">
        <v>661</v>
      </c>
      <c r="WNP3" s="111" t="s">
        <v>661</v>
      </c>
      <c r="WNQ3" s="111" t="s">
        <v>661</v>
      </c>
      <c r="WNR3" s="111" t="s">
        <v>661</v>
      </c>
      <c r="WNS3" s="111" t="s">
        <v>661</v>
      </c>
      <c r="WNT3" s="111" t="s">
        <v>661</v>
      </c>
      <c r="WNU3" s="111" t="s">
        <v>661</v>
      </c>
      <c r="WNV3" s="111" t="s">
        <v>661</v>
      </c>
      <c r="WNW3" s="111" t="s">
        <v>661</v>
      </c>
      <c r="WNX3" s="111" t="s">
        <v>661</v>
      </c>
      <c r="WNY3" s="111" t="s">
        <v>661</v>
      </c>
      <c r="WNZ3" s="111" t="s">
        <v>661</v>
      </c>
      <c r="WOA3" s="111" t="s">
        <v>661</v>
      </c>
      <c r="WOB3" s="111" t="s">
        <v>661</v>
      </c>
      <c r="WOC3" s="111" t="s">
        <v>661</v>
      </c>
      <c r="WOD3" s="111" t="s">
        <v>661</v>
      </c>
      <c r="WOE3" s="111" t="s">
        <v>661</v>
      </c>
      <c r="WOF3" s="111" t="s">
        <v>661</v>
      </c>
      <c r="WOG3" s="111" t="s">
        <v>661</v>
      </c>
      <c r="WOH3" s="111" t="s">
        <v>661</v>
      </c>
      <c r="WOI3" s="111" t="s">
        <v>661</v>
      </c>
      <c r="WOJ3" s="111" t="s">
        <v>661</v>
      </c>
      <c r="WOK3" s="111" t="s">
        <v>661</v>
      </c>
      <c r="WOL3" s="111" t="s">
        <v>661</v>
      </c>
      <c r="WOM3" s="111" t="s">
        <v>661</v>
      </c>
      <c r="WON3" s="111" t="s">
        <v>661</v>
      </c>
      <c r="WOO3" s="111" t="s">
        <v>661</v>
      </c>
      <c r="WOP3" s="111" t="s">
        <v>661</v>
      </c>
      <c r="WOQ3" s="111" t="s">
        <v>661</v>
      </c>
      <c r="WOR3" s="111" t="s">
        <v>661</v>
      </c>
      <c r="WOS3" s="111" t="s">
        <v>661</v>
      </c>
      <c r="WOT3" s="111" t="s">
        <v>661</v>
      </c>
      <c r="WOU3" s="111" t="s">
        <v>661</v>
      </c>
      <c r="WOV3" s="111" t="s">
        <v>661</v>
      </c>
      <c r="WOW3" s="111" t="s">
        <v>661</v>
      </c>
      <c r="WOX3" s="111" t="s">
        <v>661</v>
      </c>
      <c r="WOY3" s="111" t="s">
        <v>661</v>
      </c>
      <c r="WOZ3" s="111" t="s">
        <v>661</v>
      </c>
      <c r="WPA3" s="111" t="s">
        <v>661</v>
      </c>
      <c r="WPB3" s="111" t="s">
        <v>661</v>
      </c>
      <c r="WPC3" s="111" t="s">
        <v>661</v>
      </c>
      <c r="WPD3" s="111" t="s">
        <v>661</v>
      </c>
      <c r="WPE3" s="111" t="s">
        <v>661</v>
      </c>
      <c r="WPF3" s="111" t="s">
        <v>661</v>
      </c>
      <c r="WPG3" s="111" t="s">
        <v>661</v>
      </c>
      <c r="WPH3" s="111" t="s">
        <v>661</v>
      </c>
      <c r="WPI3" s="111" t="s">
        <v>661</v>
      </c>
      <c r="WPJ3" s="111" t="s">
        <v>661</v>
      </c>
      <c r="WPK3" s="111" t="s">
        <v>661</v>
      </c>
      <c r="WPL3" s="111" t="s">
        <v>661</v>
      </c>
      <c r="WPM3" s="111" t="s">
        <v>661</v>
      </c>
      <c r="WPN3" s="111" t="s">
        <v>661</v>
      </c>
      <c r="WPO3" s="111" t="s">
        <v>661</v>
      </c>
      <c r="WPP3" s="111" t="s">
        <v>661</v>
      </c>
      <c r="WPQ3" s="111" t="s">
        <v>661</v>
      </c>
      <c r="WPR3" s="111" t="s">
        <v>661</v>
      </c>
      <c r="WPS3" s="111" t="s">
        <v>661</v>
      </c>
      <c r="WPT3" s="111" t="s">
        <v>661</v>
      </c>
      <c r="WPU3" s="111" t="s">
        <v>661</v>
      </c>
      <c r="WPV3" s="111" t="s">
        <v>661</v>
      </c>
      <c r="WPW3" s="111" t="s">
        <v>661</v>
      </c>
      <c r="WPX3" s="111" t="s">
        <v>661</v>
      </c>
      <c r="WPY3" s="111" t="s">
        <v>661</v>
      </c>
      <c r="WPZ3" s="111" t="s">
        <v>661</v>
      </c>
      <c r="WQA3" s="111" t="s">
        <v>661</v>
      </c>
      <c r="WQB3" s="111" t="s">
        <v>661</v>
      </c>
      <c r="WQC3" s="111" t="s">
        <v>661</v>
      </c>
      <c r="WQD3" s="111" t="s">
        <v>661</v>
      </c>
      <c r="WQE3" s="111" t="s">
        <v>661</v>
      </c>
      <c r="WQF3" s="111" t="s">
        <v>661</v>
      </c>
      <c r="WQG3" s="111" t="s">
        <v>661</v>
      </c>
      <c r="WQH3" s="111" t="s">
        <v>661</v>
      </c>
      <c r="WQI3" s="111" t="s">
        <v>661</v>
      </c>
      <c r="WQJ3" s="111" t="s">
        <v>661</v>
      </c>
      <c r="WQK3" s="111" t="s">
        <v>661</v>
      </c>
      <c r="WQL3" s="111" t="s">
        <v>661</v>
      </c>
      <c r="WQM3" s="111" t="s">
        <v>661</v>
      </c>
      <c r="WQN3" s="111" t="s">
        <v>661</v>
      </c>
      <c r="WQO3" s="111" t="s">
        <v>661</v>
      </c>
      <c r="WQP3" s="111" t="s">
        <v>661</v>
      </c>
      <c r="WQQ3" s="111" t="s">
        <v>661</v>
      </c>
      <c r="WQR3" s="111" t="s">
        <v>661</v>
      </c>
      <c r="WQS3" s="111" t="s">
        <v>661</v>
      </c>
      <c r="WQT3" s="111" t="s">
        <v>661</v>
      </c>
      <c r="WQU3" s="111" t="s">
        <v>661</v>
      </c>
      <c r="WQV3" s="111" t="s">
        <v>661</v>
      </c>
      <c r="WQW3" s="111" t="s">
        <v>661</v>
      </c>
      <c r="WQX3" s="111" t="s">
        <v>661</v>
      </c>
      <c r="WQY3" s="111" t="s">
        <v>661</v>
      </c>
      <c r="WQZ3" s="111" t="s">
        <v>661</v>
      </c>
      <c r="WRA3" s="111" t="s">
        <v>661</v>
      </c>
      <c r="WRB3" s="111" t="s">
        <v>661</v>
      </c>
      <c r="WRC3" s="111" t="s">
        <v>661</v>
      </c>
      <c r="WRD3" s="111" t="s">
        <v>661</v>
      </c>
      <c r="WRE3" s="111" t="s">
        <v>661</v>
      </c>
      <c r="WRF3" s="111" t="s">
        <v>661</v>
      </c>
      <c r="WRG3" s="111" t="s">
        <v>661</v>
      </c>
      <c r="WRH3" s="111" t="s">
        <v>661</v>
      </c>
      <c r="WRI3" s="111" t="s">
        <v>661</v>
      </c>
      <c r="WRJ3" s="111" t="s">
        <v>661</v>
      </c>
      <c r="WRK3" s="111" t="s">
        <v>661</v>
      </c>
      <c r="WRL3" s="111" t="s">
        <v>661</v>
      </c>
      <c r="WRM3" s="111" t="s">
        <v>661</v>
      </c>
      <c r="WRN3" s="111" t="s">
        <v>661</v>
      </c>
      <c r="WRO3" s="111" t="s">
        <v>661</v>
      </c>
      <c r="WRP3" s="111" t="s">
        <v>661</v>
      </c>
      <c r="WRQ3" s="111" t="s">
        <v>661</v>
      </c>
      <c r="WRR3" s="111" t="s">
        <v>661</v>
      </c>
      <c r="WRS3" s="111" t="s">
        <v>661</v>
      </c>
      <c r="WRT3" s="111" t="s">
        <v>661</v>
      </c>
      <c r="WRU3" s="111" t="s">
        <v>661</v>
      </c>
      <c r="WRV3" s="111" t="s">
        <v>661</v>
      </c>
      <c r="WRW3" s="111" t="s">
        <v>661</v>
      </c>
      <c r="WRX3" s="111" t="s">
        <v>661</v>
      </c>
      <c r="WRY3" s="111" t="s">
        <v>661</v>
      </c>
      <c r="WRZ3" s="111" t="s">
        <v>661</v>
      </c>
      <c r="WSA3" s="111" t="s">
        <v>661</v>
      </c>
      <c r="WSB3" s="111" t="s">
        <v>661</v>
      </c>
      <c r="WSC3" s="111" t="s">
        <v>661</v>
      </c>
      <c r="WSD3" s="111" t="s">
        <v>661</v>
      </c>
      <c r="WSE3" s="111" t="s">
        <v>661</v>
      </c>
      <c r="WSF3" s="111" t="s">
        <v>661</v>
      </c>
      <c r="WSG3" s="111" t="s">
        <v>661</v>
      </c>
      <c r="WSH3" s="111" t="s">
        <v>661</v>
      </c>
      <c r="WSI3" s="111" t="s">
        <v>661</v>
      </c>
      <c r="WSJ3" s="111" t="s">
        <v>661</v>
      </c>
      <c r="WSK3" s="111" t="s">
        <v>661</v>
      </c>
      <c r="WSL3" s="111" t="s">
        <v>661</v>
      </c>
      <c r="WSM3" s="111" t="s">
        <v>661</v>
      </c>
      <c r="WSN3" s="111" t="s">
        <v>661</v>
      </c>
      <c r="WSO3" s="111" t="s">
        <v>661</v>
      </c>
      <c r="WSP3" s="111" t="s">
        <v>661</v>
      </c>
      <c r="WSQ3" s="111" t="s">
        <v>661</v>
      </c>
      <c r="WSR3" s="111" t="s">
        <v>661</v>
      </c>
      <c r="WSS3" s="111" t="s">
        <v>661</v>
      </c>
      <c r="WST3" s="111" t="s">
        <v>661</v>
      </c>
      <c r="WSU3" s="111" t="s">
        <v>661</v>
      </c>
      <c r="WSV3" s="111" t="s">
        <v>661</v>
      </c>
      <c r="WSW3" s="111" t="s">
        <v>661</v>
      </c>
      <c r="WSX3" s="111" t="s">
        <v>661</v>
      </c>
      <c r="WSY3" s="111" t="s">
        <v>661</v>
      </c>
      <c r="WSZ3" s="111" t="s">
        <v>661</v>
      </c>
      <c r="WTA3" s="111" t="s">
        <v>661</v>
      </c>
      <c r="WTB3" s="111" t="s">
        <v>661</v>
      </c>
      <c r="WTC3" s="111" t="s">
        <v>661</v>
      </c>
      <c r="WTD3" s="111" t="s">
        <v>661</v>
      </c>
      <c r="WTE3" s="111" t="s">
        <v>661</v>
      </c>
      <c r="WTF3" s="111" t="s">
        <v>661</v>
      </c>
      <c r="WTG3" s="111" t="s">
        <v>661</v>
      </c>
      <c r="WTH3" s="111" t="s">
        <v>661</v>
      </c>
      <c r="WTI3" s="111" t="s">
        <v>661</v>
      </c>
      <c r="WTJ3" s="111" t="s">
        <v>661</v>
      </c>
      <c r="WTK3" s="111" t="s">
        <v>661</v>
      </c>
      <c r="WTL3" s="111" t="s">
        <v>661</v>
      </c>
      <c r="WTM3" s="111" t="s">
        <v>661</v>
      </c>
      <c r="WTN3" s="111" t="s">
        <v>661</v>
      </c>
      <c r="WTO3" s="111" t="s">
        <v>661</v>
      </c>
      <c r="WTP3" s="111" t="s">
        <v>661</v>
      </c>
      <c r="WTQ3" s="111" t="s">
        <v>661</v>
      </c>
      <c r="WTR3" s="111" t="s">
        <v>661</v>
      </c>
      <c r="WTS3" s="111" t="s">
        <v>661</v>
      </c>
      <c r="WTT3" s="111" t="s">
        <v>661</v>
      </c>
      <c r="WTU3" s="111" t="s">
        <v>661</v>
      </c>
      <c r="WTV3" s="111" t="s">
        <v>661</v>
      </c>
      <c r="WTW3" s="111" t="s">
        <v>661</v>
      </c>
      <c r="WTX3" s="111" t="s">
        <v>661</v>
      </c>
      <c r="WTY3" s="111" t="s">
        <v>661</v>
      </c>
      <c r="WTZ3" s="111" t="s">
        <v>661</v>
      </c>
      <c r="WUA3" s="111" t="s">
        <v>661</v>
      </c>
      <c r="WUB3" s="111" t="s">
        <v>661</v>
      </c>
      <c r="WUC3" s="111" t="s">
        <v>661</v>
      </c>
      <c r="WUD3" s="111" t="s">
        <v>661</v>
      </c>
      <c r="WUE3" s="111" t="s">
        <v>661</v>
      </c>
      <c r="WUF3" s="111" t="s">
        <v>661</v>
      </c>
      <c r="WUG3" s="111" t="s">
        <v>661</v>
      </c>
      <c r="WUH3" s="111" t="s">
        <v>661</v>
      </c>
      <c r="WUI3" s="111" t="s">
        <v>661</v>
      </c>
      <c r="WUJ3" s="111" t="s">
        <v>661</v>
      </c>
      <c r="WUK3" s="111" t="s">
        <v>661</v>
      </c>
      <c r="WUL3" s="111" t="s">
        <v>661</v>
      </c>
      <c r="WUM3" s="111" t="s">
        <v>661</v>
      </c>
      <c r="WUN3" s="111" t="s">
        <v>661</v>
      </c>
      <c r="WUO3" s="111" t="s">
        <v>661</v>
      </c>
      <c r="WUP3" s="111" t="s">
        <v>661</v>
      </c>
      <c r="WUQ3" s="111" t="s">
        <v>661</v>
      </c>
      <c r="WUR3" s="111" t="s">
        <v>661</v>
      </c>
      <c r="WUS3" s="111" t="s">
        <v>661</v>
      </c>
      <c r="WUT3" s="111" t="s">
        <v>661</v>
      </c>
      <c r="WUU3" s="111" t="s">
        <v>661</v>
      </c>
      <c r="WUV3" s="111" t="s">
        <v>661</v>
      </c>
      <c r="WUW3" s="111" t="s">
        <v>661</v>
      </c>
      <c r="WUX3" s="111" t="s">
        <v>661</v>
      </c>
      <c r="WUY3" s="111" t="s">
        <v>661</v>
      </c>
      <c r="WUZ3" s="111" t="s">
        <v>661</v>
      </c>
      <c r="WVA3" s="111" t="s">
        <v>661</v>
      </c>
      <c r="WVB3" s="111" t="s">
        <v>661</v>
      </c>
      <c r="WVC3" s="111" t="s">
        <v>661</v>
      </c>
      <c r="WVD3" s="111" t="s">
        <v>661</v>
      </c>
      <c r="WVE3" s="111" t="s">
        <v>661</v>
      </c>
      <c r="WVF3" s="111" t="s">
        <v>661</v>
      </c>
      <c r="WVG3" s="111" t="s">
        <v>661</v>
      </c>
      <c r="WVH3" s="111" t="s">
        <v>661</v>
      </c>
      <c r="WVI3" s="111" t="s">
        <v>661</v>
      </c>
      <c r="WVJ3" s="111" t="s">
        <v>661</v>
      </c>
      <c r="WVK3" s="111" t="s">
        <v>661</v>
      </c>
      <c r="WVL3" s="111" t="s">
        <v>661</v>
      </c>
      <c r="WVM3" s="111" t="s">
        <v>661</v>
      </c>
      <c r="WVN3" s="111" t="s">
        <v>661</v>
      </c>
      <c r="WVO3" s="111" t="s">
        <v>661</v>
      </c>
      <c r="WVP3" s="111" t="s">
        <v>661</v>
      </c>
      <c r="WVQ3" s="111" t="s">
        <v>661</v>
      </c>
      <c r="WVR3" s="111" t="s">
        <v>661</v>
      </c>
      <c r="WVS3" s="111" t="s">
        <v>661</v>
      </c>
      <c r="WVT3" s="111" t="s">
        <v>661</v>
      </c>
      <c r="WVU3" s="111" t="s">
        <v>661</v>
      </c>
      <c r="WVV3" s="111" t="s">
        <v>661</v>
      </c>
      <c r="WVW3" s="111" t="s">
        <v>661</v>
      </c>
      <c r="WVX3" s="111" t="s">
        <v>661</v>
      </c>
      <c r="WVY3" s="111" t="s">
        <v>661</v>
      </c>
      <c r="WVZ3" s="111" t="s">
        <v>661</v>
      </c>
      <c r="WWA3" s="111" t="s">
        <v>661</v>
      </c>
      <c r="WWB3" s="111" t="s">
        <v>661</v>
      </c>
      <c r="WWC3" s="111" t="s">
        <v>661</v>
      </c>
      <c r="WWD3" s="111" t="s">
        <v>661</v>
      </c>
      <c r="WWE3" s="111" t="s">
        <v>661</v>
      </c>
      <c r="WWF3" s="111" t="s">
        <v>661</v>
      </c>
      <c r="WWG3" s="111" t="s">
        <v>661</v>
      </c>
      <c r="WWH3" s="111" t="s">
        <v>661</v>
      </c>
      <c r="WWI3" s="111" t="s">
        <v>661</v>
      </c>
      <c r="WWJ3" s="111" t="s">
        <v>661</v>
      </c>
      <c r="WWK3" s="111" t="s">
        <v>661</v>
      </c>
      <c r="WWL3" s="111" t="s">
        <v>661</v>
      </c>
      <c r="WWM3" s="111" t="s">
        <v>661</v>
      </c>
      <c r="WWN3" s="111" t="s">
        <v>661</v>
      </c>
      <c r="WWO3" s="111" t="s">
        <v>661</v>
      </c>
      <c r="WWP3" s="111" t="s">
        <v>661</v>
      </c>
      <c r="WWQ3" s="111" t="s">
        <v>661</v>
      </c>
      <c r="WWR3" s="111" t="s">
        <v>661</v>
      </c>
      <c r="WWS3" s="111" t="s">
        <v>661</v>
      </c>
      <c r="WWT3" s="111" t="s">
        <v>661</v>
      </c>
      <c r="WWU3" s="111" t="s">
        <v>661</v>
      </c>
      <c r="WWV3" s="111" t="s">
        <v>661</v>
      </c>
      <c r="WWW3" s="111" t="s">
        <v>661</v>
      </c>
      <c r="WWX3" s="111" t="s">
        <v>661</v>
      </c>
      <c r="WWY3" s="111" t="s">
        <v>661</v>
      </c>
      <c r="WWZ3" s="111" t="s">
        <v>661</v>
      </c>
      <c r="WXA3" s="111" t="s">
        <v>661</v>
      </c>
      <c r="WXB3" s="111" t="s">
        <v>661</v>
      </c>
      <c r="WXC3" s="111" t="s">
        <v>661</v>
      </c>
      <c r="WXD3" s="111" t="s">
        <v>661</v>
      </c>
      <c r="WXE3" s="111" t="s">
        <v>661</v>
      </c>
      <c r="WXF3" s="111" t="s">
        <v>661</v>
      </c>
      <c r="WXG3" s="111" t="s">
        <v>661</v>
      </c>
      <c r="WXH3" s="111" t="s">
        <v>661</v>
      </c>
      <c r="WXI3" s="111" t="s">
        <v>661</v>
      </c>
      <c r="WXJ3" s="111" t="s">
        <v>661</v>
      </c>
      <c r="WXK3" s="111" t="s">
        <v>661</v>
      </c>
      <c r="WXL3" s="111" t="s">
        <v>661</v>
      </c>
      <c r="WXM3" s="111" t="s">
        <v>661</v>
      </c>
      <c r="WXN3" s="111" t="s">
        <v>661</v>
      </c>
      <c r="WXO3" s="111" t="s">
        <v>661</v>
      </c>
      <c r="WXP3" s="111" t="s">
        <v>661</v>
      </c>
      <c r="WXQ3" s="111" t="s">
        <v>661</v>
      </c>
      <c r="WXR3" s="111" t="s">
        <v>661</v>
      </c>
      <c r="WXS3" s="111" t="s">
        <v>661</v>
      </c>
      <c r="WXT3" s="111" t="s">
        <v>661</v>
      </c>
      <c r="WXU3" s="111" t="s">
        <v>661</v>
      </c>
      <c r="WXV3" s="111" t="s">
        <v>661</v>
      </c>
      <c r="WXW3" s="111" t="s">
        <v>661</v>
      </c>
      <c r="WXX3" s="111" t="s">
        <v>661</v>
      </c>
      <c r="WXY3" s="111" t="s">
        <v>661</v>
      </c>
      <c r="WXZ3" s="111" t="s">
        <v>661</v>
      </c>
      <c r="WYA3" s="111" t="s">
        <v>661</v>
      </c>
      <c r="WYB3" s="111" t="s">
        <v>661</v>
      </c>
      <c r="WYC3" s="111" t="s">
        <v>661</v>
      </c>
      <c r="WYD3" s="111" t="s">
        <v>661</v>
      </c>
      <c r="WYE3" s="111" t="s">
        <v>661</v>
      </c>
      <c r="WYF3" s="111" t="s">
        <v>661</v>
      </c>
      <c r="WYG3" s="111" t="s">
        <v>661</v>
      </c>
      <c r="WYH3" s="111" t="s">
        <v>661</v>
      </c>
      <c r="WYI3" s="111" t="s">
        <v>661</v>
      </c>
      <c r="WYJ3" s="111" t="s">
        <v>661</v>
      </c>
      <c r="WYK3" s="111" t="s">
        <v>661</v>
      </c>
      <c r="WYL3" s="111" t="s">
        <v>661</v>
      </c>
      <c r="WYM3" s="111" t="s">
        <v>661</v>
      </c>
      <c r="WYN3" s="111" t="s">
        <v>661</v>
      </c>
      <c r="WYO3" s="111" t="s">
        <v>661</v>
      </c>
      <c r="WYP3" s="111" t="s">
        <v>661</v>
      </c>
      <c r="WYQ3" s="111" t="s">
        <v>661</v>
      </c>
      <c r="WYR3" s="111" t="s">
        <v>661</v>
      </c>
      <c r="WYS3" s="111" t="s">
        <v>661</v>
      </c>
      <c r="WYT3" s="111" t="s">
        <v>661</v>
      </c>
      <c r="WYU3" s="111" t="s">
        <v>661</v>
      </c>
      <c r="WYV3" s="111" t="s">
        <v>661</v>
      </c>
      <c r="WYW3" s="111" t="s">
        <v>661</v>
      </c>
      <c r="WYX3" s="111" t="s">
        <v>661</v>
      </c>
      <c r="WYY3" s="111" t="s">
        <v>661</v>
      </c>
      <c r="WYZ3" s="111" t="s">
        <v>661</v>
      </c>
      <c r="WZA3" s="111" t="s">
        <v>661</v>
      </c>
      <c r="WZB3" s="111" t="s">
        <v>661</v>
      </c>
      <c r="WZC3" s="111" t="s">
        <v>661</v>
      </c>
      <c r="WZD3" s="111" t="s">
        <v>661</v>
      </c>
      <c r="WZE3" s="111" t="s">
        <v>661</v>
      </c>
      <c r="WZF3" s="111" t="s">
        <v>661</v>
      </c>
      <c r="WZG3" s="111" t="s">
        <v>661</v>
      </c>
      <c r="WZH3" s="111" t="s">
        <v>661</v>
      </c>
      <c r="WZI3" s="111" t="s">
        <v>661</v>
      </c>
      <c r="WZJ3" s="111" t="s">
        <v>661</v>
      </c>
      <c r="WZK3" s="111" t="s">
        <v>661</v>
      </c>
      <c r="WZL3" s="111" t="s">
        <v>661</v>
      </c>
      <c r="WZM3" s="111" t="s">
        <v>661</v>
      </c>
      <c r="WZN3" s="111" t="s">
        <v>661</v>
      </c>
      <c r="WZO3" s="111" t="s">
        <v>661</v>
      </c>
      <c r="WZP3" s="111" t="s">
        <v>661</v>
      </c>
      <c r="WZQ3" s="111" t="s">
        <v>661</v>
      </c>
      <c r="WZR3" s="111" t="s">
        <v>661</v>
      </c>
      <c r="WZS3" s="111" t="s">
        <v>661</v>
      </c>
      <c r="WZT3" s="111" t="s">
        <v>661</v>
      </c>
      <c r="WZU3" s="111" t="s">
        <v>661</v>
      </c>
      <c r="WZV3" s="111" t="s">
        <v>661</v>
      </c>
      <c r="WZW3" s="111" t="s">
        <v>661</v>
      </c>
      <c r="WZX3" s="111" t="s">
        <v>661</v>
      </c>
      <c r="WZY3" s="111" t="s">
        <v>661</v>
      </c>
      <c r="WZZ3" s="111" t="s">
        <v>661</v>
      </c>
      <c r="XAA3" s="111" t="s">
        <v>661</v>
      </c>
      <c r="XAB3" s="111" t="s">
        <v>661</v>
      </c>
      <c r="XAC3" s="111" t="s">
        <v>661</v>
      </c>
      <c r="XAD3" s="111" t="s">
        <v>661</v>
      </c>
      <c r="XAE3" s="111" t="s">
        <v>661</v>
      </c>
      <c r="XAF3" s="111" t="s">
        <v>661</v>
      </c>
      <c r="XAG3" s="111" t="s">
        <v>661</v>
      </c>
      <c r="XAH3" s="111" t="s">
        <v>661</v>
      </c>
      <c r="XAI3" s="111" t="s">
        <v>661</v>
      </c>
      <c r="XAJ3" s="111" t="s">
        <v>661</v>
      </c>
      <c r="XAK3" s="111" t="s">
        <v>661</v>
      </c>
      <c r="XAL3" s="111" t="s">
        <v>661</v>
      </c>
      <c r="XAM3" s="111" t="s">
        <v>661</v>
      </c>
      <c r="XAN3" s="111" t="s">
        <v>661</v>
      </c>
      <c r="XAO3" s="111" t="s">
        <v>661</v>
      </c>
      <c r="XAP3" s="111" t="s">
        <v>661</v>
      </c>
      <c r="XAQ3" s="111" t="s">
        <v>661</v>
      </c>
      <c r="XAR3" s="111" t="s">
        <v>661</v>
      </c>
      <c r="XAS3" s="111" t="s">
        <v>661</v>
      </c>
      <c r="XAT3" s="111" t="s">
        <v>661</v>
      </c>
      <c r="XAU3" s="111" t="s">
        <v>661</v>
      </c>
      <c r="XAV3" s="111" t="s">
        <v>661</v>
      </c>
      <c r="XAW3" s="111" t="s">
        <v>661</v>
      </c>
      <c r="XAX3" s="111" t="s">
        <v>661</v>
      </c>
      <c r="XAY3" s="111" t="s">
        <v>661</v>
      </c>
      <c r="XAZ3" s="111" t="s">
        <v>661</v>
      </c>
      <c r="XBA3" s="111" t="s">
        <v>661</v>
      </c>
      <c r="XBB3" s="111" t="s">
        <v>661</v>
      </c>
      <c r="XBC3" s="111" t="s">
        <v>661</v>
      </c>
      <c r="XBD3" s="111" t="s">
        <v>661</v>
      </c>
      <c r="XBE3" s="111" t="s">
        <v>661</v>
      </c>
      <c r="XBF3" s="111" t="s">
        <v>661</v>
      </c>
      <c r="XBG3" s="111" t="s">
        <v>661</v>
      </c>
      <c r="XBH3" s="111" t="s">
        <v>661</v>
      </c>
      <c r="XBI3" s="111" t="s">
        <v>661</v>
      </c>
      <c r="XBJ3" s="111" t="s">
        <v>661</v>
      </c>
      <c r="XBK3" s="111" t="s">
        <v>661</v>
      </c>
      <c r="XBL3" s="111" t="s">
        <v>661</v>
      </c>
      <c r="XBM3" s="111" t="s">
        <v>661</v>
      </c>
      <c r="XBN3" s="111" t="s">
        <v>661</v>
      </c>
      <c r="XBO3" s="111" t="s">
        <v>661</v>
      </c>
      <c r="XBP3" s="111" t="s">
        <v>661</v>
      </c>
      <c r="XBQ3" s="111" t="s">
        <v>661</v>
      </c>
      <c r="XBR3" s="111" t="s">
        <v>661</v>
      </c>
      <c r="XBS3" s="111" t="s">
        <v>661</v>
      </c>
      <c r="XBT3" s="111" t="s">
        <v>661</v>
      </c>
      <c r="XBU3" s="111" t="s">
        <v>661</v>
      </c>
      <c r="XBV3" s="111" t="s">
        <v>661</v>
      </c>
      <c r="XBW3" s="111" t="s">
        <v>661</v>
      </c>
      <c r="XBX3" s="111" t="s">
        <v>661</v>
      </c>
      <c r="XBY3" s="111" t="s">
        <v>661</v>
      </c>
      <c r="XBZ3" s="111" t="s">
        <v>661</v>
      </c>
      <c r="XCA3" s="111" t="s">
        <v>661</v>
      </c>
      <c r="XCB3" s="111" t="s">
        <v>661</v>
      </c>
      <c r="XCC3" s="111" t="s">
        <v>661</v>
      </c>
      <c r="XCD3" s="111" t="s">
        <v>661</v>
      </c>
      <c r="XCE3" s="111" t="s">
        <v>661</v>
      </c>
      <c r="XCF3" s="111" t="s">
        <v>661</v>
      </c>
      <c r="XCG3" s="111" t="s">
        <v>661</v>
      </c>
      <c r="XCH3" s="111" t="s">
        <v>661</v>
      </c>
      <c r="XCI3" s="111" t="s">
        <v>661</v>
      </c>
      <c r="XCJ3" s="111" t="s">
        <v>661</v>
      </c>
      <c r="XCK3" s="111" t="s">
        <v>661</v>
      </c>
      <c r="XCL3" s="111" t="s">
        <v>661</v>
      </c>
      <c r="XCM3" s="111" t="s">
        <v>661</v>
      </c>
      <c r="XCN3" s="111" t="s">
        <v>661</v>
      </c>
      <c r="XCO3" s="111" t="s">
        <v>661</v>
      </c>
      <c r="XCP3" s="111" t="s">
        <v>661</v>
      </c>
      <c r="XCQ3" s="111" t="s">
        <v>661</v>
      </c>
      <c r="XCR3" s="111" t="s">
        <v>661</v>
      </c>
      <c r="XCS3" s="111" t="s">
        <v>661</v>
      </c>
      <c r="XCT3" s="111" t="s">
        <v>661</v>
      </c>
      <c r="XCU3" s="111" t="s">
        <v>661</v>
      </c>
      <c r="XCV3" s="111" t="s">
        <v>661</v>
      </c>
      <c r="XCW3" s="111" t="s">
        <v>661</v>
      </c>
      <c r="XCX3" s="111" t="s">
        <v>661</v>
      </c>
      <c r="XCY3" s="111" t="s">
        <v>661</v>
      </c>
      <c r="XCZ3" s="111" t="s">
        <v>661</v>
      </c>
      <c r="XDA3" s="111" t="s">
        <v>661</v>
      </c>
      <c r="XDB3" s="111" t="s">
        <v>661</v>
      </c>
      <c r="XDC3" s="111" t="s">
        <v>661</v>
      </c>
      <c r="XDD3" s="111" t="s">
        <v>661</v>
      </c>
      <c r="XDE3" s="111" t="s">
        <v>661</v>
      </c>
      <c r="XDF3" s="111" t="s">
        <v>661</v>
      </c>
      <c r="XDG3" s="111" t="s">
        <v>661</v>
      </c>
      <c r="XDH3" s="111" t="s">
        <v>661</v>
      </c>
      <c r="XDI3" s="111" t="s">
        <v>661</v>
      </c>
      <c r="XDJ3" s="111" t="s">
        <v>661</v>
      </c>
      <c r="XDK3" s="111" t="s">
        <v>661</v>
      </c>
      <c r="XDL3" s="111" t="s">
        <v>661</v>
      </c>
      <c r="XDM3" s="111" t="s">
        <v>661</v>
      </c>
      <c r="XDN3" s="111" t="s">
        <v>661</v>
      </c>
      <c r="XDO3" s="111" t="s">
        <v>661</v>
      </c>
      <c r="XDP3" s="111" t="s">
        <v>661</v>
      </c>
      <c r="XDQ3" s="111" t="s">
        <v>661</v>
      </c>
      <c r="XDR3" s="111" t="s">
        <v>661</v>
      </c>
      <c r="XDS3" s="111" t="s">
        <v>661</v>
      </c>
      <c r="XDT3" s="111" t="s">
        <v>661</v>
      </c>
      <c r="XDU3" s="111" t="s">
        <v>661</v>
      </c>
      <c r="XDV3" s="111" t="s">
        <v>661</v>
      </c>
      <c r="XDW3" s="111" t="s">
        <v>661</v>
      </c>
      <c r="XDX3" s="111" t="s">
        <v>661</v>
      </c>
      <c r="XDY3" s="111" t="s">
        <v>661</v>
      </c>
      <c r="XDZ3" s="111" t="s">
        <v>661</v>
      </c>
      <c r="XEA3" s="111" t="s">
        <v>661</v>
      </c>
      <c r="XEB3" s="111" t="s">
        <v>661</v>
      </c>
      <c r="XEC3" s="111" t="s">
        <v>661</v>
      </c>
      <c r="XED3" s="111" t="s">
        <v>661</v>
      </c>
      <c r="XEE3" s="111" t="s">
        <v>661</v>
      </c>
      <c r="XEF3" s="111" t="s">
        <v>661</v>
      </c>
      <c r="XEG3" s="111" t="s">
        <v>661</v>
      </c>
      <c r="XEH3" s="111" t="s">
        <v>661</v>
      </c>
      <c r="XEI3" s="111" t="s">
        <v>661</v>
      </c>
      <c r="XEJ3" s="111" t="s">
        <v>661</v>
      </c>
      <c r="XEK3" s="111" t="s">
        <v>661</v>
      </c>
      <c r="XEL3" s="111" t="s">
        <v>661</v>
      </c>
      <c r="XEM3" s="111" t="s">
        <v>661</v>
      </c>
      <c r="XEN3" s="111" t="s">
        <v>661</v>
      </c>
      <c r="XEO3" s="111" t="s">
        <v>661</v>
      </c>
      <c r="XEP3" s="111" t="s">
        <v>661</v>
      </c>
      <c r="XEQ3" s="111" t="s">
        <v>661</v>
      </c>
      <c r="XER3" s="111" t="s">
        <v>661</v>
      </c>
      <c r="XES3" s="111" t="s">
        <v>661</v>
      </c>
      <c r="XET3" s="111" t="s">
        <v>661</v>
      </c>
      <c r="XEU3" s="111" t="s">
        <v>661</v>
      </c>
      <c r="XEV3" s="111" t="s">
        <v>661</v>
      </c>
      <c r="XEW3" s="111" t="s">
        <v>661</v>
      </c>
      <c r="XEX3" s="111" t="s">
        <v>661</v>
      </c>
      <c r="XEY3" s="111" t="s">
        <v>661</v>
      </c>
      <c r="XEZ3" s="111" t="s">
        <v>661</v>
      </c>
      <c r="XFA3" s="111" t="s">
        <v>661</v>
      </c>
      <c r="XFB3" s="111" t="s">
        <v>661</v>
      </c>
      <c r="XFC3" s="111" t="s">
        <v>661</v>
      </c>
      <c r="XFD3" s="111" t="s">
        <v>661</v>
      </c>
    </row>
    <row r="4" spans="1:16384" x14ac:dyDescent="0.25">
      <c r="A4" t="s">
        <v>662</v>
      </c>
      <c r="B4" t="s">
        <v>663</v>
      </c>
      <c r="C4" t="s">
        <v>261</v>
      </c>
      <c r="D4" t="s">
        <v>664</v>
      </c>
      <c r="F4" t="s">
        <v>665</v>
      </c>
      <c r="G4" t="s">
        <v>666</v>
      </c>
      <c r="H4" t="s">
        <v>667</v>
      </c>
      <c r="I4" s="1">
        <v>44776</v>
      </c>
      <c r="K4" t="s">
        <v>668</v>
      </c>
      <c r="L4" t="s">
        <v>669</v>
      </c>
      <c r="M4" t="s">
        <v>670</v>
      </c>
      <c r="N4" t="s">
        <v>671</v>
      </c>
      <c r="O4" t="s">
        <v>672</v>
      </c>
      <c r="P4" t="s">
        <v>672</v>
      </c>
      <c r="Q4" t="s">
        <v>673</v>
      </c>
      <c r="R4" t="s">
        <v>673</v>
      </c>
      <c r="S4" t="s">
        <v>673</v>
      </c>
      <c r="T4" t="s">
        <v>673</v>
      </c>
      <c r="U4" t="s">
        <v>173</v>
      </c>
      <c r="V4" t="s">
        <v>673</v>
      </c>
      <c r="W4" t="s">
        <v>673</v>
      </c>
    </row>
    <row r="5" spans="1:16384" x14ac:dyDescent="0.25">
      <c r="A5" t="s">
        <v>662</v>
      </c>
      <c r="B5" t="s">
        <v>663</v>
      </c>
      <c r="C5" t="s">
        <v>261</v>
      </c>
      <c r="D5" t="s">
        <v>674</v>
      </c>
      <c r="F5" t="s">
        <v>665</v>
      </c>
      <c r="G5" t="s">
        <v>675</v>
      </c>
      <c r="H5" t="s">
        <v>667</v>
      </c>
      <c r="I5" s="1">
        <v>44776</v>
      </c>
      <c r="K5" t="s">
        <v>676</v>
      </c>
      <c r="L5" t="s">
        <v>677</v>
      </c>
      <c r="M5" t="s">
        <v>670</v>
      </c>
      <c r="N5" t="s">
        <v>671</v>
      </c>
      <c r="O5" t="s">
        <v>672</v>
      </c>
      <c r="P5" t="s">
        <v>672</v>
      </c>
      <c r="Q5" t="s">
        <v>673</v>
      </c>
      <c r="R5" t="s">
        <v>673</v>
      </c>
      <c r="S5" t="s">
        <v>673</v>
      </c>
      <c r="T5" t="s">
        <v>673</v>
      </c>
      <c r="U5" t="s">
        <v>173</v>
      </c>
      <c r="V5" t="s">
        <v>673</v>
      </c>
      <c r="W5" t="s">
        <v>673</v>
      </c>
    </row>
    <row r="6" spans="1:16384" x14ac:dyDescent="0.25">
      <c r="A6" t="s">
        <v>662</v>
      </c>
      <c r="B6" t="s">
        <v>678</v>
      </c>
      <c r="C6" t="s">
        <v>679</v>
      </c>
      <c r="D6" t="s">
        <v>680</v>
      </c>
      <c r="E6" t="s">
        <v>681</v>
      </c>
      <c r="F6" t="s">
        <v>682</v>
      </c>
      <c r="G6" t="s">
        <v>683</v>
      </c>
      <c r="H6" t="s">
        <v>667</v>
      </c>
      <c r="I6" s="1">
        <v>45597</v>
      </c>
      <c r="K6" t="s">
        <v>684</v>
      </c>
      <c r="L6" t="s">
        <v>685</v>
      </c>
      <c r="M6" t="s">
        <v>686</v>
      </c>
      <c r="N6" t="s">
        <v>687</v>
      </c>
      <c r="O6">
        <v>45604</v>
      </c>
      <c r="P6">
        <v>45678</v>
      </c>
      <c r="Q6">
        <v>45693</v>
      </c>
      <c r="R6" t="s">
        <v>688</v>
      </c>
      <c r="S6">
        <v>47150</v>
      </c>
      <c r="T6" t="s">
        <v>689</v>
      </c>
      <c r="U6" t="s">
        <v>173</v>
      </c>
      <c r="V6" t="s">
        <v>673</v>
      </c>
      <c r="W6" t="s">
        <v>673</v>
      </c>
    </row>
    <row r="7" spans="1:16384" x14ac:dyDescent="0.25">
      <c r="A7" t="s">
        <v>662</v>
      </c>
      <c r="B7" t="s">
        <v>690</v>
      </c>
      <c r="C7" t="s">
        <v>691</v>
      </c>
      <c r="D7" t="s">
        <v>692</v>
      </c>
      <c r="F7" t="s">
        <v>690</v>
      </c>
      <c r="G7" t="s">
        <v>693</v>
      </c>
      <c r="H7" t="s">
        <v>667</v>
      </c>
      <c r="I7" s="1">
        <v>45717</v>
      </c>
      <c r="J7" t="s">
        <v>694</v>
      </c>
      <c r="K7" t="s">
        <v>695</v>
      </c>
      <c r="L7" t="s">
        <v>695</v>
      </c>
      <c r="M7" t="s">
        <v>686</v>
      </c>
      <c r="N7" t="s">
        <v>696</v>
      </c>
      <c r="O7">
        <v>45716</v>
      </c>
      <c r="P7">
        <v>45736</v>
      </c>
      <c r="Q7">
        <v>45771</v>
      </c>
      <c r="R7" t="s">
        <v>697</v>
      </c>
      <c r="S7">
        <v>46478</v>
      </c>
      <c r="T7" t="s">
        <v>698</v>
      </c>
      <c r="U7" t="s">
        <v>173</v>
      </c>
      <c r="V7" t="s">
        <v>673</v>
      </c>
      <c r="W7" t="s">
        <v>673</v>
      </c>
    </row>
    <row r="8" spans="1:16384" x14ac:dyDescent="0.25">
      <c r="A8" t="s">
        <v>662</v>
      </c>
      <c r="B8" t="s">
        <v>699</v>
      </c>
      <c r="C8" t="s">
        <v>261</v>
      </c>
      <c r="D8" t="s">
        <v>443</v>
      </c>
      <c r="F8" t="s">
        <v>700</v>
      </c>
      <c r="G8" t="s">
        <v>701</v>
      </c>
      <c r="H8" t="s">
        <v>702</v>
      </c>
      <c r="I8" s="1">
        <v>44776</v>
      </c>
      <c r="K8" t="s">
        <v>676</v>
      </c>
      <c r="L8" t="s">
        <v>677</v>
      </c>
      <c r="M8" t="s">
        <v>703</v>
      </c>
      <c r="N8" t="s">
        <v>671</v>
      </c>
      <c r="O8" t="s">
        <v>704</v>
      </c>
      <c r="P8" t="s">
        <v>704</v>
      </c>
      <c r="Q8" t="s">
        <v>673</v>
      </c>
      <c r="R8" t="s">
        <v>673</v>
      </c>
      <c r="S8" t="s">
        <v>673</v>
      </c>
      <c r="T8" t="s">
        <v>673</v>
      </c>
      <c r="U8" t="s">
        <v>173</v>
      </c>
      <c r="V8" t="s">
        <v>673</v>
      </c>
      <c r="W8" t="s">
        <v>673</v>
      </c>
    </row>
    <row r="9" spans="1:16384" x14ac:dyDescent="0.25">
      <c r="A9" t="s">
        <v>662</v>
      </c>
      <c r="B9" t="s">
        <v>705</v>
      </c>
      <c r="C9" t="s">
        <v>261</v>
      </c>
      <c r="D9" t="s">
        <v>445</v>
      </c>
      <c r="E9" t="s">
        <v>706</v>
      </c>
      <c r="F9" t="s">
        <v>707</v>
      </c>
      <c r="G9" t="s">
        <v>708</v>
      </c>
      <c r="H9" t="s">
        <v>702</v>
      </c>
      <c r="I9" s="1">
        <v>44776</v>
      </c>
      <c r="J9" t="s">
        <v>709</v>
      </c>
      <c r="K9" t="s">
        <v>676</v>
      </c>
      <c r="L9" t="s">
        <v>677</v>
      </c>
      <c r="M9" t="s">
        <v>710</v>
      </c>
      <c r="N9" t="s">
        <v>696</v>
      </c>
      <c r="O9">
        <v>45544</v>
      </c>
      <c r="P9">
        <v>45678</v>
      </c>
      <c r="Q9" t="s">
        <v>711</v>
      </c>
      <c r="R9" t="s">
        <v>712</v>
      </c>
      <c r="S9">
        <v>46043</v>
      </c>
      <c r="T9" t="s">
        <v>713</v>
      </c>
      <c r="U9" t="s">
        <v>183</v>
      </c>
    </row>
    <row r="10" spans="1:16384" x14ac:dyDescent="0.25">
      <c r="A10" t="s">
        <v>662</v>
      </c>
      <c r="B10" t="s">
        <v>705</v>
      </c>
      <c r="C10" t="s">
        <v>714</v>
      </c>
      <c r="D10" t="s">
        <v>715</v>
      </c>
      <c r="F10" t="s">
        <v>716</v>
      </c>
      <c r="G10" t="s">
        <v>717</v>
      </c>
      <c r="H10" t="s">
        <v>667</v>
      </c>
      <c r="I10" s="1">
        <v>44776</v>
      </c>
      <c r="K10" t="s">
        <v>676</v>
      </c>
      <c r="L10" t="s">
        <v>677</v>
      </c>
      <c r="M10" t="s">
        <v>710</v>
      </c>
      <c r="N10" t="s">
        <v>696</v>
      </c>
      <c r="O10" t="s">
        <v>718</v>
      </c>
      <c r="P10" t="s">
        <v>718</v>
      </c>
      <c r="Q10" t="s">
        <v>673</v>
      </c>
      <c r="R10" t="s">
        <v>697</v>
      </c>
      <c r="S10">
        <v>45505</v>
      </c>
      <c r="U10" t="s">
        <v>173</v>
      </c>
    </row>
    <row r="11" spans="1:16384" x14ac:dyDescent="0.25">
      <c r="A11" t="s">
        <v>662</v>
      </c>
      <c r="B11" t="s">
        <v>663</v>
      </c>
      <c r="C11" t="s">
        <v>261</v>
      </c>
      <c r="D11" t="s">
        <v>719</v>
      </c>
      <c r="F11" t="s">
        <v>665</v>
      </c>
      <c r="G11" t="s">
        <v>666</v>
      </c>
      <c r="H11" t="s">
        <v>667</v>
      </c>
      <c r="I11" s="1">
        <v>44776</v>
      </c>
      <c r="K11" t="s">
        <v>668</v>
      </c>
      <c r="L11" t="s">
        <v>669</v>
      </c>
      <c r="M11" t="s">
        <v>670</v>
      </c>
      <c r="N11" t="s">
        <v>671</v>
      </c>
      <c r="O11" t="s">
        <v>672</v>
      </c>
      <c r="P11" t="s">
        <v>672</v>
      </c>
      <c r="Q11" t="s">
        <v>673</v>
      </c>
      <c r="R11" t="s">
        <v>673</v>
      </c>
      <c r="S11" t="s">
        <v>673</v>
      </c>
      <c r="T11" t="s">
        <v>673</v>
      </c>
      <c r="U11" t="s">
        <v>173</v>
      </c>
      <c r="V11" t="s">
        <v>673</v>
      </c>
      <c r="W11" t="s">
        <v>673</v>
      </c>
    </row>
    <row r="12" spans="1:16384" x14ac:dyDescent="0.25">
      <c r="A12" t="s">
        <v>662</v>
      </c>
      <c r="B12" t="s">
        <v>663</v>
      </c>
      <c r="C12" t="s">
        <v>261</v>
      </c>
      <c r="D12" t="s">
        <v>720</v>
      </c>
      <c r="F12" t="s">
        <v>665</v>
      </c>
      <c r="G12" t="s">
        <v>675</v>
      </c>
      <c r="H12" t="s">
        <v>667</v>
      </c>
      <c r="I12" s="1">
        <v>44776</v>
      </c>
      <c r="K12" t="s">
        <v>676</v>
      </c>
      <c r="L12" t="s">
        <v>677</v>
      </c>
      <c r="M12" t="s">
        <v>670</v>
      </c>
      <c r="N12" t="s">
        <v>671</v>
      </c>
      <c r="O12" t="s">
        <v>672</v>
      </c>
      <c r="P12" t="s">
        <v>672</v>
      </c>
      <c r="Q12" t="s">
        <v>673</v>
      </c>
      <c r="R12" t="s">
        <v>673</v>
      </c>
      <c r="S12" t="s">
        <v>673</v>
      </c>
      <c r="T12" t="s">
        <v>673</v>
      </c>
      <c r="U12" t="s">
        <v>173</v>
      </c>
      <c r="V12" t="s">
        <v>673</v>
      </c>
      <c r="W12" t="s">
        <v>673</v>
      </c>
    </row>
    <row r="13" spans="1:16384" x14ac:dyDescent="0.25">
      <c r="A13" t="s">
        <v>662</v>
      </c>
      <c r="B13" t="s">
        <v>721</v>
      </c>
      <c r="C13" t="s">
        <v>691</v>
      </c>
      <c r="D13" t="s">
        <v>722</v>
      </c>
      <c r="E13" t="s">
        <v>723</v>
      </c>
      <c r="F13" t="s">
        <v>724</v>
      </c>
      <c r="G13" t="s">
        <v>725</v>
      </c>
      <c r="H13" t="s">
        <v>667</v>
      </c>
      <c r="I13" s="1">
        <v>45597</v>
      </c>
      <c r="J13" t="s">
        <v>726</v>
      </c>
      <c r="K13" t="s">
        <v>727</v>
      </c>
      <c r="L13" t="s">
        <v>728</v>
      </c>
      <c r="M13" t="s">
        <v>686</v>
      </c>
      <c r="N13" t="s">
        <v>671</v>
      </c>
      <c r="O13">
        <v>45603</v>
      </c>
      <c r="P13">
        <v>45576</v>
      </c>
      <c r="Q13">
        <v>45708</v>
      </c>
      <c r="R13" t="s">
        <v>729</v>
      </c>
      <c r="S13">
        <v>46785</v>
      </c>
      <c r="T13" t="s">
        <v>730</v>
      </c>
      <c r="U13" t="s">
        <v>173</v>
      </c>
      <c r="V13" t="s">
        <v>673</v>
      </c>
      <c r="W13" t="s">
        <v>673</v>
      </c>
    </row>
    <row r="14" spans="1:16384" x14ac:dyDescent="0.25">
      <c r="A14" t="s">
        <v>662</v>
      </c>
      <c r="B14" t="s">
        <v>731</v>
      </c>
      <c r="C14" t="s">
        <v>679</v>
      </c>
      <c r="D14" t="s">
        <v>732</v>
      </c>
      <c r="E14" t="s">
        <v>733</v>
      </c>
      <c r="F14" t="s">
        <v>734</v>
      </c>
      <c r="G14" t="s">
        <v>735</v>
      </c>
      <c r="H14" t="s">
        <v>667</v>
      </c>
      <c r="I14" s="1">
        <v>45689</v>
      </c>
      <c r="J14" t="s">
        <v>736</v>
      </c>
      <c r="K14" t="s">
        <v>684</v>
      </c>
      <c r="L14" t="s">
        <v>685</v>
      </c>
      <c r="M14" t="s">
        <v>686</v>
      </c>
      <c r="N14" t="s">
        <v>671</v>
      </c>
      <c r="O14">
        <v>45670</v>
      </c>
      <c r="P14">
        <v>45684</v>
      </c>
      <c r="Q14">
        <v>45702</v>
      </c>
      <c r="R14" t="s">
        <v>697</v>
      </c>
      <c r="S14">
        <v>46419</v>
      </c>
      <c r="T14" t="s">
        <v>698</v>
      </c>
    </row>
    <row r="15" spans="1:16384" x14ac:dyDescent="0.25">
      <c r="A15" t="s">
        <v>662</v>
      </c>
      <c r="B15" t="s">
        <v>737</v>
      </c>
      <c r="C15" t="s">
        <v>261</v>
      </c>
      <c r="D15" t="s">
        <v>738</v>
      </c>
      <c r="F15" t="s">
        <v>739</v>
      </c>
      <c r="G15" t="s">
        <v>740</v>
      </c>
      <c r="H15" t="s">
        <v>667</v>
      </c>
      <c r="I15" s="1">
        <v>44776</v>
      </c>
      <c r="K15" t="s">
        <v>741</v>
      </c>
      <c r="L15" t="s">
        <v>677</v>
      </c>
      <c r="M15" t="s">
        <v>670</v>
      </c>
      <c r="N15" t="s">
        <v>696</v>
      </c>
      <c r="O15" t="s">
        <v>718</v>
      </c>
      <c r="P15" t="s">
        <v>718</v>
      </c>
      <c r="Q15" t="s">
        <v>673</v>
      </c>
      <c r="R15" t="s">
        <v>673</v>
      </c>
      <c r="S15" t="s">
        <v>673</v>
      </c>
      <c r="T15" t="s">
        <v>673</v>
      </c>
      <c r="U15" t="s">
        <v>173</v>
      </c>
      <c r="V15" t="s">
        <v>673</v>
      </c>
      <c r="W15" t="s">
        <v>673</v>
      </c>
    </row>
    <row r="16" spans="1:16384" x14ac:dyDescent="0.25">
      <c r="A16" t="s">
        <v>662</v>
      </c>
      <c r="B16" t="s">
        <v>742</v>
      </c>
      <c r="C16" t="s">
        <v>261</v>
      </c>
      <c r="D16" t="s">
        <v>738</v>
      </c>
      <c r="F16" t="s">
        <v>743</v>
      </c>
      <c r="G16" t="s">
        <v>740</v>
      </c>
      <c r="H16" t="s">
        <v>667</v>
      </c>
      <c r="I16" s="1">
        <v>44776</v>
      </c>
      <c r="K16" t="s">
        <v>741</v>
      </c>
      <c r="L16" t="s">
        <v>677</v>
      </c>
      <c r="M16" t="s">
        <v>744</v>
      </c>
      <c r="N16" t="s">
        <v>671</v>
      </c>
      <c r="O16" t="s">
        <v>718</v>
      </c>
      <c r="P16" t="s">
        <v>718</v>
      </c>
      <c r="Q16" t="s">
        <v>673</v>
      </c>
      <c r="R16" t="s">
        <v>729</v>
      </c>
      <c r="S16">
        <v>45870</v>
      </c>
      <c r="U16" t="s">
        <v>173</v>
      </c>
    </row>
    <row r="17" spans="1:23" x14ac:dyDescent="0.25">
      <c r="A17" t="s">
        <v>662</v>
      </c>
      <c r="B17" t="s">
        <v>745</v>
      </c>
      <c r="C17" t="s">
        <v>691</v>
      </c>
      <c r="D17" t="s">
        <v>746</v>
      </c>
      <c r="E17" t="s">
        <v>723</v>
      </c>
      <c r="F17" t="s">
        <v>745</v>
      </c>
      <c r="G17" t="s">
        <v>747</v>
      </c>
      <c r="H17" t="s">
        <v>667</v>
      </c>
      <c r="I17" s="1">
        <v>45597</v>
      </c>
      <c r="J17" t="s">
        <v>723</v>
      </c>
      <c r="K17" t="s">
        <v>727</v>
      </c>
      <c r="L17" t="s">
        <v>728</v>
      </c>
      <c r="M17" t="s">
        <v>670</v>
      </c>
      <c r="N17" t="s">
        <v>671</v>
      </c>
      <c r="O17" t="s">
        <v>672</v>
      </c>
      <c r="P17" t="s">
        <v>672</v>
      </c>
      <c r="Q17" t="s">
        <v>673</v>
      </c>
      <c r="R17" t="s">
        <v>673</v>
      </c>
      <c r="S17" t="s">
        <v>673</v>
      </c>
      <c r="T17" t="s">
        <v>673</v>
      </c>
      <c r="U17" t="s">
        <v>173</v>
      </c>
      <c r="V17" t="s">
        <v>673</v>
      </c>
      <c r="W17" t="s">
        <v>673</v>
      </c>
    </row>
    <row r="18" spans="1:23" x14ac:dyDescent="0.25">
      <c r="A18" t="s">
        <v>662</v>
      </c>
      <c r="B18" t="s">
        <v>663</v>
      </c>
      <c r="C18" t="s">
        <v>261</v>
      </c>
      <c r="D18" t="s">
        <v>748</v>
      </c>
      <c r="F18" t="s">
        <v>665</v>
      </c>
      <c r="G18" t="s">
        <v>749</v>
      </c>
      <c r="H18" t="s">
        <v>750</v>
      </c>
      <c r="I18" s="1">
        <v>44776</v>
      </c>
      <c r="K18" t="s">
        <v>668</v>
      </c>
      <c r="L18" t="s">
        <v>669</v>
      </c>
      <c r="M18" t="s">
        <v>670</v>
      </c>
      <c r="N18" t="s">
        <v>671</v>
      </c>
      <c r="O18" t="s">
        <v>672</v>
      </c>
      <c r="P18" t="s">
        <v>672</v>
      </c>
      <c r="Q18" t="s">
        <v>673</v>
      </c>
      <c r="R18" t="s">
        <v>673</v>
      </c>
      <c r="S18" t="s">
        <v>673</v>
      </c>
      <c r="T18" t="s">
        <v>673</v>
      </c>
      <c r="U18" t="s">
        <v>173</v>
      </c>
      <c r="V18" t="s">
        <v>673</v>
      </c>
      <c r="W18" t="s">
        <v>673</v>
      </c>
    </row>
    <row r="19" spans="1:23" x14ac:dyDescent="0.25">
      <c r="A19" t="s">
        <v>662</v>
      </c>
      <c r="B19" t="s">
        <v>737</v>
      </c>
      <c r="C19" t="s">
        <v>261</v>
      </c>
      <c r="D19" t="s">
        <v>751</v>
      </c>
      <c r="F19" t="s">
        <v>739</v>
      </c>
      <c r="G19" t="s">
        <v>740</v>
      </c>
      <c r="H19" t="s">
        <v>667</v>
      </c>
      <c r="I19" s="1">
        <v>44776</v>
      </c>
      <c r="K19" t="s">
        <v>741</v>
      </c>
      <c r="L19" t="s">
        <v>677</v>
      </c>
      <c r="M19" t="s">
        <v>670</v>
      </c>
      <c r="N19" t="s">
        <v>696</v>
      </c>
      <c r="O19" t="s">
        <v>718</v>
      </c>
      <c r="P19" t="s">
        <v>718</v>
      </c>
      <c r="Q19" t="s">
        <v>673</v>
      </c>
      <c r="R19" t="s">
        <v>673</v>
      </c>
      <c r="S19" t="s">
        <v>673</v>
      </c>
      <c r="T19" t="s">
        <v>673</v>
      </c>
      <c r="U19" t="s">
        <v>173</v>
      </c>
      <c r="V19" t="s">
        <v>673</v>
      </c>
      <c r="W19" t="s">
        <v>673</v>
      </c>
    </row>
    <row r="20" spans="1:23" x14ac:dyDescent="0.25">
      <c r="A20" t="s">
        <v>662</v>
      </c>
      <c r="B20" t="s">
        <v>742</v>
      </c>
      <c r="C20" t="s">
        <v>261</v>
      </c>
      <c r="D20" t="s">
        <v>751</v>
      </c>
      <c r="F20" t="s">
        <v>743</v>
      </c>
      <c r="G20" t="s">
        <v>740</v>
      </c>
      <c r="H20" t="s">
        <v>667</v>
      </c>
      <c r="I20" s="1">
        <v>44776</v>
      </c>
      <c r="K20" t="s">
        <v>741</v>
      </c>
      <c r="L20" t="s">
        <v>677</v>
      </c>
      <c r="M20" t="s">
        <v>744</v>
      </c>
      <c r="N20" t="s">
        <v>671</v>
      </c>
      <c r="O20" t="s">
        <v>718</v>
      </c>
      <c r="P20" t="s">
        <v>718</v>
      </c>
      <c r="Q20" t="s">
        <v>673</v>
      </c>
      <c r="R20" t="s">
        <v>729</v>
      </c>
      <c r="S20">
        <v>45871</v>
      </c>
      <c r="U20" t="s">
        <v>173</v>
      </c>
    </row>
    <row r="21" spans="1:23" x14ac:dyDescent="0.25">
      <c r="A21" t="s">
        <v>662</v>
      </c>
      <c r="B21" t="s">
        <v>752</v>
      </c>
      <c r="C21" t="s">
        <v>261</v>
      </c>
      <c r="D21" t="s">
        <v>751</v>
      </c>
      <c r="F21" t="s">
        <v>753</v>
      </c>
      <c r="G21" t="s">
        <v>754</v>
      </c>
      <c r="H21" t="s">
        <v>667</v>
      </c>
      <c r="I21" s="1">
        <v>44776</v>
      </c>
      <c r="K21" t="s">
        <v>755</v>
      </c>
      <c r="L21" t="s">
        <v>677</v>
      </c>
      <c r="M21" t="s">
        <v>670</v>
      </c>
      <c r="N21" t="s">
        <v>671</v>
      </c>
      <c r="O21" t="s">
        <v>672</v>
      </c>
      <c r="P21" t="s">
        <v>672</v>
      </c>
      <c r="Q21" t="s">
        <v>673</v>
      </c>
      <c r="R21" t="s">
        <v>673</v>
      </c>
      <c r="S21" t="s">
        <v>673</v>
      </c>
      <c r="T21" t="s">
        <v>673</v>
      </c>
      <c r="U21" t="s">
        <v>173</v>
      </c>
      <c r="V21" t="s">
        <v>673</v>
      </c>
      <c r="W21" t="s">
        <v>673</v>
      </c>
    </row>
    <row r="22" spans="1:23" x14ac:dyDescent="0.25">
      <c r="A22" t="s">
        <v>662</v>
      </c>
      <c r="B22" t="s">
        <v>705</v>
      </c>
      <c r="C22" t="s">
        <v>261</v>
      </c>
      <c r="D22" t="s">
        <v>756</v>
      </c>
      <c r="F22" t="s">
        <v>757</v>
      </c>
      <c r="G22" t="s">
        <v>740</v>
      </c>
      <c r="H22" t="s">
        <v>667</v>
      </c>
      <c r="I22" s="1">
        <v>44776</v>
      </c>
      <c r="K22" t="s">
        <v>676</v>
      </c>
      <c r="L22" t="s">
        <v>677</v>
      </c>
      <c r="M22" t="s">
        <v>670</v>
      </c>
      <c r="N22" t="s">
        <v>696</v>
      </c>
      <c r="O22" t="s">
        <v>758</v>
      </c>
      <c r="P22" t="s">
        <v>758</v>
      </c>
      <c r="Q22" t="s">
        <v>758</v>
      </c>
      <c r="R22" t="s">
        <v>758</v>
      </c>
      <c r="S22" t="s">
        <v>758</v>
      </c>
      <c r="U22" t="s">
        <v>173</v>
      </c>
    </row>
    <row r="23" spans="1:23" x14ac:dyDescent="0.25">
      <c r="A23" t="s">
        <v>662</v>
      </c>
      <c r="B23" t="s">
        <v>663</v>
      </c>
      <c r="C23" t="s">
        <v>261</v>
      </c>
      <c r="D23" t="s">
        <v>759</v>
      </c>
      <c r="F23" t="s">
        <v>665</v>
      </c>
      <c r="G23" t="s">
        <v>675</v>
      </c>
      <c r="H23" t="s">
        <v>667</v>
      </c>
      <c r="I23" s="1">
        <v>44776</v>
      </c>
      <c r="K23" t="s">
        <v>676</v>
      </c>
      <c r="L23" t="s">
        <v>677</v>
      </c>
      <c r="M23" t="s">
        <v>670</v>
      </c>
      <c r="N23" t="s">
        <v>671</v>
      </c>
      <c r="O23" t="s">
        <v>718</v>
      </c>
      <c r="P23" t="s">
        <v>718</v>
      </c>
      <c r="Q23" t="s">
        <v>673</v>
      </c>
      <c r="R23" t="s">
        <v>673</v>
      </c>
      <c r="S23" t="s">
        <v>673</v>
      </c>
      <c r="T23" t="s">
        <v>673</v>
      </c>
      <c r="U23" t="s">
        <v>173</v>
      </c>
      <c r="V23" t="s">
        <v>673</v>
      </c>
      <c r="W23" t="s">
        <v>673</v>
      </c>
    </row>
    <row r="24" spans="1:23" x14ac:dyDescent="0.25">
      <c r="A24" t="s">
        <v>662</v>
      </c>
      <c r="B24" t="s">
        <v>760</v>
      </c>
      <c r="C24" t="s">
        <v>261</v>
      </c>
      <c r="D24" t="s">
        <v>761</v>
      </c>
      <c r="F24" t="s">
        <v>760</v>
      </c>
      <c r="G24" t="s">
        <v>762</v>
      </c>
      <c r="H24" t="s">
        <v>667</v>
      </c>
      <c r="I24" s="1">
        <v>45689</v>
      </c>
      <c r="J24" t="s">
        <v>763</v>
      </c>
      <c r="K24" t="s">
        <v>676</v>
      </c>
      <c r="L24" t="s">
        <v>677</v>
      </c>
      <c r="M24" t="s">
        <v>686</v>
      </c>
      <c r="N24" t="s">
        <v>696</v>
      </c>
      <c r="O24">
        <v>45664</v>
      </c>
      <c r="P24">
        <v>45694</v>
      </c>
      <c r="Q24">
        <v>45715</v>
      </c>
      <c r="R24" t="s">
        <v>697</v>
      </c>
      <c r="S24">
        <v>46419</v>
      </c>
      <c r="T24" t="s">
        <v>764</v>
      </c>
      <c r="U24" t="s">
        <v>183</v>
      </c>
    </row>
    <row r="25" spans="1:23" x14ac:dyDescent="0.25">
      <c r="A25" t="s">
        <v>662</v>
      </c>
      <c r="B25" t="s">
        <v>663</v>
      </c>
      <c r="C25" t="s">
        <v>261</v>
      </c>
      <c r="D25" t="s">
        <v>765</v>
      </c>
      <c r="F25" t="s">
        <v>665</v>
      </c>
      <c r="G25" t="s">
        <v>675</v>
      </c>
      <c r="H25" t="s">
        <v>667</v>
      </c>
      <c r="I25" s="1">
        <v>44776</v>
      </c>
      <c r="K25" t="s">
        <v>676</v>
      </c>
      <c r="L25" t="s">
        <v>677</v>
      </c>
      <c r="M25" t="s">
        <v>670</v>
      </c>
      <c r="N25" t="s">
        <v>671</v>
      </c>
      <c r="O25" t="s">
        <v>672</v>
      </c>
      <c r="P25" t="s">
        <v>672</v>
      </c>
      <c r="Q25" t="s">
        <v>673</v>
      </c>
      <c r="R25" t="s">
        <v>673</v>
      </c>
      <c r="S25" t="s">
        <v>673</v>
      </c>
      <c r="T25" t="s">
        <v>673</v>
      </c>
      <c r="U25" t="s">
        <v>173</v>
      </c>
      <c r="V25" t="s">
        <v>673</v>
      </c>
      <c r="W25" t="s">
        <v>673</v>
      </c>
    </row>
    <row r="26" spans="1:23" x14ac:dyDescent="0.25">
      <c r="A26" t="s">
        <v>662</v>
      </c>
      <c r="B26" t="s">
        <v>737</v>
      </c>
      <c r="C26" t="s">
        <v>261</v>
      </c>
      <c r="D26" t="s">
        <v>766</v>
      </c>
      <c r="F26" t="s">
        <v>739</v>
      </c>
      <c r="G26" t="s">
        <v>740</v>
      </c>
      <c r="H26" t="s">
        <v>667</v>
      </c>
      <c r="I26" s="1">
        <v>44776</v>
      </c>
      <c r="K26" t="s">
        <v>741</v>
      </c>
      <c r="L26" t="s">
        <v>677</v>
      </c>
      <c r="M26" t="s">
        <v>670</v>
      </c>
      <c r="N26" t="s">
        <v>696</v>
      </c>
      <c r="O26" t="s">
        <v>718</v>
      </c>
      <c r="P26" t="s">
        <v>718</v>
      </c>
      <c r="Q26" t="s">
        <v>673</v>
      </c>
      <c r="R26" t="s">
        <v>673</v>
      </c>
      <c r="S26" t="s">
        <v>673</v>
      </c>
      <c r="T26" t="s">
        <v>673</v>
      </c>
      <c r="U26" t="s">
        <v>173</v>
      </c>
      <c r="V26" t="s">
        <v>673</v>
      </c>
      <c r="W26" t="s">
        <v>673</v>
      </c>
    </row>
    <row r="27" spans="1:23" x14ac:dyDescent="0.25">
      <c r="A27" t="s">
        <v>662</v>
      </c>
      <c r="B27" t="s">
        <v>742</v>
      </c>
      <c r="C27" t="s">
        <v>261</v>
      </c>
      <c r="D27" t="s">
        <v>766</v>
      </c>
      <c r="F27" t="s">
        <v>743</v>
      </c>
      <c r="G27" t="s">
        <v>740</v>
      </c>
      <c r="H27" t="s">
        <v>667</v>
      </c>
      <c r="I27" s="1">
        <v>44776</v>
      </c>
      <c r="K27" t="s">
        <v>741</v>
      </c>
      <c r="L27" t="s">
        <v>677</v>
      </c>
      <c r="M27" t="s">
        <v>744</v>
      </c>
      <c r="N27" t="s">
        <v>671</v>
      </c>
      <c r="O27" t="s">
        <v>718</v>
      </c>
      <c r="P27" t="s">
        <v>718</v>
      </c>
      <c r="Q27" t="s">
        <v>673</v>
      </c>
      <c r="R27" t="s">
        <v>729</v>
      </c>
      <c r="S27">
        <v>45872</v>
      </c>
      <c r="T27" t="s">
        <v>764</v>
      </c>
      <c r="U27" t="s">
        <v>183</v>
      </c>
      <c r="V27">
        <v>44501</v>
      </c>
      <c r="W27" t="s">
        <v>767</v>
      </c>
    </row>
    <row r="28" spans="1:23" x14ac:dyDescent="0.25">
      <c r="A28" t="s">
        <v>662</v>
      </c>
      <c r="B28" t="s">
        <v>663</v>
      </c>
      <c r="C28" t="s">
        <v>714</v>
      </c>
      <c r="D28" t="s">
        <v>768</v>
      </c>
      <c r="F28" t="s">
        <v>665</v>
      </c>
      <c r="G28" t="s">
        <v>675</v>
      </c>
      <c r="H28" t="s">
        <v>667</v>
      </c>
      <c r="I28" s="1">
        <v>44776</v>
      </c>
      <c r="K28" t="s">
        <v>676</v>
      </c>
      <c r="L28" t="s">
        <v>677</v>
      </c>
      <c r="M28" t="s">
        <v>670</v>
      </c>
      <c r="N28" t="s">
        <v>671</v>
      </c>
      <c r="O28" t="s">
        <v>672</v>
      </c>
      <c r="P28" t="s">
        <v>672</v>
      </c>
      <c r="Q28" t="s">
        <v>673</v>
      </c>
      <c r="R28" t="s">
        <v>673</v>
      </c>
      <c r="S28" t="s">
        <v>673</v>
      </c>
      <c r="T28" t="s">
        <v>673</v>
      </c>
      <c r="U28" t="s">
        <v>173</v>
      </c>
      <c r="V28" t="s">
        <v>673</v>
      </c>
      <c r="W28" t="s">
        <v>673</v>
      </c>
    </row>
    <row r="29" spans="1:23" x14ac:dyDescent="0.25">
      <c r="A29" t="s">
        <v>662</v>
      </c>
      <c r="B29" t="s">
        <v>705</v>
      </c>
      <c r="C29" t="s">
        <v>261</v>
      </c>
      <c r="D29" t="s">
        <v>769</v>
      </c>
      <c r="F29" t="s">
        <v>757</v>
      </c>
      <c r="G29" t="s">
        <v>770</v>
      </c>
      <c r="H29" t="s">
        <v>667</v>
      </c>
      <c r="I29" s="1">
        <v>44776</v>
      </c>
      <c r="K29" t="s">
        <v>676</v>
      </c>
      <c r="L29" t="s">
        <v>677</v>
      </c>
      <c r="M29" t="s">
        <v>771</v>
      </c>
      <c r="N29" t="s">
        <v>696</v>
      </c>
      <c r="O29" t="s">
        <v>718</v>
      </c>
      <c r="P29" t="s">
        <v>718</v>
      </c>
      <c r="Q29" t="s">
        <v>673</v>
      </c>
      <c r="R29" t="s">
        <v>697</v>
      </c>
      <c r="S29">
        <v>45506</v>
      </c>
      <c r="U29" t="s">
        <v>173</v>
      </c>
    </row>
    <row r="30" spans="1:23" x14ac:dyDescent="0.25">
      <c r="A30" t="s">
        <v>662</v>
      </c>
      <c r="B30" t="s">
        <v>772</v>
      </c>
      <c r="C30" t="s">
        <v>261</v>
      </c>
      <c r="D30" t="s">
        <v>773</v>
      </c>
      <c r="E30" t="s">
        <v>774</v>
      </c>
      <c r="F30" t="s">
        <v>775</v>
      </c>
      <c r="G30" t="s">
        <v>776</v>
      </c>
      <c r="H30" t="s">
        <v>777</v>
      </c>
      <c r="I30" s="1">
        <v>45778</v>
      </c>
      <c r="J30" t="s">
        <v>778</v>
      </c>
      <c r="K30" t="s">
        <v>676</v>
      </c>
      <c r="L30" t="s">
        <v>677</v>
      </c>
      <c r="M30" t="s">
        <v>517</v>
      </c>
      <c r="N30" t="s">
        <v>696</v>
      </c>
      <c r="O30">
        <v>45743</v>
      </c>
      <c r="P30">
        <v>45811</v>
      </c>
      <c r="Q30">
        <v>45821</v>
      </c>
      <c r="T30" t="s">
        <v>689</v>
      </c>
      <c r="U30" t="s">
        <v>183</v>
      </c>
    </row>
    <row r="31" spans="1:23" x14ac:dyDescent="0.25">
      <c r="A31" t="s">
        <v>662</v>
      </c>
      <c r="B31" t="s">
        <v>52</v>
      </c>
      <c r="C31" t="s">
        <v>691</v>
      </c>
      <c r="D31" t="s">
        <v>779</v>
      </c>
      <c r="F31" t="s">
        <v>780</v>
      </c>
      <c r="G31" t="s">
        <v>781</v>
      </c>
      <c r="H31" t="s">
        <v>667</v>
      </c>
      <c r="I31" s="1">
        <v>45658</v>
      </c>
      <c r="J31" t="s">
        <v>782</v>
      </c>
      <c r="K31" t="s">
        <v>727</v>
      </c>
      <c r="L31" t="s">
        <v>728</v>
      </c>
      <c r="M31" t="s">
        <v>686</v>
      </c>
      <c r="N31" t="s">
        <v>671</v>
      </c>
      <c r="O31" t="s">
        <v>672</v>
      </c>
      <c r="P31" t="s">
        <v>718</v>
      </c>
      <c r="Q31" t="s">
        <v>673</v>
      </c>
      <c r="R31" t="s">
        <v>673</v>
      </c>
      <c r="S31" t="s">
        <v>673</v>
      </c>
      <c r="T31" t="s">
        <v>673</v>
      </c>
      <c r="U31" t="s">
        <v>173</v>
      </c>
      <c r="V31" t="s">
        <v>673</v>
      </c>
      <c r="W31" t="s">
        <v>673</v>
      </c>
    </row>
    <row r="32" spans="1:23" x14ac:dyDescent="0.25">
      <c r="A32" t="s">
        <v>662</v>
      </c>
      <c r="B32" t="s">
        <v>737</v>
      </c>
      <c r="C32" t="s">
        <v>261</v>
      </c>
      <c r="D32" t="s">
        <v>783</v>
      </c>
      <c r="F32" t="s">
        <v>739</v>
      </c>
      <c r="G32" t="s">
        <v>740</v>
      </c>
      <c r="H32" t="s">
        <v>667</v>
      </c>
      <c r="I32" s="1">
        <v>44776</v>
      </c>
      <c r="K32" t="s">
        <v>741</v>
      </c>
      <c r="L32" t="s">
        <v>677</v>
      </c>
      <c r="M32" t="s">
        <v>670</v>
      </c>
      <c r="N32" t="s">
        <v>696</v>
      </c>
      <c r="O32" t="s">
        <v>718</v>
      </c>
      <c r="P32" t="s">
        <v>718</v>
      </c>
      <c r="Q32" t="s">
        <v>673</v>
      </c>
      <c r="R32" t="s">
        <v>673</v>
      </c>
      <c r="S32" t="s">
        <v>673</v>
      </c>
      <c r="T32" t="s">
        <v>673</v>
      </c>
      <c r="U32" t="s">
        <v>173</v>
      </c>
      <c r="V32" t="s">
        <v>673</v>
      </c>
      <c r="W32" t="s">
        <v>673</v>
      </c>
    </row>
    <row r="33" spans="1:23" x14ac:dyDescent="0.25">
      <c r="A33" t="s">
        <v>662</v>
      </c>
      <c r="B33" t="s">
        <v>742</v>
      </c>
      <c r="C33" t="s">
        <v>261</v>
      </c>
      <c r="D33" t="s">
        <v>783</v>
      </c>
      <c r="F33" t="s">
        <v>743</v>
      </c>
      <c r="G33" t="s">
        <v>740</v>
      </c>
      <c r="H33" t="s">
        <v>667</v>
      </c>
      <c r="I33" s="1">
        <v>44776</v>
      </c>
      <c r="K33" t="s">
        <v>741</v>
      </c>
      <c r="L33" t="s">
        <v>677</v>
      </c>
      <c r="M33" t="s">
        <v>744</v>
      </c>
      <c r="N33" t="s">
        <v>671</v>
      </c>
      <c r="O33" t="s">
        <v>718</v>
      </c>
      <c r="P33" t="s">
        <v>718</v>
      </c>
      <c r="Q33" t="s">
        <v>673</v>
      </c>
      <c r="R33" t="s">
        <v>673</v>
      </c>
      <c r="S33" t="s">
        <v>673</v>
      </c>
      <c r="T33" t="s">
        <v>673</v>
      </c>
      <c r="U33" t="s">
        <v>173</v>
      </c>
      <c r="V33" t="s">
        <v>673</v>
      </c>
      <c r="W33" t="s">
        <v>673</v>
      </c>
    </row>
    <row r="34" spans="1:23" x14ac:dyDescent="0.25">
      <c r="A34" t="s">
        <v>662</v>
      </c>
      <c r="B34" t="s">
        <v>742</v>
      </c>
      <c r="C34" t="s">
        <v>261</v>
      </c>
      <c r="D34" t="s">
        <v>784</v>
      </c>
      <c r="F34" t="s">
        <v>743</v>
      </c>
      <c r="G34" t="s">
        <v>740</v>
      </c>
      <c r="H34" t="s">
        <v>667</v>
      </c>
      <c r="I34" s="1">
        <v>44776</v>
      </c>
      <c r="K34" t="s">
        <v>741</v>
      </c>
      <c r="L34" t="s">
        <v>677</v>
      </c>
      <c r="M34" t="s">
        <v>744</v>
      </c>
      <c r="N34" t="s">
        <v>671</v>
      </c>
      <c r="O34" t="s">
        <v>718</v>
      </c>
      <c r="P34" t="s">
        <v>718</v>
      </c>
      <c r="Q34" t="s">
        <v>673</v>
      </c>
      <c r="R34" t="s">
        <v>673</v>
      </c>
      <c r="S34" t="s">
        <v>673</v>
      </c>
      <c r="T34" t="s">
        <v>673</v>
      </c>
      <c r="U34" t="s">
        <v>173</v>
      </c>
      <c r="V34" t="s">
        <v>673</v>
      </c>
      <c r="W34" t="s">
        <v>673</v>
      </c>
    </row>
    <row r="35" spans="1:23" x14ac:dyDescent="0.25">
      <c r="A35" t="s">
        <v>662</v>
      </c>
      <c r="B35" t="s">
        <v>737</v>
      </c>
      <c r="C35" t="s">
        <v>261</v>
      </c>
      <c r="D35" t="s">
        <v>785</v>
      </c>
      <c r="F35" t="s">
        <v>786</v>
      </c>
      <c r="G35" t="s">
        <v>740</v>
      </c>
      <c r="H35" t="s">
        <v>667</v>
      </c>
      <c r="I35" s="1">
        <v>45658</v>
      </c>
      <c r="K35" t="s">
        <v>741</v>
      </c>
      <c r="L35" t="s">
        <v>677</v>
      </c>
      <c r="M35" t="s">
        <v>710</v>
      </c>
      <c r="N35" t="s">
        <v>696</v>
      </c>
      <c r="O35">
        <v>45579</v>
      </c>
      <c r="P35">
        <v>45587</v>
      </c>
      <c r="Q35">
        <v>45621</v>
      </c>
      <c r="R35" t="s">
        <v>688</v>
      </c>
      <c r="S35">
        <v>47058</v>
      </c>
      <c r="T35" t="s">
        <v>730</v>
      </c>
      <c r="U35" t="s">
        <v>173</v>
      </c>
      <c r="V35" t="s">
        <v>673</v>
      </c>
      <c r="W35" t="s">
        <v>673</v>
      </c>
    </row>
    <row r="36" spans="1:23" x14ac:dyDescent="0.25">
      <c r="A36" t="s">
        <v>662</v>
      </c>
      <c r="B36" t="s">
        <v>663</v>
      </c>
      <c r="C36" t="s">
        <v>261</v>
      </c>
      <c r="D36" t="s">
        <v>787</v>
      </c>
      <c r="F36" t="s">
        <v>665</v>
      </c>
      <c r="G36" t="s">
        <v>788</v>
      </c>
      <c r="H36" t="s">
        <v>667</v>
      </c>
      <c r="I36" s="1">
        <v>44776</v>
      </c>
      <c r="K36" t="s">
        <v>676</v>
      </c>
      <c r="L36" t="s">
        <v>677</v>
      </c>
      <c r="M36" t="s">
        <v>670</v>
      </c>
      <c r="N36" t="s">
        <v>671</v>
      </c>
      <c r="O36" t="s">
        <v>672</v>
      </c>
      <c r="P36" t="s">
        <v>672</v>
      </c>
      <c r="Q36" t="s">
        <v>673</v>
      </c>
      <c r="R36" t="s">
        <v>673</v>
      </c>
      <c r="S36" t="s">
        <v>673</v>
      </c>
      <c r="T36" t="s">
        <v>673</v>
      </c>
      <c r="U36" t="s">
        <v>173</v>
      </c>
      <c r="V36" t="s">
        <v>673</v>
      </c>
      <c r="W36" t="s">
        <v>673</v>
      </c>
    </row>
    <row r="37" spans="1:23" x14ac:dyDescent="0.25">
      <c r="A37" t="s">
        <v>662</v>
      </c>
      <c r="B37" t="s">
        <v>789</v>
      </c>
      <c r="C37" t="s">
        <v>261</v>
      </c>
      <c r="D37" t="s">
        <v>790</v>
      </c>
      <c r="F37" t="s">
        <v>791</v>
      </c>
      <c r="G37" t="s">
        <v>792</v>
      </c>
      <c r="H37" t="s">
        <v>667</v>
      </c>
      <c r="I37" s="1">
        <v>44776</v>
      </c>
      <c r="K37" t="s">
        <v>793</v>
      </c>
      <c r="L37" t="s">
        <v>794</v>
      </c>
      <c r="M37" t="s">
        <v>795</v>
      </c>
      <c r="N37" t="s">
        <v>671</v>
      </c>
      <c r="O37" t="s">
        <v>718</v>
      </c>
      <c r="P37" t="s">
        <v>718</v>
      </c>
      <c r="Q37" t="s">
        <v>673</v>
      </c>
      <c r="R37" t="s">
        <v>673</v>
      </c>
      <c r="S37" t="s">
        <v>673</v>
      </c>
      <c r="T37" t="s">
        <v>673</v>
      </c>
      <c r="U37" t="s">
        <v>173</v>
      </c>
      <c r="V37" t="s">
        <v>673</v>
      </c>
      <c r="W37" t="s">
        <v>673</v>
      </c>
    </row>
    <row r="38" spans="1:23" x14ac:dyDescent="0.25">
      <c r="A38" t="s">
        <v>662</v>
      </c>
      <c r="B38" t="s">
        <v>737</v>
      </c>
      <c r="C38" t="s">
        <v>261</v>
      </c>
      <c r="D38" t="s">
        <v>796</v>
      </c>
      <c r="E38" t="s">
        <v>797</v>
      </c>
      <c r="F38" t="s">
        <v>798</v>
      </c>
      <c r="G38" t="s">
        <v>799</v>
      </c>
      <c r="H38" t="s">
        <v>667</v>
      </c>
      <c r="I38" s="1">
        <v>45658</v>
      </c>
      <c r="K38" t="s">
        <v>676</v>
      </c>
      <c r="L38" t="s">
        <v>677</v>
      </c>
      <c r="M38" t="s">
        <v>710</v>
      </c>
      <c r="N38" t="s">
        <v>696</v>
      </c>
      <c r="O38" t="s">
        <v>800</v>
      </c>
      <c r="P38" t="s">
        <v>800</v>
      </c>
      <c r="Q38">
        <v>45790</v>
      </c>
      <c r="R38" t="s">
        <v>673</v>
      </c>
      <c r="S38" t="s">
        <v>673</v>
      </c>
      <c r="T38" t="s">
        <v>673</v>
      </c>
      <c r="U38" t="s">
        <v>173</v>
      </c>
      <c r="V38" t="s">
        <v>673</v>
      </c>
      <c r="W38" t="s">
        <v>673</v>
      </c>
    </row>
    <row r="39" spans="1:23" x14ac:dyDescent="0.25">
      <c r="A39" t="s">
        <v>662</v>
      </c>
      <c r="B39" t="s">
        <v>705</v>
      </c>
      <c r="C39" t="s">
        <v>691</v>
      </c>
      <c r="D39" t="s">
        <v>801</v>
      </c>
      <c r="F39" t="s">
        <v>802</v>
      </c>
      <c r="G39" t="s">
        <v>803</v>
      </c>
      <c r="I39" s="1">
        <v>45809</v>
      </c>
      <c r="J39" t="s">
        <v>804</v>
      </c>
      <c r="K39" t="s">
        <v>805</v>
      </c>
      <c r="L39" t="s">
        <v>695</v>
      </c>
      <c r="M39" t="s">
        <v>686</v>
      </c>
      <c r="N39" t="s">
        <v>687</v>
      </c>
      <c r="O39">
        <v>45714</v>
      </c>
      <c r="P39">
        <v>45757</v>
      </c>
      <c r="Q39" t="s">
        <v>806</v>
      </c>
      <c r="T39" t="s">
        <v>689</v>
      </c>
      <c r="U39" t="s">
        <v>183</v>
      </c>
    </row>
    <row r="40" spans="1:23" x14ac:dyDescent="0.25">
      <c r="A40" t="s">
        <v>662</v>
      </c>
      <c r="B40" t="s">
        <v>663</v>
      </c>
      <c r="C40" t="s">
        <v>261</v>
      </c>
      <c r="D40" t="s">
        <v>807</v>
      </c>
      <c r="F40" t="s">
        <v>665</v>
      </c>
      <c r="G40" t="s">
        <v>675</v>
      </c>
      <c r="H40" t="s">
        <v>667</v>
      </c>
      <c r="I40" s="1">
        <v>44776</v>
      </c>
      <c r="K40" t="s">
        <v>676</v>
      </c>
      <c r="L40" t="s">
        <v>677</v>
      </c>
      <c r="M40" t="s">
        <v>670</v>
      </c>
      <c r="N40" t="s">
        <v>671</v>
      </c>
      <c r="O40" t="s">
        <v>672</v>
      </c>
      <c r="P40" t="s">
        <v>672</v>
      </c>
      <c r="Q40" t="s">
        <v>673</v>
      </c>
      <c r="R40" t="s">
        <v>673</v>
      </c>
      <c r="S40" t="s">
        <v>673</v>
      </c>
      <c r="T40" t="s">
        <v>673</v>
      </c>
      <c r="U40" t="s">
        <v>173</v>
      </c>
      <c r="V40" t="s">
        <v>673</v>
      </c>
      <c r="W40" t="s">
        <v>673</v>
      </c>
    </row>
    <row r="41" spans="1:23" x14ac:dyDescent="0.25">
      <c r="A41" t="s">
        <v>662</v>
      </c>
      <c r="B41" t="s">
        <v>808</v>
      </c>
      <c r="C41" t="s">
        <v>261</v>
      </c>
      <c r="D41" t="s">
        <v>809</v>
      </c>
      <c r="G41" t="s">
        <v>810</v>
      </c>
      <c r="I41" s="1">
        <v>45717</v>
      </c>
      <c r="J41" t="s">
        <v>811</v>
      </c>
      <c r="K41" t="s">
        <v>812</v>
      </c>
      <c r="L41" t="s">
        <v>677</v>
      </c>
      <c r="M41" t="s">
        <v>686</v>
      </c>
      <c r="N41" t="s">
        <v>696</v>
      </c>
      <c r="O41">
        <v>45798</v>
      </c>
      <c r="P41">
        <v>45798</v>
      </c>
      <c r="Q41">
        <v>45806</v>
      </c>
      <c r="R41" t="s">
        <v>729</v>
      </c>
      <c r="S41">
        <v>46874</v>
      </c>
      <c r="T41" t="s">
        <v>730</v>
      </c>
      <c r="U41" t="s">
        <v>173</v>
      </c>
      <c r="V41" t="s">
        <v>673</v>
      </c>
      <c r="W41" t="s">
        <v>673</v>
      </c>
    </row>
    <row r="42" spans="1:23" x14ac:dyDescent="0.25">
      <c r="A42" t="s">
        <v>662</v>
      </c>
      <c r="B42" t="s">
        <v>737</v>
      </c>
      <c r="C42" t="s">
        <v>261</v>
      </c>
      <c r="D42" t="s">
        <v>813</v>
      </c>
      <c r="F42" t="s">
        <v>739</v>
      </c>
      <c r="G42" t="s">
        <v>740</v>
      </c>
      <c r="H42" t="s">
        <v>814</v>
      </c>
      <c r="I42" s="1">
        <v>44776</v>
      </c>
      <c r="K42" t="s">
        <v>741</v>
      </c>
      <c r="L42" t="s">
        <v>677</v>
      </c>
      <c r="M42" t="s">
        <v>815</v>
      </c>
      <c r="N42" t="s">
        <v>696</v>
      </c>
      <c r="O42" t="s">
        <v>718</v>
      </c>
      <c r="P42" t="s">
        <v>718</v>
      </c>
      <c r="Q42" t="s">
        <v>673</v>
      </c>
      <c r="R42" t="s">
        <v>673</v>
      </c>
      <c r="S42" t="s">
        <v>673</v>
      </c>
      <c r="T42" t="s">
        <v>673</v>
      </c>
      <c r="U42" t="s">
        <v>173</v>
      </c>
      <c r="V42" t="s">
        <v>673</v>
      </c>
      <c r="W42" t="s">
        <v>673</v>
      </c>
    </row>
    <row r="43" spans="1:23" x14ac:dyDescent="0.25">
      <c r="A43" t="s">
        <v>662</v>
      </c>
      <c r="B43" t="s">
        <v>742</v>
      </c>
      <c r="C43" t="s">
        <v>261</v>
      </c>
      <c r="D43" t="s">
        <v>813</v>
      </c>
      <c r="F43" t="s">
        <v>743</v>
      </c>
      <c r="G43" t="s">
        <v>740</v>
      </c>
      <c r="H43" t="s">
        <v>667</v>
      </c>
      <c r="I43" s="1">
        <v>44776</v>
      </c>
      <c r="K43" t="s">
        <v>741</v>
      </c>
      <c r="L43" t="s">
        <v>677</v>
      </c>
      <c r="M43" t="s">
        <v>744</v>
      </c>
      <c r="N43" t="s">
        <v>671</v>
      </c>
      <c r="O43" t="s">
        <v>718</v>
      </c>
      <c r="P43" t="s">
        <v>718</v>
      </c>
      <c r="Q43" t="s">
        <v>673</v>
      </c>
      <c r="R43" t="s">
        <v>673</v>
      </c>
      <c r="S43" t="s">
        <v>673</v>
      </c>
      <c r="T43" t="s">
        <v>673</v>
      </c>
      <c r="U43" t="s">
        <v>173</v>
      </c>
      <c r="V43" t="s">
        <v>673</v>
      </c>
      <c r="W43" t="s">
        <v>673</v>
      </c>
    </row>
    <row r="44" spans="1:23" x14ac:dyDescent="0.25">
      <c r="A44" t="s">
        <v>662</v>
      </c>
      <c r="B44" t="s">
        <v>742</v>
      </c>
      <c r="C44" t="s">
        <v>261</v>
      </c>
      <c r="D44" t="s">
        <v>816</v>
      </c>
      <c r="F44" t="s">
        <v>743</v>
      </c>
      <c r="G44" t="s">
        <v>740</v>
      </c>
      <c r="H44" t="s">
        <v>667</v>
      </c>
      <c r="I44" s="1">
        <v>44776</v>
      </c>
      <c r="K44" t="s">
        <v>741</v>
      </c>
      <c r="L44" t="s">
        <v>677</v>
      </c>
      <c r="M44" t="s">
        <v>744</v>
      </c>
      <c r="N44" t="s">
        <v>671</v>
      </c>
      <c r="O44" t="s">
        <v>718</v>
      </c>
      <c r="P44" t="s">
        <v>718</v>
      </c>
      <c r="Q44" t="s">
        <v>673</v>
      </c>
      <c r="R44" t="s">
        <v>673</v>
      </c>
      <c r="S44" t="s">
        <v>673</v>
      </c>
      <c r="T44" t="s">
        <v>673</v>
      </c>
      <c r="U44" t="s">
        <v>173</v>
      </c>
      <c r="V44">
        <v>44896</v>
      </c>
      <c r="W44" t="s">
        <v>673</v>
      </c>
    </row>
    <row r="45" spans="1:23" x14ac:dyDescent="0.25">
      <c r="A45" t="s">
        <v>662</v>
      </c>
      <c r="B45" t="s">
        <v>705</v>
      </c>
      <c r="C45" t="s">
        <v>261</v>
      </c>
      <c r="D45" t="s">
        <v>816</v>
      </c>
      <c r="E45" t="s">
        <v>816</v>
      </c>
      <c r="F45" t="s">
        <v>816</v>
      </c>
      <c r="G45" t="s">
        <v>817</v>
      </c>
      <c r="H45" t="s">
        <v>702</v>
      </c>
      <c r="I45" s="1">
        <v>45689</v>
      </c>
      <c r="J45" t="s">
        <v>818</v>
      </c>
      <c r="K45" t="s">
        <v>676</v>
      </c>
      <c r="L45" t="s">
        <v>677</v>
      </c>
      <c r="M45" t="s">
        <v>686</v>
      </c>
      <c r="N45" t="s">
        <v>696</v>
      </c>
      <c r="O45" t="s">
        <v>819</v>
      </c>
      <c r="P45">
        <v>45586</v>
      </c>
      <c r="Q45">
        <v>45713</v>
      </c>
      <c r="R45" t="s">
        <v>697</v>
      </c>
      <c r="S45">
        <v>46419</v>
      </c>
      <c r="T45" t="s">
        <v>764</v>
      </c>
      <c r="U45" t="s">
        <v>183</v>
      </c>
      <c r="V45">
        <v>45017</v>
      </c>
    </row>
    <row r="46" spans="1:23" x14ac:dyDescent="0.25">
      <c r="A46" t="s">
        <v>662</v>
      </c>
      <c r="B46" t="s">
        <v>789</v>
      </c>
      <c r="C46" t="s">
        <v>261</v>
      </c>
      <c r="D46" t="s">
        <v>820</v>
      </c>
      <c r="F46" t="s">
        <v>821</v>
      </c>
      <c r="G46" t="s">
        <v>792</v>
      </c>
      <c r="H46" t="s">
        <v>667</v>
      </c>
      <c r="I46" s="1">
        <v>44776</v>
      </c>
      <c r="K46" t="s">
        <v>793</v>
      </c>
      <c r="L46" t="s">
        <v>794</v>
      </c>
      <c r="M46" t="s">
        <v>795</v>
      </c>
      <c r="N46" t="s">
        <v>671</v>
      </c>
      <c r="O46" t="s">
        <v>718</v>
      </c>
      <c r="P46" t="s">
        <v>718</v>
      </c>
      <c r="Q46" t="s">
        <v>673</v>
      </c>
      <c r="R46" t="s">
        <v>673</v>
      </c>
      <c r="S46" t="s">
        <v>673</v>
      </c>
      <c r="T46" t="s">
        <v>673</v>
      </c>
      <c r="U46" t="s">
        <v>173</v>
      </c>
      <c r="V46" t="s">
        <v>673</v>
      </c>
      <c r="W46" t="s">
        <v>673</v>
      </c>
    </row>
    <row r="47" spans="1:23" x14ac:dyDescent="0.25">
      <c r="A47" t="s">
        <v>662</v>
      </c>
      <c r="B47" t="s">
        <v>822</v>
      </c>
      <c r="C47" t="s">
        <v>261</v>
      </c>
      <c r="D47" t="s">
        <v>823</v>
      </c>
      <c r="E47" t="s">
        <v>824</v>
      </c>
      <c r="F47" t="s">
        <v>822</v>
      </c>
      <c r="G47" t="s">
        <v>708</v>
      </c>
      <c r="H47" t="s">
        <v>667</v>
      </c>
      <c r="I47" s="1">
        <v>45658</v>
      </c>
      <c r="K47" t="s">
        <v>676</v>
      </c>
      <c r="L47" t="s">
        <v>676</v>
      </c>
      <c r="M47" t="s">
        <v>686</v>
      </c>
      <c r="N47" t="s">
        <v>696</v>
      </c>
      <c r="O47">
        <v>45540</v>
      </c>
      <c r="P47" t="s">
        <v>825</v>
      </c>
      <c r="Q47">
        <v>45597</v>
      </c>
      <c r="R47" t="s">
        <v>688</v>
      </c>
      <c r="S47">
        <v>47058</v>
      </c>
      <c r="T47" t="s">
        <v>698</v>
      </c>
      <c r="U47" t="s">
        <v>173</v>
      </c>
      <c r="V47" t="s">
        <v>673</v>
      </c>
      <c r="W47" t="s">
        <v>673</v>
      </c>
    </row>
    <row r="48" spans="1:23" x14ac:dyDescent="0.25">
      <c r="A48" t="s">
        <v>662</v>
      </c>
      <c r="B48" t="s">
        <v>826</v>
      </c>
      <c r="C48" t="s">
        <v>261</v>
      </c>
      <c r="D48" t="s">
        <v>539</v>
      </c>
      <c r="F48" t="s">
        <v>827</v>
      </c>
      <c r="G48" t="s">
        <v>828</v>
      </c>
      <c r="H48" t="s">
        <v>829</v>
      </c>
      <c r="I48" s="1">
        <v>44776</v>
      </c>
      <c r="K48" t="s">
        <v>830</v>
      </c>
      <c r="L48" t="s">
        <v>831</v>
      </c>
      <c r="M48" t="s">
        <v>703</v>
      </c>
      <c r="N48" t="s">
        <v>696</v>
      </c>
      <c r="O48" t="s">
        <v>704</v>
      </c>
      <c r="P48" t="s">
        <v>704</v>
      </c>
      <c r="Q48" t="s">
        <v>673</v>
      </c>
      <c r="R48" t="s">
        <v>673</v>
      </c>
      <c r="S48" t="s">
        <v>673</v>
      </c>
      <c r="T48" t="s">
        <v>673</v>
      </c>
      <c r="U48" t="s">
        <v>173</v>
      </c>
      <c r="V48" t="s">
        <v>673</v>
      </c>
      <c r="W48" t="s">
        <v>673</v>
      </c>
    </row>
    <row r="49" spans="1:23" x14ac:dyDescent="0.25">
      <c r="A49" t="s">
        <v>662</v>
      </c>
      <c r="B49" t="s">
        <v>832</v>
      </c>
      <c r="C49" t="s">
        <v>833</v>
      </c>
      <c r="D49" t="s">
        <v>834</v>
      </c>
      <c r="F49" t="s">
        <v>665</v>
      </c>
      <c r="G49" t="s">
        <v>835</v>
      </c>
      <c r="H49" t="s">
        <v>667</v>
      </c>
      <c r="I49" s="1">
        <v>44776</v>
      </c>
      <c r="J49" t="s">
        <v>836</v>
      </c>
      <c r="K49" t="s">
        <v>837</v>
      </c>
      <c r="L49" t="s">
        <v>838</v>
      </c>
      <c r="M49" t="s">
        <v>670</v>
      </c>
      <c r="N49" t="s">
        <v>671</v>
      </c>
      <c r="O49" t="s">
        <v>672</v>
      </c>
      <c r="P49" t="s">
        <v>672</v>
      </c>
      <c r="Q49" t="s">
        <v>673</v>
      </c>
      <c r="R49" t="s">
        <v>673</v>
      </c>
      <c r="S49" t="s">
        <v>673</v>
      </c>
      <c r="T49" t="s">
        <v>673</v>
      </c>
      <c r="U49" t="s">
        <v>173</v>
      </c>
      <c r="V49" t="s">
        <v>673</v>
      </c>
      <c r="W49" t="s">
        <v>673</v>
      </c>
    </row>
    <row r="50" spans="1:23" x14ac:dyDescent="0.25">
      <c r="A50" t="s">
        <v>662</v>
      </c>
      <c r="B50" t="s">
        <v>839</v>
      </c>
      <c r="C50" t="s">
        <v>691</v>
      </c>
      <c r="D50" t="s">
        <v>840</v>
      </c>
      <c r="F50" t="s">
        <v>839</v>
      </c>
      <c r="G50" t="s">
        <v>841</v>
      </c>
      <c r="H50" t="s">
        <v>667</v>
      </c>
      <c r="I50" s="1">
        <v>45717</v>
      </c>
      <c r="J50" t="s">
        <v>842</v>
      </c>
      <c r="K50" t="s">
        <v>695</v>
      </c>
      <c r="L50" t="s">
        <v>695</v>
      </c>
      <c r="M50" t="s">
        <v>686</v>
      </c>
      <c r="N50" t="s">
        <v>671</v>
      </c>
      <c r="O50">
        <v>45733</v>
      </c>
      <c r="P50">
        <v>45733</v>
      </c>
      <c r="Q50">
        <v>45747</v>
      </c>
      <c r="R50" t="s">
        <v>729</v>
      </c>
      <c r="S50">
        <v>46813</v>
      </c>
      <c r="T50" t="s">
        <v>764</v>
      </c>
      <c r="U50" t="s">
        <v>173</v>
      </c>
      <c r="V50" t="s">
        <v>673</v>
      </c>
      <c r="W50" t="s">
        <v>673</v>
      </c>
    </row>
    <row r="51" spans="1:23" x14ac:dyDescent="0.25">
      <c r="A51" t="s">
        <v>662</v>
      </c>
      <c r="B51" t="s">
        <v>699</v>
      </c>
      <c r="C51" t="s">
        <v>843</v>
      </c>
      <c r="D51" t="s">
        <v>844</v>
      </c>
      <c r="F51" t="s">
        <v>845</v>
      </c>
      <c r="G51" t="s">
        <v>846</v>
      </c>
      <c r="H51" t="s">
        <v>702</v>
      </c>
      <c r="I51" s="1">
        <v>44776</v>
      </c>
      <c r="K51" t="s">
        <v>676</v>
      </c>
      <c r="L51" t="s">
        <v>677</v>
      </c>
      <c r="M51" t="s">
        <v>670</v>
      </c>
      <c r="N51" t="s">
        <v>671</v>
      </c>
      <c r="O51" t="s">
        <v>718</v>
      </c>
      <c r="P51" t="s">
        <v>718</v>
      </c>
      <c r="Q51" t="s">
        <v>673</v>
      </c>
      <c r="R51" t="s">
        <v>673</v>
      </c>
      <c r="S51" t="s">
        <v>673</v>
      </c>
      <c r="T51" t="s">
        <v>673</v>
      </c>
      <c r="U51" t="s">
        <v>173</v>
      </c>
      <c r="V51" t="s">
        <v>673</v>
      </c>
      <c r="W51" t="s">
        <v>673</v>
      </c>
    </row>
    <row r="52" spans="1:23" x14ac:dyDescent="0.25">
      <c r="A52" t="s">
        <v>662</v>
      </c>
      <c r="B52" t="s">
        <v>847</v>
      </c>
      <c r="C52" t="s">
        <v>261</v>
      </c>
      <c r="D52" t="s">
        <v>848</v>
      </c>
      <c r="E52" t="s">
        <v>849</v>
      </c>
      <c r="F52" t="s">
        <v>847</v>
      </c>
      <c r="G52" t="s">
        <v>735</v>
      </c>
      <c r="H52" t="s">
        <v>667</v>
      </c>
      <c r="I52" s="1">
        <v>45658</v>
      </c>
      <c r="J52" t="s">
        <v>850</v>
      </c>
      <c r="K52" t="s">
        <v>676</v>
      </c>
      <c r="L52" t="s">
        <v>677</v>
      </c>
      <c r="M52" t="s">
        <v>686</v>
      </c>
      <c r="N52" t="s">
        <v>687</v>
      </c>
      <c r="O52">
        <v>45544</v>
      </c>
      <c r="P52">
        <v>45566</v>
      </c>
      <c r="Q52">
        <v>45670</v>
      </c>
      <c r="T52" t="s">
        <v>689</v>
      </c>
      <c r="U52" t="s">
        <v>183</v>
      </c>
    </row>
    <row r="53" spans="1:23" x14ac:dyDescent="0.25">
      <c r="A53" t="s">
        <v>662</v>
      </c>
      <c r="B53" t="s">
        <v>832</v>
      </c>
      <c r="C53" t="s">
        <v>261</v>
      </c>
      <c r="D53" t="s">
        <v>851</v>
      </c>
      <c r="F53" t="s">
        <v>852</v>
      </c>
      <c r="G53" t="s">
        <v>853</v>
      </c>
      <c r="H53" t="s">
        <v>667</v>
      </c>
      <c r="I53" s="1">
        <v>44776</v>
      </c>
      <c r="K53" t="s">
        <v>676</v>
      </c>
      <c r="L53" t="s">
        <v>677</v>
      </c>
      <c r="M53" t="s">
        <v>670</v>
      </c>
      <c r="N53" t="s">
        <v>671</v>
      </c>
      <c r="O53" t="s">
        <v>672</v>
      </c>
      <c r="P53" t="s">
        <v>672</v>
      </c>
      <c r="Q53" t="s">
        <v>673</v>
      </c>
      <c r="R53" t="s">
        <v>673</v>
      </c>
      <c r="S53" t="s">
        <v>673</v>
      </c>
      <c r="T53" t="s">
        <v>673</v>
      </c>
      <c r="U53" t="s">
        <v>173</v>
      </c>
      <c r="V53" t="s">
        <v>673</v>
      </c>
      <c r="W53" t="s">
        <v>673</v>
      </c>
    </row>
    <row r="54" spans="1:23" x14ac:dyDescent="0.25">
      <c r="A54" t="s">
        <v>662</v>
      </c>
      <c r="B54" t="s">
        <v>854</v>
      </c>
      <c r="C54" t="s">
        <v>261</v>
      </c>
      <c r="D54" t="s">
        <v>855</v>
      </c>
      <c r="F54" t="s">
        <v>856</v>
      </c>
      <c r="G54" t="s">
        <v>841</v>
      </c>
      <c r="H54" t="s">
        <v>667</v>
      </c>
      <c r="I54" s="1">
        <v>45658</v>
      </c>
      <c r="K54" t="s">
        <v>676</v>
      </c>
      <c r="L54" t="s">
        <v>677</v>
      </c>
      <c r="M54" t="s">
        <v>686</v>
      </c>
      <c r="N54" t="s">
        <v>696</v>
      </c>
      <c r="O54">
        <v>45586</v>
      </c>
      <c r="P54">
        <v>45622</v>
      </c>
      <c r="Q54">
        <v>45678</v>
      </c>
      <c r="R54" t="s">
        <v>729</v>
      </c>
      <c r="S54">
        <v>46753</v>
      </c>
      <c r="T54" t="s">
        <v>764</v>
      </c>
    </row>
    <row r="55" spans="1:23" x14ac:dyDescent="0.25">
      <c r="A55" t="s">
        <v>662</v>
      </c>
      <c r="B55" t="s">
        <v>857</v>
      </c>
      <c r="C55" t="s">
        <v>261</v>
      </c>
      <c r="D55" t="s">
        <v>858</v>
      </c>
      <c r="F55" t="s">
        <v>859</v>
      </c>
      <c r="G55" t="s">
        <v>860</v>
      </c>
      <c r="H55" t="s">
        <v>667</v>
      </c>
      <c r="I55" s="1">
        <v>45689</v>
      </c>
      <c r="J55" t="s">
        <v>861</v>
      </c>
      <c r="K55" t="s">
        <v>676</v>
      </c>
      <c r="L55" t="s">
        <v>677</v>
      </c>
      <c r="M55" t="s">
        <v>686</v>
      </c>
      <c r="N55" t="s">
        <v>687</v>
      </c>
      <c r="O55">
        <v>45694</v>
      </c>
      <c r="P55">
        <v>45694</v>
      </c>
      <c r="Q55">
        <v>45699</v>
      </c>
      <c r="R55" t="s">
        <v>729</v>
      </c>
      <c r="S55">
        <v>46784</v>
      </c>
      <c r="T55" t="s">
        <v>730</v>
      </c>
      <c r="U55" t="s">
        <v>183</v>
      </c>
      <c r="V55">
        <v>46054</v>
      </c>
    </row>
    <row r="56" spans="1:23" x14ac:dyDescent="0.25">
      <c r="A56" t="s">
        <v>662</v>
      </c>
      <c r="B56" t="s">
        <v>752</v>
      </c>
      <c r="C56" t="s">
        <v>261</v>
      </c>
      <c r="D56" t="s">
        <v>862</v>
      </c>
      <c r="F56" t="s">
        <v>753</v>
      </c>
      <c r="G56" t="s">
        <v>754</v>
      </c>
      <c r="H56" t="s">
        <v>667</v>
      </c>
      <c r="I56" s="1">
        <v>44776</v>
      </c>
      <c r="K56" t="s">
        <v>755</v>
      </c>
      <c r="L56" t="s">
        <v>677</v>
      </c>
      <c r="M56" t="s">
        <v>670</v>
      </c>
      <c r="N56" t="s">
        <v>671</v>
      </c>
      <c r="O56" t="s">
        <v>672</v>
      </c>
      <c r="P56" t="s">
        <v>672</v>
      </c>
      <c r="Q56" t="s">
        <v>673</v>
      </c>
      <c r="R56" t="s">
        <v>673</v>
      </c>
      <c r="S56" t="s">
        <v>673</v>
      </c>
      <c r="T56" t="s">
        <v>673</v>
      </c>
      <c r="U56" t="s">
        <v>173</v>
      </c>
      <c r="V56" t="s">
        <v>673</v>
      </c>
      <c r="W56" t="s">
        <v>673</v>
      </c>
    </row>
    <row r="57" spans="1:23" x14ac:dyDescent="0.25">
      <c r="A57" t="s">
        <v>662</v>
      </c>
      <c r="B57" t="s">
        <v>863</v>
      </c>
      <c r="C57" t="s">
        <v>691</v>
      </c>
      <c r="D57" t="s">
        <v>864</v>
      </c>
      <c r="F57" t="s">
        <v>863</v>
      </c>
      <c r="G57" t="s">
        <v>865</v>
      </c>
      <c r="H57" t="s">
        <v>667</v>
      </c>
      <c r="I57" s="1">
        <v>45717</v>
      </c>
      <c r="J57" t="s">
        <v>866</v>
      </c>
      <c r="K57" t="s">
        <v>676</v>
      </c>
      <c r="L57" t="s">
        <v>677</v>
      </c>
      <c r="M57" t="s">
        <v>686</v>
      </c>
      <c r="N57" t="s">
        <v>696</v>
      </c>
      <c r="O57">
        <v>45716</v>
      </c>
      <c r="P57">
        <v>45744</v>
      </c>
      <c r="Q57">
        <v>45747</v>
      </c>
      <c r="R57" t="s">
        <v>697</v>
      </c>
      <c r="S57">
        <v>46447</v>
      </c>
      <c r="T57" t="s">
        <v>689</v>
      </c>
      <c r="U57" t="s">
        <v>183</v>
      </c>
    </row>
    <row r="58" spans="1:23" x14ac:dyDescent="0.25">
      <c r="A58" t="s">
        <v>662</v>
      </c>
      <c r="B58" t="s">
        <v>663</v>
      </c>
      <c r="C58" t="s">
        <v>679</v>
      </c>
      <c r="D58" t="s">
        <v>867</v>
      </c>
      <c r="E58" t="s">
        <v>868</v>
      </c>
      <c r="F58" t="s">
        <v>869</v>
      </c>
      <c r="G58" t="s">
        <v>870</v>
      </c>
      <c r="H58" t="s">
        <v>667</v>
      </c>
      <c r="I58" s="1">
        <v>45597</v>
      </c>
      <c r="J58" t="s">
        <v>871</v>
      </c>
      <c r="K58" t="s">
        <v>684</v>
      </c>
      <c r="L58" t="s">
        <v>685</v>
      </c>
      <c r="M58" t="s">
        <v>686</v>
      </c>
      <c r="N58" t="s">
        <v>687</v>
      </c>
      <c r="O58">
        <v>45611</v>
      </c>
      <c r="P58">
        <v>45617</v>
      </c>
      <c r="Q58">
        <v>45678</v>
      </c>
      <c r="R58" t="s">
        <v>688</v>
      </c>
      <c r="S58">
        <v>47119</v>
      </c>
      <c r="T58" t="s">
        <v>698</v>
      </c>
    </row>
    <row r="59" spans="1:23" x14ac:dyDescent="0.25">
      <c r="A59" t="s">
        <v>662</v>
      </c>
      <c r="B59" t="s">
        <v>663</v>
      </c>
      <c r="C59" t="s">
        <v>261</v>
      </c>
      <c r="D59" t="s">
        <v>872</v>
      </c>
      <c r="F59" t="s">
        <v>665</v>
      </c>
      <c r="G59" t="s">
        <v>675</v>
      </c>
      <c r="H59" t="s">
        <v>667</v>
      </c>
      <c r="I59" s="1">
        <v>44776</v>
      </c>
      <c r="K59" t="s">
        <v>676</v>
      </c>
      <c r="L59" t="s">
        <v>677</v>
      </c>
      <c r="M59" t="s">
        <v>670</v>
      </c>
      <c r="N59" t="s">
        <v>671</v>
      </c>
      <c r="O59" t="s">
        <v>672</v>
      </c>
      <c r="P59" t="s">
        <v>672</v>
      </c>
      <c r="Q59" t="s">
        <v>673</v>
      </c>
      <c r="R59" t="s">
        <v>673</v>
      </c>
      <c r="S59" t="s">
        <v>673</v>
      </c>
      <c r="T59" t="s">
        <v>673</v>
      </c>
      <c r="U59" t="s">
        <v>173</v>
      </c>
      <c r="V59" t="s">
        <v>673</v>
      </c>
      <c r="W59" t="s">
        <v>673</v>
      </c>
    </row>
    <row r="60" spans="1:23" x14ac:dyDescent="0.25">
      <c r="A60" t="s">
        <v>662</v>
      </c>
      <c r="B60" t="s">
        <v>873</v>
      </c>
      <c r="C60" t="s">
        <v>691</v>
      </c>
      <c r="D60" t="s">
        <v>874</v>
      </c>
      <c r="F60" t="s">
        <v>873</v>
      </c>
      <c r="G60" t="s">
        <v>875</v>
      </c>
      <c r="H60" t="s">
        <v>667</v>
      </c>
      <c r="I60" s="1">
        <v>45689</v>
      </c>
      <c r="J60" t="s">
        <v>876</v>
      </c>
      <c r="K60" t="s">
        <v>727</v>
      </c>
      <c r="L60" t="s">
        <v>728</v>
      </c>
      <c r="M60" t="s">
        <v>686</v>
      </c>
      <c r="N60" t="s">
        <v>687</v>
      </c>
      <c r="O60">
        <v>45603</v>
      </c>
      <c r="P60">
        <v>45576</v>
      </c>
      <c r="Q60">
        <v>45609</v>
      </c>
      <c r="R60" t="s">
        <v>688</v>
      </c>
      <c r="S60">
        <v>47058</v>
      </c>
      <c r="T60" t="s">
        <v>730</v>
      </c>
    </row>
    <row r="61" spans="1:23" x14ac:dyDescent="0.25">
      <c r="A61" t="s">
        <v>662</v>
      </c>
      <c r="B61" t="s">
        <v>832</v>
      </c>
      <c r="C61" t="s">
        <v>261</v>
      </c>
      <c r="D61" t="s">
        <v>877</v>
      </c>
      <c r="F61" t="s">
        <v>878</v>
      </c>
      <c r="G61" t="s">
        <v>853</v>
      </c>
      <c r="H61" t="s">
        <v>667</v>
      </c>
      <c r="I61" s="1">
        <v>44776</v>
      </c>
      <c r="K61" t="s">
        <v>676</v>
      </c>
      <c r="L61" t="s">
        <v>677</v>
      </c>
      <c r="M61" t="s">
        <v>670</v>
      </c>
      <c r="N61" t="s">
        <v>671</v>
      </c>
      <c r="O61" t="s">
        <v>672</v>
      </c>
      <c r="P61" t="s">
        <v>672</v>
      </c>
      <c r="Q61" t="s">
        <v>673</v>
      </c>
      <c r="R61" t="s">
        <v>673</v>
      </c>
      <c r="S61" t="s">
        <v>673</v>
      </c>
      <c r="T61" t="s">
        <v>673</v>
      </c>
      <c r="U61" t="s">
        <v>173</v>
      </c>
      <c r="V61" t="s">
        <v>673</v>
      </c>
      <c r="W61" t="s">
        <v>673</v>
      </c>
    </row>
    <row r="62" spans="1:23" x14ac:dyDescent="0.25">
      <c r="A62" t="s">
        <v>662</v>
      </c>
      <c r="B62" t="s">
        <v>663</v>
      </c>
      <c r="C62" t="s">
        <v>261</v>
      </c>
      <c r="D62" t="s">
        <v>879</v>
      </c>
      <c r="F62" t="s">
        <v>665</v>
      </c>
      <c r="G62" t="s">
        <v>666</v>
      </c>
      <c r="H62" t="s">
        <v>667</v>
      </c>
      <c r="I62" s="1">
        <v>44776</v>
      </c>
      <c r="K62" t="s">
        <v>668</v>
      </c>
      <c r="L62" t="s">
        <v>669</v>
      </c>
      <c r="M62" t="s">
        <v>670</v>
      </c>
      <c r="N62" t="s">
        <v>671</v>
      </c>
      <c r="O62" t="s">
        <v>672</v>
      </c>
      <c r="P62" t="s">
        <v>672</v>
      </c>
      <c r="Q62" t="s">
        <v>673</v>
      </c>
      <c r="R62" t="s">
        <v>673</v>
      </c>
      <c r="S62" t="s">
        <v>673</v>
      </c>
      <c r="T62" t="s">
        <v>673</v>
      </c>
      <c r="U62" t="s">
        <v>173</v>
      </c>
      <c r="V62" t="s">
        <v>673</v>
      </c>
      <c r="W62" t="s">
        <v>673</v>
      </c>
    </row>
    <row r="63" spans="1:23" x14ac:dyDescent="0.25">
      <c r="A63" t="s">
        <v>662</v>
      </c>
      <c r="B63" t="s">
        <v>663</v>
      </c>
      <c r="C63" t="s">
        <v>261</v>
      </c>
      <c r="D63" t="s">
        <v>880</v>
      </c>
      <c r="F63" t="s">
        <v>665</v>
      </c>
      <c r="G63" t="s">
        <v>675</v>
      </c>
      <c r="H63" t="s">
        <v>667</v>
      </c>
      <c r="I63" s="1">
        <v>44776</v>
      </c>
      <c r="K63" t="s">
        <v>676</v>
      </c>
      <c r="L63" t="s">
        <v>677</v>
      </c>
      <c r="M63" t="s">
        <v>670</v>
      </c>
      <c r="N63" t="s">
        <v>671</v>
      </c>
      <c r="O63" t="s">
        <v>672</v>
      </c>
      <c r="P63" t="s">
        <v>672</v>
      </c>
      <c r="Q63" t="s">
        <v>673</v>
      </c>
      <c r="R63" t="s">
        <v>673</v>
      </c>
      <c r="S63" t="s">
        <v>673</v>
      </c>
      <c r="T63" t="s">
        <v>673</v>
      </c>
      <c r="U63" t="s">
        <v>173</v>
      </c>
      <c r="V63" t="s">
        <v>673</v>
      </c>
      <c r="W63" t="s">
        <v>673</v>
      </c>
    </row>
    <row r="64" spans="1:23" x14ac:dyDescent="0.25">
      <c r="A64" t="s">
        <v>662</v>
      </c>
      <c r="B64" t="s">
        <v>699</v>
      </c>
      <c r="C64" t="s">
        <v>691</v>
      </c>
      <c r="D64" t="s">
        <v>881</v>
      </c>
      <c r="E64" t="s">
        <v>882</v>
      </c>
      <c r="F64" t="s">
        <v>883</v>
      </c>
      <c r="G64" t="s">
        <v>884</v>
      </c>
      <c r="H64" t="s">
        <v>885</v>
      </c>
      <c r="I64" s="1">
        <v>44776</v>
      </c>
      <c r="J64" t="s">
        <v>886</v>
      </c>
      <c r="K64" t="s">
        <v>676</v>
      </c>
      <c r="L64" t="s">
        <v>677</v>
      </c>
      <c r="M64" t="s">
        <v>670</v>
      </c>
      <c r="N64" t="s">
        <v>696</v>
      </c>
      <c r="O64">
        <v>45574</v>
      </c>
      <c r="P64">
        <v>45664</v>
      </c>
      <c r="R64" t="s">
        <v>712</v>
      </c>
      <c r="T64" t="s">
        <v>689</v>
      </c>
      <c r="U64" t="s">
        <v>183</v>
      </c>
    </row>
    <row r="65" spans="1:23" x14ac:dyDescent="0.25">
      <c r="A65" t="s">
        <v>662</v>
      </c>
      <c r="B65" t="s">
        <v>705</v>
      </c>
      <c r="C65" t="s">
        <v>691</v>
      </c>
      <c r="D65" t="s">
        <v>887</v>
      </c>
      <c r="F65" t="s">
        <v>888</v>
      </c>
      <c r="G65" t="s">
        <v>841</v>
      </c>
      <c r="H65" t="s">
        <v>667</v>
      </c>
      <c r="I65" s="1">
        <v>45778</v>
      </c>
      <c r="J65" t="s">
        <v>889</v>
      </c>
      <c r="K65" t="s">
        <v>695</v>
      </c>
      <c r="L65" t="s">
        <v>695</v>
      </c>
      <c r="M65" t="s">
        <v>686</v>
      </c>
      <c r="N65" t="s">
        <v>671</v>
      </c>
      <c r="O65">
        <v>45787</v>
      </c>
      <c r="P65">
        <v>45787</v>
      </c>
      <c r="Q65">
        <v>45824</v>
      </c>
      <c r="T65" t="s">
        <v>689</v>
      </c>
      <c r="U65" t="s">
        <v>173</v>
      </c>
      <c r="V65" t="s">
        <v>673</v>
      </c>
      <c r="W65" t="s">
        <v>673</v>
      </c>
    </row>
    <row r="66" spans="1:23" x14ac:dyDescent="0.25">
      <c r="A66" t="s">
        <v>662</v>
      </c>
      <c r="B66" t="s">
        <v>832</v>
      </c>
      <c r="C66" t="s">
        <v>261</v>
      </c>
      <c r="D66" t="s">
        <v>890</v>
      </c>
      <c r="F66" t="s">
        <v>891</v>
      </c>
      <c r="G66" t="s">
        <v>892</v>
      </c>
      <c r="H66" t="s">
        <v>667</v>
      </c>
      <c r="I66" s="1">
        <v>44776</v>
      </c>
      <c r="K66" t="s">
        <v>676</v>
      </c>
      <c r="L66" t="s">
        <v>677</v>
      </c>
      <c r="M66" t="s">
        <v>893</v>
      </c>
      <c r="N66" t="s">
        <v>671</v>
      </c>
      <c r="O66" t="s">
        <v>672</v>
      </c>
      <c r="P66" t="s">
        <v>672</v>
      </c>
      <c r="Q66" t="s">
        <v>673</v>
      </c>
      <c r="R66" t="s">
        <v>673</v>
      </c>
      <c r="S66" t="s">
        <v>673</v>
      </c>
      <c r="T66" t="s">
        <v>673</v>
      </c>
      <c r="U66" t="s">
        <v>173</v>
      </c>
      <c r="V66" t="s">
        <v>673</v>
      </c>
      <c r="W66" t="s">
        <v>673</v>
      </c>
    </row>
    <row r="67" spans="1:23" x14ac:dyDescent="0.25">
      <c r="A67" t="s">
        <v>662</v>
      </c>
      <c r="B67" t="s">
        <v>894</v>
      </c>
      <c r="C67" t="s">
        <v>679</v>
      </c>
      <c r="D67" t="s">
        <v>895</v>
      </c>
      <c r="E67" t="s">
        <v>896</v>
      </c>
      <c r="F67" t="s">
        <v>897</v>
      </c>
      <c r="G67" t="s">
        <v>781</v>
      </c>
      <c r="H67" t="s">
        <v>667</v>
      </c>
      <c r="I67" s="1">
        <v>45597</v>
      </c>
      <c r="J67" t="s">
        <v>898</v>
      </c>
      <c r="K67" t="s">
        <v>684</v>
      </c>
      <c r="L67" t="s">
        <v>685</v>
      </c>
      <c r="M67" t="s">
        <v>686</v>
      </c>
      <c r="N67" t="s">
        <v>696</v>
      </c>
      <c r="O67">
        <v>45621</v>
      </c>
      <c r="P67">
        <v>45621</v>
      </c>
      <c r="Q67">
        <v>45714</v>
      </c>
      <c r="R67" t="s">
        <v>697</v>
      </c>
      <c r="S67">
        <v>46420</v>
      </c>
      <c r="T67" t="s">
        <v>730</v>
      </c>
      <c r="U67" t="s">
        <v>173</v>
      </c>
      <c r="V67" t="s">
        <v>673</v>
      </c>
      <c r="W67" t="s">
        <v>673</v>
      </c>
    </row>
    <row r="68" spans="1:23" x14ac:dyDescent="0.25">
      <c r="A68" t="s">
        <v>662</v>
      </c>
      <c r="B68" t="s">
        <v>705</v>
      </c>
      <c r="C68" t="s">
        <v>261</v>
      </c>
      <c r="D68" t="s">
        <v>899</v>
      </c>
      <c r="E68" t="s">
        <v>900</v>
      </c>
      <c r="F68" t="s">
        <v>901</v>
      </c>
      <c r="G68" t="s">
        <v>902</v>
      </c>
      <c r="H68" t="s">
        <v>702</v>
      </c>
      <c r="I68" s="1">
        <v>45627</v>
      </c>
      <c r="J68" t="s">
        <v>903</v>
      </c>
      <c r="K68" t="s">
        <v>676</v>
      </c>
      <c r="L68" t="s">
        <v>677</v>
      </c>
      <c r="M68" t="s">
        <v>710</v>
      </c>
      <c r="N68" t="s">
        <v>696</v>
      </c>
      <c r="O68" t="s">
        <v>672</v>
      </c>
      <c r="P68" t="s">
        <v>672</v>
      </c>
      <c r="Q68" t="s">
        <v>673</v>
      </c>
      <c r="R68" t="s">
        <v>673</v>
      </c>
      <c r="S68" t="s">
        <v>673</v>
      </c>
      <c r="T68" t="s">
        <v>673</v>
      </c>
      <c r="U68" t="s">
        <v>173</v>
      </c>
      <c r="V68" t="s">
        <v>673</v>
      </c>
      <c r="W68" t="s">
        <v>673</v>
      </c>
    </row>
    <row r="69" spans="1:23" x14ac:dyDescent="0.25">
      <c r="A69" t="s">
        <v>662</v>
      </c>
      <c r="B69" t="s">
        <v>705</v>
      </c>
      <c r="C69" t="s">
        <v>261</v>
      </c>
      <c r="D69" t="s">
        <v>904</v>
      </c>
      <c r="F69" t="s">
        <v>757</v>
      </c>
      <c r="G69" t="s">
        <v>740</v>
      </c>
      <c r="H69" t="s">
        <v>667</v>
      </c>
      <c r="I69" s="1">
        <v>44776</v>
      </c>
      <c r="K69" t="s">
        <v>741</v>
      </c>
      <c r="L69" t="s">
        <v>677</v>
      </c>
      <c r="M69" t="s">
        <v>670</v>
      </c>
      <c r="N69" t="s">
        <v>696</v>
      </c>
      <c r="O69" t="s">
        <v>672</v>
      </c>
      <c r="P69" t="s">
        <v>672</v>
      </c>
      <c r="Q69" t="s">
        <v>673</v>
      </c>
      <c r="R69" t="s">
        <v>673</v>
      </c>
      <c r="S69" t="s">
        <v>673</v>
      </c>
      <c r="T69" t="s">
        <v>673</v>
      </c>
      <c r="U69" t="s">
        <v>173</v>
      </c>
      <c r="V69" t="s">
        <v>673</v>
      </c>
      <c r="W69" t="s">
        <v>673</v>
      </c>
    </row>
    <row r="70" spans="1:23" x14ac:dyDescent="0.25">
      <c r="A70" t="s">
        <v>662</v>
      </c>
      <c r="B70" t="s">
        <v>905</v>
      </c>
      <c r="C70" t="s">
        <v>691</v>
      </c>
      <c r="D70" t="s">
        <v>906</v>
      </c>
      <c r="F70" t="s">
        <v>905</v>
      </c>
      <c r="G70" t="s">
        <v>907</v>
      </c>
      <c r="H70" t="s">
        <v>667</v>
      </c>
      <c r="I70" s="1">
        <v>45597</v>
      </c>
      <c r="K70" t="s">
        <v>908</v>
      </c>
      <c r="L70" t="s">
        <v>908</v>
      </c>
      <c r="M70" t="s">
        <v>686</v>
      </c>
      <c r="N70" t="s">
        <v>671</v>
      </c>
      <c r="O70">
        <v>45962</v>
      </c>
      <c r="P70">
        <v>45962</v>
      </c>
      <c r="Q70">
        <v>45708</v>
      </c>
      <c r="R70" t="s">
        <v>729</v>
      </c>
      <c r="S70">
        <v>46784</v>
      </c>
      <c r="T70" t="s">
        <v>764</v>
      </c>
      <c r="U70" t="s">
        <v>173</v>
      </c>
      <c r="V70" t="s">
        <v>673</v>
      </c>
      <c r="W70" t="s">
        <v>673</v>
      </c>
    </row>
    <row r="71" spans="1:23" x14ac:dyDescent="0.25">
      <c r="A71" t="s">
        <v>662</v>
      </c>
      <c r="B71" t="s">
        <v>663</v>
      </c>
      <c r="C71" t="s">
        <v>261</v>
      </c>
      <c r="D71" t="s">
        <v>909</v>
      </c>
      <c r="F71" t="s">
        <v>665</v>
      </c>
      <c r="G71" t="s">
        <v>666</v>
      </c>
      <c r="H71" t="s">
        <v>667</v>
      </c>
      <c r="I71" s="1">
        <v>44776</v>
      </c>
      <c r="K71" t="s">
        <v>676</v>
      </c>
      <c r="L71" t="s">
        <v>677</v>
      </c>
      <c r="M71" t="s">
        <v>670</v>
      </c>
      <c r="N71" t="s">
        <v>671</v>
      </c>
      <c r="O71" t="s">
        <v>672</v>
      </c>
      <c r="P71" t="s">
        <v>672</v>
      </c>
      <c r="Q71" t="s">
        <v>673</v>
      </c>
      <c r="R71" t="s">
        <v>673</v>
      </c>
      <c r="S71" t="s">
        <v>673</v>
      </c>
      <c r="T71" t="s">
        <v>673</v>
      </c>
      <c r="U71" t="s">
        <v>173</v>
      </c>
      <c r="V71" t="s">
        <v>673</v>
      </c>
      <c r="W71" t="s">
        <v>673</v>
      </c>
    </row>
  </sheetData>
  <sheetProtection formatCells="0" formatColumns="0" formatRows="0" selectLockedCells="1" sort="0" autoFilter="0" pivotTables="0"/>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A84AE8D3D67F498D3FC6B1AA4CE655" ma:contentTypeVersion="3" ma:contentTypeDescription="Create a new document." ma:contentTypeScope="" ma:versionID="c0019c2260967f767187f001c0b628a8">
  <xsd:schema xmlns:xsd="http://www.w3.org/2001/XMLSchema" xmlns:xs="http://www.w3.org/2001/XMLSchema" xmlns:p="http://schemas.microsoft.com/office/2006/metadata/properties" xmlns:ns2="8a4ad218-11e5-4ea0-a50f-a77ad4357a0d" targetNamespace="http://schemas.microsoft.com/office/2006/metadata/properties" ma:root="true" ma:fieldsID="5449c3c71a8201ec67faff1bfc24f852" ns2:_="">
    <xsd:import namespace="8a4ad218-11e5-4ea0-a50f-a77ad4357a0d"/>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4ad218-11e5-4ea0-a50f-a77ad4357a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F6FB385-628E-47EF-B1F9-5FE532D97FC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4ad218-11e5-4ea0-a50f-a77ad4357a0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21F13A-7A48-4459-8BF3-BC7BBAB8DF41}">
  <ds:schemaRefs>
    <ds:schemaRef ds:uri="http://schemas.microsoft.com/office/2006/documentManagement/types"/>
    <ds:schemaRef ds:uri="http://schemas.microsoft.com/office/2006/metadata/properties"/>
    <ds:schemaRef ds:uri="http://www.w3.org/XML/1998/namespace"/>
    <ds:schemaRef ds:uri="http://purl.org/dc/terms/"/>
    <ds:schemaRef ds:uri="http://purl.org/dc/dcmitype/"/>
    <ds:schemaRef ds:uri="8a4ad218-11e5-4ea0-a50f-a77ad4357a0d"/>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35EB3B17-215C-4E3F-8D6B-8AD5C74A6F6B}">
  <ds:schemaRefs>
    <ds:schemaRef ds:uri="http://schemas.microsoft.com/DataMashup"/>
  </ds:schemaRefs>
</ds:datastoreItem>
</file>

<file path=customXml/itemProps4.xml><?xml version="1.0" encoding="utf-8"?>
<ds:datastoreItem xmlns:ds="http://schemas.openxmlformats.org/officeDocument/2006/customXml" ds:itemID="{CEF9AB4C-65D5-4731-95DB-E01AF3EA243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34</vt:i4>
      </vt:variant>
    </vt:vector>
  </HeadingPairs>
  <TitlesOfParts>
    <vt:vector size="49" baseType="lpstr">
      <vt:lpstr>Menu</vt:lpstr>
      <vt:lpstr>Asset Header</vt:lpstr>
      <vt:lpstr>Asset Config.</vt:lpstr>
      <vt:lpstr>Asset Documents</vt:lpstr>
      <vt:lpstr>Insurance Records</vt:lpstr>
      <vt:lpstr>Event Log</vt:lpstr>
      <vt:lpstr>PVTEventLog</vt:lpstr>
      <vt:lpstr>PVTEvents For Mnt. Review</vt:lpstr>
      <vt:lpstr>Maintenance Visit</vt:lpstr>
      <vt:lpstr>Maintenance - Events Linkage</vt:lpstr>
      <vt:lpstr>Time &amp; Materials</vt:lpstr>
      <vt:lpstr>Suppliers &amp; Products</vt:lpstr>
      <vt:lpstr>Inventory</vt:lpstr>
      <vt:lpstr>BoM</vt:lpstr>
      <vt:lpstr>Admin</vt:lpstr>
      <vt:lpstr>VarAssetIDLookup</vt:lpstr>
      <vt:lpstr>VarAssetModel</vt:lpstr>
      <vt:lpstr>VarAssetStatus</vt:lpstr>
      <vt:lpstr>VarAssetType</vt:lpstr>
      <vt:lpstr>VarBomID</vt:lpstr>
      <vt:lpstr>VarCabNo</vt:lpstr>
      <vt:lpstr>VarClaimStatus</vt:lpstr>
      <vt:lpstr>VarConfigType</vt:lpstr>
      <vt:lpstr>VarCredibilityOutcome</vt:lpstr>
      <vt:lpstr>VarCustomerID</vt:lpstr>
      <vt:lpstr>VarDocumentType</vt:lpstr>
      <vt:lpstr>VarEventID</vt:lpstr>
      <vt:lpstr>VarEventSource</vt:lpstr>
      <vt:lpstr>VarEventType</vt:lpstr>
      <vt:lpstr>VarExamType</vt:lpstr>
      <vt:lpstr>VarFurtherActionsHolder</vt:lpstr>
      <vt:lpstr>VarInsurancePolicyRef</vt:lpstr>
      <vt:lpstr>VarInventoryDDL</vt:lpstr>
      <vt:lpstr>VarInventoryID</vt:lpstr>
      <vt:lpstr>VarLeaseStatus</vt:lpstr>
      <vt:lpstr>VarLeaseType</vt:lpstr>
      <vt:lpstr>VarMaintenanceID</vt:lpstr>
      <vt:lpstr>VarMaintenanceType</vt:lpstr>
      <vt:lpstr>VarManufacturer</vt:lpstr>
      <vt:lpstr>VarPipelinePhases</vt:lpstr>
      <vt:lpstr>VarRaisedByCompany</vt:lpstr>
      <vt:lpstr>VarRaisedByPerson</vt:lpstr>
      <vt:lpstr>VarRootCause</vt:lpstr>
      <vt:lpstr>VarSubSystems</vt:lpstr>
      <vt:lpstr>VarSupplierName</vt:lpstr>
      <vt:lpstr>VarSysAdmin</vt:lpstr>
      <vt:lpstr>VarSystems</vt:lpstr>
      <vt:lpstr>VarUserID</vt:lpstr>
      <vt:lpstr>VarYesNo</vt:lpstr>
    </vt:vector>
  </TitlesOfParts>
  <Manager>Tim.Palmer@railopsgroup.co.uk</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Tim.Palmer@railopsgroup.co.uk</dc:creator>
  <cp:keywords/>
  <dc:description/>
  <cp:lastModifiedBy>Tim Palmer</cp:lastModifiedBy>
  <cp:revision/>
  <dcterms:created xsi:type="dcterms:W3CDTF">2004-10-21T09:35:03Z</dcterms:created>
  <dcterms:modified xsi:type="dcterms:W3CDTF">2025-11-02T10:23:04Z</dcterms:modified>
  <cp:category>Maintenance Tracking</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0x01010084A84AE8D3D67F498D3FC6B1AA4CE655</vt:lpwstr>
  </property>
  <property fmtid="{D5CDD505-2E9C-101B-9397-08002B2CF9AE}" pid="3" name="MediaServiceImageTags">
    <vt:lpwstr/>
  </property>
</Properties>
</file>