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" sheetId="1" r:id="rId1"/>
  </sheets>
  <calcPr calcId="124519" fullCalcOnLoad="1"/>
</workbook>
</file>

<file path=xl/sharedStrings.xml><?xml version="1.0" encoding="utf-8"?>
<sst xmlns="http://schemas.openxmlformats.org/spreadsheetml/2006/main" count="35" uniqueCount="31">
  <si>
    <t>Case Selector</t>
  </si>
  <si>
    <t>Variable selector</t>
  </si>
  <si>
    <t>Period</t>
  </si>
  <si>
    <t>Target Values</t>
  </si>
  <si>
    <t>Tornado - input variables</t>
  </si>
  <si>
    <t>Spider - input variables</t>
  </si>
  <si>
    <t>No</t>
  </si>
  <si>
    <t>Sensitivity Analysis on Green inputs, RED border is irregular formula</t>
  </si>
  <si>
    <t>delta: high case [%]</t>
  </si>
  <si>
    <t>Base</t>
  </si>
  <si>
    <t>Low</t>
  </si>
  <si>
    <t>High</t>
  </si>
  <si>
    <t>Variable Selected</t>
  </si>
  <si>
    <t>Test</t>
  </si>
  <si>
    <t>Applied in model</t>
  </si>
  <si>
    <t>Selected?</t>
  </si>
  <si>
    <t>Sort</t>
  </si>
  <si>
    <t>Low vs Base</t>
  </si>
  <si>
    <t>High vs Base</t>
  </si>
  <si>
    <t>abs delta</t>
  </si>
  <si>
    <t>Large</t>
  </si>
  <si>
    <t>Match</t>
  </si>
  <si>
    <t>Name</t>
  </si>
  <si>
    <t>label</t>
  </si>
  <si>
    <t>Elimination</t>
  </si>
  <si>
    <t>Input 0</t>
  </si>
  <si>
    <t>Input 1</t>
  </si>
  <si>
    <t>Input 2</t>
  </si>
  <si>
    <t>Input 3</t>
  </si>
  <si>
    <t>Input 4</t>
  </si>
  <si>
    <t>Input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</si>
</sst>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4"/>
  <sheetViews>
    <sheetView tabSelected="1" workbookViewId="0"/>
  </sheetViews>
  <sheetFormatPr defaultRowHeight="15"/>
  <sheetData>
    <row r="1" spans="1:76">
      <c r="A1" s="1"/>
      <c r="B1" s="1" t="s">
        <v>0</v>
      </c>
      <c r="C1" s="1">
        <v>1</v>
      </c>
      <c r="D1" s="1">
        <f>C1=1</f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/>
      <c r="B2" s="1" t="s">
        <v>1</v>
      </c>
      <c r="C2" s="1">
        <v>1</v>
      </c>
      <c r="D2" s="1">
        <f>"variable number: "&amp;C2</f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4" spans="1:76">
      <c r="A4" s="1"/>
      <c r="B4" s="1" t="s">
        <v>2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>
      <c r="A5" s="1"/>
      <c r="B5" s="1" t="s">
        <v>3</v>
      </c>
      <c r="C5" s="1">
        <v>1</v>
      </c>
      <c r="D5" s="1">
        <f>INDEX($B$6:$B$5,$C$5)</f>
        <v>0</v>
      </c>
      <c r="E5" s="1">
        <f>INDEX($C$6:$C$5,$C$5)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7" spans="1:7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>COUNTIF(T9:T14,TRUE)</f>
        <v>0</v>
      </c>
      <c r="U7" s="1"/>
      <c r="V7" s="1"/>
      <c r="W7" s="1"/>
      <c r="X7" s="1"/>
      <c r="Y7" s="1">
        <f>ROW(Y8)</f>
        <v>0</v>
      </c>
      <c r="Z7" s="1"/>
      <c r="AA7" s="1"/>
      <c r="AB7" s="1" t="s">
        <v>4</v>
      </c>
      <c r="AC7" s="1"/>
      <c r="AD7" s="1"/>
      <c r="AE7" s="1"/>
      <c r="AF7" s="1"/>
      <c r="AG7" s="1"/>
      <c r="AH7" s="1"/>
      <c r="AI7" s="1"/>
      <c r="AJ7" s="1"/>
      <c r="AK7" s="1"/>
      <c r="AL7" s="1">
        <f>"Sensitivity by inputs : "&amp;$D$5&amp;" (current case ="&amp;TEXT($E$5,"0,0")&amp;" "&amp;$F$5&amp;")"</f>
        <v>0</v>
      </c>
      <c r="AM7" s="1"/>
      <c r="AN7" s="1"/>
      <c r="AO7" s="1"/>
      <c r="AP7" s="1">
        <f>OFFSET(AN8,T7,0)*20%</f>
        <v>0</v>
      </c>
      <c r="AQ7" s="1"/>
      <c r="AR7" s="1"/>
      <c r="AS7" s="1" t="s">
        <v>5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>
        <f>"Spider : "&amp;$B$3&amp;" (current case ="&amp;TEXT($D$3,"0,0")&amp;" "&amp;$C$3&amp;")"</f>
        <v>0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>
      <c r="A8" s="1" t="s">
        <v>6</v>
      </c>
      <c r="B8" s="1" t="s">
        <v>7</v>
      </c>
      <c r="C8" s="1" t="s">
        <v>8</v>
      </c>
      <c r="D8" s="1"/>
      <c r="E8" s="1" t="s">
        <v>9</v>
      </c>
      <c r="F8" s="1" t="s">
        <v>10</v>
      </c>
      <c r="G8" s="1" t="s">
        <v>11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  <c r="P8" s="1">
        <v>12</v>
      </c>
      <c r="Q8" s="1">
        <v>13</v>
      </c>
      <c r="R8" s="1">
        <v>14</v>
      </c>
      <c r="S8" s="1"/>
      <c r="T8" s="1" t="s">
        <v>12</v>
      </c>
      <c r="U8" s="1" t="s">
        <v>9</v>
      </c>
      <c r="V8" s="1" t="s">
        <v>13</v>
      </c>
      <c r="W8" s="1" t="s">
        <v>14</v>
      </c>
      <c r="X8" s="1"/>
      <c r="Y8" s="1" t="s">
        <v>15</v>
      </c>
      <c r="Z8" s="1" t="s">
        <v>16</v>
      </c>
      <c r="AA8" s="1"/>
      <c r="AB8" s="1">
        <f>$E$5</f>
        <v>0</v>
      </c>
      <c r="AC8" s="1">
        <v>1</v>
      </c>
      <c r="AD8" s="1">
        <v>2</v>
      </c>
      <c r="AE8" s="1">
        <v>3</v>
      </c>
      <c r="AF8" s="1"/>
      <c r="AG8" s="1" t="s">
        <v>17</v>
      </c>
      <c r="AH8" s="1" t="s">
        <v>18</v>
      </c>
      <c r="AI8" s="1" t="s">
        <v>19</v>
      </c>
      <c r="AJ8" s="1" t="s">
        <v>20</v>
      </c>
      <c r="AK8" s="1" t="s">
        <v>21</v>
      </c>
      <c r="AL8" s="1" t="s">
        <v>22</v>
      </c>
      <c r="AM8" s="1" t="s">
        <v>17</v>
      </c>
      <c r="AN8" s="1" t="s">
        <v>18</v>
      </c>
      <c r="AO8" s="1" t="s">
        <v>23</v>
      </c>
      <c r="AP8" s="1" t="s">
        <v>23</v>
      </c>
      <c r="AQ8" s="1" t="s">
        <v>24</v>
      </c>
      <c r="AR8" s="1"/>
      <c r="AS8" s="1">
        <f>E5</f>
        <v>0</v>
      </c>
      <c r="AT8" s="1">
        <f>H8</f>
        <v>0</v>
      </c>
      <c r="AU8" s="1">
        <f>I8</f>
        <v>0</v>
      </c>
      <c r="AV8" s="1">
        <f>J8</f>
        <v>0</v>
      </c>
      <c r="AW8" s="1">
        <f>K8</f>
        <v>0</v>
      </c>
      <c r="AX8" s="1">
        <f>L8</f>
        <v>0</v>
      </c>
      <c r="AY8" s="1">
        <f>M8</f>
        <v>0</v>
      </c>
      <c r="AZ8" s="1">
        <f>N8</f>
        <v>0</v>
      </c>
      <c r="BA8" s="1">
        <f>O8</f>
        <v>0</v>
      </c>
      <c r="BB8" s="1">
        <f>P8</f>
        <v>0</v>
      </c>
      <c r="BC8" s="1">
        <f>Q8</f>
        <v>0</v>
      </c>
      <c r="BD8" s="1">
        <f>R8</f>
        <v>0</v>
      </c>
      <c r="BE8" s="1"/>
      <c r="BF8" s="1"/>
      <c r="BG8" s="1"/>
      <c r="BH8" s="1">
        <f>H9</f>
        <v>0</v>
      </c>
      <c r="BI8" s="1">
        <f>I9</f>
        <v>0</v>
      </c>
      <c r="BJ8" s="1">
        <f>J9</f>
        <v>0</v>
      </c>
      <c r="BK8" s="1">
        <f>K9</f>
        <v>0</v>
      </c>
      <c r="BL8" s="1">
        <f>L9</f>
        <v>0</v>
      </c>
      <c r="BM8" s="1">
        <f>M9</f>
        <v>0</v>
      </c>
      <c r="BN8" s="1">
        <f>N9</f>
        <v>0</v>
      </c>
      <c r="BO8" s="1">
        <f>O9</f>
        <v>0</v>
      </c>
      <c r="BP8" s="1">
        <f>P9</f>
        <v>0</v>
      </c>
      <c r="BQ8" s="1">
        <f>Q9</f>
        <v>0</v>
      </c>
      <c r="BR8" s="1">
        <f>R9</f>
        <v>0</v>
      </c>
      <c r="BS8" s="1"/>
      <c r="BT8" s="1"/>
      <c r="BU8" s="1"/>
      <c r="BV8" s="1"/>
      <c r="BW8" s="1"/>
      <c r="BX8" s="1"/>
    </row>
    <row r="9" spans="1:76">
      <c r="A9" s="1">
        <v>1</v>
      </c>
      <c r="B9" s="1" t="s">
        <v>25</v>
      </c>
      <c r="C9" s="1">
        <v>10</v>
      </c>
      <c r="D9" s="1"/>
      <c r="E9" s="1">
        <v>1</v>
      </c>
      <c r="F9" s="1">
        <f>$E9-$C9/100</f>
        <v>0</v>
      </c>
      <c r="G9" s="1">
        <f>$E9+$C9/100</f>
        <v>0</v>
      </c>
      <c r="H9" s="1">
        <v>0.5</v>
      </c>
      <c r="I9" s="1">
        <v>0.6</v>
      </c>
      <c r="J9" s="1">
        <v>0.7</v>
      </c>
      <c r="K9" s="1">
        <v>0.8</v>
      </c>
      <c r="L9" s="1">
        <v>0.9</v>
      </c>
      <c r="M9" s="1">
        <v>1</v>
      </c>
      <c r="N9" s="1">
        <v>1.1</v>
      </c>
      <c r="O9" s="1">
        <v>1.2</v>
      </c>
      <c r="P9" s="1">
        <v>1.3</v>
      </c>
      <c r="Q9" s="1">
        <v>1.4</v>
      </c>
      <c r="R9" s="1">
        <v>1.5</v>
      </c>
      <c r="S9" s="1"/>
      <c r="T9" s="1" t="b">
        <v>1</v>
      </c>
      <c r="U9" s="1">
        <f>INDEX(E9:R9,$C$1)</f>
        <v>0</v>
      </c>
      <c r="V9" s="1">
        <f>$A9=$C$2</f>
        <v>0</v>
      </c>
      <c r="W9" s="1">
        <f>IF(V9,U9,E9)</f>
        <v>0</v>
      </c>
      <c r="X9" s="1"/>
      <c r="Y9" s="1">
        <f>MAX(0,ROW(T9)*T9-$Y$7)</f>
        <v>0</v>
      </c>
      <c r="Z9" s="1">
        <f>COUNTIF($Y$9:$Y$14,"&gt;0")</f>
        <v>0</v>
      </c>
      <c r="AA9" s="1"/>
      <c r="AB9" s="1">
        <f>IFERROR(LARGE($Y$9:$Y$14,Z9),"")</f>
        <v>0</v>
      </c>
      <c r="AC9" s="1"/>
      <c r="AD9" s="1"/>
      <c r="AE9" s="1"/>
      <c r="AF9" s="1"/>
      <c r="AG9" s="1">
        <f>AD9-AC9</f>
        <v>0</v>
      </c>
      <c r="AH9" s="1">
        <f>AE9-AC9</f>
        <v>0</v>
      </c>
      <c r="AI9" s="1">
        <f>ABS(AG9)+ABS(AH9)</f>
        <v>0</v>
      </c>
      <c r="AJ9" s="1">
        <f>LARGE(OFFSET($AI$9,0,0,$Z$9,1),Z9)</f>
        <v>0</v>
      </c>
      <c r="AK9" s="1">
        <f>INDEX($AB$9:$AB$14,MATCH(AJ9,$AI$9:$AI$14,0))</f>
        <v>0</v>
      </c>
      <c r="AL9" s="1">
        <f>IF(AND(AM9=0,AN9=0),"",INDEX($B$9:$B$14,MATCH(AK9,$A$9:$A$14,0)))</f>
        <v>0</v>
      </c>
      <c r="AM9" s="1">
        <f>INDEX($AG$9:$AG$14,MATCH(AJ9,$AI$9:$AI$14,0))</f>
        <v>0</v>
      </c>
      <c r="AN9" s="1">
        <f>INDEX($AH$9:$AH$14,MATCH(AJ9,$AI$9:$AI$14,0))</f>
        <v>0</v>
      </c>
      <c r="AO9" s="1">
        <f>-$AP$2</f>
        <v>0</v>
      </c>
      <c r="AP9" s="1">
        <f>$AP$2</f>
        <v>0</v>
      </c>
      <c r="AQ9" s="1">
        <f>(AM9=0)*(AN9=0)</f>
        <v>0</v>
      </c>
      <c r="AR9" s="1"/>
      <c r="AS9" s="1">
        <f>AB9</f>
        <v>0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>
        <f>INDEX($AL$9:$AL$14,MATCH(AS9,$AK$9:$AK$14,0))</f>
        <v>0</v>
      </c>
      <c r="BG9" s="1">
        <f>BF9</f>
        <v>0</v>
      </c>
      <c r="BH9" s="1">
        <f>AT9</f>
        <v>0</v>
      </c>
      <c r="BI9" s="1">
        <f>AU9</f>
        <v>0</v>
      </c>
      <c r="BJ9" s="1">
        <f>AV9</f>
        <v>0</v>
      </c>
      <c r="BK9" s="1">
        <f>AW9</f>
        <v>0</v>
      </c>
      <c r="BL9" s="1">
        <f>AX9</f>
        <v>0</v>
      </c>
      <c r="BM9" s="1">
        <f>AY9</f>
        <v>0</v>
      </c>
      <c r="BN9" s="1">
        <f>AZ9</f>
        <v>0</v>
      </c>
      <c r="BO9" s="1">
        <f>BA9</f>
        <v>0</v>
      </c>
      <c r="BP9" s="1">
        <f>BB9</f>
        <v>0</v>
      </c>
      <c r="BQ9" s="1">
        <f>BC9</f>
        <v>0</v>
      </c>
      <c r="BR9" s="1">
        <f>BD9</f>
        <v>0</v>
      </c>
      <c r="BS9" s="1"/>
      <c r="BT9" s="1"/>
      <c r="BU9" s="1"/>
      <c r="BV9" s="1"/>
      <c r="BW9" s="1"/>
      <c r="BX9" s="1"/>
    </row>
    <row r="10" spans="1:76">
      <c r="A10" s="1">
        <v>2</v>
      </c>
      <c r="B10" s="1" t="s">
        <v>26</v>
      </c>
      <c r="C10" s="1">
        <v>20</v>
      </c>
      <c r="D10" s="1"/>
      <c r="E10" s="1">
        <v>1</v>
      </c>
      <c r="F10" s="1">
        <f>$E10-$C10/100</f>
        <v>0</v>
      </c>
      <c r="G10" s="1">
        <f>$E10+$C10/100</f>
        <v>0</v>
      </c>
      <c r="H10" s="1">
        <v>0.5</v>
      </c>
      <c r="I10" s="1">
        <v>0.6</v>
      </c>
      <c r="J10" s="1">
        <v>0.7</v>
      </c>
      <c r="K10" s="1">
        <v>0.8</v>
      </c>
      <c r="L10" s="1">
        <v>0.9</v>
      </c>
      <c r="M10" s="1">
        <v>1</v>
      </c>
      <c r="N10" s="1">
        <v>1.1</v>
      </c>
      <c r="O10" s="1">
        <v>1.2</v>
      </c>
      <c r="P10" s="1">
        <v>1.3</v>
      </c>
      <c r="Q10" s="1">
        <v>1.4</v>
      </c>
      <c r="R10" s="1">
        <v>1.5</v>
      </c>
      <c r="S10" s="1"/>
      <c r="T10" s="1" t="b">
        <v>1</v>
      </c>
      <c r="U10" s="1">
        <f>INDEX(E10:R10,$C$1)</f>
        <v>0</v>
      </c>
      <c r="V10" s="1">
        <f>$A10=$C$2</f>
        <v>0</v>
      </c>
      <c r="W10" s="1">
        <f>IF(V10,U10,E10)</f>
        <v>0</v>
      </c>
      <c r="X10" s="1"/>
      <c r="Y10" s="1">
        <f>MAX(0,ROW(T10)*T10-$Y$7)</f>
        <v>0</v>
      </c>
      <c r="Z10" s="1">
        <f>+MAX(0,Z9-1)</f>
        <v>0</v>
      </c>
      <c r="AA10" s="1"/>
      <c r="AB10" s="1">
        <f>IFERROR(LARGE($Y$9:$Y$14,Z10),"")</f>
        <v>0</v>
      </c>
      <c r="AC10" s="1"/>
      <c r="AD10" s="1"/>
      <c r="AE10" s="1"/>
      <c r="AF10" s="1"/>
      <c r="AG10" s="1">
        <f>AD10-AC10</f>
        <v>0</v>
      </c>
      <c r="AH10" s="1">
        <f>AE10-AC10</f>
        <v>0</v>
      </c>
      <c r="AI10" s="1">
        <f>ABS(AG10)+ABS(AH10)</f>
        <v>0</v>
      </c>
      <c r="AJ10" s="1">
        <f>LARGE(OFFSET($AI$9,0,0,$Z$9,1),Z10)</f>
        <v>0</v>
      </c>
      <c r="AK10" s="1">
        <f>INDEX($AB$9:$AB$14,MATCH(AJ10,$AI$9:$AI$14,0))</f>
        <v>0</v>
      </c>
      <c r="AL10" s="1">
        <f>IF(AND(AM10=0,AN10=0),"",INDEX($B$9:$B$14,MATCH(AK10,$A$9:$A$14,0)))</f>
        <v>0</v>
      </c>
      <c r="AM10" s="1">
        <f>INDEX($AG$9:$AG$14,MATCH(AJ10,$AI$9:$AI$14,0))</f>
        <v>0</v>
      </c>
      <c r="AN10" s="1">
        <f>INDEX($AH$9:$AH$14,MATCH(AJ10,$AI$9:$AI$14,0))</f>
        <v>0</v>
      </c>
      <c r="AO10" s="1">
        <f>AO9</f>
        <v>0</v>
      </c>
      <c r="AP10" s="1">
        <f>AP9</f>
        <v>0</v>
      </c>
      <c r="AQ10" s="1">
        <f>(AM10=0)*(AN10=0)+AQ9</f>
        <v>0</v>
      </c>
      <c r="AR10" s="1"/>
      <c r="AS10" s="1">
        <f>AB10</f>
        <v>0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f>INDEX($AL$9:$AL$14,MATCH(AS10,$AK$9:$AK$14,0))</f>
        <v>0</v>
      </c>
      <c r="BG10" s="1">
        <f>BF10</f>
        <v>0</v>
      </c>
      <c r="BH10" s="1">
        <f>AT10</f>
        <v>0</v>
      </c>
      <c r="BI10" s="1">
        <f>AU10</f>
        <v>0</v>
      </c>
      <c r="BJ10" s="1">
        <f>AV10</f>
        <v>0</v>
      </c>
      <c r="BK10" s="1">
        <f>AW10</f>
        <v>0</v>
      </c>
      <c r="BL10" s="1">
        <f>AX10</f>
        <v>0</v>
      </c>
      <c r="BM10" s="1">
        <f>AY10</f>
        <v>0</v>
      </c>
      <c r="BN10" s="1">
        <f>AZ10</f>
        <v>0</v>
      </c>
      <c r="BO10" s="1">
        <f>BA10</f>
        <v>0</v>
      </c>
      <c r="BP10" s="1">
        <f>BB10</f>
        <v>0</v>
      </c>
      <c r="BQ10" s="1">
        <f>BC10</f>
        <v>0</v>
      </c>
      <c r="BR10" s="1">
        <f>BD10</f>
        <v>0</v>
      </c>
      <c r="BS10" s="1"/>
      <c r="BT10" s="1"/>
      <c r="BU10" s="1"/>
      <c r="BV10" s="1"/>
      <c r="BW10" s="1"/>
      <c r="BX10" s="1"/>
    </row>
    <row r="11" spans="1:76">
      <c r="A11" s="1">
        <v>3</v>
      </c>
      <c r="B11" s="1" t="s">
        <v>27</v>
      </c>
      <c r="C11" s="1">
        <v>15</v>
      </c>
      <c r="D11" s="1"/>
      <c r="E11" s="1">
        <v>1</v>
      </c>
      <c r="F11" s="1">
        <f>$E11-$C11/100</f>
        <v>0</v>
      </c>
      <c r="G11" s="1">
        <f>$E11+$C11/100</f>
        <v>0</v>
      </c>
      <c r="H11" s="1">
        <v>0.5</v>
      </c>
      <c r="I11" s="1">
        <v>0.6</v>
      </c>
      <c r="J11" s="1">
        <v>0.7</v>
      </c>
      <c r="K11" s="1">
        <v>0.8</v>
      </c>
      <c r="L11" s="1">
        <v>0.9</v>
      </c>
      <c r="M11" s="1">
        <v>1</v>
      </c>
      <c r="N11" s="1">
        <v>1.1</v>
      </c>
      <c r="O11" s="1">
        <v>1.2</v>
      </c>
      <c r="P11" s="1">
        <v>1.3</v>
      </c>
      <c r="Q11" s="1">
        <v>1.4</v>
      </c>
      <c r="R11" s="1">
        <v>1.5</v>
      </c>
      <c r="S11" s="1"/>
      <c r="T11" s="1" t="b">
        <v>0</v>
      </c>
      <c r="U11" s="1">
        <f>INDEX(E11:R11,$C$1)</f>
        <v>0</v>
      </c>
      <c r="V11" s="1">
        <f>$A11=$C$2</f>
        <v>0</v>
      </c>
      <c r="W11" s="1">
        <f>IF(V11,U11,E11)</f>
        <v>0</v>
      </c>
      <c r="X11" s="1"/>
      <c r="Y11" s="1">
        <f>MAX(0,ROW(T11)*T11-$Y$7)</f>
        <v>0</v>
      </c>
      <c r="Z11" s="1">
        <f>+MAX(0,Z10-1)</f>
        <v>0</v>
      </c>
      <c r="AA11" s="1"/>
      <c r="AB11" s="1">
        <f>IFERROR(LARGE($Y$9:$Y$14,Z11),"")</f>
        <v>0</v>
      </c>
      <c r="AC11" s="1"/>
      <c r="AD11" s="1"/>
      <c r="AE11" s="1"/>
      <c r="AF11" s="1"/>
      <c r="AG11" s="1">
        <f>AD11-AC11</f>
        <v>0</v>
      </c>
      <c r="AH11" s="1">
        <f>AE11-AC11</f>
        <v>0</v>
      </c>
      <c r="AI11" s="1">
        <f>ABS(AG11)+ABS(AH11)</f>
        <v>0</v>
      </c>
      <c r="AJ11" s="1">
        <f>LARGE(OFFSET($AI$9,0,0,$Z$9,1),Z11)</f>
        <v>0</v>
      </c>
      <c r="AK11" s="1">
        <f>INDEX($AB$9:$AB$14,MATCH(AJ11,$AI$9:$AI$14,0))</f>
        <v>0</v>
      </c>
      <c r="AL11" s="1">
        <f>IF(AND(AM11=0,AN11=0),"",INDEX($B$9:$B$14,MATCH(AK11,$A$9:$A$14,0)))</f>
        <v>0</v>
      </c>
      <c r="AM11" s="1">
        <f>INDEX($AG$9:$AG$14,MATCH(AJ11,$AI$9:$AI$14,0))</f>
        <v>0</v>
      </c>
      <c r="AN11" s="1">
        <f>INDEX($AH$9:$AH$14,MATCH(AJ11,$AI$9:$AI$14,0))</f>
        <v>0</v>
      </c>
      <c r="AO11" s="1">
        <f>AO10</f>
        <v>0</v>
      </c>
      <c r="AP11" s="1">
        <f>AP10</f>
        <v>0</v>
      </c>
      <c r="AQ11" s="1">
        <f>(AM11=0)*(AN11=0)+AQ10</f>
        <v>0</v>
      </c>
      <c r="AR11" s="1"/>
      <c r="AS11" s="1">
        <f>AB11</f>
        <v>0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>
        <f>INDEX($AL$9:$AL$14,MATCH(AS11,$AK$9:$AK$14,0))</f>
        <v>0</v>
      </c>
      <c r="BG11" s="1">
        <f>BF11</f>
        <v>0</v>
      </c>
      <c r="BH11" s="1">
        <f>AT11</f>
        <v>0</v>
      </c>
      <c r="BI11" s="1">
        <f>AU11</f>
        <v>0</v>
      </c>
      <c r="BJ11" s="1">
        <f>AV11</f>
        <v>0</v>
      </c>
      <c r="BK11" s="1">
        <f>AW11</f>
        <v>0</v>
      </c>
      <c r="BL11" s="1">
        <f>AX11</f>
        <v>0</v>
      </c>
      <c r="BM11" s="1">
        <f>AY11</f>
        <v>0</v>
      </c>
      <c r="BN11" s="1">
        <f>AZ11</f>
        <v>0</v>
      </c>
      <c r="BO11" s="1">
        <f>BA11</f>
        <v>0</v>
      </c>
      <c r="BP11" s="1">
        <f>BB11</f>
        <v>0</v>
      </c>
      <c r="BQ11" s="1">
        <f>BC11</f>
        <v>0</v>
      </c>
      <c r="BR11" s="1">
        <f>BD11</f>
        <v>0</v>
      </c>
      <c r="BS11" s="1"/>
      <c r="BT11" s="1"/>
      <c r="BU11" s="1"/>
      <c r="BV11" s="1"/>
      <c r="BW11" s="1"/>
      <c r="BX11" s="1"/>
    </row>
    <row r="12" spans="1:76">
      <c r="A12" s="1">
        <v>4</v>
      </c>
      <c r="B12" s="1" t="s">
        <v>28</v>
      </c>
      <c r="C12" s="1">
        <v>10</v>
      </c>
      <c r="D12" s="1"/>
      <c r="E12" s="1">
        <v>1</v>
      </c>
      <c r="F12" s="1">
        <f>$E12-$C12/100</f>
        <v>0</v>
      </c>
      <c r="G12" s="1">
        <f>$E12+$C12/100</f>
        <v>0</v>
      </c>
      <c r="H12" s="1">
        <v>0.5</v>
      </c>
      <c r="I12" s="1">
        <v>0.6</v>
      </c>
      <c r="J12" s="1">
        <v>0.7</v>
      </c>
      <c r="K12" s="1">
        <v>0.8</v>
      </c>
      <c r="L12" s="1">
        <v>0.9</v>
      </c>
      <c r="M12" s="1">
        <v>1</v>
      </c>
      <c r="N12" s="1">
        <v>1.1</v>
      </c>
      <c r="O12" s="1">
        <v>1.2</v>
      </c>
      <c r="P12" s="1">
        <v>1.3</v>
      </c>
      <c r="Q12" s="1">
        <v>1.4</v>
      </c>
      <c r="R12" s="1">
        <v>1.5</v>
      </c>
      <c r="S12" s="1"/>
      <c r="T12" s="1" t="b">
        <v>1</v>
      </c>
      <c r="U12" s="1">
        <f>INDEX(E12:R12,$C$1)</f>
        <v>0</v>
      </c>
      <c r="V12" s="1">
        <f>$A12=$C$2</f>
        <v>0</v>
      </c>
      <c r="W12" s="1">
        <f>IF(V12,U12,E12)</f>
        <v>0</v>
      </c>
      <c r="X12" s="1"/>
      <c r="Y12" s="1">
        <f>MAX(0,ROW(T12)*T12-$Y$7)</f>
        <v>0</v>
      </c>
      <c r="Z12" s="1">
        <f>+MAX(0,Z11-1)</f>
        <v>0</v>
      </c>
      <c r="AA12" s="1"/>
      <c r="AB12" s="1">
        <f>IFERROR(LARGE($Y$9:$Y$14,Z12),"")</f>
        <v>0</v>
      </c>
      <c r="AC12" s="1"/>
      <c r="AD12" s="1"/>
      <c r="AE12" s="1"/>
      <c r="AF12" s="1"/>
      <c r="AG12" s="1">
        <f>AD12-AC12</f>
        <v>0</v>
      </c>
      <c r="AH12" s="1">
        <f>AE12-AC12</f>
        <v>0</v>
      </c>
      <c r="AI12" s="1">
        <f>ABS(AG12)+ABS(AH12)</f>
        <v>0</v>
      </c>
      <c r="AJ12" s="1">
        <f>LARGE(OFFSET($AI$9,0,0,$Z$9,1),Z12)</f>
        <v>0</v>
      </c>
      <c r="AK12" s="1">
        <f>INDEX($AB$9:$AB$14,MATCH(AJ12,$AI$9:$AI$14,0))</f>
        <v>0</v>
      </c>
      <c r="AL12" s="1">
        <f>IF(AND(AM12=0,AN12=0),"",INDEX($B$9:$B$14,MATCH(AK12,$A$9:$A$14,0)))</f>
        <v>0</v>
      </c>
      <c r="AM12" s="1">
        <f>INDEX($AG$9:$AG$14,MATCH(AJ12,$AI$9:$AI$14,0))</f>
        <v>0</v>
      </c>
      <c r="AN12" s="1">
        <f>INDEX($AH$9:$AH$14,MATCH(AJ12,$AI$9:$AI$14,0))</f>
        <v>0</v>
      </c>
      <c r="AO12" s="1">
        <f>AO11</f>
        <v>0</v>
      </c>
      <c r="AP12" s="1">
        <f>AP11</f>
        <v>0</v>
      </c>
      <c r="AQ12" s="1">
        <f>(AM12=0)*(AN12=0)+AQ11</f>
        <v>0</v>
      </c>
      <c r="AR12" s="1"/>
      <c r="AS12" s="1">
        <f>AB12</f>
        <v>0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f>INDEX($AL$9:$AL$14,MATCH(AS12,$AK$9:$AK$14,0))</f>
        <v>0</v>
      </c>
      <c r="BG12" s="1">
        <f>BF12</f>
        <v>0</v>
      </c>
      <c r="BH12" s="1">
        <f>AT12</f>
        <v>0</v>
      </c>
      <c r="BI12" s="1">
        <f>AU12</f>
        <v>0</v>
      </c>
      <c r="BJ12" s="1">
        <f>AV12</f>
        <v>0</v>
      </c>
      <c r="BK12" s="1">
        <f>AW12</f>
        <v>0</v>
      </c>
      <c r="BL12" s="1">
        <f>AX12</f>
        <v>0</v>
      </c>
      <c r="BM12" s="1">
        <f>AY12</f>
        <v>0</v>
      </c>
      <c r="BN12" s="1">
        <f>AZ12</f>
        <v>0</v>
      </c>
      <c r="BO12" s="1">
        <f>BA12</f>
        <v>0</v>
      </c>
      <c r="BP12" s="1">
        <f>BB12</f>
        <v>0</v>
      </c>
      <c r="BQ12" s="1">
        <f>BC12</f>
        <v>0</v>
      </c>
      <c r="BR12" s="1">
        <f>BD12</f>
        <v>0</v>
      </c>
      <c r="BS12" s="1"/>
      <c r="BT12" s="1"/>
      <c r="BU12" s="1"/>
      <c r="BV12" s="1"/>
      <c r="BW12" s="1"/>
      <c r="BX12" s="1"/>
    </row>
    <row r="13" spans="1:76">
      <c r="A13" s="1">
        <v>5</v>
      </c>
      <c r="B13" s="1" t="s">
        <v>29</v>
      </c>
      <c r="C13" s="1">
        <v>10</v>
      </c>
      <c r="D13" s="1"/>
      <c r="E13" s="1">
        <v>1</v>
      </c>
      <c r="F13" s="1">
        <f>$E13-$C13/100</f>
        <v>0</v>
      </c>
      <c r="G13" s="1">
        <f>$E13+$C13/100</f>
        <v>0</v>
      </c>
      <c r="H13" s="1">
        <v>0.5</v>
      </c>
      <c r="I13" s="1">
        <v>0.6</v>
      </c>
      <c r="J13" s="1">
        <v>0.7</v>
      </c>
      <c r="K13" s="1">
        <v>0.8</v>
      </c>
      <c r="L13" s="1">
        <v>0.9</v>
      </c>
      <c r="M13" s="1">
        <v>1</v>
      </c>
      <c r="N13" s="1">
        <v>1.1</v>
      </c>
      <c r="O13" s="1">
        <v>1.2</v>
      </c>
      <c r="P13" s="1">
        <v>1.3</v>
      </c>
      <c r="Q13" s="1">
        <v>1.4</v>
      </c>
      <c r="R13" s="1">
        <v>1.5</v>
      </c>
      <c r="S13" s="1"/>
      <c r="T13" s="1" t="b">
        <v>1</v>
      </c>
      <c r="U13" s="1">
        <f>INDEX(E13:R13,$C$1)</f>
        <v>0</v>
      </c>
      <c r="V13" s="1">
        <f>$A13=$C$2</f>
        <v>0</v>
      </c>
      <c r="W13" s="1">
        <f>IF(V13,U13,E13)</f>
        <v>0</v>
      </c>
      <c r="X13" s="1"/>
      <c r="Y13" s="1">
        <f>MAX(0,ROW(T13)*T13-$Y$7)</f>
        <v>0</v>
      </c>
      <c r="Z13" s="1">
        <f>+MAX(0,Z12-1)</f>
        <v>0</v>
      </c>
      <c r="AA13" s="1"/>
      <c r="AB13" s="1">
        <f>IFERROR(LARGE($Y$9:$Y$14,Z13),"")</f>
        <v>0</v>
      </c>
      <c r="AC13" s="1"/>
      <c r="AD13" s="1"/>
      <c r="AE13" s="1"/>
      <c r="AF13" s="1"/>
      <c r="AG13" s="1">
        <f>AD13-AC13</f>
        <v>0</v>
      </c>
      <c r="AH13" s="1">
        <f>AE13-AC13</f>
        <v>0</v>
      </c>
      <c r="AI13" s="1">
        <f>ABS(AG13)+ABS(AH13)</f>
        <v>0</v>
      </c>
      <c r="AJ13" s="1">
        <f>LARGE(OFFSET($AI$9,0,0,$Z$9,1),Z13)</f>
        <v>0</v>
      </c>
      <c r="AK13" s="1">
        <f>INDEX($AB$9:$AB$14,MATCH(AJ13,$AI$9:$AI$14,0))</f>
        <v>0</v>
      </c>
      <c r="AL13" s="1">
        <f>IF(AND(AM13=0,AN13=0),"",INDEX($B$9:$B$14,MATCH(AK13,$A$9:$A$14,0)))</f>
        <v>0</v>
      </c>
      <c r="AM13" s="1">
        <f>INDEX($AG$9:$AG$14,MATCH(AJ13,$AI$9:$AI$14,0))</f>
        <v>0</v>
      </c>
      <c r="AN13" s="1">
        <f>INDEX($AH$9:$AH$14,MATCH(AJ13,$AI$9:$AI$14,0))</f>
        <v>0</v>
      </c>
      <c r="AO13" s="1">
        <f>AO12</f>
        <v>0</v>
      </c>
      <c r="AP13" s="1">
        <f>AP12</f>
        <v>0</v>
      </c>
      <c r="AQ13" s="1">
        <f>(AM13=0)*(AN13=0)+AQ12</f>
        <v>0</v>
      </c>
      <c r="AR13" s="1"/>
      <c r="AS13" s="1">
        <f>AB13</f>
        <v>0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>
        <f>INDEX($AL$9:$AL$14,MATCH(AS13,$AK$9:$AK$14,0))</f>
        <v>0</v>
      </c>
      <c r="BG13" s="1">
        <f>BF13</f>
        <v>0</v>
      </c>
      <c r="BH13" s="1">
        <f>AT13</f>
        <v>0</v>
      </c>
      <c r="BI13" s="1">
        <f>AU13</f>
        <v>0</v>
      </c>
      <c r="BJ13" s="1">
        <f>AV13</f>
        <v>0</v>
      </c>
      <c r="BK13" s="1">
        <f>AW13</f>
        <v>0</v>
      </c>
      <c r="BL13" s="1">
        <f>AX13</f>
        <v>0</v>
      </c>
      <c r="BM13" s="1">
        <f>AY13</f>
        <v>0</v>
      </c>
      <c r="BN13" s="1">
        <f>AZ13</f>
        <v>0</v>
      </c>
      <c r="BO13" s="1">
        <f>BA13</f>
        <v>0</v>
      </c>
      <c r="BP13" s="1">
        <f>BB13</f>
        <v>0</v>
      </c>
      <c r="BQ13" s="1">
        <f>BC13</f>
        <v>0</v>
      </c>
      <c r="BR13" s="1">
        <f>BD13</f>
        <v>0</v>
      </c>
      <c r="BS13" s="1"/>
      <c r="BT13" s="1"/>
      <c r="BU13" s="1"/>
      <c r="BV13" s="1"/>
      <c r="BW13" s="1"/>
      <c r="BX13" s="1"/>
    </row>
    <row r="14" spans="1:76">
      <c r="A14" s="1">
        <v>6</v>
      </c>
      <c r="B14" s="1" t="s">
        <v>30</v>
      </c>
      <c r="C14" s="1">
        <v>20</v>
      </c>
      <c r="D14" s="1"/>
      <c r="E14" s="1">
        <v>1</v>
      </c>
      <c r="F14" s="1">
        <f>$E14-$C14/100</f>
        <v>0</v>
      </c>
      <c r="G14" s="1">
        <f>$E14+$C14/100</f>
        <v>0</v>
      </c>
      <c r="H14" s="1">
        <v>0.5</v>
      </c>
      <c r="I14" s="1">
        <v>0.6</v>
      </c>
      <c r="J14" s="1">
        <v>0.7</v>
      </c>
      <c r="K14" s="1">
        <v>0.8</v>
      </c>
      <c r="L14" s="1">
        <v>0.9</v>
      </c>
      <c r="M14" s="1">
        <v>1</v>
      </c>
      <c r="N14" s="1">
        <v>1.1</v>
      </c>
      <c r="O14" s="1">
        <v>1.2</v>
      </c>
      <c r="P14" s="1">
        <v>1.3</v>
      </c>
      <c r="Q14" s="1">
        <v>1.4</v>
      </c>
      <c r="R14" s="1">
        <v>1.5</v>
      </c>
      <c r="S14" s="1"/>
      <c r="T14" s="1" t="b">
        <v>0</v>
      </c>
      <c r="U14" s="1">
        <f>INDEX(E14:R14,$C$1)</f>
        <v>0</v>
      </c>
      <c r="V14" s="1">
        <f>$A14=$C$2</f>
        <v>0</v>
      </c>
      <c r="W14" s="1">
        <f>IF(V14,U14,E14)</f>
        <v>0</v>
      </c>
      <c r="X14" s="1"/>
      <c r="Y14" s="1">
        <f>MAX(0,ROW(T14)*T14-$Y$7)</f>
        <v>0</v>
      </c>
      <c r="Z14" s="1">
        <f>+MAX(0,Z13-1)</f>
        <v>0</v>
      </c>
      <c r="AA14" s="1"/>
      <c r="AB14" s="1">
        <f>IFERROR(LARGE($Y$9:$Y$14,Z14),"")</f>
        <v>0</v>
      </c>
      <c r="AC14" s="1"/>
      <c r="AD14" s="1"/>
      <c r="AE14" s="1"/>
      <c r="AF14" s="1"/>
      <c r="AG14" s="1">
        <f>AD14-AC14</f>
        <v>0</v>
      </c>
      <c r="AH14" s="1">
        <f>AE14-AC14</f>
        <v>0</v>
      </c>
      <c r="AI14" s="1">
        <f>ABS(AG14)+ABS(AH14)</f>
        <v>0</v>
      </c>
      <c r="AJ14" s="1">
        <f>LARGE(OFFSET($AI$9,0,0,$Z$9,1),Z14)</f>
        <v>0</v>
      </c>
      <c r="AK14" s="1">
        <f>INDEX($AB$9:$AB$14,MATCH(AJ14,$AI$9:$AI$14,0))</f>
        <v>0</v>
      </c>
      <c r="AL14" s="1">
        <f>IF(AND(AM14=0,AN14=0),"",INDEX($B$9:$B$14,MATCH(AK14,$A$9:$A$14,0)))</f>
        <v>0</v>
      </c>
      <c r="AM14" s="1">
        <f>INDEX($AG$9:$AG$14,MATCH(AJ14,$AI$9:$AI$14,0))</f>
        <v>0</v>
      </c>
      <c r="AN14" s="1">
        <f>INDEX($AH$9:$AH$14,MATCH(AJ14,$AI$9:$AI$14,0))</f>
        <v>0</v>
      </c>
      <c r="AO14" s="1">
        <f>AO13</f>
        <v>0</v>
      </c>
      <c r="AP14" s="1">
        <f>AP13</f>
        <v>0</v>
      </c>
      <c r="AQ14" s="1">
        <f>(AM14=0)*(AN14=0)+AQ13</f>
        <v>0</v>
      </c>
      <c r="AR14" s="1"/>
      <c r="AS14" s="1">
        <f>AB14</f>
        <v>0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>
        <f>INDEX($AL$9:$AL$14,MATCH(AS14,$AK$9:$AK$14,0))</f>
        <v>0</v>
      </c>
      <c r="BG14" s="1">
        <f>BF14</f>
        <v>0</v>
      </c>
      <c r="BH14" s="1">
        <f>AT14</f>
        <v>0</v>
      </c>
      <c r="BI14" s="1">
        <f>AU14</f>
        <v>0</v>
      </c>
      <c r="BJ14" s="1">
        <f>AV14</f>
        <v>0</v>
      </c>
      <c r="BK14" s="1">
        <f>AW14</f>
        <v>0</v>
      </c>
      <c r="BL14" s="1">
        <f>AX14</f>
        <v>0</v>
      </c>
      <c r="BM14" s="1">
        <f>AY14</f>
        <v>0</v>
      </c>
      <c r="BN14" s="1">
        <f>AZ14</f>
        <v>0</v>
      </c>
      <c r="BO14" s="1">
        <f>BA14</f>
        <v>0</v>
      </c>
      <c r="BP14" s="1">
        <f>BB14</f>
        <v>0</v>
      </c>
      <c r="BQ14" s="1">
        <f>BC14</f>
        <v>0</v>
      </c>
      <c r="BR14" s="1">
        <f>BD14</f>
        <v>0</v>
      </c>
      <c r="BS14" s="1"/>
      <c r="BT14" s="1"/>
      <c r="BU14" s="1"/>
      <c r="BV14" s="1"/>
      <c r="BW14" s="1"/>
      <c r="BX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2021-12-04T04:10:09Z</dcterms:created>
  <dcterms:modified xsi:type="dcterms:W3CDTF">2021-12-04T04:10:09Z</dcterms:modified>
</cp:coreProperties>
</file>