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c15a829cfc77d4b8/ドキュメント/"/>
    </mc:Choice>
  </mc:AlternateContent>
  <xr:revisionPtr revIDLastSave="318" documentId="8_{9D2E7FB8-E536-41BC-BA45-9C7033E61421}" xr6:coauthVersionLast="47" xr6:coauthVersionMax="47" xr10:uidLastSave="{A90A2018-DEEF-418D-92F1-A98E6BC43908}"/>
  <bookViews>
    <workbookView xWindow="-108" yWindow="-108" windowWidth="23256" windowHeight="12456" xr2:uid="{B3D6F132-1311-41FB-B212-9D16EF5B98B5}"/>
  </bookViews>
  <sheets>
    <sheet name="Trang_tính 1"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 i="2" l="1"/>
  <c r="E15" i="2"/>
  <c r="E13" i="2"/>
  <c r="E12" i="2"/>
  <c r="E11" i="2"/>
  <c r="E7" i="2"/>
  <c r="E8" i="2"/>
  <c r="E9" i="2"/>
  <c r="E10" i="2"/>
  <c r="E6" i="2"/>
  <c r="E5" i="2"/>
  <c r="E4" i="2"/>
  <c r="D5" i="2"/>
  <c r="D6" i="2"/>
  <c r="D7" i="2"/>
  <c r="D8" i="2"/>
  <c r="D9" i="2"/>
  <c r="D10" i="2"/>
  <c r="D11" i="2"/>
  <c r="D12" i="2"/>
  <c r="D13" i="2"/>
  <c r="D14" i="2"/>
  <c r="D15" i="2"/>
  <c r="D4" i="2"/>
</calcChain>
</file>

<file path=xl/sharedStrings.xml><?xml version="1.0" encoding="utf-8"?>
<sst xmlns="http://schemas.openxmlformats.org/spreadsheetml/2006/main" count="88" uniqueCount="60">
  <si>
    <t>Tên Sản Phẩm</t>
  </si>
  <si>
    <t>Mã Sản Phẩm</t>
  </si>
  <si>
    <t>Diamond Shop Online</t>
  </si>
  <si>
    <t>Archduke Joseph Diamond</t>
  </si>
  <si>
    <t>Mã Danh Mục Sản Phẩm</t>
  </si>
  <si>
    <t>Thông Tin Sản Phẩm</t>
  </si>
  <si>
    <t>Kiểu Dáng</t>
  </si>
  <si>
    <t xml:space="preserve">Chất Liệu </t>
  </si>
  <si>
    <t>De Beers Centenary Diamond</t>
  </si>
  <si>
    <t>Harry Winston Earrings</t>
  </si>
  <si>
    <t>Golconda Diamond Earrings</t>
  </si>
  <si>
    <t>Empress Eugenie</t>
  </si>
  <si>
    <t>Bông Tai Kim Cương và Ngọc Trải Dài</t>
  </si>
  <si>
    <t> Hoa Tai Kim Cương Marie Antoinette</t>
  </si>
  <si>
    <t>Wittelsbach Graff Diamond Ring</t>
  </si>
  <si>
    <t>Shawish</t>
  </si>
  <si>
    <t>Graff Pink Diamond Ring</t>
  </si>
  <si>
    <t>Dây chuyền kim cương”Trái tim Đại Dương”</t>
  </si>
  <si>
    <t>Tên Danh Mục Sản Phẩm</t>
  </si>
  <si>
    <t>Bông Tai Kim Cương</t>
  </si>
  <si>
    <t>Viên Kim Cương</t>
  </si>
  <si>
    <t>Nhẫn Kim Cương</t>
  </si>
  <si>
    <t>Dây Chuyền Kim Cương</t>
  </si>
  <si>
    <t>DME</t>
  </si>
  <si>
    <t>DM</t>
  </si>
  <si>
    <t>DMR</t>
  </si>
  <si>
    <t>DMN</t>
  </si>
  <si>
    <t>Chú Thích</t>
  </si>
  <si>
    <t>Diamond Earrings</t>
  </si>
  <si>
    <t>Diamond</t>
  </si>
  <si>
    <t>Diamond Ring</t>
  </si>
  <si>
    <t>Diamond Necklack</t>
  </si>
  <si>
    <t>Giá Tiền</t>
  </si>
  <si>
    <t>Kim Cương Tự Nhiên</t>
  </si>
  <si>
    <t>Viên kim cương được lấy theo tên gọi của một gia đình người Áo đã lưu trữ chúng quá nhiều thế hệ</t>
  </si>
  <si>
    <t>Được xem là viên kim cương lớn thứ ba thế giới nặng 273,85 carat.Ban đầu nặng 599 carat nhưng được chế tác và cắt hình trái tim</t>
  </si>
  <si>
    <t>Biểu tượng của sự lộng lẫy và tinh hoa trong ngành kim hoàn. Mang trong mình sự tỉ mỹ và sự phô trương của những viên kim cương tinh xảo.Toát lên sự sang trọng và quý tộc</t>
  </si>
  <si>
    <t>Trong Suốt Và Hình Trái Tim</t>
  </si>
  <si>
    <t>Mang Hình Cánh Hoa Nhiễu Giọt Nước</t>
  </si>
  <si>
    <t xml:space="preserve">Biểu tượng của sự lấp lánh sang trọng và độc đáo. Được xem là những tác phẩm nghệ thuật tinh xảo. Mang trong mình lịch sử và giá trị văn hóa đặc biệt   Cùng với khả năng phát sáng tinh tế toát lên vẻ đẹp và giá trị vượt thời gian </t>
  </si>
  <si>
    <t>Cắt Hình Gối Và Các Góc Được Bo Tròn Nhẹ. Kết Hợp Giữa Hình Dáng Vuông Hoặc Chữ Nhật Cùng với Sự Mềm Mại Từ Các Góc Cong</t>
  </si>
  <si>
    <t>Người cuối cùng mang danh hiệu Hoàng Hậu Của Pháp.Là một tác phẩm nghệ thuật tuyệt vời thể hiện sự lấp lánh và quyền uy của triều đình</t>
  </si>
  <si>
    <t xml:space="preserve">Trong Suốt Và Dạng Đệm Dài. Các Góc Có Phần Bo Tròn </t>
  </si>
  <si>
    <t xml:space="preserve">Bề Mặt Tròn Đều và Nhiều Mặt Cắt Nhỏ. Có Ngọc Trai Mang Hình Giọt Nước Phía Dưới Cùng Với Đường Cong Mềm Mại và Thon Dài. Màu Sắc Ánh Hồng </t>
  </si>
  <si>
    <t>Có nguồn góc từ mỏ Golconda ở Ấn Độ, được coi là những viên kim cương tinh xảo nhất trên Thế giới. Tạo ra sự độc đáo và giá trị đặc điệm của đôi bông tai</t>
  </si>
  <si>
    <t xml:space="preserve">Phần ngọc trai có hình dáng tròn đều, màu trắng ánh ngà. Phần kim cương có hình giọt nước và phần đầu thon nhọn và phần đấy thì bo tròn </t>
  </si>
  <si>
    <t xml:space="preserve">Từng được đeo trên tai của Marie Antoinette ( Nữ Hoàng của Nước Pháp ). Mang đến vẻ đẹp và hành trình lịch sử văn hóa của nền văn minh Pháp. Được trương bày trong Bảo tàng lịch sử Tự nhiên Quốc Gia </t>
  </si>
  <si>
    <t>Hình dáng quả lê tinh tế và viên kim cương phía trên có hình tam giác tạo nên sự hài hòa</t>
  </si>
  <si>
    <t>Viên kim cương này được tìm thấy Hạt Kulloor Guntur của Ấn Độ. Tổng trọng lượng đạt 31,06 carat cùng ánh xanh đậm mang đến một vẻ đẹp lấp lánh hơn bất kỳ viên kim cương nào khác</t>
  </si>
  <si>
    <t>Viên kim cương có hình dạng bầu dục. Có đường nét dứt khoát, hoàn mỹ không tỳ vết</t>
  </si>
  <si>
    <t>Sản phẩm này được chế tác từ 1 viên kim cương thô duy nhất. Tổng trọng lượng của một trong những chiếc nhẫn kim cương đắt nhất thế giới này lên đến 150 carat. Xếp thứ 3 trên 17 chiếc nhẫn kim cương đắt nhất thế giới</t>
  </si>
  <si>
    <t>Đai nhẫn có thiết kế khá mỏng và ôm sát ngón tay. Đá kim cương chính của nhẫn có hình dạng đa diện, với nhiều mặt cắt phẳng và góc cạnh</t>
  </si>
  <si>
    <t>Kim Cương Thô</t>
  </si>
  <si>
    <t>Đứng thứ 4 trên 17 chiếc nhấn kim cương đắt giá nhất thế giới.Viên kim cương tạo nên chiếc nhẫn này có tổng trọng lượng đạt 24,78 carat với một thiết kế cực kỳ sang trọng và quyến rủ. Viên kim cương có màu hồng quý hiểm được gắn trên chiếc nhấn được bán đấu giá bởi nhà đấu giá tài giỏi Sotheby tại Thụy Sĩ</t>
  </si>
  <si>
    <t>Viên kim cương chính có kích thước khá lớn tạo nổi bật cho chiếc nhẫn. Màu sắc có màu hồng tượng trưng cho sự quý hiếm mang vẻ đẹp ngọt ngào, lãng mạng và nữ tính</t>
  </si>
  <si>
    <t xml:space="preserve">Giữ vị trí top 3 dây chuyền kim cương có giá trị đắt đỏ nhất hành tinh. Sợi dây chuyền được thiết kế bởi công ty khai thác kim cương tại Luxembourg </t>
  </si>
  <si>
    <t>Chiếc dây chuyền có thiết kế cách điệu, gợi liên tưởng đến những bông hoa đang nở rộ. Các viên kim cương được sắp xếp tỉ mỉ, tạo nên những lớp hoa xếp chồng lên nhau, mang đến cảm giác mềm mại và uyển chuyển.</t>
  </si>
  <si>
    <t>Trong bộ phim Titanic, viên kim cương màu xanh này đóng một “vai” cực kỳ quan trọng trong câu chuyện tình yêu Jack and Rose còn ngoài đời, viên kim cương từng thuộc về vua Louis XVI. Được thiết kế một cách tinh xảo với trái tim xanh càng làm nổi bật vẻ đẹp mê hoặc lòng người</t>
  </si>
  <si>
    <t>Viên đá chính có màu xanh dương đậm, tạo cảm giác sâu lắng và huyền bí.Mặt dây có hình trái tim, một trong những hình dạng phổ biến và mang ý nghĩa tượng trưng cho tình yêu.</t>
  </si>
  <si>
    <t>Dây chuyền Marie Antoinette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</si>
</sst>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6" x14ac:knownFonts="1">
    <font>
      <sz val="11"/>
      <color theme="1"/>
      <name val="Arial"/>
      <family val="2"/>
      <charset val="163"/>
      <scheme val="minor"/>
    </font>
    <font>
      <sz val="12"/>
      <color theme="1"/>
      <name val="Times New Roman"/>
      <family val="1"/>
      <charset val="163"/>
      <scheme val="major"/>
    </font>
    <font>
      <sz val="12"/>
      <name val="Times New Roman"/>
      <family val="1"/>
      <charset val="163"/>
      <scheme val="major"/>
    </font>
    <font>
      <sz val="12"/>
      <color rgb="FF1A202C"/>
      <name val="Times New Roman"/>
      <family val="1"/>
      <charset val="163"/>
      <scheme val="major"/>
    </font>
    <font>
      <sz val="12"/>
      <color rgb="FF0A131E"/>
      <name val="Times New Roman"/>
      <family val="1"/>
      <charset val="163"/>
      <scheme val="major"/>
    </font>
    <font>
      <sz val="11"/>
      <color theme="1"/>
      <name val="Arial"/>
      <family val="2"/>
      <charset val="163"/>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5" fillId="0" borderId="0" applyFont="0" applyFill="0" applyBorder="0" applyAlignment="0" applyProtection="0"/>
    <xf numFmtId="9" fontId="5" fillId="0" borderId="0" applyFont="0" applyFill="0" applyBorder="0" applyAlignment="0" applyProtection="0"/>
  </cellStyleXfs>
  <cellXfs count="31">
    <xf numFmtId="0" fontId="0" fillId="0" borderId="0" xfId="0"/>
    <xf numFmtId="0" fontId="1" fillId="0" borderId="1" xfId="0" applyFont="1" applyBorder="1" applyAlignment="1">
      <alignment horizontal="center" vertical="center"/>
    </xf>
    <xf numFmtId="0" fontId="1" fillId="0" borderId="1" xfId="0" applyFont="1" applyBorder="1"/>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xf>
    <xf numFmtId="0" fontId="0" fillId="0" borderId="1" xfId="0" applyBorder="1" applyAlignment="1">
      <alignment horizontal="center"/>
    </xf>
    <xf numFmtId="0" fontId="1" fillId="0" borderId="1" xfId="0" applyFont="1" applyBorder="1" applyAlignment="1"/>
    <xf numFmtId="0" fontId="2" fillId="0" borderId="0" xfId="0" applyFont="1" applyAlignment="1">
      <alignment horizontal="center" vertical="center"/>
    </xf>
    <xf numFmtId="0" fontId="1" fillId="0" borderId="2" xfId="0" applyFont="1" applyBorder="1" applyAlignment="1">
      <alignment horizontal="center" vertical="center"/>
    </xf>
    <xf numFmtId="0" fontId="1" fillId="0" borderId="0"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Fill="1" applyBorder="1"/>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 fillId="0" borderId="1" xfId="0" applyFont="1" applyFill="1" applyBorder="1"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vertical="center"/>
    </xf>
    <xf numFmtId="0" fontId="0" fillId="0" borderId="1" xfId="0" applyNumberFormat="1" applyBorder="1" applyAlignment="1">
      <alignment vertical="center"/>
    </xf>
    <xf numFmtId="0" fontId="4" fillId="0" borderId="1" xfId="0" applyFont="1" applyBorder="1" applyAlignment="1">
      <alignment horizontal="center" vertical="center"/>
    </xf>
    <xf numFmtId="0" fontId="1" fillId="0" borderId="1" xfId="0" applyFont="1" applyBorder="1" applyAlignment="1">
      <alignment vertical="center" wrapText="1"/>
    </xf>
    <xf numFmtId="3" fontId="0" fillId="0" borderId="1" xfId="0" applyNumberFormat="1" applyBorder="1" applyAlignment="1">
      <alignment vertical="center"/>
    </xf>
    <xf numFmtId="3" fontId="0" fillId="0" borderId="1" xfId="2" applyNumberFormat="1" applyFont="1" applyBorder="1" applyAlignment="1">
      <alignment vertical="center"/>
    </xf>
    <xf numFmtId="3" fontId="0" fillId="0" borderId="1" xfId="1" applyNumberFormat="1" applyFont="1" applyBorder="1" applyAlignment="1">
      <alignment vertical="center"/>
    </xf>
    <xf numFmtId="3" fontId="2" fillId="0" borderId="1" xfId="0" applyNumberFormat="1" applyFont="1" applyBorder="1"/>
    <xf numFmtId="3" fontId="2" fillId="0" borderId="1" xfId="0" applyNumberFormat="1" applyFont="1" applyBorder="1" applyAlignment="1">
      <alignment vertical="center"/>
    </xf>
    <xf numFmtId="0" fontId="0" fillId="0" borderId="0" xfId="0" applyAlignment="1">
      <alignment wrapText="1"/>
    </xf>
  </cellXfs>
  <cellStyles count="3">
    <cellStyle name="Bình thường" xfId="0" builtinId="0"/>
    <cellStyle name="Phần trăm" xfId="2" builtinId="5"/>
    <cellStyle name="Tiền tệ"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A18D1-0AB2-45B1-A26D-4FC2195720FE}">
  <dimension ref="A1:J27"/>
  <sheetViews>
    <sheetView tabSelected="1" topLeftCell="A14" zoomScale="90" zoomScaleNormal="90" workbookViewId="0">
      <selection activeCell="G17" sqref="G17"/>
    </sheetView>
  </sheetViews>
  <sheetFormatPr defaultRowHeight="13.8" x14ac:dyDescent="0.25"/>
  <cols>
    <col min="1" max="1" width="20.5" bestFit="1" customWidth="1"/>
    <col min="3" max="3" width="20.19921875" customWidth="1"/>
    <col min="4" max="4" width="21.8984375" bestFit="1" customWidth="1"/>
    <col min="5" max="6" width="20.5" bestFit="1" customWidth="1"/>
    <col min="7" max="7" width="31.19921875" customWidth="1"/>
    <col min="8" max="8" width="18.796875" customWidth="1"/>
    <col min="9" max="9" width="11.296875" customWidth="1"/>
    <col min="10" max="10" width="19.69921875" bestFit="1" customWidth="1"/>
    <col min="11" max="11" width="20.5" bestFit="1" customWidth="1"/>
    <col min="14" max="14" width="21.19921875" customWidth="1"/>
  </cols>
  <sheetData>
    <row r="1" spans="1:10" ht="13.8" customHeight="1" x14ac:dyDescent="0.25">
      <c r="A1" s="11" t="s">
        <v>2</v>
      </c>
      <c r="B1" s="12"/>
      <c r="C1" s="12"/>
      <c r="D1" s="12"/>
      <c r="E1" s="12"/>
      <c r="F1" s="12"/>
      <c r="G1" s="12"/>
      <c r="H1" s="12"/>
      <c r="I1" s="12"/>
    </row>
    <row r="2" spans="1:10" ht="13.8" customHeight="1" x14ac:dyDescent="0.25">
      <c r="A2" s="13"/>
      <c r="B2" s="14"/>
      <c r="C2" s="14"/>
      <c r="D2" s="14"/>
      <c r="E2" s="14"/>
      <c r="F2" s="14"/>
      <c r="G2" s="14"/>
      <c r="H2" s="14"/>
      <c r="I2" s="14"/>
    </row>
    <row r="3" spans="1:10" ht="15.6" x14ac:dyDescent="0.25">
      <c r="A3" s="3" t="s">
        <v>0</v>
      </c>
      <c r="B3" s="3"/>
      <c r="C3" s="3"/>
      <c r="D3" s="10" t="s">
        <v>18</v>
      </c>
      <c r="E3" s="1" t="s">
        <v>1</v>
      </c>
      <c r="F3" s="1" t="s">
        <v>4</v>
      </c>
      <c r="G3" s="1" t="s">
        <v>5</v>
      </c>
      <c r="H3" s="1" t="s">
        <v>6</v>
      </c>
      <c r="I3" s="1" t="s">
        <v>7</v>
      </c>
      <c r="J3" s="19" t="s">
        <v>32</v>
      </c>
    </row>
    <row r="4" spans="1:10" ht="46.8" x14ac:dyDescent="0.25">
      <c r="A4" s="3" t="s">
        <v>3</v>
      </c>
      <c r="B4" s="3"/>
      <c r="C4" s="3"/>
      <c r="D4" s="21" t="str">
        <f>VLOOKUP(F4,$A$18:$D$21,2,0)</f>
        <v>Viên Kim Cương</v>
      </c>
      <c r="E4" s="22" t="str">
        <f>F4 &amp; TEXT(ROW()-3, "000")</f>
        <v>DM001</v>
      </c>
      <c r="F4" s="1" t="s">
        <v>24</v>
      </c>
      <c r="G4" s="20" t="s">
        <v>34</v>
      </c>
      <c r="H4" s="20" t="s">
        <v>42</v>
      </c>
      <c r="I4" s="20" t="s">
        <v>33</v>
      </c>
      <c r="J4" s="29">
        <v>491382500000</v>
      </c>
    </row>
    <row r="5" spans="1:10" ht="62.4" x14ac:dyDescent="0.3">
      <c r="A5" s="6" t="s">
        <v>8</v>
      </c>
      <c r="B5" s="6"/>
      <c r="C5" s="6"/>
      <c r="D5" s="21" t="str">
        <f>VLOOKUP(F5,$A$18:$D$21,2,0)</f>
        <v>Viên Kim Cương</v>
      </c>
      <c r="E5" s="22" t="str">
        <f t="shared" ref="E5" si="0">F5 &amp; TEXT(ROW()-3, "000")</f>
        <v>DM002</v>
      </c>
      <c r="F5" s="1" t="s">
        <v>24</v>
      </c>
      <c r="G5" s="24" t="s">
        <v>35</v>
      </c>
      <c r="H5" s="20" t="s">
        <v>37</v>
      </c>
      <c r="I5" s="24" t="s">
        <v>33</v>
      </c>
      <c r="J5" s="28">
        <v>2285500000000</v>
      </c>
    </row>
    <row r="6" spans="1:10" ht="78" x14ac:dyDescent="0.25">
      <c r="A6" s="4" t="s">
        <v>9</v>
      </c>
      <c r="B6" s="4"/>
      <c r="C6" s="4"/>
      <c r="D6" s="21" t="str">
        <f>VLOOKUP(F6,$A$18:$D$21,2,0)</f>
        <v>Bông Tai Kim Cương</v>
      </c>
      <c r="E6" s="22" t="str">
        <f>F6 &amp; TEXT(ROW()-5, "000")</f>
        <v>DME001</v>
      </c>
      <c r="F6" s="1" t="s">
        <v>23</v>
      </c>
      <c r="G6" s="24" t="s">
        <v>36</v>
      </c>
      <c r="H6" s="24" t="s">
        <v>38</v>
      </c>
      <c r="I6" s="24" t="s">
        <v>33</v>
      </c>
      <c r="J6" s="27">
        <v>210737000000</v>
      </c>
    </row>
    <row r="7" spans="1:10" ht="109.2" x14ac:dyDescent="0.25">
      <c r="A7" s="4" t="s">
        <v>10</v>
      </c>
      <c r="B7" s="4"/>
      <c r="C7" s="4"/>
      <c r="D7" s="21" t="str">
        <f>VLOOKUP(F7,$A$18:$D$21,2,0)</f>
        <v>Bông Tai Kim Cương</v>
      </c>
      <c r="E7" s="22" t="str">
        <f t="shared" ref="E7:E10" si="1">F7 &amp; TEXT(ROW()-5, "000")</f>
        <v>DME002</v>
      </c>
      <c r="F7" s="1" t="s">
        <v>23</v>
      </c>
      <c r="G7" s="24" t="s">
        <v>39</v>
      </c>
      <c r="H7" s="24" t="s">
        <v>40</v>
      </c>
      <c r="I7" s="24" t="s">
        <v>33</v>
      </c>
      <c r="J7" s="26">
        <v>236127000000</v>
      </c>
    </row>
    <row r="8" spans="1:10" ht="124.8" x14ac:dyDescent="0.25">
      <c r="A8" s="4" t="s">
        <v>11</v>
      </c>
      <c r="B8" s="4"/>
      <c r="C8" s="4"/>
      <c r="D8" s="21" t="str">
        <f>VLOOKUP(F8,$A$18:$D$21,2,0)</f>
        <v>Bông Tai Kim Cương</v>
      </c>
      <c r="E8" s="22" t="str">
        <f t="shared" si="1"/>
        <v>DME003</v>
      </c>
      <c r="F8" s="1" t="s">
        <v>23</v>
      </c>
      <c r="G8" s="24" t="s">
        <v>41</v>
      </c>
      <c r="H8" s="24" t="s">
        <v>43</v>
      </c>
      <c r="I8" s="24" t="s">
        <v>33</v>
      </c>
      <c r="J8" s="25">
        <v>83787000000</v>
      </c>
    </row>
    <row r="9" spans="1:10" ht="125.4" customHeight="1" x14ac:dyDescent="0.25">
      <c r="A9" s="4" t="s">
        <v>12</v>
      </c>
      <c r="B9" s="4"/>
      <c r="C9" s="4"/>
      <c r="D9" s="21" t="str">
        <f>VLOOKUP(F9,$A$18:$D$21,2,0)</f>
        <v>Bông Tai Kim Cương</v>
      </c>
      <c r="E9" s="22" t="str">
        <f t="shared" si="1"/>
        <v>DME004</v>
      </c>
      <c r="F9" s="1" t="s">
        <v>23</v>
      </c>
      <c r="G9" s="24" t="s">
        <v>44</v>
      </c>
      <c r="H9" s="24" t="s">
        <v>45</v>
      </c>
      <c r="I9" s="24" t="s">
        <v>33</v>
      </c>
      <c r="J9" s="25">
        <v>30468000000</v>
      </c>
    </row>
    <row r="10" spans="1:10" ht="93.6" x14ac:dyDescent="0.25">
      <c r="A10" s="4" t="s">
        <v>13</v>
      </c>
      <c r="B10" s="4"/>
      <c r="C10" s="4"/>
      <c r="D10" s="21" t="str">
        <f>VLOOKUP(F10,$A$18:$D$21,2,0)</f>
        <v>Bông Tai Kim Cương</v>
      </c>
      <c r="E10" s="22" t="str">
        <f t="shared" si="1"/>
        <v>DME005</v>
      </c>
      <c r="F10" s="1" t="s">
        <v>23</v>
      </c>
      <c r="G10" s="24" t="s">
        <v>46</v>
      </c>
      <c r="H10" s="24" t="s">
        <v>47</v>
      </c>
      <c r="I10" s="24" t="s">
        <v>33</v>
      </c>
      <c r="J10" s="25">
        <v>25390000000</v>
      </c>
    </row>
    <row r="11" spans="1:10" ht="93.6" x14ac:dyDescent="0.25">
      <c r="A11" s="5" t="s">
        <v>14</v>
      </c>
      <c r="B11" s="5"/>
      <c r="C11" s="5"/>
      <c r="D11" s="21" t="str">
        <f>VLOOKUP(F11,$A$18:$D$21,2,0)</f>
        <v>Nhẫn Kim Cương</v>
      </c>
      <c r="E11" s="22" t="str">
        <f>F11 &amp; TEXT(ROW()-10, "000")</f>
        <v>DMR001</v>
      </c>
      <c r="F11" s="1" t="s">
        <v>25</v>
      </c>
      <c r="G11" s="24" t="s">
        <v>48</v>
      </c>
      <c r="H11" s="24" t="s">
        <v>49</v>
      </c>
      <c r="I11" s="24" t="s">
        <v>33</v>
      </c>
      <c r="J11" s="25">
        <v>2031200000000</v>
      </c>
    </row>
    <row r="12" spans="1:10" ht="109.2" x14ac:dyDescent="0.25">
      <c r="A12" s="5" t="s">
        <v>15</v>
      </c>
      <c r="B12" s="5"/>
      <c r="C12" s="5"/>
      <c r="D12" s="21" t="str">
        <f>VLOOKUP(F12,$A$18:$D$21,2,0)</f>
        <v>Nhẫn Kim Cương</v>
      </c>
      <c r="E12" s="22" t="str">
        <f>F12 &amp; TEXT(ROW()-10, "000")</f>
        <v>DMR002</v>
      </c>
      <c r="F12" s="1" t="s">
        <v>25</v>
      </c>
      <c r="G12" s="24" t="s">
        <v>50</v>
      </c>
      <c r="H12" s="24" t="s">
        <v>51</v>
      </c>
      <c r="I12" s="24" t="s">
        <v>52</v>
      </c>
      <c r="J12" s="25">
        <v>1777300000000</v>
      </c>
    </row>
    <row r="13" spans="1:10" ht="140.4" x14ac:dyDescent="0.25">
      <c r="A13" s="5" t="s">
        <v>16</v>
      </c>
      <c r="B13" s="5"/>
      <c r="C13" s="5"/>
      <c r="D13" s="21" t="str">
        <f>VLOOKUP(F13,$A$18:$D$21,2,0)</f>
        <v>Nhẫn Kim Cương</v>
      </c>
      <c r="E13" s="22" t="str">
        <f t="shared" ref="E13" si="2">F13 &amp; TEXT(ROW()-10, "000")</f>
        <v>DMR003</v>
      </c>
      <c r="F13" s="1" t="s">
        <v>25</v>
      </c>
      <c r="G13" s="24" t="s">
        <v>53</v>
      </c>
      <c r="H13" s="24" t="s">
        <v>54</v>
      </c>
      <c r="I13" s="24" t="s">
        <v>33</v>
      </c>
      <c r="J13" s="25">
        <v>1081614000000</v>
      </c>
    </row>
    <row r="14" spans="1:10" ht="168.6" customHeight="1" x14ac:dyDescent="0.25">
      <c r="A14" s="5" t="s">
        <v>59</v>
      </c>
      <c r="B14" s="5"/>
      <c r="C14" s="5"/>
      <c r="D14" s="21" t="str">
        <f>VLOOKUP(F14,$A$18:$D$21,2,0)</f>
        <v>Dây Chuyền Kim Cương</v>
      </c>
      <c r="E14" s="22" t="str">
        <f t="shared" ref="E14:E15" si="3">F14 &amp; TEXT(ROW()-14, "000")</f>
        <v>DMN000</v>
      </c>
      <c r="F14" s="1" t="s">
        <v>26</v>
      </c>
      <c r="G14" s="24" t="s">
        <v>55</v>
      </c>
      <c r="H14" s="30" t="s">
        <v>56</v>
      </c>
      <c r="I14" s="24" t="s">
        <v>33</v>
      </c>
      <c r="J14" s="25">
        <v>93943000000</v>
      </c>
    </row>
    <row r="15" spans="1:10" ht="166.8" customHeight="1" x14ac:dyDescent="0.25">
      <c r="A15" s="23" t="s">
        <v>17</v>
      </c>
      <c r="B15" s="23"/>
      <c r="C15" s="23"/>
      <c r="D15" s="21" t="str">
        <f>VLOOKUP(F15,$A$18:$D$21,2,0)</f>
        <v>Dây Chuyền Kim Cương</v>
      </c>
      <c r="E15" s="22" t="str">
        <f t="shared" si="3"/>
        <v>DMN001</v>
      </c>
      <c r="F15" s="1" t="s">
        <v>26</v>
      </c>
      <c r="G15" s="24" t="s">
        <v>57</v>
      </c>
      <c r="H15" s="24" t="s">
        <v>58</v>
      </c>
      <c r="I15" s="24" t="s">
        <v>33</v>
      </c>
      <c r="J15" s="25">
        <v>88865000000</v>
      </c>
    </row>
    <row r="17" spans="1:4" ht="15.6" x14ac:dyDescent="0.3">
      <c r="A17" s="9" t="s">
        <v>4</v>
      </c>
      <c r="B17" s="7" t="s">
        <v>18</v>
      </c>
      <c r="C17" s="7"/>
      <c r="D17" s="7"/>
    </row>
    <row r="18" spans="1:4" ht="15.6" x14ac:dyDescent="0.3">
      <c r="A18" s="2" t="s">
        <v>23</v>
      </c>
      <c r="B18" s="7" t="s">
        <v>19</v>
      </c>
      <c r="C18" s="7"/>
      <c r="D18" s="7"/>
    </row>
    <row r="19" spans="1:4" ht="15.6" x14ac:dyDescent="0.3">
      <c r="A19" s="2" t="s">
        <v>24</v>
      </c>
      <c r="B19" s="7" t="s">
        <v>20</v>
      </c>
      <c r="C19" s="7"/>
      <c r="D19" s="7"/>
    </row>
    <row r="20" spans="1:4" ht="15.6" x14ac:dyDescent="0.3">
      <c r="A20" s="2" t="s">
        <v>25</v>
      </c>
      <c r="B20" s="7" t="s">
        <v>21</v>
      </c>
      <c r="C20" s="7"/>
      <c r="D20" s="7"/>
    </row>
    <row r="21" spans="1:4" ht="15.6" x14ac:dyDescent="0.3">
      <c r="A21" s="2" t="s">
        <v>26</v>
      </c>
      <c r="B21" s="7" t="s">
        <v>22</v>
      </c>
      <c r="C21" s="7"/>
      <c r="D21" s="7"/>
    </row>
    <row r="23" spans="1:4" ht="15.6" x14ac:dyDescent="0.3">
      <c r="A23" s="15" t="s">
        <v>27</v>
      </c>
      <c r="B23" s="16"/>
      <c r="C23" s="17"/>
      <c r="D23" s="18"/>
    </row>
    <row r="24" spans="1:4" ht="15.6" x14ac:dyDescent="0.3">
      <c r="A24" s="15" t="s">
        <v>23</v>
      </c>
      <c r="B24" s="8" t="s">
        <v>28</v>
      </c>
      <c r="C24" s="8"/>
      <c r="D24" s="8"/>
    </row>
    <row r="25" spans="1:4" ht="15.6" x14ac:dyDescent="0.3">
      <c r="A25" s="15" t="s">
        <v>24</v>
      </c>
      <c r="B25" s="8" t="s">
        <v>29</v>
      </c>
      <c r="C25" s="8"/>
      <c r="D25" s="8"/>
    </row>
    <row r="26" spans="1:4" ht="15.6" x14ac:dyDescent="0.3">
      <c r="A26" s="15" t="s">
        <v>25</v>
      </c>
      <c r="B26" s="8" t="s">
        <v>30</v>
      </c>
      <c r="C26" s="8"/>
      <c r="D26" s="8"/>
    </row>
    <row r="27" spans="1:4" ht="15.6" x14ac:dyDescent="0.3">
      <c r="A27" s="15" t="s">
        <v>26</v>
      </c>
      <c r="B27" s="8" t="s">
        <v>31</v>
      </c>
      <c r="C27" s="8"/>
      <c r="D27" s="8"/>
    </row>
  </sheetData>
  <mergeCells count="24">
    <mergeCell ref="B27:D27"/>
    <mergeCell ref="B23:D23"/>
    <mergeCell ref="A1:I2"/>
    <mergeCell ref="B24:D24"/>
    <mergeCell ref="B25:D25"/>
    <mergeCell ref="B26:D26"/>
    <mergeCell ref="A7:C7"/>
    <mergeCell ref="B17:D17"/>
    <mergeCell ref="B18:D18"/>
    <mergeCell ref="B19:D19"/>
    <mergeCell ref="B20:D20"/>
    <mergeCell ref="B21:D21"/>
    <mergeCell ref="A3:C3"/>
    <mergeCell ref="A4:C4"/>
    <mergeCell ref="A5:C5"/>
    <mergeCell ref="A6:C6"/>
    <mergeCell ref="A14:C14"/>
    <mergeCell ref="A15:C15"/>
    <mergeCell ref="A8:C8"/>
    <mergeCell ref="A9:C9"/>
    <mergeCell ref="A10:C10"/>
    <mergeCell ref="A11:C11"/>
    <mergeCell ref="A12:C12"/>
    <mergeCell ref="A13:C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Trang_tính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 Huy Huỳnh</dc:creator>
  <cp:lastModifiedBy>Gia Huy Huỳnh</cp:lastModifiedBy>
  <dcterms:created xsi:type="dcterms:W3CDTF">2024-12-11T02:11:11Z</dcterms:created>
  <dcterms:modified xsi:type="dcterms:W3CDTF">2024-12-11T11:46:08Z</dcterms:modified>
</cp:coreProperties>
</file>