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ngel\OneDrive\Desktop\485 ZK\Documentos 485\"/>
    </mc:Choice>
  </mc:AlternateContent>
  <xr:revisionPtr revIDLastSave="0" documentId="13_ncr:1_{EEF086A6-C602-41CA-9C1E-F4220B068140}" xr6:coauthVersionLast="47" xr6:coauthVersionMax="47" xr10:uidLastSave="{00000000-0000-0000-0000-000000000000}"/>
  <bookViews>
    <workbookView xWindow="-120" yWindow="-120" windowWidth="20730" windowHeight="11040" firstSheet="7" activeTab="8" xr2:uid="{00000000-000D-0000-FFFF-FFFF00000000}"/>
  </bookViews>
  <sheets>
    <sheet name="Log_sinT_HL" sheetId="6" r:id="rId1"/>
    <sheet name="Log_HL" sheetId="7" r:id="rId2"/>
    <sheet name="Entrada LO" sheetId="15" r:id="rId3"/>
    <sheet name="Leer string" sheetId="12" r:id="rId4"/>
    <sheet name="Salida string (LM3085)" sheetId="13" r:id="rId5"/>
    <sheet name="Analisis de ID tarjeta" sheetId="14" r:id="rId6"/>
    <sheet name="Tramas controlador" sheetId="20" r:id="rId7"/>
    <sheet name="Bit stop" sheetId="17" r:id="rId8"/>
    <sheet name="Fin de trama" sheetId="18" r:id="rId9"/>
    <sheet name="Calculo de fin de trama" sheetId="19" r:id="rId10"/>
    <sheet name="Nuevo ID" sheetId="2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8" l="1"/>
  <c r="V29" i="18"/>
  <c r="BQ3" i="18"/>
  <c r="BR5" i="18" s="1"/>
  <c r="BN3" i="18"/>
  <c r="BO5" i="18" s="1"/>
  <c r="AV10" i="18"/>
  <c r="AV8" i="18"/>
  <c r="AU7" i="17"/>
  <c r="AU5" i="17"/>
  <c r="AU3" i="17"/>
  <c r="AS7" i="17"/>
  <c r="AS3" i="17"/>
  <c r="AS5" i="17"/>
  <c r="AV6" i="18"/>
  <c r="AV4" i="18"/>
  <c r="AV2" i="18"/>
  <c r="V9" i="18"/>
  <c r="K6" i="18"/>
  <c r="X5" i="13" l="1"/>
  <c r="X6" i="13"/>
  <c r="X7" i="13"/>
  <c r="X8" i="13"/>
  <c r="X9" i="13"/>
  <c r="X4" i="13"/>
  <c r="O26" i="18"/>
  <c r="S51" i="18"/>
  <c r="O46" i="18"/>
  <c r="O51" i="18"/>
  <c r="K51" i="18"/>
  <c r="K46" i="18"/>
  <c r="K31" i="18"/>
  <c r="K26" i="18"/>
  <c r="K11" i="18"/>
  <c r="X44" i="18"/>
  <c r="Y49" i="18"/>
  <c r="V69" i="18"/>
  <c r="M77" i="18"/>
  <c r="G77" i="18"/>
  <c r="C77" i="18"/>
  <c r="G71" i="18"/>
  <c r="C71" i="18"/>
  <c r="G66" i="18"/>
  <c r="C66" i="18"/>
  <c r="M57" i="18"/>
  <c r="G57" i="18"/>
  <c r="C57" i="18"/>
  <c r="G51" i="18"/>
  <c r="C51" i="18"/>
  <c r="G46" i="18"/>
  <c r="C46" i="18"/>
  <c r="G31" i="18"/>
  <c r="C31" i="18"/>
  <c r="G26" i="18"/>
  <c r="C26" i="18"/>
  <c r="K17" i="18"/>
  <c r="G17" i="18"/>
  <c r="C17" i="18"/>
  <c r="G11" i="18"/>
  <c r="C11" i="18"/>
  <c r="G6" i="18"/>
  <c r="C6" i="18"/>
  <c r="V64" i="18"/>
  <c r="V24" i="18"/>
  <c r="W15" i="18"/>
  <c r="AA88" i="14"/>
  <c r="Z88" i="14"/>
  <c r="X88" i="14"/>
  <c r="W88" i="14"/>
  <c r="V88" i="14"/>
  <c r="U88" i="14"/>
  <c r="T88" i="14"/>
  <c r="S88" i="14"/>
  <c r="R88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Y88" i="14"/>
  <c r="D81" i="14"/>
  <c r="L81" i="14"/>
  <c r="D82" i="14"/>
  <c r="L82" i="14"/>
  <c r="T82" i="14"/>
  <c r="T81" i="14"/>
  <c r="L74" i="14"/>
  <c r="T74" i="14"/>
  <c r="D74" i="14"/>
  <c r="L75" i="14"/>
  <c r="T75" i="14"/>
  <c r="AB75" i="14"/>
  <c r="AJ75" i="14"/>
  <c r="AR75" i="14"/>
  <c r="D75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47" i="14"/>
  <c r="Q62" i="14"/>
  <c r="P62" i="14"/>
  <c r="S62" i="14"/>
  <c r="R62" i="14"/>
  <c r="O62" i="14"/>
  <c r="N62" i="14"/>
  <c r="M62" i="14"/>
  <c r="L62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I49" i="14"/>
  <c r="J49" i="14" s="1"/>
  <c r="H49" i="14"/>
  <c r="I48" i="14"/>
  <c r="J48" i="14" s="1"/>
  <c r="H48" i="14"/>
  <c r="I47" i="14"/>
  <c r="J47" i="14" s="1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AP20" i="7"/>
  <c r="AQ32" i="7"/>
  <c r="AQ28" i="7"/>
  <c r="AQ24" i="7"/>
  <c r="AQ19" i="7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4" i="13"/>
  <c r="N29" i="13"/>
  <c r="O29" i="13"/>
  <c r="N26" i="13"/>
  <c r="O26" i="13"/>
  <c r="N27" i="13"/>
  <c r="O27" i="13"/>
  <c r="N28" i="13"/>
  <c r="O28" i="13"/>
  <c r="N23" i="13"/>
  <c r="O23" i="13"/>
  <c r="N24" i="13"/>
  <c r="O24" i="13"/>
  <c r="N25" i="13"/>
  <c r="O25" i="13"/>
  <c r="N21" i="13"/>
  <c r="O21" i="13"/>
  <c r="N22" i="13"/>
  <c r="O22" i="13"/>
  <c r="N19" i="13"/>
  <c r="O19" i="13"/>
  <c r="N20" i="13"/>
  <c r="O20" i="13"/>
  <c r="N17" i="13"/>
  <c r="O17" i="13"/>
  <c r="N18" i="13"/>
  <c r="O18" i="13"/>
  <c r="N15" i="13"/>
  <c r="O15" i="13"/>
  <c r="N16" i="13"/>
  <c r="O16" i="13"/>
  <c r="N14" i="13"/>
  <c r="O14" i="13"/>
  <c r="N13" i="13"/>
  <c r="O13" i="13"/>
  <c r="N12" i="13"/>
  <c r="O12" i="13"/>
  <c r="N11" i="13"/>
  <c r="O11" i="13"/>
  <c r="O10" i="13"/>
  <c r="N10" i="13"/>
  <c r="AP28" i="7"/>
  <c r="AP32" i="7"/>
  <c r="AP24" i="7"/>
  <c r="D12" i="12"/>
  <c r="G12" i="12" s="1"/>
  <c r="D1" i="12"/>
  <c r="E1" i="12" s="1"/>
  <c r="D24" i="12"/>
  <c r="D23" i="12"/>
  <c r="E23" i="12" s="1"/>
  <c r="D21" i="12"/>
  <c r="E21" i="12" s="1"/>
  <c r="D3" i="12"/>
  <c r="E3" i="12" s="1"/>
  <c r="D4" i="12"/>
  <c r="D2" i="12"/>
  <c r="E2" i="12" s="1"/>
  <c r="AQ3" i="7"/>
  <c r="AU3" i="7" s="1"/>
  <c r="J25" i="12"/>
  <c r="J2" i="12"/>
  <c r="J3" i="12"/>
  <c r="J4" i="12"/>
  <c r="J5" i="12"/>
  <c r="J12" i="12"/>
  <c r="J21" i="12"/>
  <c r="J23" i="12"/>
  <c r="J24" i="12"/>
  <c r="J28" i="12"/>
  <c r="J30" i="12"/>
  <c r="D20" i="12"/>
  <c r="G20" i="12" s="1"/>
  <c r="D27" i="12"/>
  <c r="G27" i="12" s="1"/>
  <c r="D25" i="12"/>
  <c r="H25" i="12" s="1"/>
  <c r="D22" i="12"/>
  <c r="E22" i="12" s="1"/>
  <c r="D9" i="12"/>
  <c r="G9" i="12" s="1"/>
  <c r="H24" i="12"/>
  <c r="G3" i="12"/>
  <c r="G4" i="12"/>
  <c r="G6" i="12"/>
  <c r="G7" i="12"/>
  <c r="G8" i="12"/>
  <c r="G10" i="12"/>
  <c r="G11" i="12"/>
  <c r="G13" i="12"/>
  <c r="G14" i="12"/>
  <c r="G15" i="12"/>
  <c r="G16" i="12"/>
  <c r="G17" i="12"/>
  <c r="G18" i="12"/>
  <c r="G19" i="12"/>
  <c r="G21" i="12"/>
  <c r="G23" i="12"/>
  <c r="G24" i="12"/>
  <c r="G26" i="12"/>
  <c r="G29" i="12"/>
  <c r="G2" i="12"/>
  <c r="E4" i="12"/>
  <c r="D5" i="12"/>
  <c r="E5" i="12" s="1"/>
  <c r="D6" i="12"/>
  <c r="E6" i="12" s="1"/>
  <c r="D7" i="12"/>
  <c r="E7" i="12" s="1"/>
  <c r="D8" i="12"/>
  <c r="E8" i="12" s="1"/>
  <c r="D10" i="12"/>
  <c r="E10" i="12" s="1"/>
  <c r="D11" i="12"/>
  <c r="E11" i="12" s="1"/>
  <c r="E12" i="12"/>
  <c r="D13" i="12"/>
  <c r="E13" i="12" s="1"/>
  <c r="D14" i="12"/>
  <c r="E14" i="12" s="1"/>
  <c r="D15" i="12"/>
  <c r="E15" i="12" s="1"/>
  <c r="D16" i="12"/>
  <c r="E16" i="12" s="1"/>
  <c r="D17" i="12"/>
  <c r="E17" i="12" s="1"/>
  <c r="D18" i="12"/>
  <c r="E18" i="12" s="1"/>
  <c r="D19" i="12"/>
  <c r="E19" i="12" s="1"/>
  <c r="E24" i="12"/>
  <c r="D26" i="12"/>
  <c r="E26" i="12" s="1"/>
  <c r="D28" i="12"/>
  <c r="E28" i="12" s="1"/>
  <c r="D29" i="12"/>
  <c r="E29" i="12" s="1"/>
  <c r="D30" i="12"/>
  <c r="E30" i="12" s="1"/>
  <c r="L92" i="14" l="1"/>
  <c r="D92" i="14"/>
  <c r="L85" i="14"/>
  <c r="D85" i="14"/>
  <c r="D93" i="14"/>
  <c r="T93" i="14"/>
  <c r="T85" i="14"/>
  <c r="T92" i="14"/>
  <c r="L93" i="14"/>
  <c r="T86" i="14"/>
  <c r="L86" i="14"/>
  <c r="D86" i="14"/>
  <c r="R63" i="14"/>
  <c r="N63" i="14"/>
  <c r="L63" i="14"/>
  <c r="P63" i="14"/>
  <c r="J27" i="12"/>
  <c r="H26" i="12"/>
  <c r="H15" i="12"/>
  <c r="H6" i="12"/>
  <c r="H14" i="12"/>
  <c r="H3" i="12"/>
  <c r="J11" i="12"/>
  <c r="H19" i="12"/>
  <c r="H11" i="12"/>
  <c r="J26" i="12"/>
  <c r="J19" i="12"/>
  <c r="J6" i="12"/>
  <c r="H18" i="12"/>
  <c r="H10" i="12"/>
  <c r="H9" i="12"/>
  <c r="J15" i="12"/>
  <c r="J9" i="12"/>
  <c r="G28" i="12"/>
  <c r="H4" i="12"/>
  <c r="J1" i="12"/>
  <c r="H5" i="12"/>
  <c r="J16" i="12"/>
  <c r="J7" i="12"/>
  <c r="J22" i="12"/>
  <c r="H1" i="12"/>
  <c r="H23" i="12"/>
  <c r="H17" i="12"/>
  <c r="H13" i="12"/>
  <c r="H8" i="12"/>
  <c r="H28" i="12"/>
  <c r="J18" i="12"/>
  <c r="J14" i="12"/>
  <c r="J10" i="12"/>
  <c r="G30" i="12"/>
  <c r="G5" i="12"/>
  <c r="H29" i="12"/>
  <c r="H21" i="12"/>
  <c r="H16" i="12"/>
  <c r="H12" i="12"/>
  <c r="H7" i="12"/>
  <c r="H2" i="12"/>
  <c r="H30" i="12"/>
  <c r="J29" i="12"/>
  <c r="J17" i="12"/>
  <c r="J13" i="12"/>
  <c r="J8" i="12"/>
  <c r="J20" i="12"/>
  <c r="H20" i="12"/>
  <c r="E20" i="12"/>
  <c r="E27" i="12"/>
  <c r="H27" i="12"/>
  <c r="G25" i="12"/>
  <c r="E25" i="12"/>
  <c r="G22" i="12"/>
  <c r="H22" i="12"/>
  <c r="E9" i="12"/>
</calcChain>
</file>

<file path=xl/sharedStrings.xml><?xml version="1.0" encoding="utf-8"?>
<sst xmlns="http://schemas.openxmlformats.org/spreadsheetml/2006/main" count="232" uniqueCount="118">
  <si>
    <t>Canal 2</t>
  </si>
  <si>
    <t xml:space="preserve">  bit_trama(9, 9);  //1</t>
  </si>
  <si>
    <t xml:space="preserve">  bit_trama(9, 9);  //2</t>
  </si>
  <si>
    <t xml:space="preserve">  bit_trama(9, 9);  //3</t>
  </si>
  <si>
    <t xml:space="preserve">  bit_trama(18, 9); //4</t>
  </si>
  <si>
    <t xml:space="preserve">  bit_trama(9, 18); //7</t>
  </si>
  <si>
    <t xml:space="preserve">  bit_trama(25, 34);//8</t>
  </si>
  <si>
    <t xml:space="preserve">  bit_trama(9, 34); //9</t>
  </si>
  <si>
    <t xml:space="preserve">  bit_trama(9, 78); //10</t>
  </si>
  <si>
    <t xml:space="preserve">  bit_trama(9, 9);  //11</t>
  </si>
  <si>
    <t xml:space="preserve">  bit_trama(9, 62); //12</t>
  </si>
  <si>
    <t xml:space="preserve">  bit_trama(9, 18); //13</t>
  </si>
  <si>
    <t xml:space="preserve">  bit_trama(9, 78); //17</t>
  </si>
  <si>
    <t xml:space="preserve">  bit_trama(9, 18); //18</t>
  </si>
  <si>
    <t xml:space="preserve">  bit_trama(9, 9);  //20</t>
  </si>
  <si>
    <t xml:space="preserve">  bit_trama(9, 9);  //22</t>
  </si>
  <si>
    <t xml:space="preserve">  bit_trama(9, 9);  //23</t>
  </si>
  <si>
    <t xml:space="preserve">  bit_trama(9, 18);   //25</t>
  </si>
  <si>
    <t xml:space="preserve">  bit_trama(18, 9);   //27</t>
  </si>
  <si>
    <t>+</t>
  </si>
  <si>
    <t xml:space="preserve">  bit_trama(9, 60); //5</t>
  </si>
  <si>
    <t xml:space="preserve">  bit_trama(9, 34); //6</t>
  </si>
  <si>
    <t xml:space="preserve">  bit_trama(9, 52); //14</t>
  </si>
  <si>
    <t xml:space="preserve">  bit_trama(9, 25); //15</t>
  </si>
  <si>
    <t xml:space="preserve">  bit_trama(9, 45); //16</t>
  </si>
  <si>
    <t xml:space="preserve">  bit_trama(70, 25); //19</t>
  </si>
  <si>
    <t xml:space="preserve">  bit_trama(43, 25);  //21</t>
  </si>
  <si>
    <t xml:space="preserve">  bit_trama(25, 78);  //24</t>
  </si>
  <si>
    <t xml:space="preserve">  bit_trama(18, 18);   //26</t>
  </si>
  <si>
    <t xml:space="preserve">  bit_trama(9, 34);  //28</t>
  </si>
  <si>
    <t xml:space="preserve">  bit_trama(18, 9);   //29</t>
  </si>
  <si>
    <t>HI</t>
  </si>
  <si>
    <t>LO</t>
  </si>
  <si>
    <t>Tarjeta rechazada</t>
  </si>
  <si>
    <t>N°</t>
  </si>
  <si>
    <t xml:space="preserve"> bit_trama(0, 18); //0</t>
  </si>
  <si>
    <t>Tarjeta OK</t>
  </si>
  <si>
    <t>OK</t>
  </si>
  <si>
    <t>X</t>
  </si>
  <si>
    <t>DEF4FE</t>
  </si>
  <si>
    <t>46EA92</t>
  </si>
  <si>
    <t>Canal 1</t>
  </si>
  <si>
    <t>Pegar en el código</t>
  </si>
  <si>
    <t>D</t>
  </si>
  <si>
    <t>E</t>
  </si>
  <si>
    <t>F</t>
  </si>
  <si>
    <t>A</t>
  </si>
  <si>
    <t>Canal 3</t>
  </si>
  <si>
    <t>Canal 4</t>
  </si>
  <si>
    <t>Analisis 06/01/22</t>
  </si>
  <si>
    <t>canal 2</t>
  </si>
  <si>
    <t>canal 1</t>
  </si>
  <si>
    <t>canal 3</t>
  </si>
  <si>
    <t>canal 4</t>
  </si>
  <si>
    <t>min uSeg</t>
  </si>
  <si>
    <t>Nota :</t>
  </si>
  <si>
    <t>Rutina en arduino se salta 1 tiempo</t>
  </si>
  <si>
    <t>La lectura y escritura según estas tablas OK</t>
  </si>
  <si>
    <t>HEX</t>
  </si>
  <si>
    <t>DEC</t>
  </si>
  <si>
    <t>BIN</t>
  </si>
  <si>
    <t>0100 0110 1110 1010 1001 0010</t>
  </si>
  <si>
    <t>D4 F4FE</t>
  </si>
  <si>
    <t>1101 0100 1111 0100 1111 1110</t>
  </si>
  <si>
    <t>CC FBEC</t>
  </si>
  <si>
    <t>1100 1100 1111 1011 1110 1100</t>
  </si>
  <si>
    <t>Tarjeta</t>
  </si>
  <si>
    <t>Z</t>
  </si>
  <si>
    <t>ok</t>
  </si>
  <si>
    <t>PP</t>
  </si>
  <si>
    <t>PI</t>
  </si>
  <si>
    <t>pp</t>
  </si>
  <si>
    <t>pi</t>
  </si>
  <si>
    <t>Nota:</t>
  </si>
  <si>
    <t>EL sentido de la lectura está invertido con respecto al trama</t>
  </si>
  <si>
    <t>x</t>
  </si>
  <si>
    <t>z</t>
  </si>
  <si>
    <t>8bit + 2bit stop</t>
  </si>
  <si>
    <t>B</t>
  </si>
  <si>
    <t>C</t>
  </si>
  <si>
    <t>Prueba</t>
  </si>
  <si>
    <t>bit_trama(0,25);//Inicio ID</t>
  </si>
  <si>
    <t>bit_trama(9,0);//Fin ID</t>
  </si>
  <si>
    <t>bit_trama(9,25);</t>
  </si>
  <si>
    <t>bit_trama(18,25);</t>
  </si>
  <si>
    <t>bit_trama(18,34);</t>
  </si>
  <si>
    <t>Inicio de dato</t>
  </si>
  <si>
    <t xml:space="preserve">                       </t>
  </si>
  <si>
    <t>D4F4FE</t>
  </si>
  <si>
    <t>CCFBEC</t>
  </si>
  <si>
    <t>Cant 1</t>
  </si>
  <si>
    <t>Cant 0</t>
  </si>
  <si>
    <t>4CA7BB</t>
  </si>
  <si>
    <t>54A6AE</t>
  </si>
  <si>
    <t>INV</t>
  </si>
  <si>
    <t>NO INV</t>
  </si>
  <si>
    <t>id:</t>
  </si>
  <si>
    <t>D4F</t>
  </si>
  <si>
    <t>4FE</t>
  </si>
  <si>
    <t>CCF</t>
  </si>
  <si>
    <t>BEC</t>
  </si>
  <si>
    <t>OK2</t>
  </si>
  <si>
    <t>T5</t>
  </si>
  <si>
    <t>T4</t>
  </si>
  <si>
    <t>ccf</t>
  </si>
  <si>
    <t>bec</t>
  </si>
  <si>
    <t xml:space="preserve"> </t>
  </si>
  <si>
    <t>Cola canal 1</t>
  </si>
  <si>
    <t>Fin trama controladora todos los canales</t>
  </si>
  <si>
    <t>Inv</t>
  </si>
  <si>
    <t>11803077 180, 06597</t>
  </si>
  <si>
    <t>B419C5</t>
  </si>
  <si>
    <t>64-bit data stream [Header+ID+Data+Parity]</t>
  </si>
  <si>
    <t>Canal 1 controlador</t>
  </si>
  <si>
    <t>4CA</t>
  </si>
  <si>
    <t>7BB</t>
  </si>
  <si>
    <t>078, 62807</t>
  </si>
  <si>
    <t>078, 61969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</si>
</sst>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0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2" borderId="0" xfId="0" applyFill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0" borderId="0" xfId="0" applyNumberFormat="1"/>
    <xf numFmtId="43" fontId="0" fillId="0" borderId="0" xfId="1" applyFont="1"/>
    <xf numFmtId="0" fontId="0" fillId="0" borderId="0" xfId="1" applyNumberFormat="1" applyFont="1"/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6" borderId="8" xfId="0" applyFill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17" borderId="14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40" xfId="0" applyBorder="1"/>
    <xf numFmtId="0" fontId="0" fillId="0" borderId="35" xfId="0" applyBorder="1"/>
    <xf numFmtId="0" fontId="0" fillId="0" borderId="30" xfId="0" applyBorder="1"/>
    <xf numFmtId="0" fontId="0" fillId="18" borderId="8" xfId="0" applyFill="1" applyBorder="1" applyAlignment="1">
      <alignment horizontal="center"/>
    </xf>
    <xf numFmtId="0" fontId="0" fillId="19" borderId="39" xfId="0" applyFill="1" applyBorder="1"/>
    <xf numFmtId="0" fontId="0" fillId="19" borderId="0" xfId="0" applyFill="1"/>
    <xf numFmtId="0" fontId="0" fillId="19" borderId="7" xfId="0" applyFill="1" applyBorder="1"/>
    <xf numFmtId="0" fontId="1" fillId="20" borderId="9" xfId="0" applyFont="1" applyFill="1" applyBorder="1"/>
    <xf numFmtId="0" fontId="1" fillId="20" borderId="41" xfId="0" applyFont="1" applyFill="1" applyBorder="1"/>
    <xf numFmtId="0" fontId="1" fillId="20" borderId="19" xfId="0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0" fillId="2" borderId="0" xfId="0" applyFill="1"/>
    <xf numFmtId="0" fontId="8" fillId="0" borderId="0" xfId="0" applyFont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0" fillId="0" borderId="9" xfId="0" applyBorder="1"/>
    <xf numFmtId="0" fontId="0" fillId="0" borderId="41" xfId="0" applyBorder="1"/>
    <xf numFmtId="0" fontId="0" fillId="0" borderId="19" xfId="0" applyBorder="1"/>
    <xf numFmtId="0" fontId="0" fillId="21" borderId="8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22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36" xfId="0" applyFill="1" applyBorder="1"/>
    <xf numFmtId="0" fontId="0" fillId="0" borderId="37" xfId="0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2" borderId="8" xfId="0" applyFill="1" applyBorder="1"/>
    <xf numFmtId="0" fontId="4" fillId="0" borderId="8" xfId="0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7" borderId="0" xfId="0" applyFill="1"/>
    <xf numFmtId="0" fontId="0" fillId="24" borderId="8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5" borderId="0" xfId="0" applyFill="1"/>
    <xf numFmtId="0" fontId="0" fillId="25" borderId="8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6" borderId="41" xfId="0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0" fontId="0" fillId="26" borderId="8" xfId="0" applyFill="1" applyBorder="1"/>
  </cellXfs>
  <cellStyles count="2">
    <cellStyle name="Millares" xfId="1" builtinId="3"/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65</xdr:row>
      <xdr:rowOff>114299</xdr:rowOff>
    </xdr:from>
    <xdr:to>
      <xdr:col>48</xdr:col>
      <xdr:colOff>86452</xdr:colOff>
      <xdr:row>73</xdr:row>
      <xdr:rowOff>133538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E675B8-2960-5117-C67F-9658130C0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2496799"/>
          <a:ext cx="9573352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190498</xdr:colOff>
      <xdr:row>41</xdr:row>
      <xdr:rowOff>104775</xdr:rowOff>
    </xdr:from>
    <xdr:to>
      <xdr:col>44</xdr:col>
      <xdr:colOff>219074</xdr:colOff>
      <xdr:row>48</xdr:row>
      <xdr:rowOff>171645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10C120-ADC6-1489-171E-38E1C49A4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3" y="7915275"/>
          <a:ext cx="10058401" cy="1400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142875</xdr:rowOff>
    </xdr:from>
    <xdr:to>
      <xdr:col>14</xdr:col>
      <xdr:colOff>419100</xdr:colOff>
      <xdr:row>9</xdr:row>
      <xdr:rowOff>181193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CB9C0A-3C36-41DB-87C0-ECB07849E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333375"/>
          <a:ext cx="7248525" cy="1562318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5</xdr:row>
      <xdr:rowOff>9525</xdr:rowOff>
    </xdr:from>
    <xdr:to>
      <xdr:col>14</xdr:col>
      <xdr:colOff>180975</xdr:colOff>
      <xdr:row>13</xdr:row>
      <xdr:rowOff>19264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C43F2B-9AA3-4D4F-9C3A-272476323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962025"/>
          <a:ext cx="7267575" cy="1533739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7</xdr:row>
      <xdr:rowOff>0</xdr:rowOff>
    </xdr:from>
    <xdr:to>
      <xdr:col>13</xdr:col>
      <xdr:colOff>724901</xdr:colOff>
      <xdr:row>16</xdr:row>
      <xdr:rowOff>28818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540B07-F3B8-FB61-D58F-824180AF6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7575" y="1333500"/>
          <a:ext cx="7173326" cy="1743318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10</xdr:row>
      <xdr:rowOff>38100</xdr:rowOff>
    </xdr:from>
    <xdr:to>
      <xdr:col>13</xdr:col>
      <xdr:colOff>705827</xdr:colOff>
      <xdr:row>19</xdr:row>
      <xdr:rowOff>105024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11915C-A30C-483B-8291-29F54E30A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9975" y="1943100"/>
          <a:ext cx="7001852" cy="178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CD20-C4F4-4DA5-A2E3-784DDA8C4722}">
  <dimension ref="A2:AO25"/>
  <sheetViews>
    <sheetView workbookViewId="0">
      <selection activeCell="AE3" sqref="AE3:AO10"/>
    </sheetView>
  </sheetViews>
  <sheetFormatPr baseColWidth="10" defaultColWidth="4.28515625" defaultRowHeight="15" x14ac:dyDescent="0.25"/>
  <sheetData>
    <row r="2" spans="1:4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</row>
    <row r="3" spans="1:41" x14ac:dyDescent="0.25">
      <c r="B3" s="3">
        <v>62</v>
      </c>
      <c r="D3" s="3">
        <v>9</v>
      </c>
      <c r="F3" s="3">
        <v>9</v>
      </c>
      <c r="H3" s="3">
        <v>9</v>
      </c>
      <c r="J3" s="3">
        <v>18</v>
      </c>
      <c r="L3" s="3">
        <v>9</v>
      </c>
      <c r="N3" s="3">
        <v>9</v>
      </c>
      <c r="P3" s="3">
        <v>26</v>
      </c>
      <c r="R3" s="3">
        <v>9</v>
      </c>
      <c r="T3" s="3">
        <v>18</v>
      </c>
      <c r="V3" s="3">
        <v>9</v>
      </c>
      <c r="X3" s="3">
        <v>9</v>
      </c>
      <c r="Z3" s="3">
        <v>9</v>
      </c>
      <c r="AB3" s="3">
        <v>18</v>
      </c>
      <c r="AD3" s="3">
        <v>9</v>
      </c>
      <c r="AF3" s="3">
        <v>26</v>
      </c>
      <c r="AH3" s="3">
        <v>18</v>
      </c>
      <c r="AJ3" s="3">
        <v>26</v>
      </c>
    </row>
    <row r="4" spans="1:41" x14ac:dyDescent="0.25">
      <c r="A4">
        <v>7984</v>
      </c>
      <c r="C4">
        <v>18</v>
      </c>
      <c r="E4">
        <v>9</v>
      </c>
      <c r="G4">
        <v>9</v>
      </c>
      <c r="I4">
        <v>9</v>
      </c>
      <c r="K4">
        <v>9</v>
      </c>
      <c r="M4">
        <v>61</v>
      </c>
      <c r="O4">
        <v>9</v>
      </c>
      <c r="Q4">
        <v>9</v>
      </c>
      <c r="S4">
        <v>18</v>
      </c>
      <c r="U4">
        <v>9</v>
      </c>
      <c r="W4">
        <v>62</v>
      </c>
      <c r="Y4">
        <v>79</v>
      </c>
      <c r="AA4">
        <v>18</v>
      </c>
      <c r="AC4">
        <v>44</v>
      </c>
      <c r="AE4">
        <v>61</v>
      </c>
      <c r="AG4">
        <v>18</v>
      </c>
      <c r="AI4">
        <v>9</v>
      </c>
      <c r="AK4">
        <v>9</v>
      </c>
    </row>
    <row r="5" spans="1:41" x14ac:dyDescent="0.25">
      <c r="B5" s="6">
        <v>61</v>
      </c>
      <c r="C5" s="2"/>
      <c r="D5" s="6">
        <v>9</v>
      </c>
      <c r="E5" s="2"/>
      <c r="F5" s="6">
        <v>9</v>
      </c>
      <c r="G5" s="2"/>
      <c r="H5" s="6">
        <v>9</v>
      </c>
      <c r="I5" s="2"/>
      <c r="J5" s="6">
        <v>18</v>
      </c>
      <c r="K5" s="2"/>
      <c r="L5" s="6">
        <v>9</v>
      </c>
      <c r="M5" s="2"/>
      <c r="N5" s="6">
        <v>9</v>
      </c>
      <c r="O5" s="2"/>
      <c r="P5" s="6">
        <v>26</v>
      </c>
      <c r="Q5" s="2"/>
      <c r="R5" s="6">
        <v>9</v>
      </c>
      <c r="S5" s="2"/>
      <c r="T5" s="6">
        <v>18</v>
      </c>
      <c r="U5" s="2"/>
      <c r="V5" s="6">
        <v>9</v>
      </c>
      <c r="W5" s="2"/>
      <c r="X5" s="6">
        <v>9</v>
      </c>
      <c r="Y5" s="2"/>
      <c r="Z5" s="6">
        <v>9</v>
      </c>
      <c r="AA5" s="2"/>
      <c r="AB5" s="6">
        <v>18</v>
      </c>
      <c r="AC5" s="2"/>
      <c r="AD5" s="6">
        <v>9</v>
      </c>
      <c r="AE5" s="2"/>
      <c r="AF5" s="6">
        <v>9</v>
      </c>
      <c r="AG5" s="2"/>
      <c r="AH5" s="6">
        <v>18</v>
      </c>
      <c r="AI5" s="2"/>
      <c r="AJ5" s="6">
        <v>18</v>
      </c>
      <c r="AK5" s="2"/>
      <c r="AL5" s="6">
        <v>27</v>
      </c>
    </row>
    <row r="6" spans="1:41" x14ac:dyDescent="0.25">
      <c r="A6">
        <v>7952</v>
      </c>
      <c r="C6">
        <v>18</v>
      </c>
      <c r="E6">
        <v>9</v>
      </c>
      <c r="G6">
        <v>9</v>
      </c>
      <c r="I6">
        <v>9</v>
      </c>
      <c r="K6">
        <v>18</v>
      </c>
      <c r="M6">
        <v>53</v>
      </c>
      <c r="O6">
        <v>9</v>
      </c>
      <c r="Q6">
        <v>9</v>
      </c>
      <c r="S6">
        <v>18</v>
      </c>
      <c r="U6">
        <v>9</v>
      </c>
      <c r="W6">
        <v>61</v>
      </c>
      <c r="Y6">
        <v>79</v>
      </c>
      <c r="AA6">
        <v>18</v>
      </c>
      <c r="AC6">
        <v>44</v>
      </c>
      <c r="AE6">
        <v>26</v>
      </c>
      <c r="AG6">
        <v>35</v>
      </c>
      <c r="AI6">
        <v>18</v>
      </c>
      <c r="AK6">
        <v>9</v>
      </c>
      <c r="AM6">
        <v>9</v>
      </c>
    </row>
    <row r="7" spans="1:41" x14ac:dyDescent="0.25">
      <c r="B7" s="5">
        <v>61</v>
      </c>
      <c r="C7" s="2"/>
      <c r="D7" s="5">
        <v>9</v>
      </c>
      <c r="E7" s="2"/>
      <c r="F7" s="5">
        <v>9</v>
      </c>
      <c r="G7" s="2"/>
      <c r="H7" s="5">
        <v>9</v>
      </c>
      <c r="I7" s="2"/>
      <c r="J7" s="5">
        <v>18</v>
      </c>
      <c r="K7" s="2"/>
      <c r="L7" s="5">
        <v>18</v>
      </c>
      <c r="M7" s="2"/>
      <c r="N7" s="5">
        <v>9</v>
      </c>
      <c r="O7" s="2"/>
      <c r="P7" s="5">
        <v>26</v>
      </c>
      <c r="Q7" s="2"/>
      <c r="R7" s="5">
        <v>9</v>
      </c>
      <c r="S7" s="2"/>
      <c r="T7" s="5">
        <v>18</v>
      </c>
      <c r="U7" s="2"/>
      <c r="V7" s="5">
        <v>9</v>
      </c>
      <c r="W7" s="2"/>
      <c r="X7" s="5">
        <v>9</v>
      </c>
      <c r="Y7" s="2"/>
      <c r="Z7" s="5">
        <v>9</v>
      </c>
      <c r="AA7" s="2"/>
      <c r="AB7" s="5">
        <v>18</v>
      </c>
      <c r="AC7" s="2"/>
      <c r="AD7" s="5">
        <v>9</v>
      </c>
      <c r="AE7" s="2"/>
      <c r="AF7" s="5">
        <v>9</v>
      </c>
      <c r="AG7" s="2"/>
      <c r="AH7" s="5">
        <v>27</v>
      </c>
      <c r="AI7" s="2"/>
      <c r="AJ7" s="5">
        <v>18</v>
      </c>
      <c r="AK7" s="2"/>
      <c r="AL7" s="5">
        <v>18</v>
      </c>
      <c r="AM7" s="2"/>
      <c r="AN7" s="5">
        <v>18</v>
      </c>
    </row>
    <row r="8" spans="1:41" x14ac:dyDescent="0.25">
      <c r="A8">
        <v>7931</v>
      </c>
      <c r="C8">
        <v>18</v>
      </c>
      <c r="E8">
        <v>9</v>
      </c>
      <c r="G8">
        <v>3</v>
      </c>
      <c r="I8">
        <v>9</v>
      </c>
      <c r="K8">
        <v>9</v>
      </c>
      <c r="M8">
        <v>53</v>
      </c>
      <c r="O8">
        <v>9</v>
      </c>
      <c r="Q8">
        <v>9</v>
      </c>
      <c r="S8">
        <v>18</v>
      </c>
      <c r="U8">
        <v>9</v>
      </c>
      <c r="W8">
        <v>61</v>
      </c>
      <c r="Y8">
        <v>79</v>
      </c>
      <c r="AA8">
        <v>18</v>
      </c>
      <c r="AC8">
        <v>44</v>
      </c>
      <c r="AE8">
        <v>9</v>
      </c>
      <c r="AG8">
        <v>18</v>
      </c>
      <c r="AI8">
        <v>9</v>
      </c>
      <c r="AK8">
        <v>18</v>
      </c>
      <c r="AM8">
        <v>9</v>
      </c>
      <c r="AO8">
        <v>9</v>
      </c>
    </row>
    <row r="9" spans="1:41" x14ac:dyDescent="0.25">
      <c r="B9" s="4">
        <v>61</v>
      </c>
      <c r="C9" s="2"/>
      <c r="D9" s="4">
        <v>9</v>
      </c>
      <c r="E9" s="2"/>
      <c r="F9" s="4">
        <v>9</v>
      </c>
      <c r="G9" s="2"/>
      <c r="H9" s="4">
        <v>9</v>
      </c>
      <c r="I9" s="2"/>
      <c r="J9" s="4">
        <v>18</v>
      </c>
      <c r="K9" s="2"/>
      <c r="L9" s="4">
        <v>9</v>
      </c>
      <c r="M9" s="2"/>
      <c r="N9" s="4">
        <v>9</v>
      </c>
      <c r="O9" s="2"/>
      <c r="P9" s="4">
        <v>27</v>
      </c>
      <c r="Q9" s="2"/>
      <c r="R9" s="4">
        <v>9</v>
      </c>
      <c r="S9" s="2"/>
      <c r="T9" s="4">
        <v>18</v>
      </c>
      <c r="U9" s="2"/>
      <c r="V9" s="4">
        <v>9</v>
      </c>
      <c r="W9" s="2"/>
      <c r="X9" s="4">
        <v>9</v>
      </c>
      <c r="Y9" s="2"/>
      <c r="Z9" s="4">
        <v>9</v>
      </c>
      <c r="AA9" s="2"/>
      <c r="AB9" s="4">
        <v>18</v>
      </c>
      <c r="AC9" s="2"/>
      <c r="AD9" s="4">
        <v>9</v>
      </c>
      <c r="AE9" s="2"/>
      <c r="AF9" s="4">
        <v>18</v>
      </c>
      <c r="AG9" s="2"/>
      <c r="AH9" s="4">
        <v>9</v>
      </c>
      <c r="AI9" s="2"/>
      <c r="AJ9" s="4">
        <v>18</v>
      </c>
      <c r="AL9" s="11">
        <v>26</v>
      </c>
    </row>
    <row r="10" spans="1:41" x14ac:dyDescent="0.25">
      <c r="A10">
        <v>7959</v>
      </c>
      <c r="C10">
        <v>18</v>
      </c>
      <c r="E10">
        <v>9</v>
      </c>
      <c r="G10">
        <v>9</v>
      </c>
      <c r="I10">
        <v>9</v>
      </c>
      <c r="K10">
        <v>27</v>
      </c>
      <c r="M10">
        <v>44</v>
      </c>
      <c r="O10">
        <v>9</v>
      </c>
      <c r="Q10">
        <v>9</v>
      </c>
      <c r="S10">
        <v>13</v>
      </c>
      <c r="U10">
        <v>9</v>
      </c>
      <c r="W10">
        <v>61</v>
      </c>
      <c r="Y10">
        <v>79</v>
      </c>
      <c r="AA10">
        <v>18</v>
      </c>
      <c r="AC10">
        <v>44</v>
      </c>
      <c r="AE10">
        <v>26</v>
      </c>
      <c r="AG10">
        <v>35</v>
      </c>
      <c r="AI10">
        <v>18</v>
      </c>
      <c r="AK10">
        <v>9</v>
      </c>
      <c r="AM10">
        <v>9</v>
      </c>
    </row>
    <row r="12" spans="1:41" x14ac:dyDescent="0.25">
      <c r="AN12" s="2"/>
      <c r="AO12" s="2"/>
    </row>
    <row r="14" spans="1:41" x14ac:dyDescent="0.25">
      <c r="AL14" s="2"/>
      <c r="AM14" s="2"/>
      <c r="AN14" s="2"/>
      <c r="AO14" s="2"/>
    </row>
    <row r="16" spans="1:41" x14ac:dyDescent="0.25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</row>
    <row r="17" spans="2:23" x14ac:dyDescent="0.25">
      <c r="C17" s="7">
        <v>64</v>
      </c>
      <c r="D17" s="8">
        <v>9</v>
      </c>
      <c r="E17" s="8">
        <v>9</v>
      </c>
      <c r="F17" s="8">
        <v>9</v>
      </c>
      <c r="G17" s="8">
        <v>18</v>
      </c>
      <c r="H17" s="8">
        <v>9</v>
      </c>
      <c r="I17" s="8">
        <v>9</v>
      </c>
      <c r="J17" s="8">
        <v>26</v>
      </c>
      <c r="K17" s="8">
        <v>9</v>
      </c>
      <c r="L17" s="8">
        <v>18</v>
      </c>
      <c r="M17" s="8">
        <v>9</v>
      </c>
      <c r="N17" s="8">
        <v>9</v>
      </c>
      <c r="O17" s="8">
        <v>9</v>
      </c>
      <c r="P17" s="8">
        <v>18</v>
      </c>
      <c r="Q17" s="8">
        <v>9</v>
      </c>
      <c r="R17" s="8">
        <v>26</v>
      </c>
      <c r="S17" s="8">
        <v>18</v>
      </c>
      <c r="T17" s="8">
        <v>26</v>
      </c>
      <c r="U17" s="7"/>
      <c r="V17" s="7"/>
    </row>
    <row r="18" spans="2:23" x14ac:dyDescent="0.25">
      <c r="C18" s="7">
        <v>63</v>
      </c>
      <c r="D18" s="9">
        <v>9</v>
      </c>
      <c r="E18" s="9">
        <v>9</v>
      </c>
      <c r="F18" s="9">
        <v>9</v>
      </c>
      <c r="G18" s="9">
        <v>18</v>
      </c>
      <c r="H18" s="9">
        <v>9</v>
      </c>
      <c r="I18" s="9">
        <v>9</v>
      </c>
      <c r="J18" s="9">
        <v>26</v>
      </c>
      <c r="K18" s="9">
        <v>9</v>
      </c>
      <c r="L18" s="9">
        <v>18</v>
      </c>
      <c r="M18" s="9">
        <v>9</v>
      </c>
      <c r="N18" s="9">
        <v>9</v>
      </c>
      <c r="O18" s="9">
        <v>9</v>
      </c>
      <c r="P18" s="9">
        <v>18</v>
      </c>
      <c r="Q18" s="9">
        <v>9</v>
      </c>
      <c r="R18" s="9">
        <v>9</v>
      </c>
      <c r="S18" s="9">
        <v>18</v>
      </c>
      <c r="T18" s="9">
        <v>18</v>
      </c>
      <c r="U18" s="9">
        <v>26</v>
      </c>
      <c r="V18" s="7"/>
    </row>
    <row r="19" spans="2:23" x14ac:dyDescent="0.25">
      <c r="C19" s="7">
        <v>63</v>
      </c>
      <c r="D19" s="10">
        <v>9</v>
      </c>
      <c r="E19" s="10">
        <v>9</v>
      </c>
      <c r="F19" s="10">
        <v>9</v>
      </c>
      <c r="G19" s="10">
        <v>18</v>
      </c>
      <c r="H19" s="10">
        <v>12</v>
      </c>
      <c r="I19" s="10">
        <v>9</v>
      </c>
      <c r="J19" s="10">
        <v>27</v>
      </c>
      <c r="K19" s="10">
        <v>9</v>
      </c>
      <c r="L19" s="10">
        <v>18</v>
      </c>
      <c r="M19" s="10">
        <v>9</v>
      </c>
      <c r="N19" s="10">
        <v>9</v>
      </c>
      <c r="O19" s="10">
        <v>9</v>
      </c>
      <c r="P19" s="10">
        <v>17</v>
      </c>
      <c r="Q19" s="10">
        <v>9</v>
      </c>
      <c r="R19" s="10">
        <v>9</v>
      </c>
      <c r="S19" s="10">
        <v>26</v>
      </c>
      <c r="T19" s="10">
        <v>18</v>
      </c>
      <c r="U19" s="10">
        <v>17</v>
      </c>
      <c r="V19" s="10">
        <v>18</v>
      </c>
    </row>
    <row r="20" spans="2:23" x14ac:dyDescent="0.25">
      <c r="C20" s="7">
        <v>64</v>
      </c>
      <c r="D20" s="11">
        <v>9</v>
      </c>
      <c r="E20" s="11">
        <v>9</v>
      </c>
      <c r="F20" s="11">
        <v>9</v>
      </c>
      <c r="G20" s="11">
        <v>18</v>
      </c>
      <c r="H20" s="11">
        <v>9</v>
      </c>
      <c r="I20" s="11">
        <v>9</v>
      </c>
      <c r="J20" s="11">
        <v>26</v>
      </c>
      <c r="K20" s="11">
        <v>9</v>
      </c>
      <c r="L20" s="11">
        <v>18</v>
      </c>
      <c r="M20" s="11">
        <v>9</v>
      </c>
      <c r="N20" s="11">
        <v>9</v>
      </c>
      <c r="O20" s="11">
        <v>9</v>
      </c>
      <c r="P20" s="11">
        <v>18</v>
      </c>
      <c r="Q20" s="11">
        <v>9</v>
      </c>
      <c r="R20" s="11">
        <v>18</v>
      </c>
      <c r="S20" s="11">
        <v>9</v>
      </c>
      <c r="T20" s="11">
        <v>18</v>
      </c>
      <c r="U20" s="11">
        <v>26</v>
      </c>
      <c r="V20" s="7"/>
    </row>
    <row r="22" spans="2:23" x14ac:dyDescent="0.25">
      <c r="B22">
        <v>7954</v>
      </c>
      <c r="C22">
        <v>18</v>
      </c>
      <c r="D22">
        <v>9</v>
      </c>
      <c r="E22">
        <v>9</v>
      </c>
      <c r="F22">
        <v>9</v>
      </c>
      <c r="G22">
        <v>9</v>
      </c>
      <c r="H22">
        <v>61</v>
      </c>
      <c r="I22">
        <v>9</v>
      </c>
      <c r="J22">
        <v>9</v>
      </c>
      <c r="K22">
        <v>18</v>
      </c>
      <c r="L22">
        <v>9</v>
      </c>
      <c r="M22">
        <v>61</v>
      </c>
      <c r="N22">
        <v>78</v>
      </c>
      <c r="O22">
        <v>44</v>
      </c>
      <c r="P22">
        <v>61</v>
      </c>
      <c r="Q22">
        <v>18</v>
      </c>
      <c r="R22">
        <v>9</v>
      </c>
      <c r="S22">
        <v>9</v>
      </c>
      <c r="T22">
        <v>1</v>
      </c>
    </row>
    <row r="23" spans="2:23" x14ac:dyDescent="0.25">
      <c r="B23">
        <v>7952</v>
      </c>
      <c r="C23">
        <v>18</v>
      </c>
      <c r="D23">
        <v>9</v>
      </c>
      <c r="E23">
        <v>9</v>
      </c>
      <c r="F23">
        <v>9</v>
      </c>
      <c r="G23">
        <v>18</v>
      </c>
      <c r="H23">
        <v>53</v>
      </c>
      <c r="I23">
        <v>9</v>
      </c>
      <c r="J23">
        <v>9</v>
      </c>
      <c r="K23">
        <v>18</v>
      </c>
      <c r="L23">
        <v>9</v>
      </c>
      <c r="M23">
        <v>61</v>
      </c>
      <c r="N23">
        <v>79</v>
      </c>
      <c r="O23">
        <v>18</v>
      </c>
      <c r="P23">
        <v>44</v>
      </c>
      <c r="Q23">
        <v>26</v>
      </c>
      <c r="R23">
        <v>35</v>
      </c>
      <c r="S23">
        <v>16</v>
      </c>
      <c r="T23">
        <v>9</v>
      </c>
      <c r="U23">
        <v>9</v>
      </c>
      <c r="V23">
        <v>1</v>
      </c>
    </row>
    <row r="24" spans="2:23" x14ac:dyDescent="0.25">
      <c r="B24">
        <v>7954</v>
      </c>
      <c r="C24">
        <v>18</v>
      </c>
      <c r="D24">
        <v>9</v>
      </c>
      <c r="E24">
        <v>9</v>
      </c>
      <c r="F24">
        <v>9</v>
      </c>
      <c r="G24">
        <v>9</v>
      </c>
      <c r="H24">
        <v>53</v>
      </c>
      <c r="I24">
        <v>9</v>
      </c>
      <c r="J24">
        <v>9</v>
      </c>
      <c r="K24">
        <v>18</v>
      </c>
      <c r="L24">
        <v>9</v>
      </c>
      <c r="M24">
        <v>61</v>
      </c>
      <c r="N24">
        <v>79</v>
      </c>
      <c r="O24">
        <v>18</v>
      </c>
      <c r="P24">
        <v>44</v>
      </c>
      <c r="Q24">
        <v>9</v>
      </c>
      <c r="R24">
        <v>18</v>
      </c>
      <c r="S24">
        <v>9</v>
      </c>
      <c r="T24">
        <v>18</v>
      </c>
      <c r="U24">
        <v>9</v>
      </c>
      <c r="V24">
        <v>9</v>
      </c>
      <c r="W24">
        <v>1</v>
      </c>
    </row>
    <row r="25" spans="2:23" x14ac:dyDescent="0.25">
      <c r="B25">
        <v>7959</v>
      </c>
      <c r="C25">
        <v>18</v>
      </c>
      <c r="D25">
        <v>9</v>
      </c>
      <c r="E25">
        <v>9</v>
      </c>
      <c r="F25">
        <v>9</v>
      </c>
      <c r="G25">
        <v>27</v>
      </c>
      <c r="H25">
        <v>44</v>
      </c>
      <c r="I25">
        <v>9</v>
      </c>
      <c r="J25">
        <v>9</v>
      </c>
      <c r="K25">
        <v>18</v>
      </c>
      <c r="L25">
        <v>9</v>
      </c>
      <c r="M25">
        <v>61</v>
      </c>
      <c r="N25">
        <v>78</v>
      </c>
      <c r="O25">
        <v>18</v>
      </c>
      <c r="P25">
        <v>44</v>
      </c>
      <c r="Q25">
        <v>26</v>
      </c>
      <c r="R25">
        <v>35</v>
      </c>
      <c r="S25">
        <v>18</v>
      </c>
      <c r="T25">
        <v>9</v>
      </c>
      <c r="U25">
        <v>9</v>
      </c>
      <c r="V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8EB3-418A-435C-9004-8FB116CEDB7D}">
  <dimension ref="C1:AW32"/>
  <sheetViews>
    <sheetView topLeftCell="A7" workbookViewId="0">
      <selection activeCell="Q7" sqref="Q7:T7"/>
    </sheetView>
  </sheetViews>
  <sheetFormatPr baseColWidth="10" defaultRowHeight="15" x14ac:dyDescent="0.25"/>
  <cols>
    <col min="1" max="1" width="5.42578125" customWidth="1"/>
    <col min="3" max="33" width="3.28515625" customWidth="1"/>
    <col min="34" max="50" width="3.42578125" customWidth="1"/>
  </cols>
  <sheetData>
    <row r="1" spans="3:48" x14ac:dyDescent="0.25">
      <c r="AD1" t="s">
        <v>108</v>
      </c>
    </row>
    <row r="2" spans="3:48" x14ac:dyDescent="0.25">
      <c r="AD2">
        <v>1</v>
      </c>
      <c r="AE2">
        <v>1</v>
      </c>
      <c r="AF2">
        <v>0</v>
      </c>
      <c r="AG2">
        <v>1</v>
      </c>
      <c r="AH2">
        <v>1</v>
      </c>
    </row>
    <row r="4" spans="3:48" x14ac:dyDescent="0.25">
      <c r="AD4" t="s">
        <v>106</v>
      </c>
    </row>
    <row r="5" spans="3:48" x14ac:dyDescent="0.25">
      <c r="C5" t="s">
        <v>37</v>
      </c>
      <c r="G5" s="203">
        <v>1</v>
      </c>
      <c r="H5" s="203">
        <v>1</v>
      </c>
      <c r="I5" s="203">
        <v>0</v>
      </c>
      <c r="J5" s="203">
        <v>1</v>
      </c>
      <c r="K5" s="203">
        <v>0</v>
      </c>
      <c r="L5" s="203">
        <v>1</v>
      </c>
      <c r="M5" s="203">
        <v>0</v>
      </c>
      <c r="N5" s="203">
        <v>0</v>
      </c>
      <c r="O5" s="203"/>
      <c r="P5" s="203"/>
      <c r="Q5" s="203">
        <v>1</v>
      </c>
      <c r="R5" s="203">
        <v>1</v>
      </c>
      <c r="S5" s="203">
        <v>1</v>
      </c>
      <c r="T5" s="203">
        <v>1</v>
      </c>
      <c r="U5" s="203">
        <v>0</v>
      </c>
      <c r="V5" s="203">
        <v>1</v>
      </c>
      <c r="W5" s="203">
        <v>0</v>
      </c>
      <c r="X5" s="203">
        <v>0</v>
      </c>
      <c r="Y5" s="203"/>
      <c r="Z5" s="203"/>
      <c r="AA5" s="203">
        <v>1</v>
      </c>
      <c r="AB5" s="203">
        <v>1</v>
      </c>
      <c r="AC5" s="203">
        <v>1</v>
      </c>
      <c r="AD5" s="203">
        <v>1</v>
      </c>
      <c r="AE5" s="203">
        <v>1</v>
      </c>
      <c r="AF5" s="203">
        <v>1</v>
      </c>
      <c r="AG5" s="203">
        <v>1</v>
      </c>
      <c r="AH5" s="203">
        <v>0</v>
      </c>
    </row>
    <row r="6" spans="3:48" x14ac:dyDescent="0.25">
      <c r="C6" t="s">
        <v>109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05">
        <v>1</v>
      </c>
      <c r="P6" s="105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 s="105">
        <v>1</v>
      </c>
      <c r="Z6" s="105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1</v>
      </c>
    </row>
    <row r="7" spans="3:48" x14ac:dyDescent="0.25">
      <c r="E7" s="92"/>
      <c r="F7" s="92"/>
      <c r="G7" s="183">
        <v>14</v>
      </c>
      <c r="H7" s="196"/>
      <c r="I7" s="196"/>
      <c r="J7" s="197"/>
      <c r="K7" s="186">
        <v>15</v>
      </c>
      <c r="L7" s="187"/>
      <c r="M7" s="187"/>
      <c r="N7" s="193"/>
      <c r="O7" s="146"/>
      <c r="P7" s="146"/>
      <c r="Q7" s="179">
        <v>4</v>
      </c>
      <c r="R7" s="179"/>
      <c r="S7" s="179"/>
      <c r="T7" s="179"/>
      <c r="U7" s="182">
        <v>15</v>
      </c>
      <c r="V7" s="182"/>
      <c r="W7" s="182"/>
      <c r="X7" s="182"/>
      <c r="Y7" s="146"/>
      <c r="Z7" s="146"/>
      <c r="AA7" s="179">
        <v>4</v>
      </c>
      <c r="AB7" s="179"/>
      <c r="AC7" s="179"/>
      <c r="AD7" s="179"/>
      <c r="AE7" s="182">
        <v>13</v>
      </c>
      <c r="AF7" s="182"/>
      <c r="AG7" s="182"/>
      <c r="AH7" s="182"/>
    </row>
    <row r="8" spans="3:48" x14ac:dyDescent="0.25">
      <c r="G8" s="186">
        <v>7</v>
      </c>
      <c r="H8" s="187"/>
      <c r="I8" s="187"/>
      <c r="J8" s="193"/>
      <c r="K8" s="186">
        <v>15</v>
      </c>
      <c r="L8" s="187"/>
      <c r="M8" s="187"/>
      <c r="N8" s="193"/>
      <c r="O8" s="92"/>
      <c r="P8" s="92"/>
      <c r="Q8" s="186">
        <v>2</v>
      </c>
      <c r="R8" s="187"/>
      <c r="S8" s="187"/>
      <c r="T8" s="193"/>
      <c r="U8" s="186">
        <v>15</v>
      </c>
      <c r="V8" s="187"/>
      <c r="W8" s="187"/>
      <c r="X8" s="193"/>
      <c r="Y8" s="92"/>
      <c r="Z8" s="92"/>
      <c r="AA8" s="186">
        <v>2</v>
      </c>
      <c r="AB8" s="187"/>
      <c r="AC8" s="187"/>
      <c r="AD8" s="193"/>
      <c r="AE8" s="186">
        <v>11</v>
      </c>
      <c r="AF8" s="187"/>
      <c r="AG8" s="187"/>
      <c r="AH8" s="193"/>
    </row>
    <row r="10" spans="3:48" x14ac:dyDescent="0.25">
      <c r="C10" s="2" t="s">
        <v>37</v>
      </c>
      <c r="D10" s="30"/>
      <c r="E10" s="105">
        <v>1</v>
      </c>
      <c r="F10" s="10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105">
        <v>1</v>
      </c>
      <c r="P10" s="105">
        <v>0</v>
      </c>
      <c r="Q10" s="201">
        <v>0</v>
      </c>
      <c r="R10" s="201">
        <v>1</v>
      </c>
      <c r="S10" s="201">
        <v>1</v>
      </c>
      <c r="T10" s="202">
        <v>0</v>
      </c>
      <c r="U10" s="140">
        <v>0</v>
      </c>
      <c r="V10" s="140">
        <v>1</v>
      </c>
      <c r="W10" s="140">
        <v>1</v>
      </c>
      <c r="X10" s="140">
        <v>0</v>
      </c>
      <c r="Y10" s="105">
        <v>1</v>
      </c>
      <c r="Z10" s="105">
        <v>0</v>
      </c>
      <c r="AA10" s="25">
        <v>0</v>
      </c>
      <c r="AB10" s="25">
        <v>0</v>
      </c>
      <c r="AC10" s="25">
        <v>0</v>
      </c>
      <c r="AD10" s="25">
        <v>1</v>
      </c>
      <c r="AE10" s="140">
        <v>1</v>
      </c>
      <c r="AF10" s="140">
        <v>0</v>
      </c>
      <c r="AG10" s="140">
        <v>1</v>
      </c>
      <c r="AH10" s="140">
        <v>1</v>
      </c>
      <c r="AI10" s="199"/>
      <c r="AJ10" s="198"/>
      <c r="AK10" s="198"/>
    </row>
    <row r="11" spans="3:48" x14ac:dyDescent="0.25">
      <c r="C11" s="2"/>
      <c r="D11" s="2"/>
      <c r="E11" s="92"/>
      <c r="F11" s="92"/>
      <c r="G11" s="183"/>
      <c r="H11" s="196"/>
      <c r="I11" s="196"/>
      <c r="J11" s="197"/>
      <c r="K11" s="186"/>
      <c r="L11" s="187"/>
      <c r="M11" s="187"/>
      <c r="N11" s="193"/>
      <c r="O11" s="146"/>
      <c r="P11" s="146"/>
      <c r="Q11" s="179">
        <v>6</v>
      </c>
      <c r="R11" s="179"/>
      <c r="S11" s="179"/>
      <c r="T11" s="179"/>
      <c r="U11" s="182">
        <v>6</v>
      </c>
      <c r="V11" s="182"/>
      <c r="W11" s="182"/>
      <c r="X11" s="182"/>
      <c r="Y11" s="146"/>
      <c r="Z11" s="146"/>
      <c r="AA11" s="179">
        <v>8</v>
      </c>
      <c r="AB11" s="179"/>
      <c r="AC11" s="179"/>
      <c r="AD11" s="179"/>
      <c r="AE11" s="182">
        <v>13</v>
      </c>
      <c r="AF11" s="182"/>
      <c r="AG11" s="182"/>
      <c r="AH11" s="182"/>
    </row>
    <row r="12" spans="3:48" x14ac:dyDescent="0.25">
      <c r="G12" s="186"/>
      <c r="H12" s="187"/>
      <c r="I12" s="187"/>
      <c r="J12" s="193"/>
      <c r="K12" s="186"/>
      <c r="L12" s="187"/>
      <c r="M12" s="187"/>
      <c r="N12" s="193"/>
      <c r="O12" s="92"/>
      <c r="P12" s="92"/>
      <c r="Q12" s="186">
        <v>6</v>
      </c>
      <c r="R12" s="187"/>
      <c r="S12" s="187"/>
      <c r="T12" s="193"/>
      <c r="U12" s="186">
        <v>6</v>
      </c>
      <c r="V12" s="187"/>
      <c r="W12" s="187"/>
      <c r="X12" s="193"/>
      <c r="Y12" s="92"/>
      <c r="Z12" s="92"/>
      <c r="AA12" s="186">
        <v>1</v>
      </c>
      <c r="AB12" s="187"/>
      <c r="AC12" s="187"/>
      <c r="AD12" s="193"/>
      <c r="AE12" s="186">
        <v>11</v>
      </c>
      <c r="AF12" s="187"/>
      <c r="AG12" s="187"/>
      <c r="AH12" s="193"/>
    </row>
    <row r="14" spans="3:48" x14ac:dyDescent="0.25">
      <c r="X14" s="180">
        <v>55398</v>
      </c>
      <c r="Y14" s="180"/>
      <c r="Z14" s="180"/>
    </row>
    <row r="16" spans="3:48" x14ac:dyDescent="0.25">
      <c r="C16" t="s">
        <v>102</v>
      </c>
      <c r="G16" s="203">
        <v>0</v>
      </c>
      <c r="H16" s="203">
        <v>1</v>
      </c>
      <c r="I16" s="203">
        <v>0</v>
      </c>
      <c r="J16" s="203">
        <v>0</v>
      </c>
      <c r="K16" s="203">
        <v>1</v>
      </c>
      <c r="L16" s="203">
        <v>1</v>
      </c>
      <c r="M16" s="203">
        <v>0</v>
      </c>
      <c r="N16" s="203">
        <v>0</v>
      </c>
      <c r="O16" s="204">
        <v>0</v>
      </c>
      <c r="P16" s="204">
        <v>1</v>
      </c>
      <c r="Q16" s="203">
        <v>1</v>
      </c>
      <c r="R16" s="203">
        <v>0</v>
      </c>
      <c r="S16" s="203">
        <v>1</v>
      </c>
      <c r="T16" s="203">
        <v>0</v>
      </c>
      <c r="U16" s="203">
        <v>0</v>
      </c>
      <c r="V16" s="203">
        <v>1</v>
      </c>
      <c r="W16" s="203">
        <v>1</v>
      </c>
      <c r="X16" s="203">
        <v>1</v>
      </c>
      <c r="Y16" s="204">
        <v>0</v>
      </c>
      <c r="Z16" s="204">
        <v>1</v>
      </c>
      <c r="AA16" s="203">
        <v>1</v>
      </c>
      <c r="AB16" s="203">
        <v>0</v>
      </c>
      <c r="AC16" s="203">
        <v>1</v>
      </c>
      <c r="AD16" s="203">
        <v>1</v>
      </c>
      <c r="AE16" s="203">
        <v>1</v>
      </c>
      <c r="AF16" s="203">
        <v>0</v>
      </c>
      <c r="AG16" s="203">
        <v>1</v>
      </c>
      <c r="AH16" s="203">
        <v>1</v>
      </c>
      <c r="AL16" s="180" t="s">
        <v>114</v>
      </c>
      <c r="AM16" s="180"/>
      <c r="AN16" s="180"/>
      <c r="AO16" s="180"/>
      <c r="AP16" s="180"/>
      <c r="AS16" s="180" t="s">
        <v>115</v>
      </c>
      <c r="AT16" s="180"/>
      <c r="AU16" s="180"/>
      <c r="AV16" s="180"/>
    </row>
    <row r="17" spans="3:49" x14ac:dyDescent="0.25">
      <c r="C17" t="s">
        <v>109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0</v>
      </c>
      <c r="N17">
        <v>1</v>
      </c>
      <c r="O17" s="146">
        <v>1</v>
      </c>
      <c r="P17" s="146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 s="146">
        <v>1</v>
      </c>
      <c r="Z17" s="146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0</v>
      </c>
      <c r="AL17" s="180">
        <v>10011001010</v>
      </c>
      <c r="AM17" s="180"/>
      <c r="AN17" s="180"/>
      <c r="AO17" s="180"/>
      <c r="AP17" s="180"/>
      <c r="AS17" s="180">
        <v>11110111011</v>
      </c>
      <c r="AT17" s="180"/>
      <c r="AU17" s="180"/>
      <c r="AV17" s="180"/>
    </row>
    <row r="18" spans="3:49" x14ac:dyDescent="0.25">
      <c r="E18" s="92"/>
      <c r="F18" s="92"/>
      <c r="G18" s="183">
        <v>11</v>
      </c>
      <c r="H18" s="196"/>
      <c r="I18" s="196"/>
      <c r="J18" s="197"/>
      <c r="K18" s="186">
        <v>11</v>
      </c>
      <c r="L18" s="187"/>
      <c r="M18" s="187"/>
      <c r="N18" s="193"/>
      <c r="O18" s="146"/>
      <c r="P18" s="146"/>
      <c r="Q18" s="179">
        <v>7</v>
      </c>
      <c r="R18" s="179"/>
      <c r="S18" s="179"/>
      <c r="T18" s="179"/>
      <c r="U18" s="182">
        <v>10</v>
      </c>
      <c r="V18" s="182"/>
      <c r="W18" s="182"/>
      <c r="X18" s="182"/>
      <c r="Y18" s="146"/>
      <c r="Z18" s="146"/>
      <c r="AA18" s="179">
        <v>12</v>
      </c>
      <c r="AB18" s="179"/>
      <c r="AC18" s="179"/>
      <c r="AD18" s="179"/>
      <c r="AE18" s="182">
        <v>4</v>
      </c>
      <c r="AF18" s="182"/>
      <c r="AG18" s="182"/>
      <c r="AH18" s="182"/>
      <c r="AL18" s="180"/>
      <c r="AM18" s="180"/>
      <c r="AN18" s="180"/>
      <c r="AO18" s="180"/>
      <c r="AP18" s="180"/>
      <c r="AS18" s="180"/>
      <c r="AT18" s="180"/>
      <c r="AU18" s="180"/>
      <c r="AV18" s="180"/>
    </row>
    <row r="19" spans="3:49" x14ac:dyDescent="0.25">
      <c r="G19" s="206">
        <v>13</v>
      </c>
      <c r="H19" s="207"/>
      <c r="I19" s="207"/>
      <c r="J19" s="208"/>
      <c r="K19" s="206">
        <v>13</v>
      </c>
      <c r="L19" s="207"/>
      <c r="M19" s="207"/>
      <c r="N19" s="208"/>
      <c r="O19" s="209"/>
      <c r="P19" s="209"/>
      <c r="Q19" s="206">
        <v>14</v>
      </c>
      <c r="R19" s="207"/>
      <c r="S19" s="207"/>
      <c r="T19" s="208"/>
      <c r="U19" s="206">
        <v>5</v>
      </c>
      <c r="V19" s="207"/>
      <c r="W19" s="207"/>
      <c r="X19" s="208"/>
      <c r="Y19" s="209"/>
      <c r="Z19" s="209"/>
      <c r="AA19" s="206">
        <v>3</v>
      </c>
      <c r="AB19" s="207"/>
      <c r="AC19" s="207"/>
      <c r="AD19" s="208"/>
      <c r="AE19" s="206">
        <v>2</v>
      </c>
      <c r="AF19" s="207"/>
      <c r="AG19" s="207"/>
      <c r="AH19" s="208"/>
      <c r="AL19" s="180"/>
      <c r="AM19" s="180"/>
      <c r="AN19" s="180"/>
      <c r="AO19" s="180"/>
      <c r="AP19" s="180"/>
      <c r="AS19" s="180"/>
      <c r="AT19" s="180"/>
      <c r="AU19" s="180"/>
      <c r="AV19" s="180"/>
    </row>
    <row r="20" spans="3:49" x14ac:dyDescent="0.25">
      <c r="AL20">
        <v>1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0</v>
      </c>
    </row>
    <row r="21" spans="3:49" x14ac:dyDescent="0.25">
      <c r="C21" s="2">
        <v>5</v>
      </c>
      <c r="D21" s="2"/>
      <c r="E21" s="105">
        <v>1</v>
      </c>
      <c r="F21" s="10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105">
        <v>1</v>
      </c>
      <c r="P21" s="105">
        <v>0</v>
      </c>
      <c r="Q21" s="201">
        <v>0</v>
      </c>
      <c r="R21" s="201">
        <v>0</v>
      </c>
      <c r="S21" s="201">
        <v>0</v>
      </c>
      <c r="T21" s="202">
        <v>1</v>
      </c>
      <c r="U21" s="140">
        <v>0</v>
      </c>
      <c r="V21" s="140">
        <v>1</v>
      </c>
      <c r="W21" s="140">
        <v>1</v>
      </c>
      <c r="X21" s="140">
        <v>1</v>
      </c>
      <c r="Y21" s="149">
        <v>1</v>
      </c>
      <c r="Z21" s="105">
        <v>0</v>
      </c>
      <c r="AA21" s="25">
        <v>1</v>
      </c>
      <c r="AB21" s="25">
        <v>0</v>
      </c>
      <c r="AC21" s="25">
        <v>1</v>
      </c>
      <c r="AD21" s="31">
        <v>0</v>
      </c>
      <c r="AE21" s="140">
        <v>0</v>
      </c>
      <c r="AF21" s="140">
        <v>0</v>
      </c>
      <c r="AG21" s="140">
        <v>0</v>
      </c>
      <c r="AH21" s="140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1</v>
      </c>
      <c r="AW21">
        <v>0</v>
      </c>
    </row>
    <row r="22" spans="3:49" x14ac:dyDescent="0.25">
      <c r="E22" s="92"/>
      <c r="F22" s="92"/>
      <c r="G22" s="183">
        <v>0</v>
      </c>
      <c r="H22" s="196"/>
      <c r="I22" s="196"/>
      <c r="J22" s="197"/>
      <c r="K22" s="186">
        <v>0</v>
      </c>
      <c r="L22" s="187"/>
      <c r="M22" s="187"/>
      <c r="N22" s="193"/>
      <c r="O22" s="146"/>
      <c r="P22" s="146"/>
      <c r="Q22" s="179">
        <v>8</v>
      </c>
      <c r="R22" s="179">
        <v>4</v>
      </c>
      <c r="S22" s="179"/>
      <c r="T22" s="179"/>
      <c r="U22" s="182">
        <v>14</v>
      </c>
      <c r="V22" s="182">
        <v>15</v>
      </c>
      <c r="W22" s="182"/>
      <c r="X22" s="182"/>
      <c r="Y22" s="146"/>
      <c r="Z22" s="146"/>
      <c r="AA22" s="179">
        <v>5</v>
      </c>
      <c r="AB22" s="179">
        <v>2</v>
      </c>
      <c r="AC22" s="179"/>
      <c r="AD22" s="179"/>
      <c r="AE22" s="182">
        <v>0</v>
      </c>
      <c r="AF22" s="182">
        <v>0</v>
      </c>
      <c r="AG22" s="182"/>
      <c r="AH22" s="182"/>
      <c r="AL22" s="200">
        <v>1</v>
      </c>
      <c r="AM22" s="200">
        <v>0</v>
      </c>
      <c r="AN22" s="200">
        <v>0</v>
      </c>
      <c r="AO22" s="200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200">
        <v>0</v>
      </c>
      <c r="AW22" s="200">
        <v>1</v>
      </c>
    </row>
    <row r="23" spans="3:49" x14ac:dyDescent="0.25">
      <c r="G23" s="206"/>
      <c r="H23" s="207"/>
      <c r="I23" s="207"/>
      <c r="J23" s="208"/>
      <c r="K23" s="206"/>
      <c r="L23" s="207"/>
      <c r="M23" s="207"/>
      <c r="N23" s="208"/>
      <c r="O23" s="209"/>
      <c r="P23" s="209"/>
      <c r="Q23" s="206">
        <v>1</v>
      </c>
      <c r="R23" s="207"/>
      <c r="S23" s="207"/>
      <c r="T23" s="208"/>
      <c r="U23" s="206">
        <v>7</v>
      </c>
      <c r="V23" s="207"/>
      <c r="W23" s="207"/>
      <c r="X23" s="208"/>
      <c r="Y23" s="209"/>
      <c r="Z23" s="209"/>
      <c r="AA23" s="206">
        <v>10</v>
      </c>
      <c r="AB23" s="207"/>
      <c r="AC23" s="207"/>
      <c r="AD23" s="208"/>
      <c r="AE23" s="206">
        <v>0</v>
      </c>
      <c r="AF23" s="207"/>
      <c r="AG23" s="207"/>
      <c r="AH23" s="208"/>
    </row>
    <row r="25" spans="3:49" x14ac:dyDescent="0.25">
      <c r="Y25" s="180">
        <v>1512</v>
      </c>
      <c r="Z25" s="180"/>
      <c r="AA25" s="180"/>
    </row>
    <row r="26" spans="3:49" x14ac:dyDescent="0.25">
      <c r="C26" t="s">
        <v>113</v>
      </c>
    </row>
    <row r="28" spans="3:49" x14ac:dyDescent="0.25"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 s="105">
        <v>1</v>
      </c>
      <c r="P28" s="105">
        <v>0</v>
      </c>
      <c r="Q28" s="200">
        <v>1</v>
      </c>
      <c r="R28" s="200">
        <v>0</v>
      </c>
      <c r="S28" s="200">
        <v>0</v>
      </c>
      <c r="T28" s="200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 s="200">
        <v>0</v>
      </c>
      <c r="AB28" s="200">
        <v>0</v>
      </c>
      <c r="AC28" s="200">
        <v>0</v>
      </c>
      <c r="AD28" s="200">
        <v>1</v>
      </c>
      <c r="AL28" s="180">
        <v>5174615</v>
      </c>
      <c r="AM28" s="180"/>
      <c r="AN28" s="180"/>
      <c r="AO28" s="180"/>
      <c r="AP28" s="180"/>
      <c r="AQ28" s="180">
        <v>5173777</v>
      </c>
      <c r="AR28" s="180"/>
      <c r="AS28" s="180"/>
      <c r="AT28" s="180"/>
      <c r="AU28" s="180"/>
      <c r="AV28" s="2"/>
    </row>
    <row r="29" spans="3:49" x14ac:dyDescent="0.25">
      <c r="AL29" s="205" t="s">
        <v>116</v>
      </c>
      <c r="AM29" s="205"/>
      <c r="AN29" s="205"/>
      <c r="AO29" s="205"/>
      <c r="AQ29" s="180" t="s">
        <v>117</v>
      </c>
      <c r="AR29" s="180"/>
      <c r="AS29" s="180"/>
      <c r="AT29" s="180"/>
      <c r="AU29" s="180"/>
    </row>
    <row r="32" spans="3:49" x14ac:dyDescent="0.25"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</row>
  </sheetData>
  <mergeCells count="62">
    <mergeCell ref="AL16:AP16"/>
    <mergeCell ref="AS16:AV16"/>
    <mergeCell ref="AL28:AP28"/>
    <mergeCell ref="AL29:AO29"/>
    <mergeCell ref="AQ28:AU28"/>
    <mergeCell ref="AQ29:AU29"/>
    <mergeCell ref="AL17:AP17"/>
    <mergeCell ref="AL18:AP18"/>
    <mergeCell ref="AL19:AP19"/>
    <mergeCell ref="AS17:AV17"/>
    <mergeCell ref="AS18:AV18"/>
    <mergeCell ref="AS19:AV19"/>
    <mergeCell ref="AE12:AH12"/>
    <mergeCell ref="G8:J8"/>
    <mergeCell ref="K8:N8"/>
    <mergeCell ref="Q8:T8"/>
    <mergeCell ref="U8:X8"/>
    <mergeCell ref="AA8:AD8"/>
    <mergeCell ref="AE8:AH8"/>
    <mergeCell ref="G12:J12"/>
    <mergeCell ref="K12:N12"/>
    <mergeCell ref="Q12:T12"/>
    <mergeCell ref="U12:X12"/>
    <mergeCell ref="AA12:AD12"/>
    <mergeCell ref="G23:J23"/>
    <mergeCell ref="K23:N23"/>
    <mergeCell ref="G19:J19"/>
    <mergeCell ref="K19:N19"/>
    <mergeCell ref="Q19:T19"/>
    <mergeCell ref="Y25:AA25"/>
    <mergeCell ref="X14:Z14"/>
    <mergeCell ref="AE23:AH23"/>
    <mergeCell ref="AA23:AD23"/>
    <mergeCell ref="Q23:T23"/>
    <mergeCell ref="U23:X23"/>
    <mergeCell ref="U19:X19"/>
    <mergeCell ref="AA19:AD19"/>
    <mergeCell ref="AE19:AH19"/>
    <mergeCell ref="G22:J22"/>
    <mergeCell ref="K22:N22"/>
    <mergeCell ref="Q22:T22"/>
    <mergeCell ref="U22:X22"/>
    <mergeCell ref="AA22:AD22"/>
    <mergeCell ref="AE22:AH22"/>
    <mergeCell ref="G18:J18"/>
    <mergeCell ref="K18:N18"/>
    <mergeCell ref="Q18:T18"/>
    <mergeCell ref="U18:X18"/>
    <mergeCell ref="AA18:AD18"/>
    <mergeCell ref="AE18:AH18"/>
    <mergeCell ref="AE11:AH11"/>
    <mergeCell ref="Q11:T11"/>
    <mergeCell ref="U11:X11"/>
    <mergeCell ref="AA11:AD11"/>
    <mergeCell ref="K11:N11"/>
    <mergeCell ref="G11:J11"/>
    <mergeCell ref="G7:J7"/>
    <mergeCell ref="K7:N7"/>
    <mergeCell ref="Q7:T7"/>
    <mergeCell ref="U7:X7"/>
    <mergeCell ref="AA7:AD7"/>
    <mergeCell ref="AE7:AH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0A6A-81C7-451E-B44C-F8782F351BE2}">
  <dimension ref="C1:AS16"/>
  <sheetViews>
    <sheetView workbookViewId="0">
      <selection activeCell="Y13" sqref="Y13"/>
    </sheetView>
  </sheetViews>
  <sheetFormatPr baseColWidth="10" defaultRowHeight="15" x14ac:dyDescent="0.25"/>
  <cols>
    <col min="1" max="1" width="5.42578125" customWidth="1"/>
    <col min="3" max="33" width="3.28515625" customWidth="1"/>
    <col min="34" max="50" width="3.42578125" customWidth="1"/>
  </cols>
  <sheetData>
    <row r="1" spans="3:45" x14ac:dyDescent="0.25">
      <c r="AD1" t="s">
        <v>108</v>
      </c>
    </row>
    <row r="2" spans="3:45" x14ac:dyDescent="0.25">
      <c r="AD2">
        <v>1</v>
      </c>
      <c r="AE2">
        <v>1</v>
      </c>
      <c r="AF2">
        <v>0</v>
      </c>
      <c r="AG2">
        <v>1</v>
      </c>
      <c r="AH2">
        <v>1</v>
      </c>
    </row>
    <row r="4" spans="3:45" x14ac:dyDescent="0.25">
      <c r="G4" t="s">
        <v>112</v>
      </c>
      <c r="AD4" t="s">
        <v>106</v>
      </c>
    </row>
    <row r="7" spans="3:45" x14ac:dyDescent="0.25"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1</v>
      </c>
    </row>
    <row r="8" spans="3:45" x14ac:dyDescent="0.25">
      <c r="C8" s="2" t="s">
        <v>37</v>
      </c>
      <c r="D8" s="30"/>
      <c r="E8" s="105">
        <v>1</v>
      </c>
      <c r="F8" s="105">
        <v>0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105">
        <v>1</v>
      </c>
      <c r="P8" s="105">
        <v>0</v>
      </c>
      <c r="Q8" s="201">
        <v>0</v>
      </c>
      <c r="R8" s="201">
        <v>0</v>
      </c>
      <c r="S8" s="201">
        <v>0</v>
      </c>
      <c r="T8" s="202">
        <v>1</v>
      </c>
      <c r="U8" s="140">
        <v>0</v>
      </c>
      <c r="V8" s="140">
        <v>0</v>
      </c>
      <c r="W8" s="140">
        <v>0</v>
      </c>
      <c r="X8" s="140">
        <v>0</v>
      </c>
      <c r="Y8" s="105">
        <v>1</v>
      </c>
      <c r="Z8" s="105">
        <v>0</v>
      </c>
      <c r="AA8" s="25">
        <v>0</v>
      </c>
      <c r="AB8" s="25">
        <v>0</v>
      </c>
      <c r="AC8" s="25">
        <v>0</v>
      </c>
      <c r="AD8" s="25">
        <v>1</v>
      </c>
      <c r="AE8" s="25">
        <v>0</v>
      </c>
      <c r="AF8" s="25">
        <v>0</v>
      </c>
      <c r="AG8" s="25">
        <v>0</v>
      </c>
      <c r="AH8" s="147">
        <v>0</v>
      </c>
      <c r="AI8" s="199">
        <v>1</v>
      </c>
      <c r="AJ8" s="198">
        <v>0</v>
      </c>
      <c r="AK8" s="198"/>
    </row>
    <row r="9" spans="3:45" x14ac:dyDescent="0.25">
      <c r="C9" s="2"/>
      <c r="D9" s="2"/>
      <c r="E9" s="92"/>
      <c r="F9" s="92"/>
      <c r="G9" s="183"/>
      <c r="H9" s="196"/>
      <c r="I9" s="196"/>
      <c r="J9" s="197"/>
      <c r="K9" s="186"/>
      <c r="L9" s="187"/>
      <c r="M9" s="187"/>
      <c r="N9" s="193"/>
      <c r="O9" s="146"/>
      <c r="P9" s="146"/>
      <c r="Q9" s="179"/>
      <c r="R9" s="179"/>
      <c r="S9" s="179"/>
      <c r="T9" s="179"/>
      <c r="U9" s="182"/>
      <c r="V9" s="182"/>
      <c r="W9" s="182"/>
      <c r="X9" s="182"/>
      <c r="Y9" s="146"/>
      <c r="Z9" s="146"/>
      <c r="AA9" s="179"/>
      <c r="AB9" s="179"/>
      <c r="AC9" s="179"/>
      <c r="AD9" s="179"/>
      <c r="AE9" s="182"/>
      <c r="AF9" s="182"/>
      <c r="AG9" s="182"/>
      <c r="AH9" s="182"/>
    </row>
    <row r="11" spans="3:45" x14ac:dyDescent="0.25">
      <c r="E11">
        <v>9</v>
      </c>
      <c r="J11">
        <v>9</v>
      </c>
      <c r="O11">
        <v>9</v>
      </c>
      <c r="T11">
        <v>9</v>
      </c>
      <c r="Y11">
        <v>9</v>
      </c>
      <c r="AD11">
        <v>9</v>
      </c>
      <c r="AI11">
        <v>9</v>
      </c>
    </row>
    <row r="12" spans="3:45" x14ac:dyDescent="0.25">
      <c r="F12">
        <v>9</v>
      </c>
      <c r="G12" s="180">
        <v>25</v>
      </c>
      <c r="H12" s="180"/>
      <c r="I12" s="180"/>
      <c r="K12" s="180">
        <v>34</v>
      </c>
      <c r="L12" s="180"/>
      <c r="M12" s="180"/>
      <c r="N12" s="180"/>
      <c r="P12" s="180">
        <v>34</v>
      </c>
      <c r="Q12" s="180"/>
      <c r="R12" s="180"/>
      <c r="S12" s="180"/>
      <c r="U12" s="180">
        <v>34</v>
      </c>
      <c r="V12" s="180"/>
      <c r="W12" s="180"/>
      <c r="X12" s="180"/>
      <c r="Z12" s="180">
        <v>34</v>
      </c>
      <c r="AA12" s="180"/>
      <c r="AB12" s="180"/>
      <c r="AC12" s="180"/>
      <c r="AD12">
        <v>9</v>
      </c>
      <c r="AE12" s="180">
        <v>34</v>
      </c>
      <c r="AF12" s="180"/>
      <c r="AG12" s="180"/>
      <c r="AH12" s="180"/>
    </row>
    <row r="15" spans="3:45" x14ac:dyDescent="0.25">
      <c r="D15" t="s">
        <v>111</v>
      </c>
    </row>
    <row r="16" spans="3:45" x14ac:dyDescent="0.25">
      <c r="C16" t="s">
        <v>110</v>
      </c>
    </row>
  </sheetData>
  <mergeCells count="12">
    <mergeCell ref="AE12:AH12"/>
    <mergeCell ref="G12:I12"/>
    <mergeCell ref="K12:N12"/>
    <mergeCell ref="P12:S12"/>
    <mergeCell ref="U12:X12"/>
    <mergeCell ref="Z12:AC12"/>
    <mergeCell ref="G9:J9"/>
    <mergeCell ref="K9:N9"/>
    <mergeCell ref="Q9:T9"/>
    <mergeCell ref="U9:X9"/>
    <mergeCell ref="AA9:AD9"/>
    <mergeCell ref="AE9:A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FF71-31E8-4B96-BE08-BD6E99828B04}">
  <dimension ref="A1:IC108"/>
  <sheetViews>
    <sheetView topLeftCell="A16" workbookViewId="0">
      <selection activeCell="AD28" sqref="AD28:AJ29"/>
    </sheetView>
  </sheetViews>
  <sheetFormatPr baseColWidth="10" defaultColWidth="3.7109375" defaultRowHeight="15" x14ac:dyDescent="0.25"/>
  <cols>
    <col min="1" max="40" width="3.7109375" style="7"/>
    <col min="41" max="41" width="4" style="7" bestFit="1" customWidth="1"/>
    <col min="42" max="43" width="9.42578125" style="7" bestFit="1" customWidth="1"/>
    <col min="44" max="44" width="7.7109375" style="7" customWidth="1"/>
    <col min="45" max="45" width="9.42578125" style="7" bestFit="1" customWidth="1"/>
    <col min="46" max="125" width="3.7109375" style="7"/>
    <col min="126" max="127" width="3.7109375" style="7" customWidth="1"/>
    <col min="128" max="16384" width="3.7109375" style="7"/>
  </cols>
  <sheetData>
    <row r="1" spans="1:237" x14ac:dyDescent="0.25"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</row>
    <row r="2" spans="1:237" ht="15.75" thickBot="1" x14ac:dyDescent="0.3">
      <c r="A2" s="16"/>
      <c r="B2" s="16"/>
      <c r="C2" s="16">
        <v>1</v>
      </c>
      <c r="D2" s="16"/>
      <c r="E2" s="16">
        <v>2</v>
      </c>
      <c r="F2" s="16"/>
      <c r="G2" s="16">
        <v>3</v>
      </c>
      <c r="H2" s="16"/>
      <c r="I2" s="16">
        <v>4</v>
      </c>
      <c r="J2" s="16"/>
      <c r="K2" s="16">
        <v>5</v>
      </c>
      <c r="L2" s="16"/>
      <c r="M2" s="16">
        <v>6</v>
      </c>
      <c r="N2" s="16"/>
      <c r="O2" s="16">
        <v>7</v>
      </c>
      <c r="P2" s="16"/>
      <c r="Q2" s="16">
        <v>8</v>
      </c>
      <c r="R2" s="16"/>
      <c r="S2" s="16">
        <v>9</v>
      </c>
      <c r="T2" s="16"/>
      <c r="U2" s="16">
        <v>10</v>
      </c>
      <c r="V2" s="16"/>
      <c r="W2" s="16">
        <v>11</v>
      </c>
      <c r="X2" s="16"/>
      <c r="Y2" s="16">
        <v>12</v>
      </c>
      <c r="Z2" s="16"/>
      <c r="AA2" s="16">
        <v>13</v>
      </c>
      <c r="AB2" s="16"/>
      <c r="AC2" s="16">
        <v>14</v>
      </c>
      <c r="AD2" s="16"/>
      <c r="AE2" s="16">
        <v>15</v>
      </c>
      <c r="AF2" s="16"/>
      <c r="AG2" s="16">
        <v>16</v>
      </c>
      <c r="AH2" s="16"/>
      <c r="AI2" s="16">
        <v>17</v>
      </c>
      <c r="AJ2" s="16"/>
      <c r="AK2" s="16">
        <v>18</v>
      </c>
      <c r="AL2" s="16"/>
      <c r="AM2" s="16">
        <v>19</v>
      </c>
      <c r="AN2" s="16"/>
      <c r="AO2" s="8"/>
      <c r="AP2" s="8"/>
      <c r="AQ2" s="8"/>
      <c r="AR2" s="8"/>
    </row>
    <row r="3" spans="1:237" x14ac:dyDescent="0.25">
      <c r="A3" s="7">
        <v>7955</v>
      </c>
      <c r="B3"/>
      <c r="C3" s="3">
        <v>9</v>
      </c>
      <c r="D3"/>
      <c r="E3" s="3">
        <v>9</v>
      </c>
      <c r="F3"/>
      <c r="G3" s="3">
        <v>9</v>
      </c>
      <c r="H3"/>
      <c r="I3" s="3">
        <v>18</v>
      </c>
      <c r="J3" s="14"/>
      <c r="K3" s="33">
        <v>9</v>
      </c>
      <c r="L3" s="15"/>
      <c r="M3" s="3">
        <v>9</v>
      </c>
      <c r="N3"/>
      <c r="O3" s="3">
        <v>26</v>
      </c>
      <c r="P3"/>
      <c r="Q3" s="3">
        <v>9</v>
      </c>
      <c r="R3"/>
      <c r="S3" s="3">
        <v>18</v>
      </c>
      <c r="T3"/>
      <c r="U3" s="3">
        <v>9</v>
      </c>
      <c r="V3"/>
      <c r="W3" s="3">
        <v>9</v>
      </c>
      <c r="X3"/>
      <c r="Y3" s="3">
        <v>9</v>
      </c>
      <c r="Z3"/>
      <c r="AA3" s="3">
        <v>18</v>
      </c>
      <c r="AB3"/>
      <c r="AC3" s="17">
        <v>9</v>
      </c>
      <c r="AD3"/>
      <c r="AE3" s="3">
        <v>26</v>
      </c>
      <c r="AF3"/>
      <c r="AG3" s="3">
        <v>18</v>
      </c>
      <c r="AH3"/>
      <c r="AI3" s="3">
        <v>26</v>
      </c>
      <c r="AQ3" s="7">
        <f>SUM(B3:AC4)</f>
        <v>531</v>
      </c>
      <c r="AS3" s="7" t="s">
        <v>19</v>
      </c>
      <c r="AT3" s="7">
        <v>30</v>
      </c>
      <c r="AU3" s="7">
        <f>AQ3+AT3</f>
        <v>561</v>
      </c>
    </row>
    <row r="4" spans="1:237" x14ac:dyDescent="0.25">
      <c r="B4" s="7">
        <v>18</v>
      </c>
      <c r="D4" s="7">
        <v>9</v>
      </c>
      <c r="F4" s="7">
        <v>9</v>
      </c>
      <c r="H4" s="7">
        <v>9</v>
      </c>
      <c r="J4" s="34">
        <v>9</v>
      </c>
      <c r="L4" s="35">
        <v>61</v>
      </c>
      <c r="N4" s="7">
        <v>9</v>
      </c>
      <c r="P4" s="7">
        <v>9</v>
      </c>
      <c r="R4" s="7">
        <v>18</v>
      </c>
      <c r="T4" s="7">
        <v>9</v>
      </c>
      <c r="V4" s="7">
        <v>61</v>
      </c>
      <c r="X4" s="7">
        <v>78</v>
      </c>
      <c r="Z4" s="7">
        <v>18</v>
      </c>
      <c r="AB4" s="7">
        <v>44</v>
      </c>
      <c r="AC4" s="18"/>
      <c r="AD4" s="7">
        <v>61</v>
      </c>
      <c r="AF4" s="7">
        <v>18</v>
      </c>
      <c r="AH4" s="7">
        <v>9</v>
      </c>
      <c r="AJ4" s="7">
        <v>9</v>
      </c>
    </row>
    <row r="5" spans="1:237" x14ac:dyDescent="0.25">
      <c r="A5" s="7">
        <v>7958</v>
      </c>
      <c r="B5" s="2"/>
      <c r="C5" s="6">
        <v>9</v>
      </c>
      <c r="D5" s="2"/>
      <c r="E5" s="6">
        <v>9</v>
      </c>
      <c r="F5" s="2"/>
      <c r="G5" s="6">
        <v>9</v>
      </c>
      <c r="H5" s="2"/>
      <c r="I5" s="6">
        <v>18</v>
      </c>
      <c r="J5" s="36"/>
      <c r="K5" s="6">
        <v>9</v>
      </c>
      <c r="L5" s="37"/>
      <c r="M5" s="6">
        <v>9</v>
      </c>
      <c r="N5" s="2"/>
      <c r="O5" s="6">
        <v>26</v>
      </c>
      <c r="P5" s="2"/>
      <c r="Q5" s="6">
        <v>9</v>
      </c>
      <c r="R5" s="2"/>
      <c r="S5" s="6">
        <v>18</v>
      </c>
      <c r="T5" s="2"/>
      <c r="U5" s="6">
        <v>9</v>
      </c>
      <c r="V5" s="2"/>
      <c r="W5" s="6">
        <v>9</v>
      </c>
      <c r="X5" s="2"/>
      <c r="Y5" s="6">
        <v>9</v>
      </c>
      <c r="Z5" s="2"/>
      <c r="AA5" s="6">
        <v>18</v>
      </c>
      <c r="AB5" s="2"/>
      <c r="AC5" s="19">
        <v>9</v>
      </c>
      <c r="AD5" s="2"/>
      <c r="AE5" s="6">
        <v>9</v>
      </c>
      <c r="AF5" s="2"/>
      <c r="AG5" s="6">
        <v>18</v>
      </c>
      <c r="AH5" s="2"/>
      <c r="AI5" s="6">
        <v>18</v>
      </c>
      <c r="AJ5" s="2"/>
      <c r="AK5" s="6">
        <v>27</v>
      </c>
      <c r="AQ5" s="7">
        <v>631</v>
      </c>
    </row>
    <row r="6" spans="1:237" x14ac:dyDescent="0.25">
      <c r="B6" s="7">
        <v>18</v>
      </c>
      <c r="D6" s="7">
        <v>9</v>
      </c>
      <c r="F6" s="7">
        <v>9</v>
      </c>
      <c r="H6" s="7">
        <v>9</v>
      </c>
      <c r="J6" s="34">
        <v>18</v>
      </c>
      <c r="L6" s="35">
        <v>52</v>
      </c>
      <c r="N6" s="7">
        <v>9</v>
      </c>
      <c r="P6" s="7">
        <v>9</v>
      </c>
      <c r="R6" s="7">
        <v>18</v>
      </c>
      <c r="T6" s="7">
        <v>9</v>
      </c>
      <c r="V6" s="7">
        <v>61</v>
      </c>
      <c r="X6" s="7">
        <v>79</v>
      </c>
      <c r="Z6" s="7">
        <v>18</v>
      </c>
      <c r="AB6" s="7">
        <v>44</v>
      </c>
      <c r="AC6" s="18"/>
      <c r="AD6" s="7">
        <v>26</v>
      </c>
      <c r="AF6" s="7">
        <v>35</v>
      </c>
      <c r="AH6" s="7">
        <v>18</v>
      </c>
      <c r="AJ6" s="7">
        <v>9</v>
      </c>
      <c r="AL6" s="7">
        <v>9</v>
      </c>
    </row>
    <row r="7" spans="1:237" x14ac:dyDescent="0.25">
      <c r="A7" s="7">
        <v>7954</v>
      </c>
      <c r="B7" s="2"/>
      <c r="C7" s="5">
        <v>9</v>
      </c>
      <c r="D7" s="2"/>
      <c r="E7" s="5">
        <v>9</v>
      </c>
      <c r="F7" s="2"/>
      <c r="G7" s="5">
        <v>9</v>
      </c>
      <c r="H7" s="2"/>
      <c r="I7" s="5">
        <v>18</v>
      </c>
      <c r="J7" s="36"/>
      <c r="K7" s="5">
        <v>18</v>
      </c>
      <c r="L7" s="37"/>
      <c r="M7" s="5">
        <v>9</v>
      </c>
      <c r="N7" s="2"/>
      <c r="O7" s="5">
        <v>26</v>
      </c>
      <c r="P7" s="2"/>
      <c r="Q7" s="5">
        <v>9</v>
      </c>
      <c r="R7" s="2"/>
      <c r="S7" s="5">
        <v>18</v>
      </c>
      <c r="T7" s="2"/>
      <c r="U7" s="5">
        <v>9</v>
      </c>
      <c r="V7" s="2"/>
      <c r="W7" s="5">
        <v>9</v>
      </c>
      <c r="X7" s="2"/>
      <c r="Y7" s="5">
        <v>9</v>
      </c>
      <c r="Z7" s="2"/>
      <c r="AA7" s="5">
        <v>18</v>
      </c>
      <c r="AB7" s="2"/>
      <c r="AC7" s="20">
        <v>9</v>
      </c>
      <c r="AD7" s="2"/>
      <c r="AE7" s="5">
        <v>9</v>
      </c>
      <c r="AF7" s="2"/>
      <c r="AG7" s="5">
        <v>27</v>
      </c>
      <c r="AH7" s="2"/>
      <c r="AI7" s="5">
        <v>18</v>
      </c>
      <c r="AJ7" s="2"/>
      <c r="AK7" s="5">
        <v>18</v>
      </c>
      <c r="AL7" s="2"/>
      <c r="AM7" s="5">
        <v>18</v>
      </c>
      <c r="AQ7" s="7">
        <v>524</v>
      </c>
    </row>
    <row r="8" spans="1:237" x14ac:dyDescent="0.25">
      <c r="B8" s="7">
        <v>18</v>
      </c>
      <c r="D8" s="7">
        <v>9</v>
      </c>
      <c r="F8" s="7">
        <v>9</v>
      </c>
      <c r="H8" s="7">
        <v>9</v>
      </c>
      <c r="J8" s="34">
        <v>9</v>
      </c>
      <c r="L8" s="35">
        <v>46</v>
      </c>
      <c r="N8" s="7">
        <v>9</v>
      </c>
      <c r="P8" s="7">
        <v>9</v>
      </c>
      <c r="R8" s="7">
        <v>17</v>
      </c>
      <c r="T8" s="7">
        <v>9</v>
      </c>
      <c r="V8" s="7">
        <v>61</v>
      </c>
      <c r="X8" s="7">
        <v>78</v>
      </c>
      <c r="Z8" s="7">
        <v>18</v>
      </c>
      <c r="AB8" s="7">
        <v>44</v>
      </c>
      <c r="AC8" s="18"/>
      <c r="AD8" s="7">
        <v>9</v>
      </c>
      <c r="AF8" s="7">
        <v>18</v>
      </c>
      <c r="AH8" s="7">
        <v>9</v>
      </c>
      <c r="AJ8" s="7">
        <v>18</v>
      </c>
      <c r="AL8" s="7">
        <v>9</v>
      </c>
      <c r="AN8" s="7">
        <v>9</v>
      </c>
    </row>
    <row r="9" spans="1:237" x14ac:dyDescent="0.25">
      <c r="A9" s="7">
        <v>7960</v>
      </c>
      <c r="B9" s="2"/>
      <c r="C9" s="4">
        <v>9</v>
      </c>
      <c r="D9" s="2"/>
      <c r="E9" s="4">
        <v>9</v>
      </c>
      <c r="F9" s="2"/>
      <c r="G9" s="4">
        <v>9</v>
      </c>
      <c r="H9" s="2"/>
      <c r="I9" s="4">
        <v>18</v>
      </c>
      <c r="J9" s="36"/>
      <c r="K9" s="4">
        <v>9</v>
      </c>
      <c r="L9" s="37"/>
      <c r="M9" s="4">
        <v>9</v>
      </c>
      <c r="N9" s="2"/>
      <c r="O9" s="4">
        <v>27</v>
      </c>
      <c r="P9" s="2"/>
      <c r="Q9" s="4">
        <v>9</v>
      </c>
      <c r="R9" s="2"/>
      <c r="S9" s="4">
        <v>18</v>
      </c>
      <c r="T9" s="2"/>
      <c r="U9" s="4">
        <v>9</v>
      </c>
      <c r="V9" s="2"/>
      <c r="W9" s="4">
        <v>9</v>
      </c>
      <c r="X9" s="2"/>
      <c r="Y9" s="4">
        <v>9</v>
      </c>
      <c r="Z9" s="2"/>
      <c r="AA9" s="4">
        <v>18</v>
      </c>
      <c r="AB9" s="2"/>
      <c r="AC9" s="21">
        <v>9</v>
      </c>
      <c r="AD9" s="2"/>
      <c r="AE9" s="4">
        <v>18</v>
      </c>
      <c r="AF9" s="2"/>
      <c r="AG9" s="4">
        <v>9</v>
      </c>
      <c r="AH9" s="2"/>
      <c r="AI9" s="4">
        <v>18</v>
      </c>
      <c r="AJ9"/>
      <c r="AK9" s="11">
        <v>26</v>
      </c>
      <c r="AQ9" s="7">
        <v>525</v>
      </c>
    </row>
    <row r="10" spans="1:237" x14ac:dyDescent="0.25">
      <c r="B10" s="7">
        <v>17</v>
      </c>
      <c r="D10" s="7">
        <v>9</v>
      </c>
      <c r="F10" s="7">
        <v>9</v>
      </c>
      <c r="H10" s="7">
        <v>9</v>
      </c>
      <c r="J10" s="34">
        <v>26</v>
      </c>
      <c r="L10" s="35">
        <v>44</v>
      </c>
      <c r="N10" s="7">
        <v>9</v>
      </c>
      <c r="P10" s="7">
        <v>9</v>
      </c>
      <c r="R10" s="7">
        <v>18</v>
      </c>
      <c r="T10" s="7">
        <v>9</v>
      </c>
      <c r="V10" s="7">
        <v>55</v>
      </c>
      <c r="X10" s="7">
        <v>78</v>
      </c>
      <c r="Z10" s="7">
        <v>18</v>
      </c>
      <c r="AB10" s="7">
        <v>44</v>
      </c>
      <c r="AC10" s="18"/>
      <c r="AD10" s="7">
        <v>26</v>
      </c>
      <c r="AF10" s="7">
        <v>35</v>
      </c>
      <c r="AH10" s="7">
        <v>18</v>
      </c>
      <c r="AJ10" s="7">
        <v>9</v>
      </c>
      <c r="AL10" s="7">
        <v>9</v>
      </c>
    </row>
    <row r="11" spans="1:237" x14ac:dyDescent="0.25">
      <c r="A11" s="7">
        <v>7953</v>
      </c>
      <c r="B11"/>
      <c r="C11" s="3">
        <v>9</v>
      </c>
      <c r="D11"/>
      <c r="E11" s="3">
        <v>9</v>
      </c>
      <c r="F11"/>
      <c r="G11" s="3">
        <v>9</v>
      </c>
      <c r="H11"/>
      <c r="I11" s="3">
        <v>18</v>
      </c>
      <c r="J11" s="38"/>
      <c r="K11" s="3">
        <v>9</v>
      </c>
      <c r="L11" s="39"/>
      <c r="M11" s="3">
        <v>9</v>
      </c>
      <c r="N11"/>
      <c r="O11" s="3">
        <v>26</v>
      </c>
      <c r="P11"/>
      <c r="Q11" s="3">
        <v>9</v>
      </c>
      <c r="R11"/>
      <c r="S11" s="3">
        <v>18</v>
      </c>
      <c r="T11"/>
      <c r="U11" s="3">
        <v>9</v>
      </c>
      <c r="V11"/>
      <c r="W11" s="3">
        <v>9</v>
      </c>
      <c r="X11"/>
      <c r="Y11" s="3">
        <v>9</v>
      </c>
      <c r="Z11"/>
      <c r="AA11" s="3">
        <v>18</v>
      </c>
      <c r="AB11"/>
      <c r="AC11" s="17">
        <v>9</v>
      </c>
      <c r="AD11"/>
      <c r="AE11" s="3">
        <v>26</v>
      </c>
      <c r="AF11"/>
      <c r="AG11" s="3">
        <v>18</v>
      </c>
      <c r="AH11"/>
      <c r="AI11" s="3">
        <v>26</v>
      </c>
      <c r="AK11" s="7">
        <v>9</v>
      </c>
      <c r="AM11" s="7">
        <v>9</v>
      </c>
      <c r="AO11" s="7">
        <v>9</v>
      </c>
      <c r="AQ11" s="7">
        <v>9</v>
      </c>
      <c r="AT11" s="7">
        <v>9</v>
      </c>
      <c r="AV11" s="7">
        <v>9</v>
      </c>
      <c r="AX11" s="7">
        <v>9</v>
      </c>
      <c r="AZ11" s="7">
        <v>9</v>
      </c>
      <c r="BB11" s="7">
        <v>9</v>
      </c>
      <c r="BD11" s="7">
        <v>9</v>
      </c>
      <c r="BF11" s="7">
        <v>70</v>
      </c>
      <c r="BH11" s="7">
        <v>9</v>
      </c>
      <c r="BJ11" s="7">
        <v>44</v>
      </c>
      <c r="BL11" s="7">
        <v>9</v>
      </c>
      <c r="BN11" s="7">
        <v>9</v>
      </c>
      <c r="BP11" s="7">
        <v>26</v>
      </c>
      <c r="BR11" s="7">
        <v>9</v>
      </c>
      <c r="BT11" s="7">
        <v>18</v>
      </c>
      <c r="BV11" s="7">
        <v>18</v>
      </c>
      <c r="BX11" s="7">
        <v>9</v>
      </c>
      <c r="BZ11" s="7">
        <v>18</v>
      </c>
      <c r="CB11" s="12">
        <v>70</v>
      </c>
      <c r="CD11" s="12">
        <v>9</v>
      </c>
      <c r="CF11" s="12">
        <v>44</v>
      </c>
      <c r="CH11" s="12">
        <v>9</v>
      </c>
      <c r="CJ11" s="12">
        <v>9</v>
      </c>
      <c r="CL11" s="12">
        <v>27</v>
      </c>
      <c r="CN11" s="12">
        <v>9</v>
      </c>
      <c r="CP11" s="12">
        <v>9</v>
      </c>
      <c r="CR11" s="12">
        <v>9</v>
      </c>
      <c r="CT11" s="12">
        <v>9</v>
      </c>
      <c r="CV11" s="12">
        <v>9</v>
      </c>
      <c r="CX11" s="12">
        <v>9</v>
      </c>
      <c r="CZ11" s="12">
        <v>18</v>
      </c>
      <c r="DB11" s="12">
        <v>9</v>
      </c>
      <c r="DD11" s="12">
        <v>9</v>
      </c>
      <c r="DF11" s="12">
        <v>9</v>
      </c>
      <c r="DH11" s="12">
        <v>9</v>
      </c>
      <c r="DJ11" s="12">
        <v>9</v>
      </c>
      <c r="DL11" s="12">
        <v>9</v>
      </c>
      <c r="DN11" s="12">
        <v>18</v>
      </c>
      <c r="DP11" s="12">
        <v>9</v>
      </c>
      <c r="DR11" s="12">
        <v>9</v>
      </c>
      <c r="DT11" s="12">
        <v>9</v>
      </c>
      <c r="DV11" s="12">
        <v>9</v>
      </c>
      <c r="DX11" s="12">
        <v>9</v>
      </c>
      <c r="DZ11" s="12">
        <v>9</v>
      </c>
      <c r="EB11" s="12">
        <v>18</v>
      </c>
      <c r="ED11" s="12">
        <v>9</v>
      </c>
      <c r="EF11" s="12">
        <v>9</v>
      </c>
      <c r="EH11" s="12">
        <v>18</v>
      </c>
      <c r="EJ11" s="12">
        <v>9</v>
      </c>
      <c r="EL11" s="12">
        <v>9</v>
      </c>
      <c r="EN11" s="12">
        <v>3</v>
      </c>
      <c r="EP11" s="12">
        <v>9</v>
      </c>
      <c r="ER11" s="12">
        <v>9</v>
      </c>
      <c r="ET11" s="12">
        <v>9</v>
      </c>
      <c r="EV11" s="12">
        <v>26</v>
      </c>
      <c r="EX11" s="12">
        <v>9</v>
      </c>
      <c r="EZ11" s="12">
        <v>9</v>
      </c>
      <c r="FB11" s="12">
        <v>9</v>
      </c>
      <c r="FD11" s="12">
        <v>26</v>
      </c>
      <c r="FF11" s="12">
        <v>9</v>
      </c>
      <c r="FH11" s="12">
        <v>9</v>
      </c>
      <c r="FJ11" s="12">
        <v>9</v>
      </c>
      <c r="FL11" s="12">
        <v>18</v>
      </c>
      <c r="FN11" s="12">
        <v>9</v>
      </c>
      <c r="FP11" s="12">
        <v>17</v>
      </c>
      <c r="FR11" s="12">
        <v>9</v>
      </c>
      <c r="FT11" s="12">
        <v>9</v>
      </c>
      <c r="FV11" s="12">
        <v>18</v>
      </c>
      <c r="FX11" s="12">
        <v>9</v>
      </c>
      <c r="FZ11" s="12">
        <v>18</v>
      </c>
      <c r="GB11" s="12">
        <v>9</v>
      </c>
      <c r="GD11" s="12">
        <v>9</v>
      </c>
      <c r="GF11" s="12">
        <v>18</v>
      </c>
      <c r="GH11" s="12">
        <v>27</v>
      </c>
    </row>
    <row r="12" spans="1:237" ht="15.75" thickBot="1" x14ac:dyDescent="0.3">
      <c r="B12" s="7">
        <v>18</v>
      </c>
      <c r="D12" s="7">
        <v>9</v>
      </c>
      <c r="F12" s="7">
        <v>9</v>
      </c>
      <c r="H12" s="7">
        <v>9</v>
      </c>
      <c r="J12" s="40">
        <v>9</v>
      </c>
      <c r="K12" s="41"/>
      <c r="L12" s="42">
        <v>61</v>
      </c>
      <c r="N12" s="7">
        <v>9</v>
      </c>
      <c r="P12" s="7">
        <v>9</v>
      </c>
      <c r="R12" s="7">
        <v>17</v>
      </c>
      <c r="T12" s="7">
        <v>9</v>
      </c>
      <c r="V12" s="7">
        <v>61</v>
      </c>
      <c r="X12" s="7">
        <v>78</v>
      </c>
      <c r="Z12" s="7">
        <v>18</v>
      </c>
      <c r="AB12" s="7">
        <v>44</v>
      </c>
      <c r="AD12" s="7">
        <v>18</v>
      </c>
      <c r="AF12" s="7">
        <v>9</v>
      </c>
      <c r="AH12" s="7">
        <v>9</v>
      </c>
      <c r="AJ12" s="7">
        <v>18</v>
      </c>
      <c r="AL12" s="7">
        <v>9</v>
      </c>
      <c r="AN12" s="7">
        <v>9</v>
      </c>
      <c r="AP12" s="7">
        <v>9</v>
      </c>
      <c r="AS12" s="7">
        <v>9</v>
      </c>
      <c r="AU12" s="7">
        <v>61</v>
      </c>
      <c r="AW12" s="7">
        <v>35</v>
      </c>
      <c r="AY12" s="7">
        <v>18</v>
      </c>
      <c r="BA12" s="7">
        <v>35</v>
      </c>
      <c r="BC12" s="7">
        <v>35</v>
      </c>
      <c r="BE12" s="7">
        <v>78</v>
      </c>
      <c r="BG12" s="7">
        <v>9</v>
      </c>
      <c r="BI12" s="7">
        <v>61</v>
      </c>
      <c r="BK12" s="7">
        <v>18</v>
      </c>
      <c r="BM12" s="7">
        <v>53</v>
      </c>
      <c r="BO12" s="7">
        <v>27</v>
      </c>
      <c r="BQ12" s="7">
        <v>38</v>
      </c>
      <c r="BS12" s="7">
        <v>78</v>
      </c>
      <c r="BU12" s="7">
        <v>18</v>
      </c>
      <c r="BW12" s="7">
        <v>27</v>
      </c>
      <c r="BY12" s="7">
        <v>9</v>
      </c>
      <c r="CA12" s="7">
        <v>27</v>
      </c>
      <c r="CC12" s="7">
        <v>9</v>
      </c>
      <c r="CE12" s="7">
        <v>9</v>
      </c>
      <c r="CG12" s="7">
        <v>78</v>
      </c>
      <c r="CI12" s="7">
        <v>18</v>
      </c>
      <c r="CK12" s="7">
        <v>18</v>
      </c>
      <c r="CM12" s="7">
        <v>9</v>
      </c>
      <c r="CO12" s="7">
        <v>35</v>
      </c>
      <c r="CQ12" s="7">
        <v>9</v>
      </c>
      <c r="CS12" s="7">
        <v>18</v>
      </c>
      <c r="CU12" s="7">
        <v>9</v>
      </c>
      <c r="CW12" s="7">
        <v>9</v>
      </c>
      <c r="CY12" s="7">
        <v>9</v>
      </c>
      <c r="DA12" s="7">
        <v>9</v>
      </c>
      <c r="DC12" s="7">
        <v>61</v>
      </c>
      <c r="DE12" s="7">
        <v>35</v>
      </c>
      <c r="DG12" s="7">
        <v>18</v>
      </c>
      <c r="DI12" s="7">
        <v>9</v>
      </c>
      <c r="DK12" s="7">
        <v>9</v>
      </c>
      <c r="DM12" s="7">
        <v>26</v>
      </c>
      <c r="DO12" s="7">
        <v>79</v>
      </c>
      <c r="DQ12" s="7">
        <v>73</v>
      </c>
      <c r="DS12" s="7">
        <v>44</v>
      </c>
      <c r="DU12" s="7">
        <v>26</v>
      </c>
      <c r="DW12" s="7">
        <v>79</v>
      </c>
      <c r="DY12" s="7">
        <v>18</v>
      </c>
      <c r="EA12" s="7">
        <v>26</v>
      </c>
      <c r="EC12" s="7">
        <v>9</v>
      </c>
      <c r="EE12" s="7">
        <v>26</v>
      </c>
      <c r="EG12" s="7">
        <v>9</v>
      </c>
      <c r="EI12" s="7">
        <v>9</v>
      </c>
      <c r="EK12" s="7">
        <v>79</v>
      </c>
      <c r="EM12" s="7">
        <v>9</v>
      </c>
      <c r="EO12" s="7">
        <v>61</v>
      </c>
      <c r="EQ12" s="7">
        <v>79</v>
      </c>
      <c r="ES12" s="7">
        <v>79</v>
      </c>
      <c r="EU12" s="7">
        <v>79</v>
      </c>
      <c r="EW12" s="7">
        <v>18</v>
      </c>
      <c r="EY12" s="7">
        <v>44</v>
      </c>
      <c r="FA12" s="7">
        <v>9</v>
      </c>
      <c r="FC12" s="7">
        <v>55</v>
      </c>
      <c r="FE12" s="7">
        <v>78</v>
      </c>
      <c r="FG12" s="7">
        <v>78</v>
      </c>
      <c r="FI12" s="7">
        <v>18</v>
      </c>
      <c r="FK12" s="7">
        <v>26</v>
      </c>
      <c r="FM12" s="7">
        <v>35</v>
      </c>
      <c r="FO12" s="7">
        <v>18</v>
      </c>
      <c r="FQ12" s="7">
        <v>18</v>
      </c>
      <c r="FS12" s="7">
        <v>18</v>
      </c>
      <c r="FU12" s="7">
        <v>26</v>
      </c>
      <c r="FW12" s="7">
        <v>27</v>
      </c>
      <c r="FY12" s="7">
        <v>9</v>
      </c>
      <c r="GA12" s="7">
        <v>18</v>
      </c>
      <c r="GC12" s="7">
        <v>18</v>
      </c>
      <c r="GE12" s="7">
        <v>44</v>
      </c>
      <c r="GG12" s="7">
        <v>78</v>
      </c>
      <c r="GI12" s="7">
        <v>44</v>
      </c>
      <c r="GK12" s="7">
        <v>9</v>
      </c>
      <c r="GM12" s="7">
        <v>9</v>
      </c>
      <c r="GO12" s="7">
        <v>18</v>
      </c>
      <c r="GQ12" s="7">
        <v>18</v>
      </c>
      <c r="GS12" s="7">
        <v>9</v>
      </c>
      <c r="GU12" s="7">
        <v>9</v>
      </c>
      <c r="GW12" s="7">
        <v>9</v>
      </c>
      <c r="GY12" s="7">
        <v>9</v>
      </c>
      <c r="HA12" s="7">
        <v>9</v>
      </c>
      <c r="HC12" s="7">
        <v>9</v>
      </c>
      <c r="HE12" s="7">
        <v>18</v>
      </c>
      <c r="HG12" s="7">
        <v>9</v>
      </c>
      <c r="HI12" s="7">
        <v>18</v>
      </c>
      <c r="HK12" s="7">
        <v>26</v>
      </c>
      <c r="HM12" s="7">
        <v>9</v>
      </c>
      <c r="HO12" s="7">
        <v>9</v>
      </c>
      <c r="HQ12" s="7">
        <v>35</v>
      </c>
      <c r="HS12" s="7">
        <v>9</v>
      </c>
      <c r="HU12" s="7">
        <v>53</v>
      </c>
      <c r="HW12" s="7">
        <v>9</v>
      </c>
      <c r="HY12" s="7">
        <v>18</v>
      </c>
      <c r="IA12" s="7">
        <v>44</v>
      </c>
      <c r="IC12" s="7">
        <v>1</v>
      </c>
    </row>
    <row r="14" spans="1:237" s="52" customFormat="1" ht="6" customHeight="1" x14ac:dyDescent="0.25"/>
    <row r="15" spans="1:237" ht="16.5" customHeight="1" x14ac:dyDescent="0.25"/>
    <row r="16" spans="1:237" ht="16.5" customHeight="1" x14ac:dyDescent="0.25">
      <c r="O16" s="7" t="s">
        <v>49</v>
      </c>
    </row>
    <row r="17" spans="2:45" ht="16.5" customHeight="1" x14ac:dyDescent="0.25">
      <c r="B17" s="16"/>
      <c r="C17" s="16">
        <v>1</v>
      </c>
      <c r="D17" s="16"/>
      <c r="E17" s="16">
        <v>2</v>
      </c>
      <c r="F17" s="16"/>
      <c r="G17" s="16">
        <v>3</v>
      </c>
      <c r="H17" s="16"/>
      <c r="I17" s="16">
        <v>4</v>
      </c>
      <c r="J17" s="16"/>
      <c r="K17" s="16">
        <v>5</v>
      </c>
      <c r="L17" s="16"/>
      <c r="M17" s="16">
        <v>6</v>
      </c>
      <c r="N17" s="16"/>
      <c r="O17" s="16">
        <v>7</v>
      </c>
      <c r="P17" s="16"/>
      <c r="Q17" s="16">
        <v>8</v>
      </c>
      <c r="R17" s="16"/>
      <c r="S17" s="16">
        <v>9</v>
      </c>
      <c r="T17" s="16"/>
      <c r="U17" s="16">
        <v>10</v>
      </c>
      <c r="V17" s="16"/>
      <c r="W17" s="16">
        <v>11</v>
      </c>
      <c r="X17" s="16"/>
      <c r="Y17" s="16">
        <v>12</v>
      </c>
      <c r="Z17" s="16"/>
      <c r="AA17" s="16">
        <v>13</v>
      </c>
      <c r="AB17" s="16"/>
      <c r="AC17" s="16">
        <v>14</v>
      </c>
      <c r="AD17" s="16"/>
      <c r="AE17" s="16">
        <v>15</v>
      </c>
      <c r="AF17" s="16"/>
      <c r="AG17" s="16">
        <v>16</v>
      </c>
      <c r="AH17" s="16"/>
      <c r="AI17" s="16">
        <v>17</v>
      </c>
      <c r="AJ17" s="16"/>
      <c r="AK17" s="16">
        <v>18</v>
      </c>
      <c r="AL17" s="16"/>
      <c r="AM17" s="16">
        <v>19</v>
      </c>
      <c r="AN17" s="16"/>
    </row>
    <row r="18" spans="2:45" ht="16.5" customHeight="1" x14ac:dyDescent="0.25">
      <c r="B18" s="16">
        <v>0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K18" s="16">
        <v>9</v>
      </c>
      <c r="L18" s="16">
        <v>10</v>
      </c>
      <c r="M18" s="16">
        <v>11</v>
      </c>
      <c r="N18" s="16">
        <v>12</v>
      </c>
      <c r="O18" s="16">
        <v>13</v>
      </c>
      <c r="P18" s="16">
        <v>14</v>
      </c>
      <c r="Q18" s="16">
        <v>15</v>
      </c>
      <c r="R18" s="16">
        <v>16</v>
      </c>
      <c r="S18" s="16">
        <v>17</v>
      </c>
      <c r="T18" s="16">
        <v>18</v>
      </c>
      <c r="U18" s="16">
        <v>19</v>
      </c>
      <c r="V18" s="16">
        <v>20</v>
      </c>
      <c r="W18" s="16">
        <v>21</v>
      </c>
      <c r="X18" s="16">
        <v>22</v>
      </c>
      <c r="Y18" s="16">
        <v>23</v>
      </c>
      <c r="Z18" s="16">
        <v>24</v>
      </c>
      <c r="AA18" s="16">
        <v>25</v>
      </c>
      <c r="AB18" s="16">
        <v>26</v>
      </c>
      <c r="AC18" s="16">
        <v>27</v>
      </c>
      <c r="AD18" s="16">
        <v>28</v>
      </c>
      <c r="AE18" s="16">
        <v>29</v>
      </c>
      <c r="AF18" s="16">
        <v>30</v>
      </c>
      <c r="AG18" s="16">
        <v>31</v>
      </c>
      <c r="AH18" s="16">
        <v>32</v>
      </c>
      <c r="AI18" s="16">
        <v>33</v>
      </c>
      <c r="AJ18" s="16">
        <v>34</v>
      </c>
      <c r="AK18" s="16">
        <v>35</v>
      </c>
      <c r="AL18" s="16">
        <v>36</v>
      </c>
      <c r="AM18" s="16">
        <v>37</v>
      </c>
      <c r="AN18" s="16">
        <v>38</v>
      </c>
    </row>
    <row r="19" spans="2:45" ht="16.5" customHeight="1" x14ac:dyDescent="0.25">
      <c r="B19" s="7" t="s">
        <v>53</v>
      </c>
      <c r="AQ19" s="7">
        <f>SUM(B20:AN21)</f>
        <v>696</v>
      </c>
      <c r="AS19" t="s">
        <v>41</v>
      </c>
    </row>
    <row r="20" spans="2:45" x14ac:dyDescent="0.25">
      <c r="B20" s="2"/>
      <c r="C20" s="6">
        <v>9</v>
      </c>
      <c r="D20" s="2"/>
      <c r="E20" s="6">
        <v>9</v>
      </c>
      <c r="F20" s="2"/>
      <c r="G20" s="6">
        <v>9</v>
      </c>
      <c r="H20" s="2"/>
      <c r="I20" s="6">
        <v>18</v>
      </c>
      <c r="J20" s="36"/>
      <c r="K20" s="6">
        <v>18</v>
      </c>
      <c r="L20" s="37"/>
      <c r="M20" s="6">
        <v>9</v>
      </c>
      <c r="N20" s="2"/>
      <c r="O20" s="6">
        <v>26</v>
      </c>
      <c r="P20" s="2"/>
      <c r="Q20" s="6">
        <v>9</v>
      </c>
      <c r="R20" s="2"/>
      <c r="S20" s="6">
        <v>18</v>
      </c>
      <c r="T20" s="2"/>
      <c r="U20" s="6">
        <v>9</v>
      </c>
      <c r="V20" s="2"/>
      <c r="W20" s="6">
        <v>9</v>
      </c>
      <c r="X20" s="2"/>
      <c r="Y20" s="6">
        <v>9</v>
      </c>
      <c r="Z20" s="2"/>
      <c r="AA20" s="6">
        <v>18</v>
      </c>
      <c r="AB20" s="2"/>
      <c r="AC20" s="19">
        <v>9</v>
      </c>
      <c r="AD20" s="2"/>
      <c r="AE20" s="6">
        <v>9</v>
      </c>
      <c r="AF20" s="2"/>
      <c r="AG20" s="6">
        <v>25</v>
      </c>
      <c r="AH20" s="2"/>
      <c r="AI20" s="6">
        <v>18</v>
      </c>
      <c r="AJ20" s="2"/>
      <c r="AK20" s="6">
        <v>18</v>
      </c>
      <c r="AM20" s="6">
        <v>18</v>
      </c>
      <c r="AP20" s="7">
        <f>SUM(C20:I21)</f>
        <v>72</v>
      </c>
      <c r="AQ20" s="7">
        <v>160</v>
      </c>
      <c r="AS20" s="48">
        <v>9</v>
      </c>
    </row>
    <row r="21" spans="2:45" x14ac:dyDescent="0.25">
      <c r="B21" s="7">
        <v>18</v>
      </c>
      <c r="D21" s="7">
        <v>9</v>
      </c>
      <c r="F21" s="7">
        <v>9</v>
      </c>
      <c r="H21" s="7">
        <v>9</v>
      </c>
      <c r="J21" s="34">
        <v>25</v>
      </c>
      <c r="L21" s="35">
        <v>43</v>
      </c>
      <c r="N21" s="7">
        <v>9</v>
      </c>
      <c r="P21" s="7">
        <v>9</v>
      </c>
      <c r="R21" s="7">
        <v>18</v>
      </c>
      <c r="T21" s="7">
        <v>9</v>
      </c>
      <c r="V21" s="7">
        <v>61</v>
      </c>
      <c r="X21" s="7">
        <v>78</v>
      </c>
      <c r="Z21" s="7">
        <v>18</v>
      </c>
      <c r="AB21" s="7">
        <v>42</v>
      </c>
      <c r="AC21" s="18"/>
      <c r="AD21" s="7">
        <v>9</v>
      </c>
      <c r="AF21" s="7">
        <v>18</v>
      </c>
      <c r="AH21" s="7">
        <v>9</v>
      </c>
      <c r="AJ21" s="7">
        <v>18</v>
      </c>
      <c r="AL21" s="7">
        <v>9</v>
      </c>
      <c r="AN21" s="7">
        <v>9</v>
      </c>
      <c r="AS21" s="48">
        <v>60</v>
      </c>
    </row>
    <row r="22" spans="2:45" x14ac:dyDescent="0.25">
      <c r="AS22"/>
    </row>
    <row r="23" spans="2:45" x14ac:dyDescent="0.25">
      <c r="B23" s="7" t="s">
        <v>50</v>
      </c>
      <c r="AS23" t="s">
        <v>0</v>
      </c>
    </row>
    <row r="24" spans="2:45" x14ac:dyDescent="0.25">
      <c r="B24"/>
      <c r="C24" s="3">
        <v>9</v>
      </c>
      <c r="D24"/>
      <c r="E24" s="3">
        <v>9</v>
      </c>
      <c r="F24"/>
      <c r="G24" s="3">
        <v>9</v>
      </c>
      <c r="H24"/>
      <c r="I24" s="3">
        <v>18</v>
      </c>
      <c r="J24"/>
      <c r="K24" s="3">
        <v>9</v>
      </c>
      <c r="L24"/>
      <c r="M24" s="3">
        <v>9</v>
      </c>
      <c r="N24"/>
      <c r="O24" s="3">
        <v>26</v>
      </c>
      <c r="P24"/>
      <c r="Q24" s="3">
        <v>9</v>
      </c>
      <c r="R24"/>
      <c r="S24" s="3">
        <v>18</v>
      </c>
      <c r="T24"/>
      <c r="U24" s="3">
        <v>9</v>
      </c>
      <c r="V24"/>
      <c r="W24" s="3">
        <v>9</v>
      </c>
      <c r="X24"/>
      <c r="Y24" s="3">
        <v>9</v>
      </c>
      <c r="Z24"/>
      <c r="AA24" s="3">
        <v>18</v>
      </c>
      <c r="AB24"/>
      <c r="AC24" s="3">
        <v>9</v>
      </c>
      <c r="AD24"/>
      <c r="AE24" s="3">
        <v>18</v>
      </c>
      <c r="AF24"/>
      <c r="AG24" s="3">
        <v>9</v>
      </c>
      <c r="AH24"/>
      <c r="AI24" s="3">
        <v>25</v>
      </c>
      <c r="AJ24"/>
      <c r="AK24" s="3">
        <v>18</v>
      </c>
      <c r="AP24" s="7">
        <f>SUM(C24:AE25)+12</f>
        <v>565</v>
      </c>
      <c r="AQ24" s="7">
        <f>SUM(B24:AN25)</f>
        <v>684</v>
      </c>
      <c r="AS24" s="56">
        <v>18</v>
      </c>
    </row>
    <row r="25" spans="2:45" x14ac:dyDescent="0.25">
      <c r="B25" s="7">
        <v>18</v>
      </c>
      <c r="D25" s="7">
        <v>9</v>
      </c>
      <c r="F25" s="7">
        <v>9</v>
      </c>
      <c r="H25" s="7">
        <v>9</v>
      </c>
      <c r="J25" s="34">
        <v>18</v>
      </c>
      <c r="L25" s="35">
        <v>51</v>
      </c>
      <c r="N25" s="7">
        <v>9</v>
      </c>
      <c r="P25" s="7">
        <v>9</v>
      </c>
      <c r="R25" s="7">
        <v>18</v>
      </c>
      <c r="T25" s="7">
        <v>9</v>
      </c>
      <c r="V25" s="7">
        <v>61</v>
      </c>
      <c r="X25" s="7">
        <v>78</v>
      </c>
      <c r="Z25" s="7">
        <v>18</v>
      </c>
      <c r="AB25" s="7">
        <v>42</v>
      </c>
      <c r="AC25" s="18"/>
      <c r="AD25" s="7">
        <v>25</v>
      </c>
      <c r="AF25" s="7">
        <v>25</v>
      </c>
      <c r="AH25" s="7">
        <v>18</v>
      </c>
      <c r="AJ25" s="7">
        <v>9</v>
      </c>
      <c r="AL25" s="7">
        <v>9</v>
      </c>
      <c r="AQ25" s="7">
        <v>156</v>
      </c>
      <c r="AS25" s="56">
        <v>51</v>
      </c>
    </row>
    <row r="26" spans="2:45" x14ac:dyDescent="0.25">
      <c r="AS26"/>
    </row>
    <row r="27" spans="2:45" x14ac:dyDescent="0.25">
      <c r="B27" s="7" t="s">
        <v>51</v>
      </c>
      <c r="AS27" t="s">
        <v>47</v>
      </c>
    </row>
    <row r="28" spans="2:45" x14ac:dyDescent="0.25">
      <c r="B28" s="2"/>
      <c r="C28" s="4">
        <v>9</v>
      </c>
      <c r="D28" s="2"/>
      <c r="E28" s="4">
        <v>9</v>
      </c>
      <c r="F28" s="2"/>
      <c r="G28" s="4">
        <v>9</v>
      </c>
      <c r="H28" s="2"/>
      <c r="I28" s="4">
        <v>18</v>
      </c>
      <c r="J28" s="36"/>
      <c r="K28" s="4">
        <v>9</v>
      </c>
      <c r="L28" s="37"/>
      <c r="M28" s="4">
        <v>9</v>
      </c>
      <c r="N28" s="2"/>
      <c r="O28" s="4">
        <v>25</v>
      </c>
      <c r="P28" s="2"/>
      <c r="Q28" s="4">
        <v>9</v>
      </c>
      <c r="R28" s="2"/>
      <c r="S28" s="4">
        <v>18</v>
      </c>
      <c r="T28" s="2"/>
      <c r="U28" s="4">
        <v>9</v>
      </c>
      <c r="V28" s="2"/>
      <c r="W28" s="4">
        <v>9</v>
      </c>
      <c r="X28" s="2"/>
      <c r="Y28" s="4">
        <v>9</v>
      </c>
      <c r="Z28" s="2"/>
      <c r="AA28" s="4">
        <v>18</v>
      </c>
      <c r="AB28" s="2"/>
      <c r="AC28" s="21">
        <v>9</v>
      </c>
      <c r="AD28" s="2"/>
      <c r="AE28" s="4">
        <v>25</v>
      </c>
      <c r="AF28" s="2"/>
      <c r="AG28" s="4">
        <v>18</v>
      </c>
      <c r="AH28" s="2"/>
      <c r="AI28" s="4">
        <v>25</v>
      </c>
      <c r="AJ28"/>
      <c r="AP28" s="7">
        <f>SUM(C28:AC29)+20</f>
        <v>530</v>
      </c>
      <c r="AQ28" s="7">
        <f>SUM(B28:AN29)</f>
        <v>693</v>
      </c>
      <c r="AS28" s="56">
        <v>9</v>
      </c>
    </row>
    <row r="29" spans="2:45" x14ac:dyDescent="0.25">
      <c r="B29" s="7">
        <v>18</v>
      </c>
      <c r="D29" s="7">
        <v>9</v>
      </c>
      <c r="F29" s="7">
        <v>9</v>
      </c>
      <c r="H29" s="7">
        <v>9</v>
      </c>
      <c r="J29" s="34">
        <v>9</v>
      </c>
      <c r="L29" s="35">
        <v>61</v>
      </c>
      <c r="N29" s="7">
        <v>9</v>
      </c>
      <c r="P29" s="7">
        <v>9</v>
      </c>
      <c r="R29" s="7">
        <v>18</v>
      </c>
      <c r="T29" s="7">
        <v>9</v>
      </c>
      <c r="V29" s="7">
        <v>61</v>
      </c>
      <c r="X29" s="7">
        <v>78</v>
      </c>
      <c r="Z29" s="7">
        <v>18</v>
      </c>
      <c r="AB29" s="7">
        <v>42</v>
      </c>
      <c r="AC29" s="18"/>
      <c r="AD29" s="7">
        <v>61</v>
      </c>
      <c r="AF29" s="7">
        <v>18</v>
      </c>
      <c r="AH29" s="7">
        <v>9</v>
      </c>
      <c r="AJ29" s="7">
        <v>9</v>
      </c>
      <c r="AQ29" s="7">
        <v>165</v>
      </c>
      <c r="AS29" s="56">
        <v>51</v>
      </c>
    </row>
    <row r="30" spans="2:45" x14ac:dyDescent="0.25">
      <c r="AS30"/>
    </row>
    <row r="31" spans="2:45" x14ac:dyDescent="0.25">
      <c r="B31" s="7" t="s">
        <v>52</v>
      </c>
      <c r="AS31"/>
    </row>
    <row r="32" spans="2:45" x14ac:dyDescent="0.25">
      <c r="B32" s="2"/>
      <c r="C32" s="5">
        <v>9</v>
      </c>
      <c r="D32" s="2"/>
      <c r="E32" s="5">
        <v>9</v>
      </c>
      <c r="F32" s="2"/>
      <c r="G32" s="5">
        <v>9</v>
      </c>
      <c r="H32" s="2"/>
      <c r="I32" s="5">
        <v>18</v>
      </c>
      <c r="J32" s="2"/>
      <c r="K32" s="5">
        <v>18</v>
      </c>
      <c r="L32" s="2"/>
      <c r="M32" s="5">
        <v>9</v>
      </c>
      <c r="N32" s="2"/>
      <c r="O32" s="5">
        <v>26</v>
      </c>
      <c r="P32" s="2"/>
      <c r="Q32" s="5">
        <v>9</v>
      </c>
      <c r="R32" s="2"/>
      <c r="S32" s="5">
        <v>18</v>
      </c>
      <c r="T32" s="2"/>
      <c r="U32" s="5">
        <v>9</v>
      </c>
      <c r="V32" s="2"/>
      <c r="W32" s="5">
        <v>9</v>
      </c>
      <c r="X32" s="2"/>
      <c r="Y32" s="5">
        <v>9</v>
      </c>
      <c r="Z32" s="2"/>
      <c r="AA32" s="5">
        <v>18</v>
      </c>
      <c r="AB32" s="2"/>
      <c r="AC32" s="5">
        <v>9</v>
      </c>
      <c r="AD32" s="2"/>
      <c r="AE32" s="5">
        <v>9</v>
      </c>
      <c r="AF32" s="2"/>
      <c r="AG32" s="5">
        <v>25</v>
      </c>
      <c r="AH32" s="2"/>
      <c r="AI32" s="5">
        <v>18</v>
      </c>
      <c r="AJ32" s="2"/>
      <c r="AK32" s="5">
        <v>18</v>
      </c>
      <c r="AL32" s="2"/>
      <c r="AM32" s="5">
        <v>18</v>
      </c>
      <c r="AP32" s="7">
        <f>SUM(C32:AG33)+3</f>
        <v>574</v>
      </c>
      <c r="AQ32" s="7">
        <f>SUM(B32:AN33)</f>
        <v>688</v>
      </c>
      <c r="AS32" t="s">
        <v>48</v>
      </c>
    </row>
    <row r="33" spans="2:45" x14ac:dyDescent="0.25">
      <c r="B33" s="7">
        <v>18</v>
      </c>
      <c r="D33" s="7">
        <v>9</v>
      </c>
      <c r="F33" s="7">
        <v>9</v>
      </c>
      <c r="H33" s="7">
        <v>9</v>
      </c>
      <c r="J33" s="34">
        <v>9</v>
      </c>
      <c r="L33" s="35">
        <v>51</v>
      </c>
      <c r="N33" s="7">
        <v>9</v>
      </c>
      <c r="P33" s="7">
        <v>9</v>
      </c>
      <c r="R33" s="7">
        <v>18</v>
      </c>
      <c r="T33" s="7">
        <v>9</v>
      </c>
      <c r="V33" s="7">
        <v>61</v>
      </c>
      <c r="X33" s="7">
        <v>78</v>
      </c>
      <c r="Z33" s="7">
        <v>18</v>
      </c>
      <c r="AB33" s="7">
        <v>42</v>
      </c>
      <c r="AC33" s="18"/>
      <c r="AD33" s="7">
        <v>9</v>
      </c>
      <c r="AF33" s="7">
        <v>18</v>
      </c>
      <c r="AH33" s="7">
        <v>9</v>
      </c>
      <c r="AJ33" s="7">
        <v>18</v>
      </c>
      <c r="AL33" s="7">
        <v>9</v>
      </c>
      <c r="AN33" s="7">
        <v>9</v>
      </c>
      <c r="AQ33" s="7">
        <v>160</v>
      </c>
      <c r="AS33" s="48">
        <v>25</v>
      </c>
    </row>
    <row r="34" spans="2:45" x14ac:dyDescent="0.25">
      <c r="E34" s="7">
        <v>1</v>
      </c>
      <c r="F34" s="7">
        <v>2</v>
      </c>
      <c r="G34" s="7">
        <v>3</v>
      </c>
      <c r="H34" s="7">
        <v>4</v>
      </c>
      <c r="AS34" s="48">
        <v>43</v>
      </c>
    </row>
    <row r="35" spans="2:45" x14ac:dyDescent="0.25">
      <c r="C35"/>
      <c r="D35"/>
      <c r="E35" s="25">
        <v>9</v>
      </c>
      <c r="F35" s="25">
        <v>9</v>
      </c>
      <c r="G35" s="25">
        <v>9</v>
      </c>
      <c r="H35" s="25">
        <v>9</v>
      </c>
      <c r="I35"/>
      <c r="J35"/>
      <c r="K35"/>
    </row>
    <row r="36" spans="2:45" x14ac:dyDescent="0.25">
      <c r="C36"/>
      <c r="D36"/>
      <c r="E36" s="25">
        <v>9</v>
      </c>
      <c r="F36" s="25">
        <v>9</v>
      </c>
      <c r="G36" s="25">
        <v>9</v>
      </c>
      <c r="H36" s="25">
        <v>9</v>
      </c>
      <c r="I36"/>
      <c r="J36"/>
      <c r="K36"/>
    </row>
    <row r="37" spans="2:45" x14ac:dyDescent="0.25">
      <c r="C37"/>
      <c r="D37"/>
      <c r="E37" s="25">
        <v>9</v>
      </c>
      <c r="F37" s="25">
        <v>18</v>
      </c>
      <c r="G37" s="25">
        <v>9</v>
      </c>
      <c r="H37" s="25">
        <v>26</v>
      </c>
      <c r="I37"/>
      <c r="J37"/>
      <c r="K37"/>
    </row>
    <row r="38" spans="2:45" x14ac:dyDescent="0.25">
      <c r="C38"/>
      <c r="D38"/>
      <c r="E38" s="25">
        <v>9</v>
      </c>
      <c r="F38" s="25">
        <v>9</v>
      </c>
      <c r="G38" s="25">
        <v>52</v>
      </c>
      <c r="H38" s="25">
        <v>9</v>
      </c>
      <c r="I38"/>
      <c r="J38"/>
      <c r="K38"/>
    </row>
    <row r="39" spans="2:45" x14ac:dyDescent="0.25">
      <c r="C39"/>
      <c r="D39"/>
      <c r="E39" s="25">
        <v>9</v>
      </c>
      <c r="F39" s="25">
        <v>9</v>
      </c>
      <c r="G39" s="25">
        <v>9</v>
      </c>
      <c r="H39" s="25">
        <v>9</v>
      </c>
      <c r="I39"/>
      <c r="J39"/>
      <c r="K39"/>
    </row>
    <row r="40" spans="2:45" x14ac:dyDescent="0.25">
      <c r="C40"/>
      <c r="D40"/>
      <c r="E40" s="25">
        <v>9</v>
      </c>
      <c r="F40" s="25">
        <v>9</v>
      </c>
      <c r="G40" s="25">
        <v>9</v>
      </c>
      <c r="H40" s="25">
        <v>9</v>
      </c>
      <c r="I40"/>
      <c r="J40"/>
      <c r="K40"/>
    </row>
    <row r="41" spans="2:45" x14ac:dyDescent="0.25">
      <c r="C41"/>
      <c r="D41"/>
      <c r="E41" s="25">
        <v>72</v>
      </c>
      <c r="F41" s="25">
        <v>78</v>
      </c>
      <c r="G41" s="25">
        <v>79</v>
      </c>
      <c r="H41" s="25">
        <v>79</v>
      </c>
      <c r="I41"/>
      <c r="J41"/>
      <c r="K41"/>
    </row>
    <row r="42" spans="2:45" x14ac:dyDescent="0.25">
      <c r="C42"/>
      <c r="D42"/>
      <c r="E42" s="25">
        <v>44</v>
      </c>
      <c r="F42" s="25">
        <v>44</v>
      </c>
      <c r="G42" s="25">
        <v>44</v>
      </c>
      <c r="H42" s="25">
        <v>44</v>
      </c>
      <c r="I42"/>
      <c r="J42"/>
      <c r="K42"/>
    </row>
    <row r="43" spans="2:45" x14ac:dyDescent="0.25">
      <c r="C43"/>
      <c r="D43"/>
      <c r="E43" s="25">
        <v>18</v>
      </c>
      <c r="F43" s="25">
        <v>33</v>
      </c>
      <c r="G43" s="25">
        <v>18</v>
      </c>
      <c r="H43" s="25">
        <v>35</v>
      </c>
      <c r="I43"/>
      <c r="J43"/>
      <c r="K43"/>
    </row>
    <row r="44" spans="2:45" x14ac:dyDescent="0.25">
      <c r="C44"/>
      <c r="D44"/>
      <c r="E44" s="25">
        <v>9</v>
      </c>
      <c r="F44" s="25">
        <v>18</v>
      </c>
      <c r="G44" s="25">
        <v>9</v>
      </c>
      <c r="H44" s="25">
        <v>9</v>
      </c>
      <c r="I44"/>
      <c r="J44"/>
      <c r="K44"/>
    </row>
    <row r="108" spans="29:30" x14ac:dyDescent="0.25">
      <c r="AC108" s="13"/>
      <c r="AD10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823F-1D19-44BE-AF09-CBB1B6EA316C}">
  <dimension ref="A1:AJ25"/>
  <sheetViews>
    <sheetView workbookViewId="0">
      <selection activeCell="Z8" sqref="Z8"/>
    </sheetView>
  </sheetViews>
  <sheetFormatPr baseColWidth="10" defaultRowHeight="15" x14ac:dyDescent="0.25"/>
  <cols>
    <col min="1" max="19" width="5.140625" style="2" customWidth="1"/>
    <col min="20" max="21" width="5.28515625" customWidth="1"/>
    <col min="22" max="56" width="5.140625" customWidth="1"/>
  </cols>
  <sheetData>
    <row r="1" spans="4:36" x14ac:dyDescent="0.25">
      <c r="D1" s="2">
        <v>3</v>
      </c>
      <c r="E1" s="2">
        <v>4</v>
      </c>
      <c r="F1" s="2">
        <v>1</v>
      </c>
      <c r="G1" s="2">
        <v>2</v>
      </c>
      <c r="H1" s="2">
        <v>3</v>
      </c>
      <c r="I1" s="2">
        <v>4</v>
      </c>
    </row>
    <row r="2" spans="4:36" x14ac:dyDescent="0.25">
      <c r="D2" s="88">
        <v>9</v>
      </c>
      <c r="E2" s="86">
        <v>9</v>
      </c>
      <c r="F2" s="89">
        <v>9</v>
      </c>
      <c r="G2" s="87">
        <v>9</v>
      </c>
      <c r="H2" s="88">
        <v>9</v>
      </c>
      <c r="I2" s="86">
        <v>9</v>
      </c>
      <c r="J2" s="89">
        <v>9</v>
      </c>
      <c r="K2" s="87">
        <v>9</v>
      </c>
      <c r="L2" s="88">
        <v>9</v>
      </c>
      <c r="M2" s="86">
        <v>9</v>
      </c>
      <c r="N2" s="89">
        <v>9</v>
      </c>
      <c r="O2" s="87">
        <v>9</v>
      </c>
      <c r="P2" s="88">
        <v>9</v>
      </c>
      <c r="Q2" s="86">
        <v>9</v>
      </c>
      <c r="R2" s="89">
        <v>9</v>
      </c>
      <c r="S2" s="87">
        <v>9</v>
      </c>
      <c r="T2" s="88">
        <v>9</v>
      </c>
      <c r="U2" s="86">
        <v>9</v>
      </c>
      <c r="V2" s="89">
        <v>9</v>
      </c>
      <c r="W2" s="2"/>
    </row>
    <row r="3" spans="4:36" x14ac:dyDescent="0.25">
      <c r="D3" s="88">
        <v>9</v>
      </c>
      <c r="E3" s="86">
        <v>9</v>
      </c>
      <c r="F3" s="89">
        <v>9</v>
      </c>
      <c r="G3" s="87">
        <v>9</v>
      </c>
      <c r="H3" s="88">
        <v>9</v>
      </c>
      <c r="I3" s="86">
        <v>9</v>
      </c>
      <c r="J3" s="89">
        <v>9</v>
      </c>
      <c r="K3" s="87">
        <v>9</v>
      </c>
      <c r="L3" s="88">
        <v>9</v>
      </c>
      <c r="M3" s="86">
        <v>9</v>
      </c>
      <c r="N3" s="89">
        <v>9</v>
      </c>
      <c r="O3" s="87">
        <v>9</v>
      </c>
      <c r="P3" s="88">
        <v>9</v>
      </c>
      <c r="Q3" s="86">
        <v>9</v>
      </c>
      <c r="R3" s="89">
        <v>9</v>
      </c>
      <c r="S3" s="87">
        <v>9</v>
      </c>
      <c r="T3" s="88">
        <v>9</v>
      </c>
      <c r="U3" s="86">
        <v>9</v>
      </c>
      <c r="V3" s="89">
        <v>9</v>
      </c>
      <c r="W3" s="2"/>
    </row>
    <row r="4" spans="4:36" x14ac:dyDescent="0.25">
      <c r="D4" s="44">
        <v>9</v>
      </c>
      <c r="E4" s="90">
        <v>27</v>
      </c>
      <c r="F4" s="79">
        <v>9</v>
      </c>
      <c r="G4" s="29">
        <v>18</v>
      </c>
      <c r="H4" s="44">
        <v>9</v>
      </c>
      <c r="I4" s="90">
        <v>27</v>
      </c>
      <c r="J4" s="79">
        <v>9</v>
      </c>
      <c r="K4" s="29">
        <v>18</v>
      </c>
      <c r="L4" s="44">
        <v>9</v>
      </c>
      <c r="M4" s="90">
        <v>26</v>
      </c>
      <c r="N4" s="79">
        <v>9</v>
      </c>
      <c r="O4" s="29">
        <v>18</v>
      </c>
      <c r="P4" s="44">
        <v>9</v>
      </c>
      <c r="Q4" s="90">
        <v>26</v>
      </c>
      <c r="R4" s="79">
        <v>9</v>
      </c>
      <c r="S4" s="29">
        <v>18</v>
      </c>
      <c r="T4" s="44">
        <v>9</v>
      </c>
      <c r="U4" s="90">
        <v>27</v>
      </c>
      <c r="V4" s="79">
        <v>9</v>
      </c>
      <c r="W4" s="2"/>
      <c r="Z4" t="s">
        <v>55</v>
      </c>
    </row>
    <row r="5" spans="4:36" x14ac:dyDescent="0.25">
      <c r="D5" s="44">
        <v>53</v>
      </c>
      <c r="E5" s="90">
        <v>9</v>
      </c>
      <c r="F5" s="79">
        <v>9</v>
      </c>
      <c r="G5" s="29">
        <v>9</v>
      </c>
      <c r="H5" s="44">
        <v>53</v>
      </c>
      <c r="I5" s="90">
        <v>9</v>
      </c>
      <c r="J5" s="79">
        <v>9</v>
      </c>
      <c r="K5" s="29">
        <v>9</v>
      </c>
      <c r="L5" s="44">
        <v>52</v>
      </c>
      <c r="M5" s="90">
        <v>9</v>
      </c>
      <c r="N5" s="79">
        <v>9</v>
      </c>
      <c r="O5" s="29">
        <v>9</v>
      </c>
      <c r="P5" s="44">
        <v>53</v>
      </c>
      <c r="Q5" s="90">
        <v>9</v>
      </c>
      <c r="R5" s="79">
        <v>9</v>
      </c>
      <c r="S5" s="29">
        <v>9</v>
      </c>
      <c r="T5" s="44">
        <v>53</v>
      </c>
      <c r="U5" s="90">
        <v>9</v>
      </c>
      <c r="V5" s="79">
        <v>9</v>
      </c>
      <c r="W5" s="2"/>
      <c r="Z5" t="s">
        <v>56</v>
      </c>
    </row>
    <row r="6" spans="4:36" x14ac:dyDescent="0.25">
      <c r="D6" s="88">
        <v>9</v>
      </c>
      <c r="E6" s="86">
        <v>9</v>
      </c>
      <c r="F6" s="89">
        <v>9</v>
      </c>
      <c r="G6" s="87">
        <v>9</v>
      </c>
      <c r="H6" s="88">
        <v>9</v>
      </c>
      <c r="I6" s="86">
        <v>9</v>
      </c>
      <c r="J6" s="89">
        <v>9</v>
      </c>
      <c r="K6" s="87">
        <v>9</v>
      </c>
      <c r="L6" s="88">
        <v>9</v>
      </c>
      <c r="M6" s="86">
        <v>9</v>
      </c>
      <c r="N6" s="89">
        <v>9</v>
      </c>
      <c r="O6" s="87">
        <v>9</v>
      </c>
      <c r="P6" s="88">
        <v>9</v>
      </c>
      <c r="Q6" s="86">
        <v>9</v>
      </c>
      <c r="R6" s="89">
        <v>9</v>
      </c>
      <c r="S6" s="87">
        <v>9</v>
      </c>
      <c r="T6" s="88">
        <v>9</v>
      </c>
      <c r="U6" s="86">
        <v>9</v>
      </c>
      <c r="V6" s="89">
        <v>9</v>
      </c>
      <c r="W6" s="2"/>
      <c r="Z6" t="s">
        <v>57</v>
      </c>
    </row>
    <row r="7" spans="4:36" x14ac:dyDescent="0.25">
      <c r="D7" s="88">
        <v>9</v>
      </c>
      <c r="E7" s="86">
        <v>9</v>
      </c>
      <c r="F7" s="89">
        <v>9</v>
      </c>
      <c r="G7" s="87">
        <v>9</v>
      </c>
      <c r="H7" s="88">
        <v>9</v>
      </c>
      <c r="I7" s="86">
        <v>9</v>
      </c>
      <c r="J7" s="89">
        <v>9</v>
      </c>
      <c r="K7" s="87">
        <v>4</v>
      </c>
      <c r="L7" s="88">
        <v>9</v>
      </c>
      <c r="M7" s="86">
        <v>9</v>
      </c>
      <c r="N7" s="89">
        <v>9</v>
      </c>
      <c r="O7" s="87">
        <v>9</v>
      </c>
      <c r="P7" s="88">
        <v>9</v>
      </c>
      <c r="Q7" s="86">
        <v>9</v>
      </c>
      <c r="R7" s="89">
        <v>9</v>
      </c>
      <c r="S7" s="87">
        <v>9</v>
      </c>
      <c r="T7" s="88">
        <v>9</v>
      </c>
      <c r="U7" s="86">
        <v>9</v>
      </c>
      <c r="V7" s="89">
        <v>9</v>
      </c>
      <c r="W7" s="2"/>
    </row>
    <row r="8" spans="4:36" x14ac:dyDescent="0.25">
      <c r="D8" s="88">
        <v>79</v>
      </c>
      <c r="E8" s="86">
        <v>78</v>
      </c>
      <c r="F8" s="89">
        <v>79</v>
      </c>
      <c r="G8" s="87">
        <v>79</v>
      </c>
      <c r="H8" s="88">
        <v>79</v>
      </c>
      <c r="I8" s="86">
        <v>78</v>
      </c>
      <c r="J8" s="89">
        <v>79</v>
      </c>
      <c r="K8" s="87">
        <v>79</v>
      </c>
      <c r="L8" s="88">
        <v>79</v>
      </c>
      <c r="M8" s="86">
        <v>79</v>
      </c>
      <c r="N8" s="89">
        <v>79</v>
      </c>
      <c r="O8" s="87">
        <v>78</v>
      </c>
      <c r="P8" s="88">
        <v>78</v>
      </c>
      <c r="Q8" s="86">
        <v>72</v>
      </c>
      <c r="R8" s="89">
        <v>78</v>
      </c>
      <c r="S8" s="87">
        <v>78</v>
      </c>
      <c r="T8" s="88">
        <v>78</v>
      </c>
      <c r="U8" s="86">
        <v>79</v>
      </c>
      <c r="V8" s="89">
        <v>79</v>
      </c>
      <c r="W8" s="2"/>
    </row>
    <row r="9" spans="4:36" x14ac:dyDescent="0.25">
      <c r="D9" s="88">
        <v>44</v>
      </c>
      <c r="E9" s="86">
        <v>44</v>
      </c>
      <c r="F9" s="89">
        <v>44</v>
      </c>
      <c r="G9" s="87">
        <v>44</v>
      </c>
      <c r="H9" s="88">
        <v>44</v>
      </c>
      <c r="I9" s="86">
        <v>44</v>
      </c>
      <c r="J9" s="89">
        <v>44</v>
      </c>
      <c r="K9" s="87">
        <v>44</v>
      </c>
      <c r="L9" s="88">
        <v>44</v>
      </c>
      <c r="M9" s="86">
        <v>44</v>
      </c>
      <c r="N9" s="89">
        <v>44</v>
      </c>
      <c r="O9" s="87">
        <v>44</v>
      </c>
      <c r="P9" s="88">
        <v>44</v>
      </c>
      <c r="Q9" s="86">
        <v>44</v>
      </c>
      <c r="R9" s="89">
        <v>44</v>
      </c>
      <c r="S9" s="87">
        <v>44</v>
      </c>
      <c r="T9" s="88">
        <v>44</v>
      </c>
      <c r="U9" s="86">
        <v>44</v>
      </c>
      <c r="V9" s="89">
        <v>44</v>
      </c>
      <c r="W9" s="2"/>
    </row>
    <row r="10" spans="4:36" x14ac:dyDescent="0.25">
      <c r="D10" s="88">
        <v>18</v>
      </c>
      <c r="E10" s="86">
        <v>35</v>
      </c>
      <c r="F10" s="89">
        <v>18</v>
      </c>
      <c r="G10" s="87">
        <v>35</v>
      </c>
      <c r="H10" s="88">
        <v>18</v>
      </c>
      <c r="I10" s="86">
        <v>35</v>
      </c>
      <c r="J10" s="89">
        <v>18</v>
      </c>
      <c r="K10" s="87">
        <v>35</v>
      </c>
      <c r="L10" s="88">
        <v>18</v>
      </c>
      <c r="M10" s="86">
        <v>35</v>
      </c>
      <c r="N10" s="89">
        <v>18</v>
      </c>
      <c r="O10" s="87">
        <v>35</v>
      </c>
      <c r="P10" s="88">
        <v>18</v>
      </c>
      <c r="Q10" s="86">
        <v>35</v>
      </c>
      <c r="R10" s="89">
        <v>18</v>
      </c>
      <c r="S10" s="87">
        <v>35</v>
      </c>
      <c r="T10" s="88">
        <v>18</v>
      </c>
      <c r="U10" s="86">
        <v>35</v>
      </c>
      <c r="V10" s="89">
        <v>18</v>
      </c>
    </row>
    <row r="11" spans="4:36" x14ac:dyDescent="0.25">
      <c r="D11" s="88">
        <v>9</v>
      </c>
      <c r="E11" s="86">
        <v>9</v>
      </c>
      <c r="F11" s="89">
        <v>9</v>
      </c>
      <c r="G11" s="87">
        <v>18</v>
      </c>
      <c r="H11" s="88">
        <v>9</v>
      </c>
      <c r="I11" s="86">
        <v>9</v>
      </c>
      <c r="J11" s="89">
        <v>9</v>
      </c>
      <c r="K11" s="87">
        <v>18</v>
      </c>
      <c r="L11" s="88">
        <v>9</v>
      </c>
      <c r="M11" s="86">
        <v>3</v>
      </c>
      <c r="N11" s="89">
        <v>9</v>
      </c>
      <c r="O11" s="87">
        <v>18</v>
      </c>
      <c r="P11" s="88">
        <v>9</v>
      </c>
      <c r="Q11" s="86">
        <v>9</v>
      </c>
      <c r="R11" s="89">
        <v>9</v>
      </c>
      <c r="S11" s="87">
        <v>18</v>
      </c>
      <c r="T11" s="88">
        <v>9</v>
      </c>
      <c r="U11" s="86">
        <v>9</v>
      </c>
      <c r="V11" s="89">
        <v>9</v>
      </c>
    </row>
    <row r="12" spans="4:36" x14ac:dyDescent="0.25">
      <c r="D12" s="2">
        <v>111</v>
      </c>
      <c r="E12" s="2">
        <v>111</v>
      </c>
      <c r="F12" s="2">
        <v>111</v>
      </c>
      <c r="G12" s="2">
        <v>111</v>
      </c>
      <c r="H12" s="2">
        <v>111</v>
      </c>
      <c r="I12" s="2">
        <v>111</v>
      </c>
      <c r="J12" s="2">
        <v>111</v>
      </c>
      <c r="K12" s="2">
        <v>111</v>
      </c>
      <c r="L12" s="2">
        <v>111</v>
      </c>
      <c r="M12" s="2">
        <v>111</v>
      </c>
      <c r="N12" s="2">
        <v>111</v>
      </c>
      <c r="O12" s="2">
        <v>111</v>
      </c>
      <c r="P12" s="2">
        <v>111</v>
      </c>
      <c r="Q12" s="2">
        <v>111</v>
      </c>
      <c r="R12" s="2">
        <v>111</v>
      </c>
      <c r="S12" s="2">
        <v>111</v>
      </c>
      <c r="T12" s="2">
        <v>111</v>
      </c>
      <c r="U12" s="2">
        <v>111</v>
      </c>
      <c r="V12" s="2"/>
    </row>
    <row r="13" spans="4:36" x14ac:dyDescent="0.25">
      <c r="T13" s="2"/>
      <c r="U13" s="2"/>
      <c r="V13" s="2"/>
    </row>
    <row r="14" spans="4:36" x14ac:dyDescent="0.25">
      <c r="J14" s="2">
        <v>1</v>
      </c>
      <c r="K14" s="2">
        <v>2</v>
      </c>
      <c r="L14" s="2">
        <v>3</v>
      </c>
      <c r="M14" s="2">
        <v>4</v>
      </c>
      <c r="V14" s="2"/>
      <c r="Z14" s="2">
        <v>1</v>
      </c>
      <c r="AA14" s="2">
        <v>2</v>
      </c>
      <c r="AB14" s="2">
        <v>3</v>
      </c>
      <c r="AC14" s="2">
        <v>4</v>
      </c>
      <c r="AJ14" s="91"/>
    </row>
    <row r="15" spans="4:36" x14ac:dyDescent="0.25">
      <c r="D15" s="2">
        <v>9</v>
      </c>
      <c r="E15" s="2">
        <v>9</v>
      </c>
      <c r="F15" s="2">
        <v>9</v>
      </c>
      <c r="G15" s="2">
        <v>9</v>
      </c>
      <c r="H15" s="2">
        <v>9</v>
      </c>
      <c r="I15" s="2">
        <v>9</v>
      </c>
      <c r="J15" s="89">
        <v>9</v>
      </c>
      <c r="K15" s="87">
        <v>9</v>
      </c>
      <c r="L15" s="88">
        <v>9</v>
      </c>
      <c r="M15" s="86">
        <v>9</v>
      </c>
      <c r="N15" s="89">
        <v>9</v>
      </c>
      <c r="O15" s="87">
        <v>9</v>
      </c>
      <c r="P15" s="88">
        <v>9</v>
      </c>
      <c r="Q15" s="86">
        <v>9</v>
      </c>
      <c r="R15" s="89">
        <v>9</v>
      </c>
      <c r="S15" s="87">
        <v>9</v>
      </c>
      <c r="T15" s="88">
        <v>9</v>
      </c>
      <c r="U15" s="86">
        <v>9</v>
      </c>
      <c r="V15" s="2">
        <v>9</v>
      </c>
      <c r="X15">
        <v>9</v>
      </c>
      <c r="Y15">
        <v>9</v>
      </c>
      <c r="Z15" s="89">
        <v>9</v>
      </c>
      <c r="AA15" s="87">
        <v>9</v>
      </c>
      <c r="AB15" s="88">
        <v>9</v>
      </c>
      <c r="AC15" s="86">
        <v>9</v>
      </c>
      <c r="AD15" s="89">
        <v>9</v>
      </c>
      <c r="AE15" s="87">
        <v>9</v>
      </c>
      <c r="AF15" s="88">
        <v>9</v>
      </c>
      <c r="AG15" s="86">
        <v>9</v>
      </c>
    </row>
    <row r="16" spans="4:36" x14ac:dyDescent="0.25">
      <c r="D16" s="2">
        <v>9</v>
      </c>
      <c r="E16" s="2">
        <v>9</v>
      </c>
      <c r="F16" s="2">
        <v>9</v>
      </c>
      <c r="G16" s="2">
        <v>8</v>
      </c>
      <c r="H16" s="2">
        <v>9</v>
      </c>
      <c r="I16" s="2">
        <v>9</v>
      </c>
      <c r="J16" s="89">
        <v>9</v>
      </c>
      <c r="K16" s="87">
        <v>9</v>
      </c>
      <c r="L16" s="88">
        <v>9</v>
      </c>
      <c r="M16" s="86">
        <v>9</v>
      </c>
      <c r="N16" s="89">
        <v>9</v>
      </c>
      <c r="O16" s="87">
        <v>9</v>
      </c>
      <c r="P16" s="88">
        <v>9</v>
      </c>
      <c r="Q16" s="86">
        <v>9</v>
      </c>
      <c r="R16" s="89">
        <v>9</v>
      </c>
      <c r="S16" s="87">
        <v>9</v>
      </c>
      <c r="T16" s="88">
        <v>9</v>
      </c>
      <c r="U16" s="86">
        <v>9</v>
      </c>
      <c r="V16" s="2">
        <v>9</v>
      </c>
      <c r="X16">
        <v>9</v>
      </c>
      <c r="Y16">
        <v>9</v>
      </c>
      <c r="Z16" s="89">
        <v>9</v>
      </c>
      <c r="AA16" s="87">
        <v>9</v>
      </c>
      <c r="AB16" s="88">
        <v>9</v>
      </c>
      <c r="AC16" s="86">
        <v>9</v>
      </c>
      <c r="AD16" s="89">
        <v>9</v>
      </c>
      <c r="AE16" s="87">
        <v>9</v>
      </c>
      <c r="AF16" s="88">
        <v>9</v>
      </c>
      <c r="AG16" s="86">
        <v>9</v>
      </c>
    </row>
    <row r="17" spans="4:33" x14ac:dyDescent="0.25">
      <c r="D17" s="2">
        <v>9</v>
      </c>
      <c r="E17" s="2">
        <v>9</v>
      </c>
      <c r="F17" s="2">
        <v>3</v>
      </c>
      <c r="G17" s="2">
        <v>18</v>
      </c>
      <c r="H17" s="2">
        <v>9</v>
      </c>
      <c r="I17" s="2">
        <v>26</v>
      </c>
      <c r="J17" s="79">
        <v>9</v>
      </c>
      <c r="K17" s="29">
        <v>18</v>
      </c>
      <c r="L17" s="44">
        <v>9</v>
      </c>
      <c r="M17" s="90">
        <v>26</v>
      </c>
      <c r="N17" s="79">
        <v>9</v>
      </c>
      <c r="O17" s="29">
        <v>18</v>
      </c>
      <c r="P17" s="44">
        <v>9</v>
      </c>
      <c r="Q17" s="90">
        <v>27</v>
      </c>
      <c r="R17" s="79">
        <v>9</v>
      </c>
      <c r="S17" s="29">
        <v>18</v>
      </c>
      <c r="T17" s="44">
        <v>9</v>
      </c>
      <c r="U17" s="90">
        <v>27</v>
      </c>
      <c r="V17" s="2">
        <v>9</v>
      </c>
      <c r="X17">
        <v>52</v>
      </c>
      <c r="Y17">
        <v>26</v>
      </c>
      <c r="Z17" s="79">
        <v>9</v>
      </c>
      <c r="AA17" s="29">
        <v>18</v>
      </c>
      <c r="AB17" s="44">
        <v>9</v>
      </c>
      <c r="AC17" s="90">
        <v>26</v>
      </c>
      <c r="AD17" s="79">
        <v>9</v>
      </c>
      <c r="AE17" s="29">
        <v>18</v>
      </c>
      <c r="AF17" s="44">
        <v>9</v>
      </c>
      <c r="AG17" s="90">
        <v>27</v>
      </c>
    </row>
    <row r="18" spans="4:33" x14ac:dyDescent="0.25">
      <c r="D18" s="2">
        <v>9</v>
      </c>
      <c r="E18" s="2">
        <v>35</v>
      </c>
      <c r="F18" s="2">
        <v>35</v>
      </c>
      <c r="G18" s="2">
        <v>9</v>
      </c>
      <c r="H18" s="2">
        <v>52</v>
      </c>
      <c r="I18" s="2">
        <v>9</v>
      </c>
      <c r="J18" s="79">
        <v>9</v>
      </c>
      <c r="K18" s="29">
        <v>9</v>
      </c>
      <c r="L18" s="44">
        <v>52</v>
      </c>
      <c r="M18" s="90">
        <v>3</v>
      </c>
      <c r="N18" s="79">
        <v>9</v>
      </c>
      <c r="O18" s="29">
        <v>9</v>
      </c>
      <c r="P18" s="44">
        <v>52</v>
      </c>
      <c r="Q18" s="90">
        <v>9</v>
      </c>
      <c r="R18" s="79">
        <v>9</v>
      </c>
      <c r="S18" s="29">
        <v>9</v>
      </c>
      <c r="T18" s="44">
        <v>52</v>
      </c>
      <c r="U18" s="90">
        <v>9</v>
      </c>
      <c r="V18" s="2">
        <v>9</v>
      </c>
      <c r="X18">
        <v>9</v>
      </c>
      <c r="Y18">
        <v>9</v>
      </c>
      <c r="Z18" s="79">
        <v>9</v>
      </c>
      <c r="AA18" s="29">
        <v>9</v>
      </c>
      <c r="AB18" s="44">
        <v>52</v>
      </c>
      <c r="AC18" s="90">
        <v>9</v>
      </c>
      <c r="AD18" s="79">
        <v>9</v>
      </c>
      <c r="AE18" s="29">
        <v>9</v>
      </c>
      <c r="AF18" s="44">
        <v>53</v>
      </c>
      <c r="AG18" s="90"/>
    </row>
    <row r="19" spans="4:33" x14ac:dyDescent="0.25">
      <c r="D19" s="2">
        <v>9</v>
      </c>
      <c r="E19" s="2">
        <v>35</v>
      </c>
      <c r="F19" s="2">
        <v>18</v>
      </c>
      <c r="G19" s="2">
        <v>9</v>
      </c>
      <c r="H19" s="2">
        <v>9</v>
      </c>
      <c r="I19" s="2">
        <v>9</v>
      </c>
      <c r="J19" s="89">
        <v>9</v>
      </c>
      <c r="K19" s="87">
        <v>9</v>
      </c>
      <c r="L19" s="88">
        <v>9</v>
      </c>
      <c r="M19" s="86">
        <v>9</v>
      </c>
      <c r="N19" s="89">
        <v>9</v>
      </c>
      <c r="O19" s="87">
        <v>9</v>
      </c>
      <c r="P19" s="88">
        <v>9</v>
      </c>
      <c r="Q19" s="86">
        <v>9</v>
      </c>
      <c r="R19" s="89">
        <v>9</v>
      </c>
      <c r="S19" s="87">
        <v>9</v>
      </c>
      <c r="T19" s="88">
        <v>9</v>
      </c>
      <c r="U19" s="86">
        <v>9</v>
      </c>
      <c r="V19" s="2">
        <v>9</v>
      </c>
      <c r="X19">
        <v>9</v>
      </c>
      <c r="Y19">
        <v>5</v>
      </c>
      <c r="Z19" s="89">
        <v>9</v>
      </c>
      <c r="AA19" s="87">
        <v>9</v>
      </c>
      <c r="AB19" s="88">
        <v>9</v>
      </c>
      <c r="AC19" s="86">
        <v>9</v>
      </c>
      <c r="AD19" s="89">
        <v>9</v>
      </c>
      <c r="AE19" s="87">
        <v>9</v>
      </c>
      <c r="AF19" s="88">
        <v>9</v>
      </c>
      <c r="AG19" s="86"/>
    </row>
    <row r="20" spans="4:33" x14ac:dyDescent="0.25">
      <c r="D20" s="2">
        <v>9</v>
      </c>
      <c r="E20" s="2">
        <v>78</v>
      </c>
      <c r="F20" s="2">
        <v>9</v>
      </c>
      <c r="G20" s="2">
        <v>9</v>
      </c>
      <c r="H20" s="2">
        <v>9</v>
      </c>
      <c r="I20" s="2">
        <v>9</v>
      </c>
      <c r="J20" s="89">
        <v>9</v>
      </c>
      <c r="K20" s="87">
        <v>9</v>
      </c>
      <c r="L20" s="88">
        <v>9</v>
      </c>
      <c r="M20" s="86">
        <v>9</v>
      </c>
      <c r="N20" s="89">
        <v>9</v>
      </c>
      <c r="O20" s="87">
        <v>9</v>
      </c>
      <c r="P20" s="88">
        <v>9</v>
      </c>
      <c r="Q20" s="86">
        <v>9</v>
      </c>
      <c r="R20" s="89">
        <v>9</v>
      </c>
      <c r="S20" s="87">
        <v>9</v>
      </c>
      <c r="T20" s="88">
        <v>9</v>
      </c>
      <c r="U20" s="86">
        <v>9</v>
      </c>
      <c r="V20" s="2">
        <v>9</v>
      </c>
      <c r="X20">
        <v>78</v>
      </c>
      <c r="Y20">
        <v>9</v>
      </c>
      <c r="Z20" s="89">
        <v>9</v>
      </c>
      <c r="AA20" s="87">
        <v>9</v>
      </c>
      <c r="AB20" s="88">
        <v>9</v>
      </c>
      <c r="AC20" s="86">
        <v>9</v>
      </c>
      <c r="AD20" s="89">
        <v>9</v>
      </c>
      <c r="AE20" s="87">
        <v>9</v>
      </c>
      <c r="AF20" s="88">
        <v>9</v>
      </c>
      <c r="AG20" s="86"/>
    </row>
    <row r="21" spans="4:33" x14ac:dyDescent="0.25">
      <c r="D21" s="2">
        <v>78</v>
      </c>
      <c r="E21" s="2">
        <v>61</v>
      </c>
      <c r="F21" s="2">
        <v>9</v>
      </c>
      <c r="G21" s="2">
        <v>79</v>
      </c>
      <c r="H21" s="2">
        <v>78</v>
      </c>
      <c r="I21" s="2">
        <v>79</v>
      </c>
      <c r="J21" s="89">
        <v>79</v>
      </c>
      <c r="K21" s="87">
        <v>79</v>
      </c>
      <c r="L21" s="88">
        <v>79</v>
      </c>
      <c r="M21" s="86">
        <v>79</v>
      </c>
      <c r="N21" s="89">
        <v>72</v>
      </c>
      <c r="O21" s="87">
        <v>79</v>
      </c>
      <c r="P21" s="88">
        <v>79</v>
      </c>
      <c r="Q21" s="86">
        <v>79</v>
      </c>
      <c r="R21" s="89">
        <v>78</v>
      </c>
      <c r="S21" s="87">
        <v>79</v>
      </c>
      <c r="T21" s="88">
        <v>78</v>
      </c>
      <c r="U21" s="86">
        <v>78</v>
      </c>
      <c r="V21" s="2">
        <v>78</v>
      </c>
      <c r="X21">
        <v>44</v>
      </c>
      <c r="Y21">
        <v>78</v>
      </c>
      <c r="Z21" s="89">
        <v>72</v>
      </c>
      <c r="AA21" s="87">
        <v>78</v>
      </c>
      <c r="AB21" s="88">
        <v>79</v>
      </c>
      <c r="AC21" s="86">
        <v>79</v>
      </c>
      <c r="AD21" s="89">
        <v>79</v>
      </c>
      <c r="AE21" s="87">
        <v>78</v>
      </c>
      <c r="AF21" s="88">
        <v>78</v>
      </c>
      <c r="AG21" s="86"/>
    </row>
    <row r="22" spans="4:33" x14ac:dyDescent="0.25">
      <c r="D22" s="2">
        <v>44</v>
      </c>
      <c r="E22" s="2">
        <v>53</v>
      </c>
      <c r="F22" s="2">
        <v>78</v>
      </c>
      <c r="G22" s="2">
        <v>44</v>
      </c>
      <c r="H22" s="2">
        <v>44</v>
      </c>
      <c r="I22" s="2">
        <v>44</v>
      </c>
      <c r="J22" s="89">
        <v>44</v>
      </c>
      <c r="K22" s="87">
        <v>44</v>
      </c>
      <c r="L22" s="88">
        <v>43</v>
      </c>
      <c r="M22" s="86">
        <v>44</v>
      </c>
      <c r="N22" s="89">
        <v>44</v>
      </c>
      <c r="O22" s="87">
        <v>44</v>
      </c>
      <c r="P22" s="88">
        <v>44</v>
      </c>
      <c r="Q22" s="86">
        <v>44</v>
      </c>
      <c r="R22" s="89">
        <v>44</v>
      </c>
      <c r="S22" s="87">
        <v>44</v>
      </c>
      <c r="T22" s="88">
        <v>38</v>
      </c>
      <c r="U22" s="86">
        <v>44</v>
      </c>
      <c r="V22" s="2">
        <v>44</v>
      </c>
      <c r="X22">
        <v>18</v>
      </c>
      <c r="Y22">
        <v>44</v>
      </c>
      <c r="Z22" s="89">
        <v>44</v>
      </c>
      <c r="AA22" s="87">
        <v>44</v>
      </c>
      <c r="AB22" s="88">
        <v>44</v>
      </c>
      <c r="AC22" s="86">
        <v>44</v>
      </c>
      <c r="AD22" s="89">
        <v>44</v>
      </c>
      <c r="AE22" s="87">
        <v>44</v>
      </c>
      <c r="AF22" s="88">
        <v>44</v>
      </c>
      <c r="AG22" s="86"/>
    </row>
    <row r="23" spans="4:33" x14ac:dyDescent="0.25">
      <c r="D23" s="2">
        <v>18</v>
      </c>
      <c r="E23" s="2">
        <v>38</v>
      </c>
      <c r="F23" s="2">
        <v>44</v>
      </c>
      <c r="G23" s="2">
        <v>35</v>
      </c>
      <c r="H23" s="2">
        <v>18</v>
      </c>
      <c r="I23" s="2">
        <v>35</v>
      </c>
      <c r="J23" s="89">
        <v>18</v>
      </c>
      <c r="K23" s="87">
        <v>35</v>
      </c>
      <c r="L23" s="88">
        <v>18</v>
      </c>
      <c r="M23" s="86">
        <v>35</v>
      </c>
      <c r="N23" s="89">
        <v>18</v>
      </c>
      <c r="O23" s="87">
        <v>29</v>
      </c>
      <c r="P23" s="88">
        <v>18</v>
      </c>
      <c r="Q23" s="86">
        <v>35</v>
      </c>
      <c r="R23" s="89">
        <v>18</v>
      </c>
      <c r="S23" s="87">
        <v>35</v>
      </c>
      <c r="T23" s="88">
        <v>18</v>
      </c>
      <c r="U23" s="86">
        <v>35</v>
      </c>
      <c r="V23" s="2">
        <v>18</v>
      </c>
      <c r="X23">
        <v>9</v>
      </c>
      <c r="Y23">
        <v>35</v>
      </c>
      <c r="Z23" s="89">
        <v>18</v>
      </c>
      <c r="AA23" s="87">
        <v>33</v>
      </c>
      <c r="AB23" s="88">
        <v>18</v>
      </c>
      <c r="AC23" s="86">
        <v>35</v>
      </c>
      <c r="AD23" s="89">
        <v>17</v>
      </c>
      <c r="AE23" s="87">
        <v>35</v>
      </c>
      <c r="AF23" s="88">
        <v>18</v>
      </c>
      <c r="AG23" s="86"/>
    </row>
    <row r="24" spans="4:33" x14ac:dyDescent="0.25">
      <c r="D24" s="2">
        <v>9</v>
      </c>
      <c r="E24" s="2">
        <v>18</v>
      </c>
      <c r="F24" s="2">
        <v>79</v>
      </c>
      <c r="G24" s="2">
        <v>18</v>
      </c>
      <c r="H24" s="2">
        <v>9</v>
      </c>
      <c r="I24" s="2">
        <v>9</v>
      </c>
      <c r="J24" s="89">
        <v>9</v>
      </c>
      <c r="K24" s="87">
        <v>18</v>
      </c>
      <c r="L24" s="88">
        <v>9</v>
      </c>
      <c r="M24" s="86">
        <v>9</v>
      </c>
      <c r="N24" s="89">
        <v>9</v>
      </c>
      <c r="O24" s="87">
        <v>18</v>
      </c>
      <c r="P24" s="88">
        <v>9</v>
      </c>
      <c r="Q24" s="86">
        <v>9</v>
      </c>
      <c r="R24" s="89">
        <v>9</v>
      </c>
      <c r="S24" s="87">
        <v>18</v>
      </c>
      <c r="T24" s="88">
        <v>9</v>
      </c>
      <c r="U24" s="86">
        <v>6</v>
      </c>
      <c r="V24" s="2">
        <v>9</v>
      </c>
      <c r="X24">
        <v>18</v>
      </c>
      <c r="Y24">
        <v>9</v>
      </c>
      <c r="Z24" s="89">
        <v>9</v>
      </c>
      <c r="AA24" s="87">
        <v>18</v>
      </c>
      <c r="AB24" s="88">
        <v>9</v>
      </c>
      <c r="AC24" s="86">
        <v>9</v>
      </c>
      <c r="AD24" s="89">
        <v>9</v>
      </c>
      <c r="AE24" s="87">
        <v>18</v>
      </c>
      <c r="AF24" s="88">
        <v>9</v>
      </c>
      <c r="AG24" s="86"/>
    </row>
    <row r="25" spans="4:33" x14ac:dyDescent="0.25">
      <c r="T25" s="2"/>
      <c r="U25" s="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F0CD-F970-4291-964D-0160D79CF502}">
  <dimension ref="A1:J30"/>
  <sheetViews>
    <sheetView workbookViewId="0">
      <selection activeCell="C23" sqref="C23"/>
    </sheetView>
  </sheetViews>
  <sheetFormatPr baseColWidth="10" defaultRowHeight="15" x14ac:dyDescent="0.25"/>
  <cols>
    <col min="5" max="5" width="11.42578125" style="22"/>
    <col min="6" max="6" width="11.42578125" style="23"/>
    <col min="7" max="7" width="11.42578125" style="1"/>
    <col min="8" max="8" width="11.85546875" bestFit="1" customWidth="1"/>
    <col min="10" max="10" width="11.42578125" style="1"/>
  </cols>
  <sheetData>
    <row r="1" spans="1:10" x14ac:dyDescent="0.25">
      <c r="A1" t="s">
        <v>35</v>
      </c>
      <c r="D1" t="str">
        <f>MID(A1,12,5)</f>
        <v>0, 18</v>
      </c>
      <c r="E1" s="22" t="str">
        <f t="shared" ref="E1:E30" si="0">MID(D1,1,1)</f>
        <v>0</v>
      </c>
      <c r="F1" s="24"/>
      <c r="H1" t="str">
        <f>MID(D1,4,1)</f>
        <v>1</v>
      </c>
      <c r="J1" s="1" t="str">
        <f>IF(I1&lt;9,MID(D1,4,2),I1)</f>
        <v>18</v>
      </c>
    </row>
    <row r="2" spans="1:10" x14ac:dyDescent="0.25">
      <c r="A2" t="s">
        <v>1</v>
      </c>
      <c r="D2" t="str">
        <f>MID(A2,13,4)</f>
        <v>9, 9</v>
      </c>
      <c r="E2" s="22" t="str">
        <f t="shared" si="0"/>
        <v>9</v>
      </c>
      <c r="F2" s="24"/>
      <c r="G2" s="1" t="str">
        <f>IF(F2&lt;9,MID(D2,1,2),F2)</f>
        <v>9,</v>
      </c>
      <c r="H2" t="str">
        <f t="shared" ref="H2:H29" si="1">MID(D2,4,1)</f>
        <v>9</v>
      </c>
      <c r="J2" s="1" t="str">
        <f t="shared" ref="J2:J30" si="2">IF(I2&lt;9,MID(D2,4,2),I2)</f>
        <v>9</v>
      </c>
    </row>
    <row r="3" spans="1:10" x14ac:dyDescent="0.25">
      <c r="A3" t="s">
        <v>2</v>
      </c>
      <c r="D3" t="str">
        <f t="shared" ref="D3:D4" si="3">MID(A3,13,4)</f>
        <v>9, 9</v>
      </c>
      <c r="E3" s="22" t="str">
        <f t="shared" si="0"/>
        <v>9</v>
      </c>
      <c r="F3" s="24"/>
      <c r="G3" s="1" t="str">
        <f t="shared" ref="G3:G30" si="4">IF(F3&lt;9,MID(D3,1,2),F3)</f>
        <v>9,</v>
      </c>
      <c r="H3" t="str">
        <f t="shared" si="1"/>
        <v>9</v>
      </c>
      <c r="J3" s="1" t="str">
        <f t="shared" si="2"/>
        <v>9</v>
      </c>
    </row>
    <row r="4" spans="1:10" x14ac:dyDescent="0.25">
      <c r="A4" t="s">
        <v>3</v>
      </c>
      <c r="D4" t="str">
        <f t="shared" si="3"/>
        <v>9, 9</v>
      </c>
      <c r="E4" s="22" t="str">
        <f t="shared" si="0"/>
        <v>9</v>
      </c>
      <c r="F4" s="24"/>
      <c r="G4" s="1" t="str">
        <f t="shared" si="4"/>
        <v>9,</v>
      </c>
      <c r="H4" t="str">
        <f t="shared" si="1"/>
        <v>9</v>
      </c>
      <c r="J4" s="1" t="str">
        <f t="shared" si="2"/>
        <v>9</v>
      </c>
    </row>
    <row r="5" spans="1:10" x14ac:dyDescent="0.25">
      <c r="A5" t="s">
        <v>4</v>
      </c>
      <c r="D5" t="str">
        <f t="shared" ref="D5:D30" si="5">MID(A5,13,5)</f>
        <v>18, 9</v>
      </c>
      <c r="E5" s="22" t="str">
        <f t="shared" si="0"/>
        <v>1</v>
      </c>
      <c r="F5" s="24"/>
      <c r="G5" s="1" t="str">
        <f t="shared" si="4"/>
        <v>18</v>
      </c>
      <c r="H5" t="str">
        <f>MID(D5,5,1)</f>
        <v>9</v>
      </c>
      <c r="J5" s="1" t="str">
        <f t="shared" si="2"/>
        <v xml:space="preserve"> 9</v>
      </c>
    </row>
    <row r="6" spans="1:10" x14ac:dyDescent="0.25">
      <c r="A6" t="s">
        <v>20</v>
      </c>
      <c r="D6" t="str">
        <f t="shared" si="5"/>
        <v>9, 60</v>
      </c>
      <c r="E6" s="22" t="str">
        <f t="shared" si="0"/>
        <v>9</v>
      </c>
      <c r="F6" s="24"/>
      <c r="G6" s="1" t="str">
        <f t="shared" si="4"/>
        <v>9,</v>
      </c>
      <c r="H6" t="str">
        <f t="shared" si="1"/>
        <v>6</v>
      </c>
      <c r="J6" s="1" t="str">
        <f t="shared" si="2"/>
        <v>60</v>
      </c>
    </row>
    <row r="7" spans="1:10" x14ac:dyDescent="0.25">
      <c r="A7" t="s">
        <v>21</v>
      </c>
      <c r="D7" t="str">
        <f t="shared" si="5"/>
        <v>9, 34</v>
      </c>
      <c r="E7" s="22" t="str">
        <f t="shared" si="0"/>
        <v>9</v>
      </c>
      <c r="F7" s="24"/>
      <c r="G7" s="1" t="str">
        <f t="shared" si="4"/>
        <v>9,</v>
      </c>
      <c r="H7" t="str">
        <f t="shared" si="1"/>
        <v>3</v>
      </c>
      <c r="J7" s="1" t="str">
        <f t="shared" si="2"/>
        <v>34</v>
      </c>
    </row>
    <row r="8" spans="1:10" x14ac:dyDescent="0.25">
      <c r="A8" t="s">
        <v>5</v>
      </c>
      <c r="D8" t="str">
        <f t="shared" si="5"/>
        <v>9, 18</v>
      </c>
      <c r="E8" s="22" t="str">
        <f t="shared" si="0"/>
        <v>9</v>
      </c>
      <c r="F8" s="24"/>
      <c r="G8" s="1" t="str">
        <f t="shared" si="4"/>
        <v>9,</v>
      </c>
      <c r="H8" t="str">
        <f t="shared" si="1"/>
        <v>1</v>
      </c>
      <c r="J8" s="1" t="str">
        <f t="shared" si="2"/>
        <v>18</v>
      </c>
    </row>
    <row r="9" spans="1:10" x14ac:dyDescent="0.25">
      <c r="A9" t="s">
        <v>6</v>
      </c>
      <c r="D9" t="str">
        <f>MID(A9,13,6)</f>
        <v>25, 34</v>
      </c>
      <c r="E9" s="22" t="str">
        <f t="shared" si="0"/>
        <v>2</v>
      </c>
      <c r="F9" s="24"/>
      <c r="G9" s="1" t="str">
        <f t="shared" si="4"/>
        <v>25</v>
      </c>
      <c r="H9" t="str">
        <f>MID(D9,5,1)</f>
        <v>3</v>
      </c>
      <c r="J9" s="1" t="str">
        <f>IF(I9&lt;9,MID(D9,5,2),I9)</f>
        <v>34</v>
      </c>
    </row>
    <row r="10" spans="1:10" x14ac:dyDescent="0.25">
      <c r="A10" t="s">
        <v>7</v>
      </c>
      <c r="D10" t="str">
        <f t="shared" si="5"/>
        <v>9, 34</v>
      </c>
      <c r="E10" s="22" t="str">
        <f t="shared" si="0"/>
        <v>9</v>
      </c>
      <c r="F10" s="24"/>
      <c r="G10" s="1" t="str">
        <f t="shared" si="4"/>
        <v>9,</v>
      </c>
      <c r="H10" t="str">
        <f t="shared" si="1"/>
        <v>3</v>
      </c>
      <c r="J10" s="1" t="str">
        <f t="shared" si="2"/>
        <v>34</v>
      </c>
    </row>
    <row r="11" spans="1:10" x14ac:dyDescent="0.25">
      <c r="A11" t="s">
        <v>8</v>
      </c>
      <c r="D11" t="str">
        <f t="shared" si="5"/>
        <v>9, 78</v>
      </c>
      <c r="E11" s="22" t="str">
        <f t="shared" si="0"/>
        <v>9</v>
      </c>
      <c r="F11" s="24"/>
      <c r="G11" s="1" t="str">
        <f t="shared" si="4"/>
        <v>9,</v>
      </c>
      <c r="H11" t="str">
        <f t="shared" si="1"/>
        <v>7</v>
      </c>
      <c r="J11" s="1" t="str">
        <f t="shared" si="2"/>
        <v>78</v>
      </c>
    </row>
    <row r="12" spans="1:10" x14ac:dyDescent="0.25">
      <c r="A12" t="s">
        <v>9</v>
      </c>
      <c r="D12" t="str">
        <f t="shared" ref="D12" si="6">MID(A12,13,4)</f>
        <v>9, 9</v>
      </c>
      <c r="E12" s="22" t="str">
        <f t="shared" si="0"/>
        <v>9</v>
      </c>
      <c r="F12" s="24"/>
      <c r="G12" s="1" t="str">
        <f t="shared" si="4"/>
        <v>9,</v>
      </c>
      <c r="H12" t="str">
        <f t="shared" si="1"/>
        <v>9</v>
      </c>
      <c r="J12" s="1" t="str">
        <f t="shared" si="2"/>
        <v>9</v>
      </c>
    </row>
    <row r="13" spans="1:10" x14ac:dyDescent="0.25">
      <c r="A13" t="s">
        <v>10</v>
      </c>
      <c r="D13" t="str">
        <f t="shared" si="5"/>
        <v>9, 62</v>
      </c>
      <c r="E13" s="22" t="str">
        <f t="shared" si="0"/>
        <v>9</v>
      </c>
      <c r="F13" s="24"/>
      <c r="G13" s="1" t="str">
        <f t="shared" si="4"/>
        <v>9,</v>
      </c>
      <c r="H13" t="str">
        <f t="shared" si="1"/>
        <v>6</v>
      </c>
      <c r="J13" s="1" t="str">
        <f t="shared" si="2"/>
        <v>62</v>
      </c>
    </row>
    <row r="14" spans="1:10" x14ac:dyDescent="0.25">
      <c r="A14" t="s">
        <v>11</v>
      </c>
      <c r="D14" t="str">
        <f t="shared" si="5"/>
        <v>9, 18</v>
      </c>
      <c r="E14" s="22" t="str">
        <f t="shared" si="0"/>
        <v>9</v>
      </c>
      <c r="F14" s="24"/>
      <c r="G14" s="1" t="str">
        <f t="shared" si="4"/>
        <v>9,</v>
      </c>
      <c r="H14" t="str">
        <f t="shared" si="1"/>
        <v>1</v>
      </c>
      <c r="J14" s="1" t="str">
        <f t="shared" si="2"/>
        <v>18</v>
      </c>
    </row>
    <row r="15" spans="1:10" x14ac:dyDescent="0.25">
      <c r="A15" t="s">
        <v>22</v>
      </c>
      <c r="D15" t="str">
        <f t="shared" si="5"/>
        <v>9, 52</v>
      </c>
      <c r="E15" s="22" t="str">
        <f t="shared" si="0"/>
        <v>9</v>
      </c>
      <c r="F15" s="24"/>
      <c r="G15" s="1" t="str">
        <f t="shared" si="4"/>
        <v>9,</v>
      </c>
      <c r="H15" t="str">
        <f t="shared" si="1"/>
        <v>5</v>
      </c>
      <c r="J15" s="1" t="str">
        <f t="shared" si="2"/>
        <v>52</v>
      </c>
    </row>
    <row r="16" spans="1:10" x14ac:dyDescent="0.25">
      <c r="A16" t="s">
        <v>23</v>
      </c>
      <c r="D16" t="str">
        <f t="shared" si="5"/>
        <v>9, 25</v>
      </c>
      <c r="E16" s="22" t="str">
        <f t="shared" si="0"/>
        <v>9</v>
      </c>
      <c r="F16" s="24"/>
      <c r="G16" s="1" t="str">
        <f t="shared" si="4"/>
        <v>9,</v>
      </c>
      <c r="H16" t="str">
        <f t="shared" si="1"/>
        <v>2</v>
      </c>
      <c r="J16" s="1" t="str">
        <f t="shared" si="2"/>
        <v>25</v>
      </c>
    </row>
    <row r="17" spans="1:10" x14ac:dyDescent="0.25">
      <c r="A17" t="s">
        <v>24</v>
      </c>
      <c r="D17" t="str">
        <f t="shared" si="5"/>
        <v>9, 45</v>
      </c>
      <c r="E17" s="22" t="str">
        <f t="shared" si="0"/>
        <v>9</v>
      </c>
      <c r="F17" s="24"/>
      <c r="G17" s="1" t="str">
        <f t="shared" si="4"/>
        <v>9,</v>
      </c>
      <c r="H17" t="str">
        <f t="shared" si="1"/>
        <v>4</v>
      </c>
      <c r="J17" s="1" t="str">
        <f t="shared" si="2"/>
        <v>45</v>
      </c>
    </row>
    <row r="18" spans="1:10" x14ac:dyDescent="0.25">
      <c r="A18" t="s">
        <v>12</v>
      </c>
      <c r="D18" t="str">
        <f t="shared" si="5"/>
        <v>9, 78</v>
      </c>
      <c r="E18" s="22" t="str">
        <f t="shared" si="0"/>
        <v>9</v>
      </c>
      <c r="F18" s="24"/>
      <c r="G18" s="1" t="str">
        <f t="shared" si="4"/>
        <v>9,</v>
      </c>
      <c r="H18" t="str">
        <f t="shared" si="1"/>
        <v>7</v>
      </c>
      <c r="J18" s="1" t="str">
        <f t="shared" si="2"/>
        <v>78</v>
      </c>
    </row>
    <row r="19" spans="1:10" x14ac:dyDescent="0.25">
      <c r="A19" t="s">
        <v>13</v>
      </c>
      <c r="D19" t="str">
        <f t="shared" si="5"/>
        <v>9, 18</v>
      </c>
      <c r="E19" s="22" t="str">
        <f t="shared" si="0"/>
        <v>9</v>
      </c>
      <c r="F19" s="24"/>
      <c r="G19" s="1" t="str">
        <f t="shared" si="4"/>
        <v>9,</v>
      </c>
      <c r="H19" t="str">
        <f t="shared" si="1"/>
        <v>1</v>
      </c>
      <c r="J19" s="1" t="str">
        <f t="shared" si="2"/>
        <v>18</v>
      </c>
    </row>
    <row r="20" spans="1:10" x14ac:dyDescent="0.25">
      <c r="A20" t="s">
        <v>25</v>
      </c>
      <c r="D20" t="str">
        <f>MID(A20,13,6)</f>
        <v>70, 25</v>
      </c>
      <c r="E20" s="22" t="str">
        <f t="shared" si="0"/>
        <v>7</v>
      </c>
      <c r="F20" s="24"/>
      <c r="G20" s="1" t="str">
        <f t="shared" si="4"/>
        <v>70</v>
      </c>
      <c r="H20" t="str">
        <f>MID(D20,5,1)</f>
        <v>2</v>
      </c>
      <c r="J20" s="1" t="str">
        <f>IF(I20&lt;9,MID(D20,5,2),I20)</f>
        <v>25</v>
      </c>
    </row>
    <row r="21" spans="1:10" x14ac:dyDescent="0.25">
      <c r="A21" t="s">
        <v>14</v>
      </c>
      <c r="D21" t="str">
        <f t="shared" ref="D21" si="7">MID(A21,13,4)</f>
        <v>9, 9</v>
      </c>
      <c r="E21" s="22" t="str">
        <f t="shared" si="0"/>
        <v>9</v>
      </c>
      <c r="F21" s="24"/>
      <c r="G21" s="1" t="str">
        <f t="shared" si="4"/>
        <v>9,</v>
      </c>
      <c r="H21" t="str">
        <f t="shared" si="1"/>
        <v>9</v>
      </c>
      <c r="J21" s="1" t="str">
        <f t="shared" si="2"/>
        <v>9</v>
      </c>
    </row>
    <row r="22" spans="1:10" x14ac:dyDescent="0.25">
      <c r="A22" t="s">
        <v>26</v>
      </c>
      <c r="D22" t="str">
        <f>MID(A22,13,6)</f>
        <v>43, 25</v>
      </c>
      <c r="E22" s="22" t="str">
        <f t="shared" si="0"/>
        <v>4</v>
      </c>
      <c r="F22" s="24"/>
      <c r="G22" s="1" t="str">
        <f t="shared" si="4"/>
        <v>43</v>
      </c>
      <c r="H22" t="str">
        <f>MID(D22,5,1)</f>
        <v>2</v>
      </c>
      <c r="J22" s="1" t="str">
        <f>IF(I22&lt;9,MID(D22,5,2),I22)</f>
        <v>25</v>
      </c>
    </row>
    <row r="23" spans="1:10" x14ac:dyDescent="0.25">
      <c r="A23" t="s">
        <v>15</v>
      </c>
      <c r="D23" t="str">
        <f t="shared" ref="D23:D24" si="8">MID(A23,13,4)</f>
        <v>9, 9</v>
      </c>
      <c r="E23" s="22" t="str">
        <f t="shared" si="0"/>
        <v>9</v>
      </c>
      <c r="F23" s="24"/>
      <c r="G23" s="1" t="str">
        <f t="shared" si="4"/>
        <v>9,</v>
      </c>
      <c r="H23" t="str">
        <f t="shared" si="1"/>
        <v>9</v>
      </c>
      <c r="J23" s="1" t="str">
        <f t="shared" si="2"/>
        <v>9</v>
      </c>
    </row>
    <row r="24" spans="1:10" x14ac:dyDescent="0.25">
      <c r="A24" t="s">
        <v>16</v>
      </c>
      <c r="D24" t="str">
        <f t="shared" si="8"/>
        <v>9, 9</v>
      </c>
      <c r="E24" s="22" t="str">
        <f t="shared" si="0"/>
        <v>9</v>
      </c>
      <c r="F24" s="24"/>
      <c r="G24" s="1" t="str">
        <f t="shared" si="4"/>
        <v>9,</v>
      </c>
      <c r="H24" t="str">
        <f t="shared" si="1"/>
        <v>9</v>
      </c>
      <c r="J24" s="1" t="str">
        <f t="shared" si="2"/>
        <v>9</v>
      </c>
    </row>
    <row r="25" spans="1:10" x14ac:dyDescent="0.25">
      <c r="A25" t="s">
        <v>27</v>
      </c>
      <c r="D25" t="str">
        <f>MID(A25,13,6)</f>
        <v>25, 78</v>
      </c>
      <c r="E25" s="22" t="str">
        <f t="shared" si="0"/>
        <v>2</v>
      </c>
      <c r="F25" s="24"/>
      <c r="G25" s="1" t="str">
        <f t="shared" si="4"/>
        <v>25</v>
      </c>
      <c r="H25" t="str">
        <f>MID(D25,5,1)</f>
        <v>7</v>
      </c>
      <c r="J25" s="1" t="str">
        <f>IF(I25&lt;9,MID(D25,5,2),I25)</f>
        <v>78</v>
      </c>
    </row>
    <row r="26" spans="1:10" x14ac:dyDescent="0.25">
      <c r="A26" t="s">
        <v>17</v>
      </c>
      <c r="D26" t="str">
        <f t="shared" si="5"/>
        <v>9, 18</v>
      </c>
      <c r="E26" s="22" t="str">
        <f t="shared" si="0"/>
        <v>9</v>
      </c>
      <c r="F26" s="24"/>
      <c r="G26" s="1" t="str">
        <f t="shared" si="4"/>
        <v>9,</v>
      </c>
      <c r="H26" t="str">
        <f t="shared" si="1"/>
        <v>1</v>
      </c>
      <c r="J26" s="1" t="str">
        <f t="shared" si="2"/>
        <v>18</v>
      </c>
    </row>
    <row r="27" spans="1:10" x14ac:dyDescent="0.25">
      <c r="A27" t="s">
        <v>28</v>
      </c>
      <c r="D27" t="str">
        <f>MID(A27,13,6)</f>
        <v>18, 18</v>
      </c>
      <c r="E27" s="22" t="str">
        <f t="shared" si="0"/>
        <v>1</v>
      </c>
      <c r="F27" s="24"/>
      <c r="G27" s="1" t="str">
        <f t="shared" si="4"/>
        <v>18</v>
      </c>
      <c r="H27" t="str">
        <f>MID(D27,5,1)</f>
        <v>1</v>
      </c>
      <c r="J27" s="1" t="str">
        <f>IF(I27&lt;9,MID(D27,5,2),I27)</f>
        <v>18</v>
      </c>
    </row>
    <row r="28" spans="1:10" x14ac:dyDescent="0.25">
      <c r="A28" t="s">
        <v>18</v>
      </c>
      <c r="D28" t="str">
        <f t="shared" si="5"/>
        <v>18, 9</v>
      </c>
      <c r="E28" s="22" t="str">
        <f t="shared" si="0"/>
        <v>1</v>
      </c>
      <c r="F28" s="24"/>
      <c r="G28" s="1" t="str">
        <f t="shared" si="4"/>
        <v>18</v>
      </c>
      <c r="H28" t="str">
        <f>MID(D28,5,1)</f>
        <v>9</v>
      </c>
      <c r="J28" s="1" t="str">
        <f t="shared" si="2"/>
        <v xml:space="preserve"> 9</v>
      </c>
    </row>
    <row r="29" spans="1:10" x14ac:dyDescent="0.25">
      <c r="A29" t="s">
        <v>29</v>
      </c>
      <c r="D29" t="str">
        <f t="shared" si="5"/>
        <v>9, 34</v>
      </c>
      <c r="E29" s="22" t="str">
        <f t="shared" si="0"/>
        <v>9</v>
      </c>
      <c r="F29" s="24"/>
      <c r="G29" s="1" t="str">
        <f t="shared" si="4"/>
        <v>9,</v>
      </c>
      <c r="H29" t="str">
        <f t="shared" si="1"/>
        <v>3</v>
      </c>
      <c r="J29" s="1" t="str">
        <f t="shared" si="2"/>
        <v>34</v>
      </c>
    </row>
    <row r="30" spans="1:10" x14ac:dyDescent="0.25">
      <c r="A30" t="s">
        <v>30</v>
      </c>
      <c r="D30" t="str">
        <f t="shared" si="5"/>
        <v>18, 9</v>
      </c>
      <c r="E30" s="22" t="str">
        <f t="shared" si="0"/>
        <v>1</v>
      </c>
      <c r="F30" s="24"/>
      <c r="G30" s="1" t="str">
        <f t="shared" si="4"/>
        <v>18</v>
      </c>
      <c r="H30" t="str">
        <f>MID(D30,5,1)</f>
        <v>9</v>
      </c>
      <c r="J30" s="1" t="str">
        <f t="shared" si="2"/>
        <v xml:space="preserve"> 9</v>
      </c>
    </row>
  </sheetData>
  <pageMargins left="0.7" right="0.7" top="0.75" bottom="0.75" header="0.3" footer="0.3"/>
  <ignoredErrors>
    <ignoredError sqref="D9 H29 H25 H2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DA49-35C9-4137-9385-5F925CBB1F6E}">
  <dimension ref="A1:X37"/>
  <sheetViews>
    <sheetView topLeftCell="A16" workbookViewId="0">
      <pane xSplit="1" topLeftCell="B1" activePane="topRight" state="frozen"/>
      <selection activeCell="A12" sqref="A12"/>
      <selection pane="topRight" activeCell="X4" sqref="X4:X9"/>
    </sheetView>
  </sheetViews>
  <sheetFormatPr baseColWidth="10" defaultRowHeight="15" x14ac:dyDescent="0.25"/>
  <cols>
    <col min="1" max="1" width="7.140625" style="2" customWidth="1"/>
    <col min="2" max="17" width="7" style="2" customWidth="1"/>
    <col min="22" max="22" width="3.85546875" style="2" customWidth="1"/>
  </cols>
  <sheetData>
    <row r="1" spans="1:24" s="26" customFormat="1" ht="27.75" customHeight="1" thickBot="1" x14ac:dyDescent="0.3">
      <c r="A1" s="7"/>
      <c r="B1" s="167" t="s">
        <v>36</v>
      </c>
      <c r="C1" s="167"/>
      <c r="D1" s="166" t="s">
        <v>33</v>
      </c>
      <c r="E1" s="166"/>
      <c r="F1" s="167" t="s">
        <v>36</v>
      </c>
      <c r="G1" s="167"/>
      <c r="H1" s="166" t="s">
        <v>33</v>
      </c>
      <c r="I1" s="166"/>
      <c r="J1" s="167" t="s">
        <v>36</v>
      </c>
      <c r="K1" s="167"/>
      <c r="L1" s="166" t="s">
        <v>33</v>
      </c>
      <c r="M1" s="166"/>
      <c r="N1" s="167" t="s">
        <v>36</v>
      </c>
      <c r="O1" s="167"/>
      <c r="P1" s="166" t="s">
        <v>33</v>
      </c>
      <c r="Q1" s="166"/>
      <c r="V1" s="7"/>
    </row>
    <row r="2" spans="1:24" s="26" customFormat="1" ht="27.75" customHeight="1" thickBot="1" x14ac:dyDescent="0.3">
      <c r="A2" s="7"/>
      <c r="B2" s="168" t="s">
        <v>41</v>
      </c>
      <c r="C2" s="169"/>
      <c r="D2" s="169"/>
      <c r="E2" s="170"/>
      <c r="F2" s="171" t="s">
        <v>0</v>
      </c>
      <c r="G2" s="172"/>
      <c r="H2" s="172"/>
      <c r="I2" s="173"/>
      <c r="J2" s="171" t="s">
        <v>47</v>
      </c>
      <c r="K2" s="172"/>
      <c r="L2" s="172"/>
      <c r="M2" s="173"/>
      <c r="N2" s="168" t="s">
        <v>48</v>
      </c>
      <c r="O2" s="169"/>
      <c r="P2" s="169"/>
      <c r="Q2" s="170"/>
      <c r="S2" s="26" t="s">
        <v>42</v>
      </c>
      <c r="V2" s="7"/>
    </row>
    <row r="3" spans="1:24" ht="15.75" thickBot="1" x14ac:dyDescent="0.3">
      <c r="A3" s="31" t="s">
        <v>34</v>
      </c>
      <c r="B3" s="70" t="s">
        <v>31</v>
      </c>
      <c r="C3" s="71" t="s">
        <v>32</v>
      </c>
      <c r="D3" s="70" t="s">
        <v>31</v>
      </c>
      <c r="E3" s="72" t="s">
        <v>32</v>
      </c>
      <c r="F3" s="45" t="s">
        <v>31</v>
      </c>
      <c r="G3" s="67" t="s">
        <v>32</v>
      </c>
      <c r="H3" s="67" t="s">
        <v>31</v>
      </c>
      <c r="I3" s="46" t="s">
        <v>32</v>
      </c>
      <c r="J3" s="54" t="s">
        <v>31</v>
      </c>
      <c r="K3" s="67" t="s">
        <v>32</v>
      </c>
      <c r="L3" s="67" t="s">
        <v>31</v>
      </c>
      <c r="M3" s="46" t="s">
        <v>32</v>
      </c>
      <c r="N3" s="45" t="s">
        <v>31</v>
      </c>
      <c r="O3" s="67" t="s">
        <v>32</v>
      </c>
      <c r="P3" s="67" t="s">
        <v>31</v>
      </c>
      <c r="Q3" s="46" t="s">
        <v>32</v>
      </c>
    </row>
    <row r="4" spans="1:24" x14ac:dyDescent="0.25">
      <c r="A4" s="31">
        <v>0</v>
      </c>
      <c r="B4" s="73">
        <v>0</v>
      </c>
      <c r="C4" s="74">
        <v>18</v>
      </c>
      <c r="D4" s="75">
        <v>0</v>
      </c>
      <c r="E4" s="76">
        <v>18</v>
      </c>
      <c r="F4" s="55">
        <v>0</v>
      </c>
      <c r="G4" s="27">
        <v>18</v>
      </c>
      <c r="H4" s="51">
        <v>0</v>
      </c>
      <c r="I4" s="61">
        <v>18</v>
      </c>
      <c r="J4" s="55">
        <v>0</v>
      </c>
      <c r="K4" s="27">
        <v>18</v>
      </c>
      <c r="L4" s="51">
        <v>0</v>
      </c>
      <c r="M4" s="61">
        <v>18</v>
      </c>
      <c r="N4" s="47">
        <v>0</v>
      </c>
      <c r="O4" s="27">
        <v>18</v>
      </c>
      <c r="P4" s="51">
        <v>0</v>
      </c>
      <c r="Q4" s="61">
        <v>18</v>
      </c>
      <c r="S4" t="str">
        <f>_xlfn.CONCAT("bit_trama(",J4,",",K4,");//",A4)</f>
        <v>bit_trama(0,18);//0</v>
      </c>
      <c r="V4">
        <v>18</v>
      </c>
      <c r="W4">
        <v>25</v>
      </c>
      <c r="X4" t="str">
        <f>_xlfn.CONCAT("bit_trama(",V4,",",W4,");//",F4)</f>
        <v>bit_trama(18,25);//0</v>
      </c>
    </row>
    <row r="5" spans="1:24" x14ac:dyDescent="0.25">
      <c r="A5" s="31">
        <v>1</v>
      </c>
      <c r="B5" s="47">
        <v>9</v>
      </c>
      <c r="C5" s="27">
        <v>9</v>
      </c>
      <c r="D5" s="51">
        <v>9</v>
      </c>
      <c r="E5" s="61">
        <v>9</v>
      </c>
      <c r="F5" s="55">
        <v>9</v>
      </c>
      <c r="G5" s="27">
        <v>9</v>
      </c>
      <c r="H5" s="51">
        <v>9</v>
      </c>
      <c r="I5" s="61">
        <v>9</v>
      </c>
      <c r="J5" s="55">
        <v>9</v>
      </c>
      <c r="K5" s="27">
        <v>9</v>
      </c>
      <c r="L5" s="51">
        <v>9</v>
      </c>
      <c r="M5" s="61">
        <v>9</v>
      </c>
      <c r="N5" s="47">
        <v>9</v>
      </c>
      <c r="O5" s="27">
        <v>9</v>
      </c>
      <c r="P5" s="51">
        <v>9</v>
      </c>
      <c r="Q5" s="61">
        <v>9</v>
      </c>
      <c r="S5" t="str">
        <f t="shared" ref="S5:S37" si="0">_xlfn.CONCAT("bit_trama(",J5,",",K5,");//",A5)</f>
        <v>bit_trama(9,9);//1</v>
      </c>
      <c r="V5">
        <v>9</v>
      </c>
      <c r="W5">
        <v>34</v>
      </c>
      <c r="X5" t="str">
        <f t="shared" ref="X5:X9" si="1">_xlfn.CONCAT("bit_trama(",V5,",",W5,");//",F5)</f>
        <v>bit_trama(9,34);//9</v>
      </c>
    </row>
    <row r="6" spans="1:24" x14ac:dyDescent="0.25">
      <c r="A6" s="31">
        <v>2</v>
      </c>
      <c r="B6" s="47">
        <v>9</v>
      </c>
      <c r="C6" s="27">
        <v>9</v>
      </c>
      <c r="D6" s="51">
        <v>9</v>
      </c>
      <c r="E6" s="61">
        <v>9</v>
      </c>
      <c r="F6" s="55">
        <v>9</v>
      </c>
      <c r="G6" s="27">
        <v>9</v>
      </c>
      <c r="H6" s="51">
        <v>9</v>
      </c>
      <c r="I6" s="61">
        <v>9</v>
      </c>
      <c r="J6" s="55">
        <v>9</v>
      </c>
      <c r="K6" s="27">
        <v>9</v>
      </c>
      <c r="L6" s="51">
        <v>9</v>
      </c>
      <c r="M6" s="61">
        <v>9</v>
      </c>
      <c r="N6" s="47">
        <v>9</v>
      </c>
      <c r="O6" s="27">
        <v>9</v>
      </c>
      <c r="P6" s="51">
        <v>9</v>
      </c>
      <c r="Q6" s="61">
        <v>9</v>
      </c>
      <c r="S6" t="str">
        <f t="shared" si="0"/>
        <v>bit_trama(9,9);//2</v>
      </c>
      <c r="V6">
        <v>18</v>
      </c>
      <c r="W6">
        <v>25</v>
      </c>
      <c r="X6" t="str">
        <f t="shared" si="1"/>
        <v>bit_trama(18,25);//9</v>
      </c>
    </row>
    <row r="7" spans="1:24" x14ac:dyDescent="0.25">
      <c r="A7" s="31">
        <v>3</v>
      </c>
      <c r="B7" s="47">
        <v>9</v>
      </c>
      <c r="C7" s="27">
        <v>9</v>
      </c>
      <c r="D7" s="51">
        <v>9</v>
      </c>
      <c r="E7" s="61">
        <v>9</v>
      </c>
      <c r="F7" s="55">
        <v>9</v>
      </c>
      <c r="G7" s="27">
        <v>9</v>
      </c>
      <c r="H7" s="51">
        <v>9</v>
      </c>
      <c r="I7" s="61">
        <v>9</v>
      </c>
      <c r="J7" s="55">
        <v>9</v>
      </c>
      <c r="K7" s="27">
        <v>9</v>
      </c>
      <c r="L7" s="51">
        <v>9</v>
      </c>
      <c r="M7" s="61">
        <v>9</v>
      </c>
      <c r="N7" s="47">
        <v>9</v>
      </c>
      <c r="O7" s="27">
        <v>9</v>
      </c>
      <c r="P7" s="51">
        <v>9</v>
      </c>
      <c r="Q7" s="61">
        <v>9</v>
      </c>
      <c r="S7" t="str">
        <f t="shared" si="0"/>
        <v>bit_trama(9,9);//3</v>
      </c>
      <c r="V7">
        <v>9</v>
      </c>
      <c r="W7">
        <v>25</v>
      </c>
      <c r="X7" t="str">
        <f t="shared" si="1"/>
        <v>bit_trama(9,25);//9</v>
      </c>
    </row>
    <row r="8" spans="1:24" x14ac:dyDescent="0.25">
      <c r="A8" s="31">
        <v>4</v>
      </c>
      <c r="B8" s="48">
        <v>18</v>
      </c>
      <c r="C8" s="44">
        <v>9</v>
      </c>
      <c r="D8" s="53">
        <v>18</v>
      </c>
      <c r="E8" s="62">
        <v>9</v>
      </c>
      <c r="F8" s="56">
        <v>18</v>
      </c>
      <c r="G8" s="44">
        <v>18</v>
      </c>
      <c r="H8" s="53">
        <v>18</v>
      </c>
      <c r="I8" s="62">
        <v>18</v>
      </c>
      <c r="J8" s="56">
        <v>18</v>
      </c>
      <c r="K8" s="44">
        <v>9</v>
      </c>
      <c r="L8" s="53">
        <v>18</v>
      </c>
      <c r="M8" s="62">
        <v>9</v>
      </c>
      <c r="N8" s="48">
        <v>18</v>
      </c>
      <c r="O8" s="44">
        <v>25</v>
      </c>
      <c r="P8" s="53">
        <v>18</v>
      </c>
      <c r="Q8" s="62">
        <v>25</v>
      </c>
      <c r="S8" t="str">
        <f t="shared" si="0"/>
        <v>bit_trama(18,9);//4</v>
      </c>
      <c r="V8">
        <v>18</v>
      </c>
      <c r="W8">
        <v>25</v>
      </c>
      <c r="X8" t="str">
        <f t="shared" si="1"/>
        <v>bit_trama(18,25);//18</v>
      </c>
    </row>
    <row r="9" spans="1:24" x14ac:dyDescent="0.25">
      <c r="A9" s="31">
        <v>5</v>
      </c>
      <c r="B9" s="48">
        <v>9</v>
      </c>
      <c r="C9" s="44">
        <v>60</v>
      </c>
      <c r="D9" s="53">
        <v>9</v>
      </c>
      <c r="E9" s="62">
        <v>61</v>
      </c>
      <c r="F9" s="56">
        <v>9</v>
      </c>
      <c r="G9" s="44">
        <v>51</v>
      </c>
      <c r="H9" s="53">
        <v>9</v>
      </c>
      <c r="I9" s="62">
        <v>51</v>
      </c>
      <c r="J9" s="56">
        <v>18</v>
      </c>
      <c r="K9" s="44">
        <v>51</v>
      </c>
      <c r="L9" s="53">
        <v>18</v>
      </c>
      <c r="M9" s="62">
        <v>51</v>
      </c>
      <c r="N9" s="48">
        <v>9</v>
      </c>
      <c r="O9" s="44">
        <v>43</v>
      </c>
      <c r="P9" s="53">
        <v>9</v>
      </c>
      <c r="Q9" s="62">
        <v>43</v>
      </c>
      <c r="S9" t="str">
        <f t="shared" si="0"/>
        <v>bit_trama(18,51);//5</v>
      </c>
      <c r="V9">
        <v>9</v>
      </c>
      <c r="W9">
        <v>25</v>
      </c>
      <c r="X9" t="str">
        <f t="shared" si="1"/>
        <v>bit_trama(9,25);//9</v>
      </c>
    </row>
    <row r="10" spans="1:24" x14ac:dyDescent="0.25">
      <c r="A10" s="31">
        <v>6</v>
      </c>
      <c r="B10" s="47">
        <v>9</v>
      </c>
      <c r="C10" s="27">
        <v>34</v>
      </c>
      <c r="D10" s="51">
        <v>9</v>
      </c>
      <c r="E10" s="61">
        <v>34</v>
      </c>
      <c r="F10" s="55">
        <v>9</v>
      </c>
      <c r="G10" s="27">
        <v>34</v>
      </c>
      <c r="H10" s="51">
        <v>9</v>
      </c>
      <c r="I10" s="61">
        <v>34</v>
      </c>
      <c r="J10" s="55">
        <v>9</v>
      </c>
      <c r="K10" s="27">
        <v>34</v>
      </c>
      <c r="L10" s="51">
        <v>9</v>
      </c>
      <c r="M10" s="61">
        <v>34</v>
      </c>
      <c r="N10" s="47">
        <f t="shared" ref="N10:N22" si="2">J10</f>
        <v>9</v>
      </c>
      <c r="O10" s="27">
        <f t="shared" ref="O10:O22" si="3">K10</f>
        <v>34</v>
      </c>
      <c r="P10" s="51">
        <v>9</v>
      </c>
      <c r="Q10" s="61">
        <v>34</v>
      </c>
      <c r="S10" t="str">
        <f t="shared" si="0"/>
        <v>bit_trama(9,34);//6</v>
      </c>
    </row>
    <row r="11" spans="1:24" x14ac:dyDescent="0.25">
      <c r="A11" s="31">
        <v>7</v>
      </c>
      <c r="B11" s="47">
        <v>9</v>
      </c>
      <c r="C11" s="27">
        <v>18</v>
      </c>
      <c r="D11" s="51">
        <v>9</v>
      </c>
      <c r="E11" s="61">
        <v>18</v>
      </c>
      <c r="F11" s="55">
        <v>9</v>
      </c>
      <c r="G11" s="27">
        <v>18</v>
      </c>
      <c r="H11" s="51">
        <v>9</v>
      </c>
      <c r="I11" s="61">
        <v>18</v>
      </c>
      <c r="J11" s="55">
        <v>9</v>
      </c>
      <c r="K11" s="27">
        <v>18</v>
      </c>
      <c r="L11" s="51">
        <v>9</v>
      </c>
      <c r="M11" s="61">
        <v>18</v>
      </c>
      <c r="N11" s="47">
        <f t="shared" si="2"/>
        <v>9</v>
      </c>
      <c r="O11" s="27">
        <f t="shared" si="3"/>
        <v>18</v>
      </c>
      <c r="P11" s="51">
        <v>9</v>
      </c>
      <c r="Q11" s="61">
        <v>18</v>
      </c>
      <c r="S11" t="str">
        <f t="shared" si="0"/>
        <v>bit_trama(9,18);//7</v>
      </c>
    </row>
    <row r="12" spans="1:24" x14ac:dyDescent="0.25">
      <c r="A12" s="31">
        <v>8</v>
      </c>
      <c r="B12" s="47">
        <v>25</v>
      </c>
      <c r="C12" s="27">
        <v>34</v>
      </c>
      <c r="D12" s="51">
        <v>25</v>
      </c>
      <c r="E12" s="61">
        <v>34</v>
      </c>
      <c r="F12" s="55">
        <v>25</v>
      </c>
      <c r="G12" s="27">
        <v>35</v>
      </c>
      <c r="H12" s="51">
        <v>25</v>
      </c>
      <c r="I12" s="61">
        <v>34</v>
      </c>
      <c r="J12" s="55">
        <v>25</v>
      </c>
      <c r="K12" s="27">
        <v>35</v>
      </c>
      <c r="L12" s="51">
        <v>25</v>
      </c>
      <c r="M12" s="61">
        <v>34</v>
      </c>
      <c r="N12" s="47">
        <f t="shared" si="2"/>
        <v>25</v>
      </c>
      <c r="O12" s="27">
        <f t="shared" si="3"/>
        <v>35</v>
      </c>
      <c r="P12" s="51">
        <v>25</v>
      </c>
      <c r="Q12" s="61">
        <v>34</v>
      </c>
      <c r="S12" t="str">
        <f t="shared" si="0"/>
        <v>bit_trama(25,35);//8</v>
      </c>
    </row>
    <row r="13" spans="1:24" x14ac:dyDescent="0.25">
      <c r="A13" s="31">
        <v>9</v>
      </c>
      <c r="B13" s="47">
        <v>9</v>
      </c>
      <c r="C13" s="27">
        <v>34</v>
      </c>
      <c r="D13" s="51">
        <v>9</v>
      </c>
      <c r="E13" s="61">
        <v>34</v>
      </c>
      <c r="F13" s="55">
        <v>9</v>
      </c>
      <c r="G13" s="27">
        <v>34</v>
      </c>
      <c r="H13" s="51">
        <v>9</v>
      </c>
      <c r="I13" s="61">
        <v>34</v>
      </c>
      <c r="J13" s="55">
        <v>9</v>
      </c>
      <c r="K13" s="27">
        <v>34</v>
      </c>
      <c r="L13" s="51">
        <v>9</v>
      </c>
      <c r="M13" s="61">
        <v>34</v>
      </c>
      <c r="N13" s="47">
        <f t="shared" si="2"/>
        <v>9</v>
      </c>
      <c r="O13" s="27">
        <f t="shared" si="3"/>
        <v>34</v>
      </c>
      <c r="P13" s="51">
        <v>9</v>
      </c>
      <c r="Q13" s="61">
        <v>34</v>
      </c>
      <c r="S13" t="str">
        <f t="shared" si="0"/>
        <v>bit_trama(9,34);//9</v>
      </c>
    </row>
    <row r="14" spans="1:24" x14ac:dyDescent="0.25">
      <c r="A14" s="31">
        <v>10</v>
      </c>
      <c r="B14" s="47">
        <v>9</v>
      </c>
      <c r="C14" s="27">
        <v>78</v>
      </c>
      <c r="D14" s="51">
        <v>9</v>
      </c>
      <c r="E14" s="61">
        <v>78</v>
      </c>
      <c r="F14" s="55">
        <v>9</v>
      </c>
      <c r="G14" s="27">
        <v>78</v>
      </c>
      <c r="H14" s="51">
        <v>9</v>
      </c>
      <c r="I14" s="61">
        <v>78</v>
      </c>
      <c r="J14" s="55">
        <v>9</v>
      </c>
      <c r="K14" s="27">
        <v>78</v>
      </c>
      <c r="L14" s="51">
        <v>9</v>
      </c>
      <c r="M14" s="61">
        <v>78</v>
      </c>
      <c r="N14" s="47">
        <f t="shared" si="2"/>
        <v>9</v>
      </c>
      <c r="O14" s="27">
        <f t="shared" si="3"/>
        <v>78</v>
      </c>
      <c r="P14" s="51">
        <v>9</v>
      </c>
      <c r="Q14" s="61">
        <v>78</v>
      </c>
      <c r="S14" t="str">
        <f t="shared" si="0"/>
        <v>bit_trama(9,78);//10</v>
      </c>
    </row>
    <row r="15" spans="1:24" x14ac:dyDescent="0.25">
      <c r="A15" s="31">
        <v>11</v>
      </c>
      <c r="B15" s="47">
        <v>9</v>
      </c>
      <c r="C15" s="27">
        <v>9</v>
      </c>
      <c r="D15" s="51">
        <v>9</v>
      </c>
      <c r="E15" s="61">
        <v>9</v>
      </c>
      <c r="F15" s="55">
        <v>9</v>
      </c>
      <c r="G15" s="27">
        <v>9</v>
      </c>
      <c r="H15" s="51">
        <v>9</v>
      </c>
      <c r="I15" s="61">
        <v>9</v>
      </c>
      <c r="J15" s="55">
        <v>9</v>
      </c>
      <c r="K15" s="27">
        <v>9</v>
      </c>
      <c r="L15" s="51">
        <v>9</v>
      </c>
      <c r="M15" s="61">
        <v>9</v>
      </c>
      <c r="N15" s="47">
        <f t="shared" si="2"/>
        <v>9</v>
      </c>
      <c r="O15" s="27">
        <f t="shared" si="3"/>
        <v>9</v>
      </c>
      <c r="P15" s="51">
        <v>9</v>
      </c>
      <c r="Q15" s="61">
        <v>9</v>
      </c>
      <c r="S15" t="str">
        <f t="shared" si="0"/>
        <v>bit_trama(9,9);//11</v>
      </c>
    </row>
    <row r="16" spans="1:24" x14ac:dyDescent="0.25">
      <c r="A16" s="31">
        <v>12</v>
      </c>
      <c r="B16" s="47">
        <v>9</v>
      </c>
      <c r="C16" s="27">
        <v>62</v>
      </c>
      <c r="D16" s="51">
        <v>9</v>
      </c>
      <c r="E16" s="61">
        <v>62</v>
      </c>
      <c r="F16" s="55">
        <v>9</v>
      </c>
      <c r="G16" s="27">
        <v>62</v>
      </c>
      <c r="H16" s="51">
        <v>9</v>
      </c>
      <c r="I16" s="61">
        <v>62</v>
      </c>
      <c r="J16" s="55">
        <v>9</v>
      </c>
      <c r="K16" s="27">
        <v>62</v>
      </c>
      <c r="L16" s="51">
        <v>9</v>
      </c>
      <c r="M16" s="61">
        <v>62</v>
      </c>
      <c r="N16" s="47">
        <f t="shared" si="2"/>
        <v>9</v>
      </c>
      <c r="O16" s="27">
        <f t="shared" si="3"/>
        <v>62</v>
      </c>
      <c r="P16" s="51">
        <v>9</v>
      </c>
      <c r="Q16" s="61">
        <v>62</v>
      </c>
      <c r="S16" t="str">
        <f t="shared" si="0"/>
        <v>bit_trama(9,62);//12</v>
      </c>
    </row>
    <row r="17" spans="1:24" x14ac:dyDescent="0.25">
      <c r="A17" s="31">
        <v>13</v>
      </c>
      <c r="B17" s="47">
        <v>9</v>
      </c>
      <c r="C17" s="27">
        <v>18</v>
      </c>
      <c r="D17" s="51">
        <v>9</v>
      </c>
      <c r="E17" s="61">
        <v>18</v>
      </c>
      <c r="F17" s="55">
        <v>9</v>
      </c>
      <c r="G17" s="27">
        <v>18</v>
      </c>
      <c r="H17" s="51">
        <v>9</v>
      </c>
      <c r="I17" s="61">
        <v>18</v>
      </c>
      <c r="J17" s="55">
        <v>9</v>
      </c>
      <c r="K17" s="27">
        <v>18</v>
      </c>
      <c r="L17" s="51">
        <v>9</v>
      </c>
      <c r="M17" s="61">
        <v>18</v>
      </c>
      <c r="N17" s="47">
        <f t="shared" si="2"/>
        <v>9</v>
      </c>
      <c r="O17" s="27">
        <f t="shared" si="3"/>
        <v>18</v>
      </c>
      <c r="P17" s="51">
        <v>9</v>
      </c>
      <c r="Q17" s="61">
        <v>18</v>
      </c>
      <c r="S17" t="str">
        <f t="shared" si="0"/>
        <v>bit_trama(9,18);//13</v>
      </c>
    </row>
    <row r="18" spans="1:24" x14ac:dyDescent="0.25">
      <c r="A18" s="31">
        <v>14</v>
      </c>
      <c r="B18" s="47">
        <v>9</v>
      </c>
      <c r="C18" s="27">
        <v>52</v>
      </c>
      <c r="D18" s="51">
        <v>9</v>
      </c>
      <c r="E18" s="61">
        <v>52</v>
      </c>
      <c r="F18" s="55">
        <v>9</v>
      </c>
      <c r="G18" s="27">
        <v>52</v>
      </c>
      <c r="H18" s="51">
        <v>9</v>
      </c>
      <c r="I18" s="61">
        <v>52</v>
      </c>
      <c r="J18" s="55">
        <v>9</v>
      </c>
      <c r="K18" s="27">
        <v>52</v>
      </c>
      <c r="L18" s="51">
        <v>9</v>
      </c>
      <c r="M18" s="61">
        <v>52</v>
      </c>
      <c r="N18" s="47">
        <f t="shared" si="2"/>
        <v>9</v>
      </c>
      <c r="O18" s="27">
        <f t="shared" si="3"/>
        <v>52</v>
      </c>
      <c r="P18" s="51">
        <v>9</v>
      </c>
      <c r="Q18" s="61">
        <v>52</v>
      </c>
      <c r="S18" t="str">
        <f t="shared" si="0"/>
        <v>bit_trama(9,52);//14</v>
      </c>
    </row>
    <row r="19" spans="1:24" x14ac:dyDescent="0.25">
      <c r="A19" s="31">
        <v>15</v>
      </c>
      <c r="B19" s="47">
        <v>9</v>
      </c>
      <c r="C19" s="27">
        <v>25</v>
      </c>
      <c r="D19" s="51">
        <v>9</v>
      </c>
      <c r="E19" s="61">
        <v>25</v>
      </c>
      <c r="F19" s="55">
        <v>9</v>
      </c>
      <c r="G19" s="27">
        <v>25</v>
      </c>
      <c r="H19" s="51">
        <v>9</v>
      </c>
      <c r="I19" s="61">
        <v>25</v>
      </c>
      <c r="J19" s="55">
        <v>9</v>
      </c>
      <c r="K19" s="27">
        <v>25</v>
      </c>
      <c r="L19" s="51">
        <v>9</v>
      </c>
      <c r="M19" s="61">
        <v>25</v>
      </c>
      <c r="N19" s="47">
        <f t="shared" si="2"/>
        <v>9</v>
      </c>
      <c r="O19" s="27">
        <f t="shared" si="3"/>
        <v>25</v>
      </c>
      <c r="P19" s="51">
        <v>9</v>
      </c>
      <c r="Q19" s="61">
        <v>25</v>
      </c>
      <c r="S19" t="str">
        <f t="shared" si="0"/>
        <v>bit_trama(9,25);//15</v>
      </c>
    </row>
    <row r="20" spans="1:24" x14ac:dyDescent="0.25">
      <c r="A20" s="31">
        <v>16</v>
      </c>
      <c r="B20" s="47">
        <v>9</v>
      </c>
      <c r="C20" s="27">
        <v>45</v>
      </c>
      <c r="D20" s="51">
        <v>9</v>
      </c>
      <c r="E20" s="61">
        <v>45</v>
      </c>
      <c r="F20" s="55">
        <v>9</v>
      </c>
      <c r="G20" s="27">
        <v>45</v>
      </c>
      <c r="H20" s="51">
        <v>9</v>
      </c>
      <c r="I20" s="61">
        <v>45</v>
      </c>
      <c r="J20" s="55">
        <v>9</v>
      </c>
      <c r="K20" s="27">
        <v>45</v>
      </c>
      <c r="L20" s="51">
        <v>9</v>
      </c>
      <c r="M20" s="61">
        <v>45</v>
      </c>
      <c r="N20" s="47">
        <f t="shared" si="2"/>
        <v>9</v>
      </c>
      <c r="O20" s="27">
        <f t="shared" si="3"/>
        <v>45</v>
      </c>
      <c r="P20" s="51">
        <v>9</v>
      </c>
      <c r="Q20" s="61">
        <v>45</v>
      </c>
      <c r="S20" t="str">
        <f t="shared" si="0"/>
        <v>bit_trama(9,45);//16</v>
      </c>
    </row>
    <row r="21" spans="1:24" x14ac:dyDescent="0.25">
      <c r="A21" s="31">
        <v>17</v>
      </c>
      <c r="B21" s="47">
        <v>9</v>
      </c>
      <c r="C21" s="27">
        <v>78</v>
      </c>
      <c r="D21" s="51">
        <v>9</v>
      </c>
      <c r="E21" s="61">
        <v>78</v>
      </c>
      <c r="F21" s="55">
        <v>9</v>
      </c>
      <c r="G21" s="27">
        <v>78</v>
      </c>
      <c r="H21" s="51">
        <v>9</v>
      </c>
      <c r="I21" s="61">
        <v>78</v>
      </c>
      <c r="J21" s="55">
        <v>9</v>
      </c>
      <c r="K21" s="27">
        <v>78</v>
      </c>
      <c r="L21" s="51">
        <v>9</v>
      </c>
      <c r="M21" s="61">
        <v>78</v>
      </c>
      <c r="N21" s="47">
        <f t="shared" si="2"/>
        <v>9</v>
      </c>
      <c r="O21" s="27">
        <f t="shared" si="3"/>
        <v>78</v>
      </c>
      <c r="P21" s="51">
        <v>9</v>
      </c>
      <c r="Q21" s="61">
        <v>78</v>
      </c>
      <c r="S21" t="str">
        <f t="shared" si="0"/>
        <v>bit_trama(9,78);//17</v>
      </c>
    </row>
    <row r="22" spans="1:24" x14ac:dyDescent="0.25">
      <c r="A22" s="31">
        <v>18</v>
      </c>
      <c r="B22" s="47">
        <v>9</v>
      </c>
      <c r="C22" s="27">
        <v>18</v>
      </c>
      <c r="D22" s="51">
        <v>9</v>
      </c>
      <c r="E22" s="61">
        <v>18</v>
      </c>
      <c r="F22" s="55">
        <v>9</v>
      </c>
      <c r="G22" s="27">
        <v>18</v>
      </c>
      <c r="H22" s="51">
        <v>9</v>
      </c>
      <c r="I22" s="61">
        <v>18</v>
      </c>
      <c r="J22" s="55">
        <v>9</v>
      </c>
      <c r="K22" s="27">
        <v>18</v>
      </c>
      <c r="L22" s="51">
        <v>9</v>
      </c>
      <c r="M22" s="61">
        <v>18</v>
      </c>
      <c r="N22" s="47">
        <f t="shared" si="2"/>
        <v>9</v>
      </c>
      <c r="O22" s="27">
        <f t="shared" si="3"/>
        <v>18</v>
      </c>
      <c r="P22" s="51">
        <v>9</v>
      </c>
      <c r="Q22" s="61">
        <v>18</v>
      </c>
      <c r="S22" t="str">
        <f t="shared" si="0"/>
        <v>bit_trama(9,18);//18</v>
      </c>
    </row>
    <row r="23" spans="1:24" x14ac:dyDescent="0.25">
      <c r="A23" s="31">
        <v>19</v>
      </c>
      <c r="B23" s="65">
        <v>70</v>
      </c>
      <c r="C23" s="28">
        <v>25</v>
      </c>
      <c r="D23" s="59">
        <v>9</v>
      </c>
      <c r="E23" s="63">
        <v>18</v>
      </c>
      <c r="F23" s="65">
        <v>70</v>
      </c>
      <c r="G23" s="28">
        <v>25</v>
      </c>
      <c r="H23" s="59">
        <v>9</v>
      </c>
      <c r="I23" s="63">
        <v>18</v>
      </c>
      <c r="J23" s="65">
        <v>70</v>
      </c>
      <c r="K23" s="28">
        <v>25</v>
      </c>
      <c r="L23" s="59">
        <v>9</v>
      </c>
      <c r="M23" s="63">
        <v>18</v>
      </c>
      <c r="N23" s="65">
        <f t="shared" ref="N23:N25" si="4">J23</f>
        <v>70</v>
      </c>
      <c r="O23" s="28">
        <f t="shared" ref="O23:O25" si="5">K23</f>
        <v>25</v>
      </c>
      <c r="P23" s="59">
        <v>9</v>
      </c>
      <c r="Q23" s="63">
        <v>18</v>
      </c>
      <c r="R23" s="2"/>
      <c r="S23" t="str">
        <f t="shared" si="0"/>
        <v>bit_trama(70,25);//19</v>
      </c>
    </row>
    <row r="24" spans="1:24" x14ac:dyDescent="0.25">
      <c r="A24" s="31">
        <v>20</v>
      </c>
      <c r="B24" s="65">
        <v>9</v>
      </c>
      <c r="C24" s="28">
        <v>9</v>
      </c>
      <c r="D24" s="59">
        <v>9</v>
      </c>
      <c r="E24" s="63">
        <v>18</v>
      </c>
      <c r="F24" s="65">
        <v>9</v>
      </c>
      <c r="G24" s="28">
        <v>9</v>
      </c>
      <c r="H24" s="59">
        <v>9</v>
      </c>
      <c r="I24" s="63">
        <v>18</v>
      </c>
      <c r="J24" s="65">
        <v>9</v>
      </c>
      <c r="K24" s="28">
        <v>9</v>
      </c>
      <c r="L24" s="59">
        <v>9</v>
      </c>
      <c r="M24" s="63">
        <v>18</v>
      </c>
      <c r="N24" s="65">
        <f t="shared" si="4"/>
        <v>9</v>
      </c>
      <c r="O24" s="28">
        <f t="shared" si="5"/>
        <v>9</v>
      </c>
      <c r="P24" s="59">
        <v>9</v>
      </c>
      <c r="Q24" s="63">
        <v>18</v>
      </c>
      <c r="R24" s="2"/>
      <c r="S24" t="str">
        <f t="shared" si="0"/>
        <v>bit_trama(9,9);//20</v>
      </c>
    </row>
    <row r="25" spans="1:24" x14ac:dyDescent="0.25">
      <c r="A25" s="31">
        <v>21</v>
      </c>
      <c r="B25" s="65">
        <v>43</v>
      </c>
      <c r="C25" s="28">
        <v>25</v>
      </c>
      <c r="D25" s="59">
        <v>18</v>
      </c>
      <c r="E25" s="63">
        <v>18</v>
      </c>
      <c r="F25" s="65">
        <v>43</v>
      </c>
      <c r="G25" s="28">
        <v>25</v>
      </c>
      <c r="H25" s="59">
        <v>18</v>
      </c>
      <c r="I25" s="63">
        <v>18</v>
      </c>
      <c r="J25" s="65">
        <v>43</v>
      </c>
      <c r="K25" s="28">
        <v>25</v>
      </c>
      <c r="L25" s="59">
        <v>18</v>
      </c>
      <c r="M25" s="63">
        <v>18</v>
      </c>
      <c r="N25" s="65">
        <f t="shared" si="4"/>
        <v>43</v>
      </c>
      <c r="O25" s="28">
        <f t="shared" si="5"/>
        <v>25</v>
      </c>
      <c r="P25" s="59">
        <v>18</v>
      </c>
      <c r="Q25" s="63">
        <v>18</v>
      </c>
      <c r="R25" s="2"/>
      <c r="S25" t="str">
        <f t="shared" si="0"/>
        <v>bit_trama(43,25);//21</v>
      </c>
    </row>
    <row r="26" spans="1:24" x14ac:dyDescent="0.25">
      <c r="A26" s="31">
        <v>22</v>
      </c>
      <c r="B26" s="65">
        <v>9</v>
      </c>
      <c r="C26" s="28">
        <v>9</v>
      </c>
      <c r="D26" s="59">
        <v>9</v>
      </c>
      <c r="E26" s="63">
        <v>9</v>
      </c>
      <c r="F26" s="65">
        <v>9</v>
      </c>
      <c r="G26" s="28">
        <v>9</v>
      </c>
      <c r="H26" s="59">
        <v>9</v>
      </c>
      <c r="I26" s="63">
        <v>9</v>
      </c>
      <c r="J26" s="65">
        <v>9</v>
      </c>
      <c r="K26" s="28">
        <v>9</v>
      </c>
      <c r="L26" s="59">
        <v>9</v>
      </c>
      <c r="M26" s="63">
        <v>9</v>
      </c>
      <c r="N26" s="65">
        <f t="shared" ref="N26:N29" si="6">J26</f>
        <v>9</v>
      </c>
      <c r="O26" s="28">
        <f t="shared" ref="O26:O29" si="7">K26</f>
        <v>9</v>
      </c>
      <c r="P26" s="59">
        <v>9</v>
      </c>
      <c r="Q26" s="63">
        <v>9</v>
      </c>
      <c r="R26" s="2"/>
      <c r="S26" t="str">
        <f t="shared" si="0"/>
        <v>bit_trama(9,9);//22</v>
      </c>
    </row>
    <row r="27" spans="1:24" x14ac:dyDescent="0.25">
      <c r="A27" s="31">
        <v>23</v>
      </c>
      <c r="B27" s="65">
        <v>9</v>
      </c>
      <c r="C27" s="28">
        <v>9</v>
      </c>
      <c r="D27" s="59">
        <v>9</v>
      </c>
      <c r="E27" s="63">
        <v>9</v>
      </c>
      <c r="F27" s="65">
        <v>9</v>
      </c>
      <c r="G27" s="28">
        <v>9</v>
      </c>
      <c r="H27" s="59">
        <v>9</v>
      </c>
      <c r="I27" s="63">
        <v>9</v>
      </c>
      <c r="J27" s="65">
        <v>9</v>
      </c>
      <c r="K27" s="28">
        <v>9</v>
      </c>
      <c r="L27" s="59">
        <v>9</v>
      </c>
      <c r="M27" s="63">
        <v>9</v>
      </c>
      <c r="N27" s="65">
        <f t="shared" si="6"/>
        <v>9</v>
      </c>
      <c r="O27" s="28">
        <f t="shared" si="7"/>
        <v>9</v>
      </c>
      <c r="P27" s="59">
        <v>9</v>
      </c>
      <c r="Q27" s="63">
        <v>9</v>
      </c>
      <c r="R27" s="2"/>
      <c r="S27" t="str">
        <f t="shared" si="0"/>
        <v>bit_trama(9,9);//23</v>
      </c>
    </row>
    <row r="28" spans="1:24" x14ac:dyDescent="0.25">
      <c r="A28" s="31">
        <v>24</v>
      </c>
      <c r="B28" s="65">
        <v>25</v>
      </c>
      <c r="C28" s="28">
        <v>78</v>
      </c>
      <c r="D28" s="59">
        <v>35</v>
      </c>
      <c r="E28" s="63">
        <v>18</v>
      </c>
      <c r="F28" s="65">
        <v>25</v>
      </c>
      <c r="G28" s="28">
        <v>78</v>
      </c>
      <c r="H28" s="59">
        <v>34</v>
      </c>
      <c r="I28" s="63">
        <v>18</v>
      </c>
      <c r="J28" s="65">
        <v>25</v>
      </c>
      <c r="K28" s="28">
        <v>78</v>
      </c>
      <c r="L28" s="59">
        <v>34</v>
      </c>
      <c r="M28" s="63">
        <v>18</v>
      </c>
      <c r="N28" s="65">
        <f t="shared" si="6"/>
        <v>25</v>
      </c>
      <c r="O28" s="28">
        <f t="shared" si="7"/>
        <v>78</v>
      </c>
      <c r="P28" s="59">
        <v>34</v>
      </c>
      <c r="Q28" s="63">
        <v>18</v>
      </c>
      <c r="R28" s="2"/>
      <c r="S28" t="str">
        <f t="shared" si="0"/>
        <v>bit_trama(25,78);//24</v>
      </c>
    </row>
    <row r="29" spans="1:24" x14ac:dyDescent="0.25">
      <c r="A29" s="31">
        <v>25</v>
      </c>
      <c r="B29" s="65">
        <v>9</v>
      </c>
      <c r="C29" s="28">
        <v>18</v>
      </c>
      <c r="D29" s="59">
        <v>18</v>
      </c>
      <c r="E29" s="63">
        <v>25</v>
      </c>
      <c r="F29" s="65">
        <v>9</v>
      </c>
      <c r="G29" s="28">
        <v>18</v>
      </c>
      <c r="H29" s="59">
        <v>18</v>
      </c>
      <c r="I29" s="63">
        <v>25</v>
      </c>
      <c r="J29" s="65">
        <v>9</v>
      </c>
      <c r="K29" s="28">
        <v>9</v>
      </c>
      <c r="L29" s="59">
        <v>18</v>
      </c>
      <c r="M29" s="63">
        <v>25</v>
      </c>
      <c r="N29" s="65">
        <f t="shared" si="6"/>
        <v>9</v>
      </c>
      <c r="O29" s="28">
        <f t="shared" si="7"/>
        <v>9</v>
      </c>
      <c r="P29" s="59">
        <v>18</v>
      </c>
      <c r="Q29" s="63">
        <v>25</v>
      </c>
      <c r="R29" s="2"/>
      <c r="S29" t="str">
        <f t="shared" si="0"/>
        <v>bit_trama(9,9);//25</v>
      </c>
    </row>
    <row r="30" spans="1:24" x14ac:dyDescent="0.25">
      <c r="A30" s="31">
        <v>26</v>
      </c>
      <c r="B30" s="50">
        <v>18</v>
      </c>
      <c r="C30" s="43">
        <v>18</v>
      </c>
      <c r="D30" s="59">
        <v>9</v>
      </c>
      <c r="E30" s="63">
        <v>9</v>
      </c>
      <c r="F30" s="50">
        <v>9</v>
      </c>
      <c r="G30" s="43">
        <v>25</v>
      </c>
      <c r="H30" s="59">
        <v>9</v>
      </c>
      <c r="I30" s="63">
        <v>9</v>
      </c>
      <c r="J30" s="65">
        <v>43</v>
      </c>
      <c r="K30" s="28">
        <v>18</v>
      </c>
      <c r="L30" s="59">
        <v>9</v>
      </c>
      <c r="M30" s="63">
        <v>9</v>
      </c>
      <c r="N30" s="65">
        <v>9</v>
      </c>
      <c r="O30" s="28">
        <v>9</v>
      </c>
      <c r="P30" s="59">
        <v>9</v>
      </c>
      <c r="Q30" s="63">
        <v>9</v>
      </c>
      <c r="R30" s="2"/>
      <c r="S30" t="str">
        <f t="shared" si="0"/>
        <v>bit_trama(43,18);//26</v>
      </c>
      <c r="W30" t="s">
        <v>54</v>
      </c>
      <c r="X30">
        <v>8.8000000000000007</v>
      </c>
    </row>
    <row r="31" spans="1:24" x14ac:dyDescent="0.25">
      <c r="A31" s="31">
        <v>27</v>
      </c>
      <c r="B31" s="65">
        <v>18</v>
      </c>
      <c r="C31" s="28">
        <v>9</v>
      </c>
      <c r="D31" s="59">
        <v>9</v>
      </c>
      <c r="E31" s="63">
        <v>78</v>
      </c>
      <c r="F31" s="65">
        <v>18</v>
      </c>
      <c r="G31" s="28">
        <v>9</v>
      </c>
      <c r="H31" s="59">
        <v>9</v>
      </c>
      <c r="I31" s="63">
        <v>78</v>
      </c>
      <c r="J31" s="65">
        <v>18</v>
      </c>
      <c r="K31" s="28">
        <v>9</v>
      </c>
      <c r="L31" s="59">
        <v>9</v>
      </c>
      <c r="M31" s="63">
        <v>78</v>
      </c>
      <c r="N31" s="65">
        <v>9</v>
      </c>
      <c r="O31" s="28">
        <v>9</v>
      </c>
      <c r="P31" s="59">
        <v>9</v>
      </c>
      <c r="Q31" s="63">
        <v>78</v>
      </c>
      <c r="R31" s="2"/>
      <c r="S31" t="str">
        <f t="shared" si="0"/>
        <v>bit_trama(18,9);//27</v>
      </c>
    </row>
    <row r="32" spans="1:24" x14ac:dyDescent="0.25">
      <c r="A32" s="31">
        <v>28</v>
      </c>
      <c r="B32" s="65">
        <v>9</v>
      </c>
      <c r="C32" s="28">
        <v>34</v>
      </c>
      <c r="D32" s="59">
        <v>9</v>
      </c>
      <c r="E32" s="63">
        <v>18</v>
      </c>
      <c r="F32" s="65">
        <v>9</v>
      </c>
      <c r="G32" s="28">
        <v>25</v>
      </c>
      <c r="H32" s="59">
        <v>9</v>
      </c>
      <c r="I32" s="63">
        <v>18</v>
      </c>
      <c r="J32" s="58">
        <v>43</v>
      </c>
      <c r="K32" s="29">
        <v>25</v>
      </c>
      <c r="L32" s="79">
        <v>9</v>
      </c>
      <c r="M32" s="80">
        <v>9</v>
      </c>
      <c r="N32" s="65">
        <v>18</v>
      </c>
      <c r="O32" s="28">
        <v>9</v>
      </c>
      <c r="P32" s="59">
        <v>9</v>
      </c>
      <c r="Q32" s="63">
        <v>18</v>
      </c>
      <c r="R32" s="2"/>
      <c r="S32" t="str">
        <f t="shared" si="0"/>
        <v>bit_trama(43,25);//28</v>
      </c>
    </row>
    <row r="33" spans="1:19" x14ac:dyDescent="0.25">
      <c r="A33" s="31">
        <v>29</v>
      </c>
      <c r="B33" s="68">
        <v>18</v>
      </c>
      <c r="C33" s="29">
        <v>9</v>
      </c>
      <c r="D33" s="59">
        <v>18</v>
      </c>
      <c r="E33" s="63">
        <v>9</v>
      </c>
      <c r="F33" s="58">
        <v>25</v>
      </c>
      <c r="G33" s="29">
        <v>9</v>
      </c>
      <c r="H33" s="79">
        <v>9</v>
      </c>
      <c r="I33" s="80">
        <v>18</v>
      </c>
      <c r="J33" s="57"/>
      <c r="K33" s="25"/>
      <c r="L33" s="79">
        <v>34</v>
      </c>
      <c r="M33" s="80">
        <v>25</v>
      </c>
      <c r="N33" s="65">
        <v>9</v>
      </c>
      <c r="O33" s="28">
        <v>25</v>
      </c>
      <c r="P33" s="79">
        <v>9</v>
      </c>
      <c r="Q33" s="80">
        <v>9</v>
      </c>
      <c r="R33" s="2"/>
      <c r="S33" t="str">
        <f t="shared" si="0"/>
        <v>bit_trama(,);//29</v>
      </c>
    </row>
    <row r="34" spans="1:19" x14ac:dyDescent="0.25">
      <c r="A34" s="31">
        <v>30</v>
      </c>
      <c r="B34" s="49"/>
      <c r="C34" s="25"/>
      <c r="D34" s="59">
        <v>25</v>
      </c>
      <c r="E34" s="63">
        <v>9</v>
      </c>
      <c r="F34" s="57"/>
      <c r="G34" s="25"/>
      <c r="H34" s="59">
        <v>25</v>
      </c>
      <c r="I34" s="63">
        <v>9</v>
      </c>
      <c r="J34" s="57"/>
      <c r="K34" s="25"/>
      <c r="L34" s="59">
        <v>25</v>
      </c>
      <c r="M34" s="63">
        <v>9</v>
      </c>
      <c r="N34" s="65">
        <v>9</v>
      </c>
      <c r="O34" s="28">
        <v>9</v>
      </c>
      <c r="P34" s="59">
        <v>34</v>
      </c>
      <c r="Q34" s="63">
        <v>9</v>
      </c>
      <c r="R34" s="2"/>
      <c r="S34" t="str">
        <f t="shared" si="0"/>
        <v>bit_trama(,);//30</v>
      </c>
    </row>
    <row r="35" spans="1:19" x14ac:dyDescent="0.25">
      <c r="A35" s="31">
        <v>31</v>
      </c>
      <c r="B35" s="49"/>
      <c r="C35" s="25"/>
      <c r="D35" s="59">
        <v>9</v>
      </c>
      <c r="E35" s="63">
        <v>18</v>
      </c>
      <c r="F35" s="57"/>
      <c r="G35" s="25"/>
      <c r="H35" s="59">
        <v>9</v>
      </c>
      <c r="I35" s="63">
        <v>18</v>
      </c>
      <c r="J35" s="57"/>
      <c r="K35" s="25"/>
      <c r="L35" s="59">
        <v>9</v>
      </c>
      <c r="M35" s="63">
        <v>18</v>
      </c>
      <c r="N35" s="49">
        <v>9</v>
      </c>
      <c r="O35" s="25">
        <v>9</v>
      </c>
      <c r="P35" s="59">
        <v>9</v>
      </c>
      <c r="Q35" s="63">
        <v>18</v>
      </c>
      <c r="R35" s="2"/>
      <c r="S35" t="str">
        <f t="shared" si="0"/>
        <v>bit_trama(,);//31</v>
      </c>
    </row>
    <row r="36" spans="1:19" ht="15.75" thickBot="1" x14ac:dyDescent="0.3">
      <c r="A36" s="31">
        <v>32</v>
      </c>
      <c r="B36" s="60"/>
      <c r="C36" s="69"/>
      <c r="D36" s="77">
        <v>25</v>
      </c>
      <c r="E36" s="64">
        <v>9</v>
      </c>
      <c r="F36" s="57"/>
      <c r="G36" s="25"/>
      <c r="H36" s="32">
        <v>9</v>
      </c>
      <c r="I36" s="78">
        <v>9</v>
      </c>
      <c r="J36" s="57"/>
      <c r="K36" s="25"/>
      <c r="L36" s="32">
        <v>9</v>
      </c>
      <c r="M36" s="78">
        <v>9</v>
      </c>
      <c r="N36" s="81"/>
      <c r="O36" s="82"/>
      <c r="P36" s="83">
        <v>9</v>
      </c>
      <c r="Q36" s="84">
        <v>25</v>
      </c>
      <c r="R36" s="2"/>
      <c r="S36" t="str">
        <f t="shared" si="0"/>
        <v>bit_trama(,);//32</v>
      </c>
    </row>
    <row r="37" spans="1:19" ht="15.75" thickBot="1" x14ac:dyDescent="0.3">
      <c r="A37" s="25">
        <v>33</v>
      </c>
      <c r="F37" s="60"/>
      <c r="G37" s="69"/>
      <c r="H37" s="32">
        <v>9</v>
      </c>
      <c r="I37" s="78">
        <v>9</v>
      </c>
      <c r="J37" s="66"/>
      <c r="K37" s="69"/>
      <c r="L37" s="32">
        <v>9</v>
      </c>
      <c r="M37" s="78">
        <v>25</v>
      </c>
      <c r="R37" s="2"/>
      <c r="S37" t="str">
        <f t="shared" si="0"/>
        <v>bit_trama(,);//33</v>
      </c>
    </row>
  </sheetData>
  <mergeCells count="12">
    <mergeCell ref="D1:E1"/>
    <mergeCell ref="F1:G1"/>
    <mergeCell ref="B2:E2"/>
    <mergeCell ref="B1:C1"/>
    <mergeCell ref="P1:Q1"/>
    <mergeCell ref="N2:Q2"/>
    <mergeCell ref="J1:K1"/>
    <mergeCell ref="N1:O1"/>
    <mergeCell ref="H1:I1"/>
    <mergeCell ref="L1:M1"/>
    <mergeCell ref="F2:I2"/>
    <mergeCell ref="J2:M2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F401-B27A-4FEC-ADDA-6DF555EA75D9}">
  <dimension ref="A1:BG93"/>
  <sheetViews>
    <sheetView topLeftCell="A49" workbookViewId="0">
      <selection activeCell="AQ60" sqref="AQ60"/>
    </sheetView>
  </sheetViews>
  <sheetFormatPr baseColWidth="10" defaultColWidth="3.85546875" defaultRowHeight="15" customHeight="1" x14ac:dyDescent="0.25"/>
  <cols>
    <col min="24" max="26" width="3.85546875" customWidth="1"/>
  </cols>
  <sheetData>
    <row r="1" spans="1:12" ht="15" customHeight="1" x14ac:dyDescent="0.25">
      <c r="A1" s="2"/>
      <c r="B1" s="2"/>
      <c r="E1" s="2"/>
      <c r="F1" s="2"/>
      <c r="L1" s="2"/>
    </row>
    <row r="2" spans="1:12" ht="15" customHeight="1" x14ac:dyDescent="0.25">
      <c r="A2" s="2"/>
      <c r="B2" s="2"/>
      <c r="E2" s="2"/>
      <c r="F2" s="2"/>
    </row>
    <row r="3" spans="1:12" ht="15" customHeight="1" x14ac:dyDescent="0.25">
      <c r="A3" s="2"/>
      <c r="B3" s="2"/>
      <c r="C3" s="2" t="s">
        <v>37</v>
      </c>
      <c r="D3">
        <v>13956350</v>
      </c>
      <c r="F3" t="s">
        <v>39</v>
      </c>
    </row>
    <row r="4" spans="1:12" ht="15" customHeight="1" x14ac:dyDescent="0.25">
      <c r="A4" s="2"/>
      <c r="B4" s="2"/>
      <c r="C4" s="2" t="s">
        <v>38</v>
      </c>
      <c r="D4">
        <v>4647570</v>
      </c>
      <c r="F4" t="s">
        <v>40</v>
      </c>
    </row>
    <row r="5" spans="1:12" ht="15" customHeight="1" x14ac:dyDescent="0.25">
      <c r="A5" s="2"/>
      <c r="B5" s="2"/>
      <c r="C5" s="2"/>
    </row>
    <row r="6" spans="1:12" ht="15" customHeight="1" x14ac:dyDescent="0.25">
      <c r="A6" s="2"/>
      <c r="B6" s="2"/>
      <c r="C6" s="2"/>
      <c r="D6" s="2"/>
      <c r="E6" s="2"/>
      <c r="F6" s="2"/>
      <c r="G6" s="2"/>
      <c r="H6" s="2"/>
    </row>
    <row r="7" spans="1:12" ht="15" customHeight="1" x14ac:dyDescent="0.25">
      <c r="A7" s="2"/>
      <c r="B7" s="2"/>
      <c r="C7" s="25">
        <v>1</v>
      </c>
      <c r="D7" s="25">
        <v>1</v>
      </c>
      <c r="E7" s="25">
        <v>70</v>
      </c>
      <c r="F7" s="25">
        <v>25</v>
      </c>
      <c r="G7" s="2" t="s">
        <v>43</v>
      </c>
      <c r="H7" s="2" t="s">
        <v>44</v>
      </c>
    </row>
    <row r="8" spans="1:12" ht="15" customHeight="1" x14ac:dyDescent="0.25">
      <c r="A8" s="2"/>
      <c r="B8" s="2"/>
      <c r="C8" s="25">
        <v>2</v>
      </c>
      <c r="D8" s="25">
        <v>3</v>
      </c>
      <c r="E8" s="25"/>
      <c r="F8" s="25"/>
      <c r="G8" s="2"/>
      <c r="H8" s="2"/>
    </row>
    <row r="9" spans="1:12" ht="15" customHeight="1" x14ac:dyDescent="0.25">
      <c r="A9" s="2"/>
      <c r="B9" s="2"/>
      <c r="C9" s="25">
        <v>3</v>
      </c>
      <c r="D9" s="25">
        <v>9</v>
      </c>
      <c r="E9" s="25">
        <v>43</v>
      </c>
      <c r="F9" s="25">
        <v>25</v>
      </c>
      <c r="G9" s="2" t="s">
        <v>44</v>
      </c>
      <c r="H9" s="2" t="s">
        <v>45</v>
      </c>
    </row>
    <row r="10" spans="1:12" ht="15" customHeight="1" x14ac:dyDescent="0.25">
      <c r="C10" s="25">
        <v>4</v>
      </c>
      <c r="D10" s="25">
        <v>5</v>
      </c>
      <c r="E10" s="25"/>
      <c r="F10" s="25"/>
      <c r="G10" s="2"/>
      <c r="H10" s="2"/>
    </row>
    <row r="11" spans="1:12" ht="15" customHeight="1" x14ac:dyDescent="0.25">
      <c r="C11" s="25">
        <v>5</v>
      </c>
      <c r="D11" s="25">
        <v>6</v>
      </c>
      <c r="E11" s="25"/>
      <c r="F11" s="25"/>
      <c r="G11" s="2"/>
      <c r="H11" s="2"/>
    </row>
    <row r="12" spans="1:12" ht="15" customHeight="1" x14ac:dyDescent="0.25">
      <c r="C12" s="25">
        <v>6</v>
      </c>
      <c r="D12" s="25">
        <v>3</v>
      </c>
      <c r="E12" s="25">
        <v>25</v>
      </c>
      <c r="F12" s="25">
        <v>78</v>
      </c>
      <c r="G12" s="2" t="s">
        <v>45</v>
      </c>
      <c r="H12" s="2">
        <v>4</v>
      </c>
    </row>
    <row r="13" spans="1:12" ht="15" customHeight="1" x14ac:dyDescent="0.25">
      <c r="C13" s="25">
        <v>7</v>
      </c>
      <c r="D13" s="25">
        <v>5</v>
      </c>
      <c r="E13" s="25">
        <v>9</v>
      </c>
      <c r="F13" s="25">
        <v>18</v>
      </c>
      <c r="G13" s="30">
        <v>4</v>
      </c>
      <c r="H13" s="2" t="s">
        <v>45</v>
      </c>
    </row>
    <row r="14" spans="1:12" ht="15" customHeight="1" x14ac:dyDescent="0.25">
      <c r="C14" s="25">
        <v>8</v>
      </c>
      <c r="D14" s="25">
        <v>0</v>
      </c>
      <c r="E14" s="25"/>
      <c r="F14" s="25"/>
      <c r="G14" s="2"/>
      <c r="H14" s="2"/>
    </row>
    <row r="15" spans="1:12" ht="15" customHeight="1" x14ac:dyDescent="0.25">
      <c r="C15" s="2"/>
      <c r="D15" s="2"/>
      <c r="E15" s="2">
        <v>18</v>
      </c>
      <c r="F15" s="2">
        <v>9</v>
      </c>
      <c r="G15" s="2" t="s">
        <v>45</v>
      </c>
      <c r="H15" s="2" t="s">
        <v>44</v>
      </c>
    </row>
    <row r="16" spans="1:12" ht="15" customHeight="1" x14ac:dyDescent="0.25">
      <c r="C16" s="2"/>
      <c r="D16" s="2"/>
      <c r="E16" s="2">
        <v>9</v>
      </c>
      <c r="F16" s="2">
        <v>34</v>
      </c>
      <c r="G16" s="2" t="s">
        <v>44</v>
      </c>
      <c r="H16" s="2" t="s">
        <v>43</v>
      </c>
    </row>
    <row r="17" spans="1:19" ht="15" customHeight="1" x14ac:dyDescent="0.25">
      <c r="C17" s="2"/>
      <c r="H17" s="2"/>
    </row>
    <row r="18" spans="1:19" ht="15" customHeight="1" x14ac:dyDescent="0.25">
      <c r="C18" s="25">
        <v>1</v>
      </c>
      <c r="D18" s="25">
        <v>4</v>
      </c>
      <c r="E18" s="25"/>
      <c r="F18" s="25"/>
      <c r="G18" s="2">
        <v>4</v>
      </c>
      <c r="H18" s="2"/>
    </row>
    <row r="19" spans="1:19" ht="15" customHeight="1" x14ac:dyDescent="0.25">
      <c r="C19" s="25">
        <v>2</v>
      </c>
      <c r="D19" s="25">
        <v>6</v>
      </c>
      <c r="E19" s="25"/>
      <c r="F19" s="25"/>
      <c r="G19" s="2">
        <v>6</v>
      </c>
      <c r="H19" s="2"/>
    </row>
    <row r="20" spans="1:19" ht="15" customHeight="1" x14ac:dyDescent="0.25">
      <c r="C20" s="25">
        <v>3</v>
      </c>
      <c r="D20" s="25">
        <v>4</v>
      </c>
      <c r="E20" s="25"/>
      <c r="F20" s="25"/>
      <c r="G20" s="2" t="s">
        <v>44</v>
      </c>
      <c r="H20" s="2"/>
    </row>
    <row r="21" spans="1:19" ht="15" customHeight="1" x14ac:dyDescent="0.25">
      <c r="C21" s="25">
        <v>4</v>
      </c>
      <c r="D21" s="25">
        <v>7</v>
      </c>
      <c r="E21" s="25"/>
      <c r="F21" s="25"/>
      <c r="G21" s="2" t="s">
        <v>46</v>
      </c>
      <c r="H21" s="2"/>
    </row>
    <row r="22" spans="1:19" ht="15" customHeight="1" x14ac:dyDescent="0.25">
      <c r="C22" s="25">
        <v>5</v>
      </c>
      <c r="D22" s="25">
        <v>5</v>
      </c>
      <c r="E22" s="25"/>
      <c r="F22" s="25"/>
      <c r="G22" s="2">
        <v>9</v>
      </c>
      <c r="H22" s="2"/>
    </row>
    <row r="23" spans="1:19" ht="15" customHeight="1" x14ac:dyDescent="0.25">
      <c r="C23" s="25">
        <v>6</v>
      </c>
      <c r="D23" s="25">
        <v>7</v>
      </c>
      <c r="E23" s="25"/>
      <c r="F23" s="25"/>
      <c r="G23" s="2">
        <v>2</v>
      </c>
      <c r="H23" s="2"/>
    </row>
    <row r="24" spans="1:19" ht="15" customHeight="1" x14ac:dyDescent="0.25">
      <c r="C24" s="95">
        <v>7</v>
      </c>
      <c r="D24" s="95">
        <v>0</v>
      </c>
      <c r="E24" s="95"/>
      <c r="F24" s="95"/>
      <c r="G24" s="2"/>
    </row>
    <row r="25" spans="1:19" ht="15" customHeight="1" x14ac:dyDescent="0.25">
      <c r="A25" s="7"/>
      <c r="B25" s="167"/>
      <c r="C25" s="167"/>
      <c r="D25" s="166"/>
      <c r="E25" s="166"/>
      <c r="F25" s="167"/>
      <c r="G25" s="167"/>
      <c r="H25" s="166"/>
      <c r="I25" s="166"/>
      <c r="J25" s="85"/>
      <c r="K25" s="85"/>
      <c r="L25" s="167"/>
      <c r="M25" s="167"/>
      <c r="N25" s="166"/>
      <c r="O25" s="166"/>
      <c r="P25" s="167"/>
      <c r="Q25" s="167"/>
      <c r="R25" s="166"/>
      <c r="S25" s="166"/>
    </row>
    <row r="26" spans="1:19" ht="15" customHeight="1" thickBot="1" x14ac:dyDescent="0.3">
      <c r="A26" s="7"/>
      <c r="B26" s="167"/>
      <c r="C26" s="167"/>
      <c r="D26" s="167"/>
      <c r="E26" s="167"/>
      <c r="F26" s="167"/>
      <c r="G26" s="167"/>
      <c r="H26" s="167"/>
      <c r="I26" s="167"/>
      <c r="J26" s="7"/>
      <c r="K26" s="7"/>
      <c r="L26" s="167"/>
      <c r="M26" s="167"/>
      <c r="N26" s="167"/>
      <c r="O26" s="167"/>
      <c r="P26" s="167"/>
      <c r="Q26" s="167"/>
      <c r="R26" s="167"/>
      <c r="S26" s="167"/>
    </row>
    <row r="27" spans="1:19" ht="15" customHeight="1" thickBot="1" x14ac:dyDescent="0.3">
      <c r="A27" s="96" t="s">
        <v>34</v>
      </c>
      <c r="B27" s="97" t="s">
        <v>31</v>
      </c>
      <c r="C27" s="98" t="s">
        <v>32</v>
      </c>
      <c r="D27" s="99" t="s">
        <v>31</v>
      </c>
      <c r="E27" s="100" t="s">
        <v>32</v>
      </c>
      <c r="F27" s="101" t="s">
        <v>31</v>
      </c>
      <c r="G27" s="100" t="s">
        <v>32</v>
      </c>
      <c r="H27" s="99" t="s">
        <v>31</v>
      </c>
      <c r="I27" s="100" t="s">
        <v>32</v>
      </c>
      <c r="J27" s="30"/>
      <c r="K27" s="30"/>
      <c r="L27" s="70" t="s">
        <v>31</v>
      </c>
      <c r="M27" s="72" t="s">
        <v>32</v>
      </c>
      <c r="N27" s="67" t="s">
        <v>31</v>
      </c>
      <c r="O27" s="46" t="s">
        <v>32</v>
      </c>
      <c r="P27" s="67" t="s">
        <v>31</v>
      </c>
      <c r="Q27" s="46" t="s">
        <v>32</v>
      </c>
      <c r="R27" s="67" t="s">
        <v>31</v>
      </c>
      <c r="S27" s="46" t="s">
        <v>32</v>
      </c>
    </row>
    <row r="28" spans="1:19" ht="15" customHeight="1" x14ac:dyDescent="0.25">
      <c r="A28" s="31">
        <v>0</v>
      </c>
      <c r="B28" s="73">
        <v>0</v>
      </c>
      <c r="C28" s="74">
        <v>18</v>
      </c>
      <c r="D28" s="55">
        <v>0</v>
      </c>
      <c r="E28" s="27">
        <v>18</v>
      </c>
      <c r="F28" s="55">
        <v>0</v>
      </c>
      <c r="G28" s="27">
        <v>18</v>
      </c>
      <c r="H28" s="47">
        <v>0</v>
      </c>
      <c r="I28" s="27">
        <v>18</v>
      </c>
      <c r="J28" s="100"/>
      <c r="K28" s="100"/>
      <c r="L28" s="75">
        <v>0</v>
      </c>
      <c r="M28" s="76">
        <v>18</v>
      </c>
      <c r="N28" s="51">
        <v>0</v>
      </c>
      <c r="O28" s="61">
        <v>18</v>
      </c>
      <c r="P28" s="51">
        <v>0</v>
      </c>
      <c r="Q28" s="61">
        <v>18</v>
      </c>
      <c r="R28" s="51">
        <v>0</v>
      </c>
      <c r="S28" s="61">
        <v>18</v>
      </c>
    </row>
    <row r="29" spans="1:19" ht="15" customHeight="1" x14ac:dyDescent="0.25">
      <c r="A29" s="31">
        <v>1</v>
      </c>
      <c r="B29" s="47">
        <v>9</v>
      </c>
      <c r="C29" s="27">
        <v>9</v>
      </c>
      <c r="D29" s="55">
        <v>9</v>
      </c>
      <c r="E29" s="27">
        <v>9</v>
      </c>
      <c r="F29" s="55">
        <v>9</v>
      </c>
      <c r="G29" s="27">
        <v>9</v>
      </c>
      <c r="H29" s="47">
        <v>9</v>
      </c>
      <c r="I29" s="27">
        <v>9</v>
      </c>
      <c r="J29" s="25"/>
      <c r="K29" s="25"/>
      <c r="L29" s="51">
        <v>9</v>
      </c>
      <c r="M29" s="61">
        <v>9</v>
      </c>
      <c r="N29" s="51">
        <v>9</v>
      </c>
      <c r="O29" s="61">
        <v>9</v>
      </c>
      <c r="P29" s="51">
        <v>9</v>
      </c>
      <c r="Q29" s="61">
        <v>9</v>
      </c>
      <c r="R29" s="51">
        <v>9</v>
      </c>
      <c r="S29" s="61">
        <v>9</v>
      </c>
    </row>
    <row r="30" spans="1:19" ht="15" customHeight="1" x14ac:dyDescent="0.25">
      <c r="A30" s="31">
        <v>2</v>
      </c>
      <c r="B30" s="47">
        <v>9</v>
      </c>
      <c r="C30" s="27">
        <v>9</v>
      </c>
      <c r="D30" s="55">
        <v>9</v>
      </c>
      <c r="E30" s="27">
        <v>9</v>
      </c>
      <c r="F30" s="55">
        <v>9</v>
      </c>
      <c r="G30" s="27">
        <v>9</v>
      </c>
      <c r="H30" s="47">
        <v>9</v>
      </c>
      <c r="I30" s="27">
        <v>9</v>
      </c>
      <c r="J30" s="25"/>
      <c r="K30" s="25"/>
      <c r="L30" s="51">
        <v>9</v>
      </c>
      <c r="M30" s="61">
        <v>9</v>
      </c>
      <c r="N30" s="51">
        <v>9</v>
      </c>
      <c r="O30" s="61">
        <v>9</v>
      </c>
      <c r="P30" s="51">
        <v>9</v>
      </c>
      <c r="Q30" s="61">
        <v>9</v>
      </c>
      <c r="R30" s="51">
        <v>9</v>
      </c>
      <c r="S30" s="61">
        <v>9</v>
      </c>
    </row>
    <row r="31" spans="1:19" ht="15" customHeight="1" x14ac:dyDescent="0.25">
      <c r="A31" s="31">
        <v>3</v>
      </c>
      <c r="B31" s="47">
        <v>9</v>
      </c>
      <c r="C31" s="27">
        <v>9</v>
      </c>
      <c r="D31" s="55">
        <v>9</v>
      </c>
      <c r="E31" s="27">
        <v>9</v>
      </c>
      <c r="F31" s="55">
        <v>9</v>
      </c>
      <c r="G31" s="27">
        <v>9</v>
      </c>
      <c r="H31" s="47">
        <v>9</v>
      </c>
      <c r="I31" s="27">
        <v>9</v>
      </c>
      <c r="J31" s="25"/>
      <c r="K31" s="25"/>
      <c r="L31" s="51">
        <v>9</v>
      </c>
      <c r="M31" s="61">
        <v>9</v>
      </c>
      <c r="N31" s="51">
        <v>9</v>
      </c>
      <c r="O31" s="61">
        <v>9</v>
      </c>
      <c r="P31" s="51">
        <v>9</v>
      </c>
      <c r="Q31" s="61">
        <v>9</v>
      </c>
      <c r="R31" s="51">
        <v>9</v>
      </c>
      <c r="S31" s="61">
        <v>9</v>
      </c>
    </row>
    <row r="32" spans="1:19" ht="15" customHeight="1" x14ac:dyDescent="0.25">
      <c r="A32" s="31">
        <v>4</v>
      </c>
      <c r="B32" s="48">
        <v>18</v>
      </c>
      <c r="C32" s="44">
        <v>9</v>
      </c>
      <c r="D32" s="56">
        <v>18</v>
      </c>
      <c r="E32" s="44">
        <v>18</v>
      </c>
      <c r="F32" s="56">
        <v>18</v>
      </c>
      <c r="G32" s="44">
        <v>9</v>
      </c>
      <c r="H32" s="48">
        <v>18</v>
      </c>
      <c r="I32" s="44">
        <v>25</v>
      </c>
      <c r="J32" s="25"/>
      <c r="K32" s="25"/>
      <c r="L32" s="53">
        <v>18</v>
      </c>
      <c r="M32" s="62">
        <v>9</v>
      </c>
      <c r="N32" s="53">
        <v>18</v>
      </c>
      <c r="O32" s="62">
        <v>18</v>
      </c>
      <c r="P32" s="53">
        <v>18</v>
      </c>
      <c r="Q32" s="62">
        <v>9</v>
      </c>
      <c r="R32" s="53">
        <v>18</v>
      </c>
      <c r="S32" s="62">
        <v>25</v>
      </c>
    </row>
    <row r="33" spans="1:20" ht="15" customHeight="1" x14ac:dyDescent="0.25">
      <c r="A33" s="31">
        <v>5</v>
      </c>
      <c r="B33" s="48">
        <v>9</v>
      </c>
      <c r="C33" s="44">
        <v>60</v>
      </c>
      <c r="D33" s="56">
        <v>9</v>
      </c>
      <c r="E33" s="44">
        <v>51</v>
      </c>
      <c r="F33" s="56">
        <v>18</v>
      </c>
      <c r="G33" s="44">
        <v>51</v>
      </c>
      <c r="H33" s="48">
        <v>9</v>
      </c>
      <c r="I33" s="44">
        <v>43</v>
      </c>
      <c r="J33" s="25"/>
      <c r="K33" s="25"/>
      <c r="L33" s="53">
        <v>9</v>
      </c>
      <c r="M33" s="62">
        <v>61</v>
      </c>
      <c r="N33" s="53">
        <v>9</v>
      </c>
      <c r="O33" s="62">
        <v>51</v>
      </c>
      <c r="P33" s="53">
        <v>18</v>
      </c>
      <c r="Q33" s="62">
        <v>51</v>
      </c>
      <c r="R33" s="53">
        <v>9</v>
      </c>
      <c r="S33" s="62">
        <v>43</v>
      </c>
    </row>
    <row r="34" spans="1:20" ht="15" customHeight="1" x14ac:dyDescent="0.25">
      <c r="A34" s="31">
        <v>6</v>
      </c>
      <c r="B34" s="47">
        <v>9</v>
      </c>
      <c r="C34" s="27">
        <v>34</v>
      </c>
      <c r="D34" s="55">
        <v>9</v>
      </c>
      <c r="E34" s="27">
        <v>34</v>
      </c>
      <c r="F34" s="55">
        <v>9</v>
      </c>
      <c r="G34" s="27">
        <v>34</v>
      </c>
      <c r="H34" s="47">
        <f t="shared" ref="H34:H53" si="0">F34</f>
        <v>9</v>
      </c>
      <c r="I34" s="27">
        <f t="shared" ref="I34:I53" si="1">G34</f>
        <v>34</v>
      </c>
      <c r="J34" s="25"/>
      <c r="K34" s="25"/>
      <c r="L34" s="51">
        <v>9</v>
      </c>
      <c r="M34" s="61">
        <v>34</v>
      </c>
      <c r="N34" s="51">
        <v>9</v>
      </c>
      <c r="O34" s="61">
        <v>34</v>
      </c>
      <c r="P34" s="51">
        <v>9</v>
      </c>
      <c r="Q34" s="61">
        <v>34</v>
      </c>
      <c r="R34" s="51">
        <v>9</v>
      </c>
      <c r="S34" s="61">
        <v>34</v>
      </c>
    </row>
    <row r="35" spans="1:20" ht="15" customHeight="1" x14ac:dyDescent="0.25">
      <c r="A35" s="31">
        <v>7</v>
      </c>
      <c r="B35" s="47">
        <v>9</v>
      </c>
      <c r="C35" s="27">
        <v>18</v>
      </c>
      <c r="D35" s="55">
        <v>9</v>
      </c>
      <c r="E35" s="27">
        <v>18</v>
      </c>
      <c r="F35" s="55">
        <v>9</v>
      </c>
      <c r="G35" s="27">
        <v>18</v>
      </c>
      <c r="H35" s="47">
        <f t="shared" si="0"/>
        <v>9</v>
      </c>
      <c r="I35" s="27">
        <f t="shared" si="1"/>
        <v>18</v>
      </c>
      <c r="J35" s="25"/>
      <c r="K35" s="25"/>
      <c r="L35" s="51">
        <v>9</v>
      </c>
      <c r="M35" s="61">
        <v>18</v>
      </c>
      <c r="N35" s="51">
        <v>9</v>
      </c>
      <c r="O35" s="61">
        <v>18</v>
      </c>
      <c r="P35" s="51">
        <v>9</v>
      </c>
      <c r="Q35" s="61">
        <v>18</v>
      </c>
      <c r="R35" s="51">
        <v>9</v>
      </c>
      <c r="S35" s="61">
        <v>18</v>
      </c>
    </row>
    <row r="36" spans="1:20" ht="15" customHeight="1" x14ac:dyDescent="0.25">
      <c r="A36" s="31">
        <v>8</v>
      </c>
      <c r="B36" s="47">
        <v>25</v>
      </c>
      <c r="C36" s="27">
        <v>34</v>
      </c>
      <c r="D36" s="55">
        <v>25</v>
      </c>
      <c r="E36" s="27">
        <v>35</v>
      </c>
      <c r="F36" s="55">
        <v>25</v>
      </c>
      <c r="G36" s="27">
        <v>35</v>
      </c>
      <c r="H36" s="47">
        <f t="shared" si="0"/>
        <v>25</v>
      </c>
      <c r="I36" s="27">
        <f t="shared" si="1"/>
        <v>35</v>
      </c>
      <c r="J36" s="25"/>
      <c r="K36" s="25"/>
      <c r="L36" s="51">
        <v>25</v>
      </c>
      <c r="M36" s="61">
        <v>34</v>
      </c>
      <c r="N36" s="51">
        <v>25</v>
      </c>
      <c r="O36" s="61">
        <v>34</v>
      </c>
      <c r="P36" s="51">
        <v>25</v>
      </c>
      <c r="Q36" s="61">
        <v>34</v>
      </c>
      <c r="R36" s="51">
        <v>25</v>
      </c>
      <c r="S36" s="61">
        <v>34</v>
      </c>
    </row>
    <row r="37" spans="1:20" ht="15" customHeight="1" x14ac:dyDescent="0.25">
      <c r="A37" s="31">
        <v>9</v>
      </c>
      <c r="B37" s="47">
        <v>9</v>
      </c>
      <c r="C37" s="27">
        <v>34</v>
      </c>
      <c r="D37" s="55">
        <v>9</v>
      </c>
      <c r="E37" s="27">
        <v>34</v>
      </c>
      <c r="F37" s="55">
        <v>9</v>
      </c>
      <c r="G37" s="27">
        <v>34</v>
      </c>
      <c r="H37" s="47">
        <f t="shared" si="0"/>
        <v>9</v>
      </c>
      <c r="I37" s="27">
        <f t="shared" si="1"/>
        <v>34</v>
      </c>
      <c r="J37" s="25"/>
      <c r="K37" s="25"/>
      <c r="L37" s="51">
        <v>9</v>
      </c>
      <c r="M37" s="61">
        <v>34</v>
      </c>
      <c r="N37" s="51">
        <v>9</v>
      </c>
      <c r="O37" s="61">
        <v>34</v>
      </c>
      <c r="P37" s="51">
        <v>9</v>
      </c>
      <c r="Q37" s="61">
        <v>34</v>
      </c>
      <c r="R37" s="51">
        <v>9</v>
      </c>
      <c r="S37" s="61">
        <v>34</v>
      </c>
    </row>
    <row r="38" spans="1:20" ht="15" customHeight="1" x14ac:dyDescent="0.25">
      <c r="A38" s="31">
        <v>10</v>
      </c>
      <c r="B38" s="47">
        <v>9</v>
      </c>
      <c r="C38" s="27">
        <v>78</v>
      </c>
      <c r="D38" s="55">
        <v>9</v>
      </c>
      <c r="E38" s="27">
        <v>78</v>
      </c>
      <c r="F38" s="55">
        <v>9</v>
      </c>
      <c r="G38" s="27">
        <v>78</v>
      </c>
      <c r="H38" s="47">
        <f t="shared" si="0"/>
        <v>9</v>
      </c>
      <c r="I38" s="27">
        <f t="shared" si="1"/>
        <v>78</v>
      </c>
      <c r="J38" s="25"/>
      <c r="K38" s="25"/>
      <c r="L38" s="51">
        <v>9</v>
      </c>
      <c r="M38" s="61">
        <v>78</v>
      </c>
      <c r="N38" s="51">
        <v>9</v>
      </c>
      <c r="O38" s="61">
        <v>78</v>
      </c>
      <c r="P38" s="51">
        <v>9</v>
      </c>
      <c r="Q38" s="61">
        <v>78</v>
      </c>
      <c r="R38" s="51">
        <v>9</v>
      </c>
      <c r="S38" s="61">
        <v>78</v>
      </c>
    </row>
    <row r="39" spans="1:20" ht="15" customHeight="1" x14ac:dyDescent="0.25">
      <c r="A39" s="31">
        <v>11</v>
      </c>
      <c r="B39" s="47">
        <v>9</v>
      </c>
      <c r="C39" s="27">
        <v>9</v>
      </c>
      <c r="D39" s="55">
        <v>9</v>
      </c>
      <c r="E39" s="27">
        <v>9</v>
      </c>
      <c r="F39" s="55">
        <v>9</v>
      </c>
      <c r="G39" s="27">
        <v>9</v>
      </c>
      <c r="H39" s="47">
        <f t="shared" si="0"/>
        <v>9</v>
      </c>
      <c r="I39" s="27">
        <f t="shared" si="1"/>
        <v>9</v>
      </c>
      <c r="J39" s="25"/>
      <c r="K39" s="25"/>
      <c r="L39" s="51">
        <v>9</v>
      </c>
      <c r="M39" s="61">
        <v>9</v>
      </c>
      <c r="N39" s="51">
        <v>9</v>
      </c>
      <c r="O39" s="61">
        <v>9</v>
      </c>
      <c r="P39" s="51">
        <v>9</v>
      </c>
      <c r="Q39" s="61">
        <v>9</v>
      </c>
      <c r="R39" s="51">
        <v>9</v>
      </c>
      <c r="S39" s="61">
        <v>9</v>
      </c>
    </row>
    <row r="40" spans="1:20" ht="15" customHeight="1" x14ac:dyDescent="0.25">
      <c r="A40" s="31">
        <v>12</v>
      </c>
      <c r="B40" s="47">
        <v>9</v>
      </c>
      <c r="C40" s="27">
        <v>62</v>
      </c>
      <c r="D40" s="55">
        <v>9</v>
      </c>
      <c r="E40" s="27">
        <v>62</v>
      </c>
      <c r="F40" s="55">
        <v>9</v>
      </c>
      <c r="G40" s="27">
        <v>62</v>
      </c>
      <c r="H40" s="47">
        <f t="shared" si="0"/>
        <v>9</v>
      </c>
      <c r="I40" s="27">
        <f t="shared" si="1"/>
        <v>62</v>
      </c>
      <c r="J40" s="25"/>
      <c r="K40" s="25"/>
      <c r="L40" s="51">
        <v>9</v>
      </c>
      <c r="M40" s="61">
        <v>62</v>
      </c>
      <c r="N40" s="51">
        <v>9</v>
      </c>
      <c r="O40" s="61">
        <v>62</v>
      </c>
      <c r="P40" s="51">
        <v>9</v>
      </c>
      <c r="Q40" s="61">
        <v>62</v>
      </c>
      <c r="R40" s="51">
        <v>9</v>
      </c>
      <c r="S40" s="61">
        <v>62</v>
      </c>
    </row>
    <row r="41" spans="1:20" ht="15" customHeight="1" x14ac:dyDescent="0.25">
      <c r="A41" s="31">
        <v>13</v>
      </c>
      <c r="B41" s="47">
        <v>9</v>
      </c>
      <c r="C41" s="27">
        <v>18</v>
      </c>
      <c r="D41" s="55">
        <v>9</v>
      </c>
      <c r="E41" s="27">
        <v>18</v>
      </c>
      <c r="F41" s="55">
        <v>9</v>
      </c>
      <c r="G41" s="27">
        <v>18</v>
      </c>
      <c r="H41" s="47">
        <f t="shared" si="0"/>
        <v>9</v>
      </c>
      <c r="I41" s="27">
        <f t="shared" si="1"/>
        <v>18</v>
      </c>
      <c r="J41" s="25"/>
      <c r="K41" s="25"/>
      <c r="L41" s="51">
        <v>9</v>
      </c>
      <c r="M41" s="61">
        <v>18</v>
      </c>
      <c r="N41" s="51">
        <v>9</v>
      </c>
      <c r="O41" s="61">
        <v>18</v>
      </c>
      <c r="P41" s="51">
        <v>9</v>
      </c>
      <c r="Q41" s="61">
        <v>18</v>
      </c>
      <c r="R41" s="51">
        <v>9</v>
      </c>
      <c r="S41" s="61">
        <v>18</v>
      </c>
    </row>
    <row r="42" spans="1:20" ht="15" customHeight="1" x14ac:dyDescent="0.25">
      <c r="A42" s="31">
        <v>14</v>
      </c>
      <c r="B42" s="47">
        <v>9</v>
      </c>
      <c r="C42" s="27">
        <v>52</v>
      </c>
      <c r="D42" s="55">
        <v>9</v>
      </c>
      <c r="E42" s="27">
        <v>52</v>
      </c>
      <c r="F42" s="55">
        <v>9</v>
      </c>
      <c r="G42" s="27">
        <v>52</v>
      </c>
      <c r="H42" s="47">
        <f t="shared" si="0"/>
        <v>9</v>
      </c>
      <c r="I42" s="27">
        <f t="shared" si="1"/>
        <v>52</v>
      </c>
      <c r="J42" s="25"/>
      <c r="K42" s="25"/>
      <c r="L42" s="51">
        <v>9</v>
      </c>
      <c r="M42" s="61">
        <v>52</v>
      </c>
      <c r="N42" s="51">
        <v>9</v>
      </c>
      <c r="O42" s="61">
        <v>52</v>
      </c>
      <c r="P42" s="51">
        <v>9</v>
      </c>
      <c r="Q42" s="61">
        <v>52</v>
      </c>
      <c r="R42" s="51">
        <v>9</v>
      </c>
      <c r="S42" s="61">
        <v>52</v>
      </c>
    </row>
    <row r="43" spans="1:20" ht="15" customHeight="1" x14ac:dyDescent="0.25">
      <c r="A43" s="31">
        <v>15</v>
      </c>
      <c r="B43" s="47">
        <v>9</v>
      </c>
      <c r="C43" s="27">
        <v>25</v>
      </c>
      <c r="D43" s="55">
        <v>9</v>
      </c>
      <c r="E43" s="27">
        <v>25</v>
      </c>
      <c r="F43" s="55">
        <v>9</v>
      </c>
      <c r="G43" s="27">
        <v>25</v>
      </c>
      <c r="H43" s="47">
        <f t="shared" si="0"/>
        <v>9</v>
      </c>
      <c r="I43" s="27">
        <f t="shared" si="1"/>
        <v>25</v>
      </c>
      <c r="J43" s="25"/>
      <c r="K43" s="25"/>
      <c r="L43" s="51">
        <v>9</v>
      </c>
      <c r="M43" s="61">
        <v>25</v>
      </c>
      <c r="N43" s="51">
        <v>9</v>
      </c>
      <c r="O43" s="61">
        <v>25</v>
      </c>
      <c r="P43" s="51">
        <v>9</v>
      </c>
      <c r="Q43" s="61">
        <v>25</v>
      </c>
      <c r="R43" s="51">
        <v>9</v>
      </c>
      <c r="S43" s="61">
        <v>25</v>
      </c>
    </row>
    <row r="44" spans="1:20" ht="15" customHeight="1" x14ac:dyDescent="0.25">
      <c r="A44" s="31">
        <v>16</v>
      </c>
      <c r="B44" s="47">
        <v>9</v>
      </c>
      <c r="C44" s="27">
        <v>45</v>
      </c>
      <c r="D44" s="55">
        <v>9</v>
      </c>
      <c r="E44" s="27">
        <v>45</v>
      </c>
      <c r="F44" s="55">
        <v>9</v>
      </c>
      <c r="G44" s="27">
        <v>45</v>
      </c>
      <c r="H44" s="47">
        <f t="shared" si="0"/>
        <v>9</v>
      </c>
      <c r="I44" s="27">
        <f t="shared" si="1"/>
        <v>45</v>
      </c>
      <c r="J44" s="25"/>
      <c r="K44" s="25"/>
      <c r="L44" s="51">
        <v>9</v>
      </c>
      <c r="M44" s="61">
        <v>45</v>
      </c>
      <c r="N44" s="51">
        <v>9</v>
      </c>
      <c r="O44" s="61">
        <v>45</v>
      </c>
      <c r="P44" s="51">
        <v>9</v>
      </c>
      <c r="Q44" s="61">
        <v>45</v>
      </c>
      <c r="R44" s="51">
        <v>9</v>
      </c>
      <c r="S44" s="61">
        <v>45</v>
      </c>
    </row>
    <row r="45" spans="1:20" ht="15" customHeight="1" x14ac:dyDescent="0.25">
      <c r="A45" s="31">
        <v>17</v>
      </c>
      <c r="B45" s="47">
        <v>9</v>
      </c>
      <c r="C45" s="27">
        <v>78</v>
      </c>
      <c r="D45" s="55">
        <v>9</v>
      </c>
      <c r="E45" s="27">
        <v>78</v>
      </c>
      <c r="F45" s="55">
        <v>9</v>
      </c>
      <c r="G45" s="27">
        <v>78</v>
      </c>
      <c r="H45" s="47">
        <f t="shared" si="0"/>
        <v>9</v>
      </c>
      <c r="I45" s="27">
        <f t="shared" si="1"/>
        <v>78</v>
      </c>
      <c r="J45" s="25"/>
      <c r="K45" s="25"/>
      <c r="L45" s="51">
        <v>9</v>
      </c>
      <c r="M45" s="61">
        <v>78</v>
      </c>
      <c r="N45" s="51">
        <v>9</v>
      </c>
      <c r="O45" s="61">
        <v>78</v>
      </c>
      <c r="P45" s="51">
        <v>9</v>
      </c>
      <c r="Q45" s="61">
        <v>78</v>
      </c>
      <c r="R45" s="51">
        <v>9</v>
      </c>
      <c r="S45" s="61">
        <v>78</v>
      </c>
    </row>
    <row r="46" spans="1:20" ht="15" customHeight="1" x14ac:dyDescent="0.25">
      <c r="A46" s="31">
        <v>18</v>
      </c>
      <c r="B46" s="47">
        <v>9</v>
      </c>
      <c r="C46" s="27">
        <v>18</v>
      </c>
      <c r="D46" s="55">
        <v>9</v>
      </c>
      <c r="E46" s="27">
        <v>18</v>
      </c>
      <c r="F46" s="55">
        <v>9</v>
      </c>
      <c r="G46" s="27">
        <v>18</v>
      </c>
      <c r="H46" s="47">
        <f t="shared" si="0"/>
        <v>9</v>
      </c>
      <c r="I46" s="27">
        <f t="shared" si="1"/>
        <v>18</v>
      </c>
      <c r="J46" s="25"/>
      <c r="K46" s="25"/>
      <c r="L46" s="51">
        <v>9</v>
      </c>
      <c r="M46" s="61">
        <v>18</v>
      </c>
      <c r="N46" s="51">
        <v>9</v>
      </c>
      <c r="O46" s="61">
        <v>18</v>
      </c>
      <c r="P46" s="51">
        <v>9</v>
      </c>
      <c r="Q46" s="61">
        <v>18</v>
      </c>
      <c r="R46" s="51">
        <v>9</v>
      </c>
      <c r="S46" s="61">
        <v>18</v>
      </c>
    </row>
    <row r="47" spans="1:20" ht="15" customHeight="1" x14ac:dyDescent="0.25">
      <c r="A47" s="31">
        <v>19</v>
      </c>
      <c r="B47" s="93">
        <v>70</v>
      </c>
      <c r="C47" s="94">
        <v>25</v>
      </c>
      <c r="D47" s="93">
        <v>70</v>
      </c>
      <c r="E47" s="94">
        <v>25</v>
      </c>
      <c r="F47" s="93">
        <v>70</v>
      </c>
      <c r="G47" s="94">
        <v>25</v>
      </c>
      <c r="H47" s="93">
        <f t="shared" si="0"/>
        <v>70</v>
      </c>
      <c r="I47" s="94">
        <f t="shared" si="1"/>
        <v>25</v>
      </c>
      <c r="J47" s="38">
        <f>I47/9</f>
        <v>2.7777777777777777</v>
      </c>
      <c r="K47" s="25"/>
      <c r="L47" s="43">
        <v>9</v>
      </c>
      <c r="M47" s="107">
        <v>18</v>
      </c>
      <c r="N47" s="43">
        <v>9</v>
      </c>
      <c r="O47" s="107">
        <v>18</v>
      </c>
      <c r="P47" s="43">
        <v>9</v>
      </c>
      <c r="Q47" s="107">
        <v>18</v>
      </c>
      <c r="R47" s="43">
        <v>9</v>
      </c>
      <c r="S47" s="107">
        <v>18</v>
      </c>
      <c r="T47" s="38">
        <f>S47/9</f>
        <v>2</v>
      </c>
    </row>
    <row r="48" spans="1:20" ht="15" customHeight="1" x14ac:dyDescent="0.25">
      <c r="A48" s="31">
        <v>20</v>
      </c>
      <c r="B48" s="93">
        <v>9</v>
      </c>
      <c r="C48" s="94">
        <v>9</v>
      </c>
      <c r="D48" s="93">
        <v>9</v>
      </c>
      <c r="E48" s="94">
        <v>9</v>
      </c>
      <c r="F48" s="93">
        <v>9</v>
      </c>
      <c r="G48" s="94">
        <v>9</v>
      </c>
      <c r="H48" s="93">
        <f t="shared" si="0"/>
        <v>9</v>
      </c>
      <c r="I48" s="94">
        <f t="shared" si="1"/>
        <v>9</v>
      </c>
      <c r="J48" s="38">
        <f t="shared" ref="J48:J53" si="2">I48/9</f>
        <v>1</v>
      </c>
      <c r="K48" s="25"/>
      <c r="L48" s="43">
        <v>9</v>
      </c>
      <c r="M48" s="107">
        <v>18</v>
      </c>
      <c r="N48" s="43">
        <v>9</v>
      </c>
      <c r="O48" s="107">
        <v>18</v>
      </c>
      <c r="P48" s="43">
        <v>9</v>
      </c>
      <c r="Q48" s="107">
        <v>18</v>
      </c>
      <c r="R48" s="43">
        <v>9</v>
      </c>
      <c r="S48" s="107">
        <v>18</v>
      </c>
      <c r="T48" s="38">
        <f t="shared" ref="T48:T59" si="3">S48/9</f>
        <v>2</v>
      </c>
    </row>
    <row r="49" spans="1:45" ht="15" customHeight="1" x14ac:dyDescent="0.25">
      <c r="A49" s="31">
        <v>21</v>
      </c>
      <c r="B49" s="93">
        <v>43</v>
      </c>
      <c r="C49" s="94">
        <v>25</v>
      </c>
      <c r="D49" s="93">
        <v>43</v>
      </c>
      <c r="E49" s="94">
        <v>25</v>
      </c>
      <c r="F49" s="93">
        <v>43</v>
      </c>
      <c r="G49" s="94">
        <v>25</v>
      </c>
      <c r="H49" s="93">
        <f t="shared" si="0"/>
        <v>43</v>
      </c>
      <c r="I49" s="94">
        <f t="shared" si="1"/>
        <v>25</v>
      </c>
      <c r="J49" s="38">
        <f t="shared" si="2"/>
        <v>2.7777777777777777</v>
      </c>
      <c r="K49" s="25"/>
      <c r="L49" s="59">
        <v>18</v>
      </c>
      <c r="M49" s="63">
        <v>18</v>
      </c>
      <c r="N49" s="59">
        <v>18</v>
      </c>
      <c r="O49" s="63">
        <v>18</v>
      </c>
      <c r="P49" s="59">
        <v>18</v>
      </c>
      <c r="Q49" s="63">
        <v>18</v>
      </c>
      <c r="R49" s="59">
        <v>18</v>
      </c>
      <c r="S49" s="63">
        <v>18</v>
      </c>
      <c r="T49" s="38">
        <f t="shared" si="3"/>
        <v>2</v>
      </c>
    </row>
    <row r="50" spans="1:45" ht="15" customHeight="1" x14ac:dyDescent="0.25">
      <c r="A50" s="31">
        <v>22</v>
      </c>
      <c r="B50" s="104">
        <v>9</v>
      </c>
      <c r="C50" s="105">
        <v>9</v>
      </c>
      <c r="D50" s="104">
        <v>9</v>
      </c>
      <c r="E50" s="105">
        <v>9</v>
      </c>
      <c r="F50" s="104">
        <v>9</v>
      </c>
      <c r="G50" s="105">
        <v>9</v>
      </c>
      <c r="H50" s="104">
        <f t="shared" si="0"/>
        <v>9</v>
      </c>
      <c r="I50" s="105">
        <f t="shared" si="1"/>
        <v>9</v>
      </c>
      <c r="J50" s="38">
        <f t="shared" si="2"/>
        <v>1</v>
      </c>
      <c r="K50" s="25"/>
      <c r="L50" s="105">
        <v>9</v>
      </c>
      <c r="M50" s="106">
        <v>9</v>
      </c>
      <c r="N50" s="105">
        <v>9</v>
      </c>
      <c r="O50" s="106">
        <v>9</v>
      </c>
      <c r="P50" s="105">
        <v>9</v>
      </c>
      <c r="Q50" s="106">
        <v>9</v>
      </c>
      <c r="R50" s="105">
        <v>9</v>
      </c>
      <c r="S50" s="106">
        <v>9</v>
      </c>
      <c r="T50" s="38">
        <f t="shared" si="3"/>
        <v>1</v>
      </c>
    </row>
    <row r="51" spans="1:45" ht="15" customHeight="1" x14ac:dyDescent="0.25">
      <c r="A51" s="31">
        <v>23</v>
      </c>
      <c r="B51" s="104">
        <v>9</v>
      </c>
      <c r="C51" s="105">
        <v>9</v>
      </c>
      <c r="D51" s="104">
        <v>9</v>
      </c>
      <c r="E51" s="105">
        <v>9</v>
      </c>
      <c r="F51" s="104">
        <v>9</v>
      </c>
      <c r="G51" s="105">
        <v>9</v>
      </c>
      <c r="H51" s="104">
        <f t="shared" si="0"/>
        <v>9</v>
      </c>
      <c r="I51" s="105">
        <f t="shared" si="1"/>
        <v>9</v>
      </c>
      <c r="J51" s="38">
        <f t="shared" si="2"/>
        <v>1</v>
      </c>
      <c r="K51" s="25"/>
      <c r="L51" s="105">
        <v>9</v>
      </c>
      <c r="M51" s="106">
        <v>9</v>
      </c>
      <c r="N51" s="105">
        <v>9</v>
      </c>
      <c r="O51" s="106">
        <v>9</v>
      </c>
      <c r="P51" s="105">
        <v>9</v>
      </c>
      <c r="Q51" s="106">
        <v>9</v>
      </c>
      <c r="R51" s="105">
        <v>9</v>
      </c>
      <c r="S51" s="106">
        <v>9</v>
      </c>
      <c r="T51" s="38">
        <f t="shared" si="3"/>
        <v>1</v>
      </c>
      <c r="V51" s="112">
        <v>1</v>
      </c>
      <c r="X51">
        <v>1</v>
      </c>
      <c r="Y51">
        <v>1</v>
      </c>
      <c r="Z51">
        <v>1</v>
      </c>
      <c r="AC51">
        <v>1</v>
      </c>
      <c r="AG51">
        <v>1</v>
      </c>
      <c r="AI51">
        <v>1</v>
      </c>
      <c r="AK51">
        <v>1</v>
      </c>
      <c r="AM51">
        <v>1</v>
      </c>
      <c r="AN51">
        <v>1</v>
      </c>
      <c r="AP51">
        <v>1</v>
      </c>
      <c r="AQ51">
        <v>1</v>
      </c>
      <c r="AS51">
        <v>1</v>
      </c>
    </row>
    <row r="52" spans="1:45" ht="15" customHeight="1" x14ac:dyDescent="0.25">
      <c r="A52" s="31">
        <v>24</v>
      </c>
      <c r="B52" s="93">
        <v>25</v>
      </c>
      <c r="C52" s="120">
        <v>78</v>
      </c>
      <c r="D52" s="93">
        <v>25</v>
      </c>
      <c r="E52" s="120">
        <v>78</v>
      </c>
      <c r="F52" s="93">
        <v>25</v>
      </c>
      <c r="G52" s="120">
        <v>78</v>
      </c>
      <c r="H52" s="93">
        <f t="shared" si="0"/>
        <v>25</v>
      </c>
      <c r="I52" s="120">
        <f t="shared" si="1"/>
        <v>78</v>
      </c>
      <c r="J52" s="38">
        <f t="shared" si="2"/>
        <v>8.6666666666666661</v>
      </c>
      <c r="K52" s="25"/>
      <c r="L52" s="108">
        <v>35</v>
      </c>
      <c r="M52" s="109">
        <v>18</v>
      </c>
      <c r="N52" s="108">
        <v>34</v>
      </c>
      <c r="O52" s="109">
        <v>18</v>
      </c>
      <c r="P52" s="108">
        <v>34</v>
      </c>
      <c r="Q52" s="109">
        <v>18</v>
      </c>
      <c r="R52" s="108">
        <v>34</v>
      </c>
      <c r="S52" s="109">
        <v>18</v>
      </c>
      <c r="T52" s="38">
        <f t="shared" si="3"/>
        <v>2</v>
      </c>
      <c r="W52">
        <v>1</v>
      </c>
      <c r="AA52">
        <v>1</v>
      </c>
      <c r="AB52">
        <v>1</v>
      </c>
      <c r="AD52">
        <v>1</v>
      </c>
      <c r="AE52">
        <v>1</v>
      </c>
      <c r="AF52">
        <v>1</v>
      </c>
      <c r="AH52">
        <v>1</v>
      </c>
      <c r="AJ52">
        <v>1</v>
      </c>
      <c r="AL52">
        <v>1</v>
      </c>
      <c r="AO52">
        <v>1</v>
      </c>
      <c r="AR52">
        <v>1</v>
      </c>
    </row>
    <row r="53" spans="1:45" ht="15" customHeight="1" x14ac:dyDescent="0.25">
      <c r="A53" s="31">
        <v>25</v>
      </c>
      <c r="B53" s="93">
        <v>9</v>
      </c>
      <c r="C53" s="28">
        <v>18</v>
      </c>
      <c r="D53" s="93">
        <v>9</v>
      </c>
      <c r="E53" s="28">
        <v>18</v>
      </c>
      <c r="F53" s="93">
        <v>9</v>
      </c>
      <c r="G53" s="28">
        <v>9</v>
      </c>
      <c r="H53" s="93">
        <f t="shared" si="0"/>
        <v>9</v>
      </c>
      <c r="I53" s="28">
        <f t="shared" si="1"/>
        <v>9</v>
      </c>
      <c r="J53" s="38">
        <f t="shared" si="2"/>
        <v>1</v>
      </c>
      <c r="K53" s="25"/>
      <c r="L53" s="108">
        <v>18</v>
      </c>
      <c r="M53" s="109">
        <v>25</v>
      </c>
      <c r="N53" s="108">
        <v>18</v>
      </c>
      <c r="O53" s="109">
        <v>25</v>
      </c>
      <c r="P53" s="108">
        <v>18</v>
      </c>
      <c r="Q53" s="109">
        <v>25</v>
      </c>
      <c r="R53" s="108">
        <v>18</v>
      </c>
      <c r="S53" s="109">
        <v>25</v>
      </c>
      <c r="T53" s="38">
        <f t="shared" si="3"/>
        <v>2.7777777777777777</v>
      </c>
      <c r="V53">
        <v>1</v>
      </c>
      <c r="W53">
        <v>2</v>
      </c>
      <c r="X53">
        <v>3</v>
      </c>
      <c r="Y53">
        <v>4</v>
      </c>
      <c r="Z53">
        <v>5</v>
      </c>
      <c r="AA53">
        <v>6</v>
      </c>
      <c r="AB53">
        <v>7</v>
      </c>
      <c r="AC53">
        <v>8</v>
      </c>
      <c r="AD53">
        <v>9</v>
      </c>
      <c r="AE53">
        <v>10</v>
      </c>
      <c r="AF53">
        <v>11</v>
      </c>
      <c r="AG53">
        <v>12</v>
      </c>
      <c r="AH53">
        <v>13</v>
      </c>
      <c r="AI53">
        <v>14</v>
      </c>
      <c r="AJ53">
        <v>15</v>
      </c>
      <c r="AK53">
        <v>16</v>
      </c>
      <c r="AL53">
        <v>17</v>
      </c>
      <c r="AM53">
        <v>18</v>
      </c>
      <c r="AN53">
        <v>19</v>
      </c>
      <c r="AO53">
        <v>20</v>
      </c>
      <c r="AP53">
        <v>21</v>
      </c>
      <c r="AQ53">
        <v>22</v>
      </c>
      <c r="AR53">
        <v>23</v>
      </c>
      <c r="AS53">
        <v>24</v>
      </c>
    </row>
    <row r="54" spans="1:45" ht="15" customHeight="1" x14ac:dyDescent="0.25">
      <c r="A54" s="31">
        <v>26</v>
      </c>
      <c r="B54" s="50">
        <v>18</v>
      </c>
      <c r="C54" s="43">
        <v>18</v>
      </c>
      <c r="D54" s="50">
        <v>9</v>
      </c>
      <c r="E54" s="43">
        <v>25</v>
      </c>
      <c r="F54" s="65">
        <v>43</v>
      </c>
      <c r="G54" s="28">
        <v>18</v>
      </c>
      <c r="H54" s="65">
        <v>9</v>
      </c>
      <c r="I54" s="28">
        <v>9</v>
      </c>
      <c r="J54" s="25"/>
      <c r="K54" s="25"/>
      <c r="L54" s="25">
        <v>9</v>
      </c>
      <c r="M54" s="113">
        <v>9</v>
      </c>
      <c r="N54" s="25">
        <v>9</v>
      </c>
      <c r="O54" s="113">
        <v>9</v>
      </c>
      <c r="P54" s="25">
        <v>9</v>
      </c>
      <c r="Q54" s="113">
        <v>9</v>
      </c>
      <c r="R54" s="25">
        <v>9</v>
      </c>
      <c r="S54" s="113">
        <v>9</v>
      </c>
      <c r="T54" s="38">
        <f t="shared" si="3"/>
        <v>1</v>
      </c>
    </row>
    <row r="55" spans="1:45" ht="15" customHeight="1" x14ac:dyDescent="0.25">
      <c r="A55" s="31">
        <v>27</v>
      </c>
      <c r="B55" s="65">
        <v>18</v>
      </c>
      <c r="C55" s="94">
        <v>9</v>
      </c>
      <c r="D55" s="65">
        <v>18</v>
      </c>
      <c r="E55" s="94">
        <v>9</v>
      </c>
      <c r="F55" s="65">
        <v>18</v>
      </c>
      <c r="G55" s="94">
        <v>9</v>
      </c>
      <c r="H55" s="65">
        <v>9</v>
      </c>
      <c r="I55" s="94">
        <v>9</v>
      </c>
      <c r="J55" s="25"/>
      <c r="K55" s="25"/>
      <c r="L55" s="108">
        <v>9</v>
      </c>
      <c r="M55" s="120">
        <v>78</v>
      </c>
      <c r="N55" s="108">
        <v>9</v>
      </c>
      <c r="O55" s="120">
        <v>78</v>
      </c>
      <c r="P55" s="108">
        <v>9</v>
      </c>
      <c r="Q55" s="120">
        <v>78</v>
      </c>
      <c r="R55" s="108">
        <v>9</v>
      </c>
      <c r="S55" s="120">
        <v>78</v>
      </c>
      <c r="T55" s="38">
        <f t="shared" si="3"/>
        <v>8.6666666666666661</v>
      </c>
    </row>
    <row r="56" spans="1:45" ht="15" customHeight="1" x14ac:dyDescent="0.25">
      <c r="A56" s="31">
        <v>28</v>
      </c>
      <c r="B56" s="28">
        <v>9</v>
      </c>
      <c r="C56" s="28">
        <v>34</v>
      </c>
      <c r="D56" s="28">
        <v>9</v>
      </c>
      <c r="E56" s="28">
        <v>25</v>
      </c>
      <c r="F56" s="58">
        <v>43</v>
      </c>
      <c r="G56" s="29">
        <v>25</v>
      </c>
      <c r="H56" s="65">
        <v>18</v>
      </c>
      <c r="I56" s="28">
        <v>9</v>
      </c>
      <c r="J56" s="25"/>
      <c r="K56" s="25"/>
      <c r="L56" s="108">
        <v>9</v>
      </c>
      <c r="M56" s="63">
        <v>18</v>
      </c>
      <c r="N56" s="108">
        <v>9</v>
      </c>
      <c r="O56" s="63">
        <v>18</v>
      </c>
      <c r="P56" s="108">
        <v>9</v>
      </c>
      <c r="Q56" s="80">
        <v>9</v>
      </c>
      <c r="R56" s="108">
        <v>9</v>
      </c>
      <c r="S56" s="63">
        <v>18</v>
      </c>
      <c r="T56" s="38">
        <f t="shared" si="3"/>
        <v>2</v>
      </c>
    </row>
    <row r="57" spans="1:45" ht="15" customHeight="1" x14ac:dyDescent="0.25">
      <c r="A57" s="31">
        <v>29</v>
      </c>
      <c r="B57" s="68">
        <v>18</v>
      </c>
      <c r="C57" s="29">
        <v>9</v>
      </c>
      <c r="D57" s="58">
        <v>25</v>
      </c>
      <c r="E57" s="29">
        <v>9</v>
      </c>
      <c r="H57" s="65">
        <v>9</v>
      </c>
      <c r="I57" s="28">
        <v>25</v>
      </c>
      <c r="J57" s="25"/>
      <c r="K57" s="25"/>
      <c r="L57" s="59">
        <v>18</v>
      </c>
      <c r="M57" s="63">
        <v>9</v>
      </c>
      <c r="N57" s="79">
        <v>9</v>
      </c>
      <c r="O57" s="80">
        <v>18</v>
      </c>
      <c r="P57" s="79">
        <v>34</v>
      </c>
      <c r="Q57" s="80">
        <v>25</v>
      </c>
      <c r="R57" s="79">
        <v>9</v>
      </c>
      <c r="S57" s="80">
        <v>9</v>
      </c>
      <c r="T57" s="38">
        <f t="shared" si="3"/>
        <v>1</v>
      </c>
    </row>
    <row r="58" spans="1:45" ht="15" customHeight="1" x14ac:dyDescent="0.25">
      <c r="A58" s="31">
        <v>30</v>
      </c>
      <c r="B58" s="25"/>
      <c r="C58" s="25"/>
      <c r="D58" s="92"/>
      <c r="E58" s="92"/>
      <c r="F58" s="25"/>
      <c r="G58" s="25"/>
      <c r="H58" s="28">
        <v>9</v>
      </c>
      <c r="I58" s="28">
        <v>9</v>
      </c>
      <c r="J58" s="25"/>
      <c r="K58" s="25"/>
      <c r="L58" s="108">
        <v>25</v>
      </c>
      <c r="M58" s="108">
        <v>9</v>
      </c>
      <c r="N58" s="110">
        <v>25</v>
      </c>
      <c r="O58" s="109">
        <v>9</v>
      </c>
      <c r="P58" s="108">
        <v>25</v>
      </c>
      <c r="Q58" s="109">
        <v>9</v>
      </c>
      <c r="R58" s="108">
        <v>34</v>
      </c>
      <c r="S58" s="109">
        <v>9</v>
      </c>
      <c r="T58" s="38">
        <f t="shared" si="3"/>
        <v>1</v>
      </c>
    </row>
    <row r="59" spans="1:45" ht="15" customHeight="1" x14ac:dyDescent="0.25">
      <c r="A59" s="31">
        <v>31</v>
      </c>
      <c r="B59" s="25"/>
      <c r="C59" s="25"/>
      <c r="D59" s="92"/>
      <c r="E59" s="92"/>
      <c r="F59" s="25"/>
      <c r="G59" s="25"/>
      <c r="H59" s="28">
        <v>9</v>
      </c>
      <c r="I59" s="28">
        <v>9</v>
      </c>
      <c r="J59" s="25"/>
      <c r="K59" s="25"/>
      <c r="L59" s="108">
        <v>9</v>
      </c>
      <c r="M59" s="108">
        <v>18</v>
      </c>
      <c r="N59" s="110">
        <v>9</v>
      </c>
      <c r="O59" s="109">
        <v>18</v>
      </c>
      <c r="P59" s="108">
        <v>9</v>
      </c>
      <c r="Q59" s="109">
        <v>18</v>
      </c>
      <c r="R59" s="108">
        <v>9</v>
      </c>
      <c r="S59" s="109">
        <v>18</v>
      </c>
      <c r="T59" s="38">
        <f t="shared" si="3"/>
        <v>2</v>
      </c>
    </row>
    <row r="60" spans="1:45" ht="15" customHeight="1" x14ac:dyDescent="0.25">
      <c r="A60" s="31">
        <v>32</v>
      </c>
      <c r="B60" s="25"/>
      <c r="C60" s="25"/>
      <c r="D60" s="92"/>
      <c r="E60" s="92"/>
      <c r="F60" s="25"/>
      <c r="G60" s="25"/>
      <c r="H60" s="92"/>
      <c r="I60" s="92"/>
      <c r="J60" s="92"/>
      <c r="K60" s="92"/>
      <c r="L60" s="32">
        <v>25</v>
      </c>
      <c r="M60" s="32">
        <v>9</v>
      </c>
      <c r="N60" s="102">
        <v>9</v>
      </c>
      <c r="O60" s="78">
        <v>9</v>
      </c>
      <c r="P60" s="32">
        <v>9</v>
      </c>
      <c r="Q60" s="78">
        <v>9</v>
      </c>
      <c r="R60" s="32">
        <v>9</v>
      </c>
      <c r="S60" s="103">
        <v>25</v>
      </c>
    </row>
    <row r="61" spans="1:45" ht="15" customHeight="1" x14ac:dyDescent="0.25">
      <c r="A61" s="31">
        <v>33</v>
      </c>
      <c r="B61" s="25"/>
      <c r="C61" s="25"/>
      <c r="D61" s="25"/>
      <c r="E61" s="25"/>
      <c r="F61" s="25"/>
      <c r="G61" s="25"/>
      <c r="H61" s="92"/>
      <c r="I61" s="92"/>
      <c r="J61" s="92"/>
      <c r="K61" s="92"/>
      <c r="L61" s="92"/>
      <c r="M61" s="92"/>
      <c r="N61" s="102">
        <v>9</v>
      </c>
      <c r="O61" s="78">
        <v>9</v>
      </c>
      <c r="P61" s="32">
        <v>9</v>
      </c>
      <c r="Q61" s="103">
        <v>25</v>
      </c>
      <c r="R61" s="92"/>
      <c r="S61" s="92"/>
    </row>
    <row r="62" spans="1:45" ht="15" customHeight="1" x14ac:dyDescent="0.25">
      <c r="L62" s="92">
        <f>SUM(L47:L61)</f>
        <v>211</v>
      </c>
      <c r="M62" s="92">
        <f>SUM(M47:M61)</f>
        <v>265</v>
      </c>
      <c r="N62" s="92">
        <f>SUM(N47:N61)</f>
        <v>194</v>
      </c>
      <c r="O62" s="92">
        <f t="shared" ref="O62:S62" si="4">SUM(O47:O61)</f>
        <v>283</v>
      </c>
      <c r="P62" s="92">
        <f>SUM(P47:P61)</f>
        <v>219</v>
      </c>
      <c r="Q62" s="92">
        <f>SUM(Q47:Q61)</f>
        <v>297</v>
      </c>
      <c r="R62" s="92">
        <f t="shared" si="4"/>
        <v>194</v>
      </c>
      <c r="S62" s="92">
        <f t="shared" si="4"/>
        <v>281</v>
      </c>
      <c r="V62" s="2"/>
      <c r="X62">
        <v>1</v>
      </c>
      <c r="Z62">
        <v>1</v>
      </c>
      <c r="AB62">
        <v>1</v>
      </c>
      <c r="AC62">
        <v>1</v>
      </c>
      <c r="AH62">
        <v>1</v>
      </c>
      <c r="AJ62">
        <v>1</v>
      </c>
      <c r="AK62">
        <v>1</v>
      </c>
      <c r="AS62">
        <v>1</v>
      </c>
    </row>
    <row r="63" spans="1:45" ht="15" customHeight="1" x14ac:dyDescent="0.25">
      <c r="L63" s="179">
        <f>L62+M62</f>
        <v>476</v>
      </c>
      <c r="M63" s="179"/>
      <c r="N63" s="179">
        <f t="shared" ref="N63" si="5">N62+O62</f>
        <v>477</v>
      </c>
      <c r="O63" s="179"/>
      <c r="P63" s="179">
        <f t="shared" ref="P63" si="6">P62+Q62</f>
        <v>516</v>
      </c>
      <c r="Q63" s="179"/>
      <c r="R63" s="179">
        <f t="shared" ref="R63" si="7">R62+S62</f>
        <v>475</v>
      </c>
      <c r="S63" s="179"/>
      <c r="V63">
        <v>1</v>
      </c>
      <c r="W63">
        <v>1</v>
      </c>
      <c r="Y63">
        <v>1</v>
      </c>
      <c r="AA63">
        <v>1</v>
      </c>
      <c r="AD63">
        <v>1</v>
      </c>
      <c r="AE63">
        <v>1</v>
      </c>
      <c r="AF63">
        <v>1</v>
      </c>
      <c r="AG63">
        <v>1</v>
      </c>
      <c r="AI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</row>
    <row r="64" spans="1:45" ht="15" customHeight="1" x14ac:dyDescent="0.25">
      <c r="V64">
        <v>1</v>
      </c>
      <c r="W64">
        <v>2</v>
      </c>
      <c r="X64">
        <v>3</v>
      </c>
      <c r="Y64">
        <v>4</v>
      </c>
      <c r="Z64">
        <v>5</v>
      </c>
      <c r="AA64">
        <v>6</v>
      </c>
      <c r="AB64">
        <v>7</v>
      </c>
      <c r="AC64">
        <v>8</v>
      </c>
      <c r="AD64">
        <v>9</v>
      </c>
      <c r="AE64">
        <v>10</v>
      </c>
      <c r="AF64">
        <v>11</v>
      </c>
      <c r="AG64">
        <v>12</v>
      </c>
      <c r="AH64">
        <v>13</v>
      </c>
      <c r="AI64">
        <v>14</v>
      </c>
      <c r="AJ64">
        <v>15</v>
      </c>
      <c r="AK64">
        <v>16</v>
      </c>
      <c r="AL64">
        <v>17</v>
      </c>
      <c r="AM64">
        <v>18</v>
      </c>
      <c r="AN64">
        <v>19</v>
      </c>
      <c r="AO64">
        <v>20</v>
      </c>
      <c r="AP64">
        <v>21</v>
      </c>
      <c r="AQ64">
        <v>22</v>
      </c>
      <c r="AR64">
        <v>23</v>
      </c>
      <c r="AS64">
        <v>24</v>
      </c>
    </row>
    <row r="67" spans="4:51" ht="6.75" customHeight="1" x14ac:dyDescent="0.25"/>
    <row r="69" spans="4:51" ht="8.25" customHeight="1" x14ac:dyDescent="0.25"/>
    <row r="71" spans="4:51" ht="15" customHeight="1" x14ac:dyDescent="0.25">
      <c r="Y71" s="111"/>
    </row>
    <row r="74" spans="4:51" ht="15" customHeight="1" x14ac:dyDescent="0.25">
      <c r="D74" s="178" t="str">
        <f>BIN2HEX(_xlfn.CONCAT(K77,J77,I77,H77,G77,F77,E77,D77))</f>
        <v>8C</v>
      </c>
      <c r="E74" s="178"/>
      <c r="F74" s="178"/>
      <c r="G74" s="178"/>
      <c r="H74" s="178"/>
      <c r="I74" s="178"/>
      <c r="J74" s="178"/>
      <c r="K74" s="178"/>
      <c r="L74" s="178" t="str">
        <f t="shared" ref="L74" si="8">BIN2HEX(_xlfn.CONCAT(S77,R77,Q77,P77,O77,N77,M77,L77))</f>
        <v>6F</v>
      </c>
      <c r="M74" s="178"/>
      <c r="N74" s="178"/>
      <c r="O74" s="178"/>
      <c r="P74" s="178"/>
      <c r="Q74" s="178"/>
      <c r="R74" s="178"/>
      <c r="S74" s="178"/>
      <c r="T74" s="178" t="str">
        <f t="shared" ref="T74" si="9">BIN2HEX(_xlfn.CONCAT(AA77,Z77,Y77,X77,W77,V77,U77,T77))</f>
        <v>37</v>
      </c>
      <c r="U74" s="178"/>
      <c r="V74" s="178"/>
      <c r="W74" s="178"/>
      <c r="X74" s="178"/>
      <c r="Y74" s="178"/>
      <c r="Z74" s="178"/>
      <c r="AA74" s="178"/>
    </row>
    <row r="75" spans="4:51" ht="15" customHeight="1" x14ac:dyDescent="0.25">
      <c r="D75" s="174" t="str">
        <f>BIN2HEX(_xlfn.CONCAT(D77,E77,F77,G77,H77,I77,J77,K77))</f>
        <v>31</v>
      </c>
      <c r="E75" s="175"/>
      <c r="F75" s="175"/>
      <c r="G75" s="175"/>
      <c r="H75" s="175"/>
      <c r="I75" s="175"/>
      <c r="J75" s="175"/>
      <c r="K75" s="176"/>
      <c r="L75" s="174" t="str">
        <f t="shared" ref="L75" si="10">BIN2HEX(_xlfn.CONCAT(L77,M77,N77,O77,P77,Q77,R77,S77))</f>
        <v>F6</v>
      </c>
      <c r="M75" s="175"/>
      <c r="N75" s="175"/>
      <c r="O75" s="175"/>
      <c r="P75" s="175"/>
      <c r="Q75" s="175"/>
      <c r="R75" s="175"/>
      <c r="S75" s="176"/>
      <c r="T75" s="174" t="str">
        <f t="shared" ref="T75" si="11">BIN2HEX(_xlfn.CONCAT(T77,U77,V77,W77,X77,Y77,Z77,AA77))</f>
        <v>EC</v>
      </c>
      <c r="U75" s="175"/>
      <c r="V75" s="175"/>
      <c r="W75" s="175"/>
      <c r="X75" s="175"/>
      <c r="Y75" s="175"/>
      <c r="Z75" s="175"/>
      <c r="AA75" s="176"/>
      <c r="AB75" s="174" t="str">
        <f t="shared" ref="AB75" si="12">BIN2HEX(_xlfn.CONCAT(AB77,AC77,AD77,AE77,AF77,AG77,AH77,AI77))</f>
        <v>0</v>
      </c>
      <c r="AC75" s="175"/>
      <c r="AD75" s="175"/>
      <c r="AE75" s="175"/>
      <c r="AF75" s="175"/>
      <c r="AG75" s="175"/>
      <c r="AH75" s="175"/>
      <c r="AI75" s="176"/>
      <c r="AJ75" s="174" t="str">
        <f t="shared" ref="AJ75" si="13">BIN2HEX(_xlfn.CONCAT(AJ77,AK77,AL77,AM77,AN77,AO77,AP77,AQ77))</f>
        <v>0</v>
      </c>
      <c r="AK75" s="175"/>
      <c r="AL75" s="175"/>
      <c r="AM75" s="175"/>
      <c r="AN75" s="175"/>
      <c r="AO75" s="175"/>
      <c r="AP75" s="175"/>
      <c r="AQ75" s="176"/>
      <c r="AR75" s="174" t="str">
        <f t="shared" ref="AR75" si="14">BIN2HEX(_xlfn.CONCAT(AR77,AS77,AT77,AU77,AV77,AW77,AX77,AY77))</f>
        <v>0</v>
      </c>
      <c r="AS75" s="175"/>
      <c r="AT75" s="175"/>
      <c r="AU75" s="175"/>
      <c r="AV75" s="175"/>
      <c r="AW75" s="175"/>
      <c r="AX75" s="175"/>
      <c r="AY75" s="176"/>
    </row>
    <row r="76" spans="4:51" ht="15" customHeight="1" x14ac:dyDescent="0.25">
      <c r="D76" s="124">
        <v>8</v>
      </c>
      <c r="E76" s="125">
        <v>7</v>
      </c>
      <c r="F76" s="125">
        <v>6</v>
      </c>
      <c r="G76" s="125">
        <v>5</v>
      </c>
      <c r="H76" s="125">
        <v>4</v>
      </c>
      <c r="I76" s="125">
        <v>3</v>
      </c>
      <c r="J76" s="125">
        <v>2</v>
      </c>
      <c r="K76" s="126">
        <v>1</v>
      </c>
      <c r="L76" s="124">
        <v>8</v>
      </c>
      <c r="M76" s="125">
        <v>7</v>
      </c>
      <c r="N76" s="125">
        <v>6</v>
      </c>
      <c r="O76" s="125">
        <v>5</v>
      </c>
      <c r="P76" s="125">
        <v>4</v>
      </c>
      <c r="Q76" s="125">
        <v>3</v>
      </c>
      <c r="R76" s="125">
        <v>2</v>
      </c>
      <c r="S76" s="126">
        <v>1</v>
      </c>
      <c r="T76" s="124">
        <v>8</v>
      </c>
      <c r="U76" s="125">
        <v>7</v>
      </c>
      <c r="V76" s="125">
        <v>6</v>
      </c>
      <c r="W76" s="125">
        <v>5</v>
      </c>
      <c r="X76" s="125">
        <v>4</v>
      </c>
      <c r="Y76" s="125">
        <v>3</v>
      </c>
      <c r="Z76" s="125">
        <v>2</v>
      </c>
      <c r="AA76" s="126">
        <v>1</v>
      </c>
      <c r="AB76" s="124">
        <v>8</v>
      </c>
      <c r="AC76" s="125">
        <v>7</v>
      </c>
      <c r="AD76" s="125">
        <v>6</v>
      </c>
      <c r="AE76" s="125">
        <v>5</v>
      </c>
      <c r="AF76" s="125">
        <v>4</v>
      </c>
      <c r="AG76" s="125">
        <v>3</v>
      </c>
      <c r="AH76" s="125">
        <v>2</v>
      </c>
      <c r="AI76" s="126">
        <v>1</v>
      </c>
      <c r="AJ76" s="124">
        <v>8</v>
      </c>
      <c r="AK76" s="125">
        <v>7</v>
      </c>
      <c r="AL76" s="125">
        <v>6</v>
      </c>
      <c r="AM76" s="125">
        <v>5</v>
      </c>
      <c r="AN76" s="125">
        <v>4</v>
      </c>
      <c r="AO76" s="125">
        <v>3</v>
      </c>
      <c r="AP76" s="125">
        <v>2</v>
      </c>
      <c r="AQ76" s="126">
        <v>1</v>
      </c>
      <c r="AR76" s="124">
        <v>8</v>
      </c>
      <c r="AS76" s="125">
        <v>7</v>
      </c>
      <c r="AT76" s="125">
        <v>6</v>
      </c>
      <c r="AU76" s="125">
        <v>5</v>
      </c>
      <c r="AV76" s="125">
        <v>4</v>
      </c>
      <c r="AW76" s="125">
        <v>3</v>
      </c>
      <c r="AX76" s="125">
        <v>2</v>
      </c>
      <c r="AY76" s="126">
        <v>1</v>
      </c>
    </row>
    <row r="77" spans="4:51" ht="15" customHeight="1" x14ac:dyDescent="0.25">
      <c r="D77" s="114">
        <v>0</v>
      </c>
      <c r="E77" s="115">
        <v>0</v>
      </c>
      <c r="F77" s="115">
        <v>1</v>
      </c>
      <c r="G77" s="115">
        <v>1</v>
      </c>
      <c r="H77" s="115">
        <v>0</v>
      </c>
      <c r="I77" s="115">
        <v>0</v>
      </c>
      <c r="J77" s="115">
        <v>0</v>
      </c>
      <c r="K77" s="116">
        <v>1</v>
      </c>
      <c r="L77" s="114">
        <v>1</v>
      </c>
      <c r="M77" s="115">
        <v>1</v>
      </c>
      <c r="N77" s="115">
        <v>1</v>
      </c>
      <c r="O77" s="115">
        <v>1</v>
      </c>
      <c r="P77" s="115">
        <v>0</v>
      </c>
      <c r="Q77" s="115">
        <v>1</v>
      </c>
      <c r="R77" s="115">
        <v>1</v>
      </c>
      <c r="S77" s="116">
        <v>0</v>
      </c>
      <c r="T77" s="114">
        <v>1</v>
      </c>
      <c r="U77" s="115">
        <v>1</v>
      </c>
      <c r="V77" s="115">
        <v>1</v>
      </c>
      <c r="W77" s="115">
        <v>0</v>
      </c>
      <c r="X77" s="115">
        <v>1</v>
      </c>
      <c r="Y77" s="115">
        <v>1</v>
      </c>
      <c r="Z77" s="115">
        <v>0</v>
      </c>
      <c r="AA77" s="116">
        <v>0</v>
      </c>
      <c r="AB77" s="114"/>
      <c r="AC77" s="115"/>
      <c r="AD77" s="115"/>
      <c r="AE77" s="115"/>
      <c r="AF77" s="115"/>
      <c r="AG77" s="115"/>
      <c r="AH77" s="115"/>
      <c r="AI77" s="116"/>
      <c r="AJ77" s="114"/>
      <c r="AK77" s="115"/>
      <c r="AL77" s="115"/>
      <c r="AM77" s="115"/>
      <c r="AN77" s="115"/>
      <c r="AO77" s="115"/>
      <c r="AP77" s="115"/>
      <c r="AQ77" s="116"/>
      <c r="AR77" s="114"/>
      <c r="AS77" s="115"/>
      <c r="AT77" s="115"/>
      <c r="AU77" s="115"/>
      <c r="AV77" s="115"/>
      <c r="AW77" s="115"/>
      <c r="AX77" s="115"/>
      <c r="AY77" s="116"/>
    </row>
    <row r="78" spans="4:51" ht="7.5" customHeight="1" x14ac:dyDescent="0.25">
      <c r="D78" s="121"/>
      <c r="E78" s="122"/>
      <c r="F78" s="122"/>
      <c r="G78" s="122"/>
      <c r="H78" s="122"/>
      <c r="I78" s="122"/>
      <c r="J78" s="122"/>
      <c r="K78" s="123"/>
      <c r="L78" s="121"/>
      <c r="M78" s="122"/>
      <c r="N78" s="122"/>
      <c r="O78" s="122"/>
      <c r="P78" s="122"/>
      <c r="Q78" s="122"/>
      <c r="R78" s="122"/>
      <c r="S78" s="123"/>
      <c r="T78" s="121"/>
      <c r="U78" s="122"/>
      <c r="V78" s="122"/>
      <c r="W78" s="122"/>
      <c r="X78" s="122"/>
      <c r="Y78" s="122"/>
      <c r="Z78" s="122"/>
      <c r="AA78" s="123"/>
      <c r="AB78" s="121"/>
      <c r="AC78" s="122"/>
      <c r="AD78" s="122"/>
      <c r="AE78" s="122"/>
      <c r="AF78" s="122"/>
      <c r="AG78" s="122"/>
      <c r="AH78" s="122"/>
      <c r="AI78" s="123"/>
      <c r="AJ78" s="121"/>
      <c r="AK78" s="122"/>
      <c r="AL78" s="122"/>
      <c r="AM78" s="122"/>
      <c r="AN78" s="122"/>
      <c r="AO78" s="122"/>
      <c r="AP78" s="122"/>
      <c r="AQ78" s="123"/>
      <c r="AR78" s="121"/>
      <c r="AS78" s="122"/>
      <c r="AT78" s="122"/>
      <c r="AU78" s="122"/>
      <c r="AV78" s="122"/>
      <c r="AW78" s="122"/>
      <c r="AX78" s="122"/>
      <c r="AY78" s="123"/>
    </row>
    <row r="79" spans="4:51" ht="15" customHeight="1" x14ac:dyDescent="0.25">
      <c r="D79" s="119"/>
      <c r="E79" s="117"/>
      <c r="F79" s="117"/>
      <c r="G79" s="117"/>
      <c r="H79" s="117"/>
      <c r="I79" s="117"/>
      <c r="J79" s="117"/>
      <c r="K79" s="118"/>
      <c r="L79" s="119"/>
      <c r="M79" s="117"/>
      <c r="N79" s="117"/>
      <c r="O79" s="117"/>
      <c r="P79" s="117"/>
      <c r="Q79" s="117"/>
      <c r="R79" s="117"/>
      <c r="S79" s="118"/>
      <c r="T79" s="119"/>
      <c r="U79" s="117"/>
      <c r="V79" s="117"/>
      <c r="W79" s="117"/>
      <c r="X79" s="117"/>
      <c r="Y79" s="117"/>
      <c r="Z79" s="117"/>
      <c r="AA79" s="118"/>
      <c r="AB79" s="119"/>
      <c r="AC79" s="117"/>
      <c r="AD79" s="117"/>
      <c r="AE79" s="117"/>
      <c r="AF79" s="117"/>
      <c r="AG79" s="117"/>
      <c r="AH79" s="117"/>
      <c r="AI79" s="118"/>
      <c r="AJ79" s="119"/>
      <c r="AK79" s="117"/>
      <c r="AL79" s="117"/>
      <c r="AM79" s="117"/>
      <c r="AN79" s="117"/>
      <c r="AO79" s="117"/>
      <c r="AP79" s="117"/>
      <c r="AQ79" s="118"/>
      <c r="AR79" s="119"/>
      <c r="AS79" s="117"/>
      <c r="AT79" s="117"/>
      <c r="AU79" s="117"/>
      <c r="AV79" s="117"/>
      <c r="AW79" s="117"/>
      <c r="AX79" s="117"/>
      <c r="AY79" s="118"/>
    </row>
    <row r="80" spans="4:51" ht="7.5" customHeight="1" x14ac:dyDescent="0.25">
      <c r="D80" s="121"/>
      <c r="E80" s="122"/>
      <c r="F80" s="122"/>
      <c r="G80" s="122"/>
      <c r="H80" s="122"/>
      <c r="I80" s="122"/>
      <c r="J80" s="122"/>
      <c r="K80" s="123"/>
      <c r="L80" s="121"/>
      <c r="M80" s="122"/>
      <c r="N80" s="122"/>
      <c r="O80" s="122"/>
      <c r="P80" s="122"/>
      <c r="Q80" s="122"/>
      <c r="R80" s="122"/>
      <c r="S80" s="123"/>
      <c r="T80" s="121"/>
      <c r="U80" s="122"/>
      <c r="V80" s="122"/>
      <c r="W80" s="122"/>
      <c r="X80" s="122"/>
      <c r="Y80" s="122"/>
      <c r="Z80" s="122"/>
      <c r="AA80" s="123"/>
      <c r="AB80" s="121"/>
      <c r="AC80" s="122"/>
      <c r="AD80" s="122"/>
      <c r="AE80" s="122"/>
      <c r="AF80" s="122"/>
      <c r="AG80" s="122"/>
      <c r="AH80" s="122"/>
      <c r="AI80" s="123"/>
      <c r="AJ80" s="121"/>
      <c r="AK80" s="122"/>
      <c r="AL80" s="122"/>
      <c r="AM80" s="122"/>
      <c r="AN80" s="122"/>
      <c r="AO80" s="122"/>
      <c r="AP80" s="122"/>
      <c r="AQ80" s="123"/>
      <c r="AR80" s="121"/>
      <c r="AS80" s="122"/>
      <c r="AT80" s="122"/>
      <c r="AU80" s="122"/>
      <c r="AV80" s="122"/>
      <c r="AW80" s="122"/>
      <c r="AX80" s="122"/>
      <c r="AY80" s="123"/>
    </row>
    <row r="81" spans="4:59" ht="15" customHeight="1" x14ac:dyDescent="0.25">
      <c r="D81" s="178" t="str">
        <f>BIN2HEX(_xlfn.CONCAT(K79,J79,I79,H79,G79,F79,E79,D79))</f>
        <v>0</v>
      </c>
      <c r="E81" s="178"/>
      <c r="F81" s="178"/>
      <c r="G81" s="178"/>
      <c r="H81" s="178"/>
      <c r="I81" s="178"/>
      <c r="J81" s="178"/>
      <c r="K81" s="178"/>
      <c r="L81" s="178" t="str">
        <f>BIN2HEX(_xlfn.CONCAT(S79,R79,Q79,P79,O79,N79,M79,L79))</f>
        <v>0</v>
      </c>
      <c r="M81" s="178"/>
      <c r="N81" s="178"/>
      <c r="O81" s="178"/>
      <c r="P81" s="178"/>
      <c r="Q81" s="178"/>
      <c r="R81" s="178"/>
      <c r="S81" s="178"/>
      <c r="T81" s="178" t="str">
        <f>BIN2HEX(_xlfn.CONCAT(AA79,Z79,Y79,X79,W79,V79,U79,T79))</f>
        <v>0</v>
      </c>
      <c r="U81" s="178"/>
      <c r="V81" s="178"/>
      <c r="W81" s="178"/>
      <c r="X81" s="178"/>
      <c r="Y81" s="178"/>
      <c r="Z81" s="178"/>
      <c r="AA81" s="178"/>
      <c r="BE81" t="s">
        <v>69</v>
      </c>
      <c r="BF81" t="s">
        <v>43</v>
      </c>
      <c r="BG81" t="s">
        <v>70</v>
      </c>
    </row>
    <row r="82" spans="4:59" ht="15" customHeight="1" x14ac:dyDescent="0.25">
      <c r="D82" s="174" t="str">
        <f>BIN2HEX(_xlfn.CONCAT(D79,E79,F79,G79,H79,I79,J79,K79))</f>
        <v>0</v>
      </c>
      <c r="E82" s="175"/>
      <c r="F82" s="175"/>
      <c r="G82" s="175"/>
      <c r="H82" s="175"/>
      <c r="I82" s="175"/>
      <c r="J82" s="175"/>
      <c r="K82" s="176"/>
      <c r="L82" s="174" t="str">
        <f t="shared" ref="L82" si="15">BIN2HEX(_xlfn.CONCAT(L79,M79,N79,O79,P79,Q79,R79,S79))</f>
        <v>0</v>
      </c>
      <c r="M82" s="175"/>
      <c r="N82" s="175"/>
      <c r="O82" s="175"/>
      <c r="P82" s="175"/>
      <c r="Q82" s="175"/>
      <c r="R82" s="175"/>
      <c r="S82" s="176"/>
      <c r="T82" s="174" t="str">
        <f>BIN2HEX(_xlfn.CONCAT(T79,U79,V79,W79,X79,Y79,Z79,AA79))</f>
        <v>0</v>
      </c>
      <c r="U82" s="175"/>
      <c r="V82" s="175"/>
      <c r="W82" s="175"/>
      <c r="X82" s="175"/>
      <c r="Y82" s="175"/>
      <c r="Z82" s="175"/>
      <c r="AA82" s="176"/>
      <c r="AI82" t="s">
        <v>77</v>
      </c>
    </row>
    <row r="84" spans="4:59" ht="15" customHeight="1" x14ac:dyDescent="0.25">
      <c r="AC84" s="180" t="s">
        <v>66</v>
      </c>
      <c r="AD84" s="180"/>
      <c r="AE84" s="180"/>
      <c r="AF84" s="180" t="s">
        <v>58</v>
      </c>
      <c r="AG84" s="180"/>
      <c r="AH84" s="180"/>
      <c r="AI84" s="180"/>
      <c r="AJ84" s="180" t="s">
        <v>59</v>
      </c>
      <c r="AK84" s="180"/>
      <c r="AL84" s="180"/>
      <c r="AM84" s="180"/>
      <c r="AN84" s="180" t="s">
        <v>60</v>
      </c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t="s">
        <v>71</v>
      </c>
      <c r="BB84" t="s">
        <v>72</v>
      </c>
    </row>
    <row r="85" spans="4:59" ht="15" customHeight="1" x14ac:dyDescent="0.25">
      <c r="D85" s="178" t="str">
        <f>BIN2HEX(_xlfn.CONCAT(K88,J88,I88,H88,G88,F88,E88,D88))</f>
        <v>39</v>
      </c>
      <c r="E85" s="178"/>
      <c r="F85" s="178"/>
      <c r="G85" s="178"/>
      <c r="H85" s="178"/>
      <c r="I85" s="178"/>
      <c r="J85" s="178"/>
      <c r="K85" s="178"/>
      <c r="L85" s="178" t="str">
        <f t="shared" ref="L85" si="16">BIN2HEX(_xlfn.CONCAT(S88,R88,Q88,P88,O88,N88,M88,L88))</f>
        <v>90</v>
      </c>
      <c r="M85" s="178"/>
      <c r="N85" s="178"/>
      <c r="O85" s="178"/>
      <c r="P85" s="178"/>
      <c r="Q85" s="178"/>
      <c r="R85" s="178"/>
      <c r="S85" s="178"/>
      <c r="T85" s="178" t="str">
        <f t="shared" ref="T85" si="17">BIN2HEX(_xlfn.CONCAT(AA88,Z88,Y88,X88,W88,V88,U88,T88))</f>
        <v>C8</v>
      </c>
      <c r="U85" s="178"/>
      <c r="V85" s="178"/>
      <c r="W85" s="178"/>
      <c r="X85" s="178"/>
      <c r="Y85" s="178"/>
      <c r="Z85" s="178"/>
      <c r="AA85" s="178"/>
      <c r="AC85" s="180" t="s">
        <v>38</v>
      </c>
      <c r="AD85" s="180"/>
      <c r="AE85" s="180"/>
      <c r="AF85" s="177" t="s">
        <v>40</v>
      </c>
      <c r="AG85" s="177"/>
      <c r="AH85" s="177"/>
      <c r="AI85" s="177"/>
      <c r="AJ85" s="177">
        <v>4647570</v>
      </c>
      <c r="AK85" s="177"/>
      <c r="AL85" s="177"/>
      <c r="AM85" s="177"/>
      <c r="AN85" s="177" t="s">
        <v>61</v>
      </c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11"/>
      <c r="BA85">
        <v>6</v>
      </c>
      <c r="BB85">
        <v>5</v>
      </c>
      <c r="BD85">
        <v>1</v>
      </c>
      <c r="BE85">
        <v>1</v>
      </c>
    </row>
    <row r="86" spans="4:59" ht="15" customHeight="1" x14ac:dyDescent="0.25">
      <c r="D86" s="174" t="str">
        <f>BIN2HEX(_xlfn.CONCAT(D88,E88,F88,G88,H88,I88,J88,K88))</f>
        <v>4E</v>
      </c>
      <c r="E86" s="175"/>
      <c r="F86" s="175"/>
      <c r="G86" s="175"/>
      <c r="H86" s="175"/>
      <c r="I86" s="175"/>
      <c r="J86" s="175"/>
      <c r="K86" s="176"/>
      <c r="L86" s="174" t="str">
        <f t="shared" ref="L86" si="18">BIN2HEX(_xlfn.CONCAT(L88,M88,N88,O88,P88,Q88,R88,S88))</f>
        <v>9</v>
      </c>
      <c r="M86" s="175"/>
      <c r="N86" s="175"/>
      <c r="O86" s="175"/>
      <c r="P86" s="175"/>
      <c r="Q86" s="175"/>
      <c r="R86" s="175"/>
      <c r="S86" s="176"/>
      <c r="T86" s="174" t="str">
        <f t="shared" ref="T86" si="19">BIN2HEX(_xlfn.CONCAT(T88,U88,V88,W88,X88,Y88,Z88,AA88))</f>
        <v>13</v>
      </c>
      <c r="U86" s="175"/>
      <c r="V86" s="175"/>
      <c r="W86" s="175"/>
      <c r="X86" s="175"/>
      <c r="Y86" s="175"/>
      <c r="Z86" s="175"/>
      <c r="AA86" s="176"/>
    </row>
    <row r="87" spans="4:59" ht="15" customHeight="1" x14ac:dyDescent="0.25">
      <c r="D87" s="124">
        <v>8</v>
      </c>
      <c r="E87" s="125">
        <v>7</v>
      </c>
      <c r="F87" s="125">
        <v>6</v>
      </c>
      <c r="G87" s="125">
        <v>5</v>
      </c>
      <c r="H87" s="125">
        <v>4</v>
      </c>
      <c r="I87" s="125">
        <v>3</v>
      </c>
      <c r="J87" s="125">
        <v>2</v>
      </c>
      <c r="K87" s="126">
        <v>1</v>
      </c>
      <c r="L87" s="124">
        <v>8</v>
      </c>
      <c r="M87" s="125">
        <v>7</v>
      </c>
      <c r="N87" s="125">
        <v>6</v>
      </c>
      <c r="O87" s="125">
        <v>5</v>
      </c>
      <c r="P87" s="125">
        <v>4</v>
      </c>
      <c r="Q87" s="125">
        <v>3</v>
      </c>
      <c r="R87" s="125">
        <v>2</v>
      </c>
      <c r="S87" s="126">
        <v>1</v>
      </c>
      <c r="T87" s="124">
        <v>8</v>
      </c>
      <c r="U87" s="125">
        <v>7</v>
      </c>
      <c r="V87" s="125">
        <v>6</v>
      </c>
      <c r="W87" s="125">
        <v>5</v>
      </c>
      <c r="X87" s="125">
        <v>4</v>
      </c>
      <c r="Y87" s="125">
        <v>3</v>
      </c>
      <c r="Z87" s="125">
        <v>2</v>
      </c>
      <c r="AA87" s="126">
        <v>1</v>
      </c>
      <c r="AC87" s="180" t="s">
        <v>68</v>
      </c>
      <c r="AD87" s="180"/>
      <c r="AE87" s="180"/>
      <c r="AF87" s="177" t="s">
        <v>62</v>
      </c>
      <c r="AG87" s="177"/>
      <c r="AH87" s="177"/>
      <c r="AI87" s="177"/>
      <c r="AJ87" s="181">
        <v>13956350</v>
      </c>
      <c r="AK87" s="181"/>
      <c r="AL87" s="181"/>
      <c r="AM87" s="181"/>
      <c r="AN87" s="177" t="s">
        <v>63</v>
      </c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BA87">
        <v>8</v>
      </c>
      <c r="BB87">
        <v>8</v>
      </c>
      <c r="BD87">
        <v>1</v>
      </c>
      <c r="BE87">
        <v>0</v>
      </c>
    </row>
    <row r="88" spans="4:59" ht="15" customHeight="1" x14ac:dyDescent="0.25">
      <c r="D88" s="116"/>
      <c r="E88" s="116">
        <f t="shared" ref="E88:Z88" si="20">IF(E77=1,0,1)</f>
        <v>1</v>
      </c>
      <c r="F88" s="116">
        <f t="shared" si="20"/>
        <v>0</v>
      </c>
      <c r="G88" s="116">
        <f t="shared" si="20"/>
        <v>0</v>
      </c>
      <c r="H88" s="116">
        <f t="shared" si="20"/>
        <v>1</v>
      </c>
      <c r="I88" s="116">
        <f t="shared" si="20"/>
        <v>1</v>
      </c>
      <c r="J88" s="116">
        <f t="shared" si="20"/>
        <v>1</v>
      </c>
      <c r="K88" s="116">
        <f t="shared" si="20"/>
        <v>0</v>
      </c>
      <c r="L88" s="116">
        <f t="shared" si="20"/>
        <v>0</v>
      </c>
      <c r="M88" s="116">
        <f t="shared" si="20"/>
        <v>0</v>
      </c>
      <c r="N88" s="116">
        <f t="shared" si="20"/>
        <v>0</v>
      </c>
      <c r="O88" s="116">
        <f t="shared" si="20"/>
        <v>0</v>
      </c>
      <c r="P88" s="116">
        <f t="shared" si="20"/>
        <v>1</v>
      </c>
      <c r="Q88" s="116">
        <f t="shared" si="20"/>
        <v>0</v>
      </c>
      <c r="R88" s="116">
        <f t="shared" si="20"/>
        <v>0</v>
      </c>
      <c r="S88" s="116">
        <f t="shared" si="20"/>
        <v>1</v>
      </c>
      <c r="T88" s="116">
        <f t="shared" si="20"/>
        <v>0</v>
      </c>
      <c r="U88" s="116">
        <f t="shared" si="20"/>
        <v>0</v>
      </c>
      <c r="V88" s="116">
        <f t="shared" si="20"/>
        <v>0</v>
      </c>
      <c r="W88" s="116">
        <f t="shared" si="20"/>
        <v>1</v>
      </c>
      <c r="X88" s="116">
        <f t="shared" si="20"/>
        <v>0</v>
      </c>
      <c r="Y88" s="116">
        <f t="shared" si="20"/>
        <v>0</v>
      </c>
      <c r="Z88" s="116">
        <f t="shared" si="20"/>
        <v>1</v>
      </c>
      <c r="AA88" s="116">
        <f>IF(AA77=1,0,1)</f>
        <v>1</v>
      </c>
    </row>
    <row r="89" spans="4:59" ht="15" customHeight="1" x14ac:dyDescent="0.25">
      <c r="D89" s="121"/>
      <c r="E89" s="122"/>
      <c r="F89" s="122"/>
      <c r="G89" s="122"/>
      <c r="H89" s="122"/>
      <c r="I89" s="122"/>
      <c r="J89" s="122"/>
      <c r="K89" s="123"/>
      <c r="L89" s="121"/>
      <c r="M89" s="122"/>
      <c r="N89" s="122"/>
      <c r="O89" s="122"/>
      <c r="P89" s="122"/>
      <c r="Q89" s="122"/>
      <c r="R89" s="122"/>
      <c r="S89" s="123"/>
      <c r="T89" s="121"/>
      <c r="U89" s="122"/>
      <c r="V89" s="122"/>
      <c r="W89" s="122"/>
      <c r="X89" s="122"/>
      <c r="Y89" s="122"/>
      <c r="Z89" s="122"/>
      <c r="AA89" s="122"/>
      <c r="AC89" s="180" t="s">
        <v>67</v>
      </c>
      <c r="AD89" s="180"/>
      <c r="AE89" s="180"/>
      <c r="AF89" s="177" t="s">
        <v>64</v>
      </c>
      <c r="AG89" s="177"/>
      <c r="AH89" s="177"/>
      <c r="AI89" s="177"/>
      <c r="AJ89" s="177">
        <v>13433836</v>
      </c>
      <c r="AK89" s="177"/>
      <c r="AL89" s="177"/>
      <c r="AM89" s="177"/>
      <c r="AN89" s="177" t="s">
        <v>65</v>
      </c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11"/>
      <c r="BA89">
        <v>8</v>
      </c>
      <c r="BB89">
        <v>8</v>
      </c>
      <c r="BD89">
        <v>1</v>
      </c>
      <c r="BE89">
        <v>0</v>
      </c>
    </row>
    <row r="90" spans="4:59" ht="15" customHeight="1" x14ac:dyDescent="0.25">
      <c r="D90" s="116">
        <f t="shared" ref="D90:Z90" si="21">IF(D79=1,0,1)</f>
        <v>1</v>
      </c>
      <c r="E90" s="116">
        <f t="shared" si="21"/>
        <v>1</v>
      </c>
      <c r="F90" s="116">
        <f t="shared" si="21"/>
        <v>1</v>
      </c>
      <c r="G90" s="116">
        <f t="shared" si="21"/>
        <v>1</v>
      </c>
      <c r="H90" s="116">
        <f t="shared" si="21"/>
        <v>1</v>
      </c>
      <c r="I90" s="116">
        <f t="shared" si="21"/>
        <v>1</v>
      </c>
      <c r="J90" s="116">
        <f t="shared" si="21"/>
        <v>1</v>
      </c>
      <c r="K90" s="116">
        <f t="shared" si="21"/>
        <v>1</v>
      </c>
      <c r="L90" s="116">
        <f t="shared" si="21"/>
        <v>1</v>
      </c>
      <c r="M90" s="116">
        <f t="shared" si="21"/>
        <v>1</v>
      </c>
      <c r="N90" s="116">
        <f t="shared" si="21"/>
        <v>1</v>
      </c>
      <c r="O90" s="116">
        <f t="shared" si="21"/>
        <v>1</v>
      </c>
      <c r="P90" s="116">
        <f t="shared" si="21"/>
        <v>1</v>
      </c>
      <c r="Q90" s="116">
        <f t="shared" si="21"/>
        <v>1</v>
      </c>
      <c r="R90" s="116">
        <f t="shared" si="21"/>
        <v>1</v>
      </c>
      <c r="S90" s="116">
        <f t="shared" si="21"/>
        <v>1</v>
      </c>
      <c r="T90" s="116">
        <f t="shared" si="21"/>
        <v>1</v>
      </c>
      <c r="U90" s="116">
        <f t="shared" si="21"/>
        <v>1</v>
      </c>
      <c r="V90" s="116">
        <f t="shared" si="21"/>
        <v>1</v>
      </c>
      <c r="W90" s="116">
        <f t="shared" si="21"/>
        <v>1</v>
      </c>
      <c r="X90" s="116">
        <f t="shared" si="21"/>
        <v>1</v>
      </c>
      <c r="Y90" s="116">
        <f t="shared" si="21"/>
        <v>1</v>
      </c>
      <c r="Z90" s="116">
        <f t="shared" si="21"/>
        <v>1</v>
      </c>
      <c r="AA90" s="116">
        <f>IF(AA79=1,0,1)</f>
        <v>1</v>
      </c>
    </row>
    <row r="91" spans="4:59" ht="15" customHeight="1" x14ac:dyDescent="0.25">
      <c r="D91" s="121"/>
      <c r="E91" s="122"/>
      <c r="F91" s="122"/>
      <c r="G91" s="122"/>
      <c r="H91" s="122"/>
      <c r="I91" s="122"/>
      <c r="J91" s="122"/>
      <c r="K91" s="123"/>
      <c r="L91" s="121"/>
      <c r="M91" s="122"/>
      <c r="N91" s="122"/>
      <c r="O91" s="122"/>
      <c r="P91" s="122"/>
      <c r="Q91" s="122"/>
      <c r="R91" s="122"/>
      <c r="S91" s="123"/>
      <c r="T91" s="121"/>
      <c r="U91" s="122"/>
      <c r="V91" s="122"/>
      <c r="W91" s="122"/>
      <c r="X91" s="122"/>
      <c r="Y91" s="122"/>
      <c r="Z91" s="122"/>
      <c r="AA91" s="123"/>
    </row>
    <row r="92" spans="4:59" ht="15" customHeight="1" x14ac:dyDescent="0.25">
      <c r="D92" s="178" t="str">
        <f t="shared" ref="D92" si="22">BIN2HEX(_xlfn.CONCAT(K90,J90,I90,H90,G90,F90,E90,D90))</f>
        <v>FF</v>
      </c>
      <c r="E92" s="178"/>
      <c r="F92" s="178"/>
      <c r="G92" s="178"/>
      <c r="H92" s="178"/>
      <c r="I92" s="178"/>
      <c r="J92" s="178"/>
      <c r="K92" s="178"/>
      <c r="L92" s="178" t="str">
        <f t="shared" ref="L92" si="23">BIN2HEX(_xlfn.CONCAT(S90,R90,Q90,P90,O90,N90,M90,L90))</f>
        <v>FF</v>
      </c>
      <c r="M92" s="178"/>
      <c r="N92" s="178"/>
      <c r="O92" s="178"/>
      <c r="P92" s="178"/>
      <c r="Q92" s="178"/>
      <c r="R92" s="178"/>
      <c r="S92" s="178"/>
      <c r="T92" s="178" t="str">
        <f>BIN2HEX(_xlfn.CONCAT(AA90,Z90,Y90,X90,W90,V90,U90,T90))</f>
        <v>FF</v>
      </c>
      <c r="U92" s="178"/>
      <c r="V92" s="178"/>
      <c r="W92" s="178"/>
      <c r="X92" s="178"/>
      <c r="Y92" s="178"/>
      <c r="Z92" s="178"/>
      <c r="AA92" s="178"/>
    </row>
    <row r="93" spans="4:59" ht="15" customHeight="1" x14ac:dyDescent="0.25">
      <c r="D93" s="174" t="str">
        <f t="shared" ref="D93" si="24">BIN2HEX(_xlfn.CONCAT(D90,E90,F90,G90,H90,I90,J90,K90))</f>
        <v>FF</v>
      </c>
      <c r="E93" s="175"/>
      <c r="F93" s="175"/>
      <c r="G93" s="175"/>
      <c r="H93" s="175"/>
      <c r="I93" s="175"/>
      <c r="J93" s="175"/>
      <c r="K93" s="176"/>
      <c r="L93" s="174" t="str">
        <f t="shared" ref="L93" si="25">BIN2HEX(_xlfn.CONCAT(L90,M90,N90,O90,P90,Q90,R90,S90))</f>
        <v>FF</v>
      </c>
      <c r="M93" s="175"/>
      <c r="N93" s="175"/>
      <c r="O93" s="175"/>
      <c r="P93" s="175"/>
      <c r="Q93" s="175"/>
      <c r="R93" s="175"/>
      <c r="S93" s="176"/>
      <c r="T93" s="174" t="str">
        <f>BIN2HEX(_xlfn.CONCAT(T90,U90,V90,W90,X90,Y90,Z90,AA90))</f>
        <v>FF</v>
      </c>
      <c r="U93" s="175"/>
      <c r="V93" s="175"/>
      <c r="W93" s="175"/>
      <c r="X93" s="175"/>
      <c r="Y93" s="175"/>
      <c r="Z93" s="175"/>
      <c r="AA93" s="176"/>
    </row>
  </sheetData>
  <mergeCells count="59">
    <mergeCell ref="AC84:AE84"/>
    <mergeCell ref="AC85:AE85"/>
    <mergeCell ref="AC89:AE89"/>
    <mergeCell ref="AC87:AE87"/>
    <mergeCell ref="AN89:AY89"/>
    <mergeCell ref="AF89:AI89"/>
    <mergeCell ref="AF87:AI87"/>
    <mergeCell ref="AJ87:AM87"/>
    <mergeCell ref="AN87:AY87"/>
    <mergeCell ref="AF84:AI84"/>
    <mergeCell ref="AJ84:AM84"/>
    <mergeCell ref="AJ85:AM85"/>
    <mergeCell ref="AN84:AZ84"/>
    <mergeCell ref="AN85:AY85"/>
    <mergeCell ref="AJ89:AM89"/>
    <mergeCell ref="T74:AA74"/>
    <mergeCell ref="AJ75:AQ75"/>
    <mergeCell ref="AR75:AY75"/>
    <mergeCell ref="D75:K75"/>
    <mergeCell ref="L75:S75"/>
    <mergeCell ref="T75:AA75"/>
    <mergeCell ref="AB75:AI75"/>
    <mergeCell ref="L63:M63"/>
    <mergeCell ref="N63:O63"/>
    <mergeCell ref="P63:Q63"/>
    <mergeCell ref="R63:S63"/>
    <mergeCell ref="D74:K74"/>
    <mergeCell ref="L74:S74"/>
    <mergeCell ref="P25:Q25"/>
    <mergeCell ref="R25:S25"/>
    <mergeCell ref="B26:E26"/>
    <mergeCell ref="F26:I26"/>
    <mergeCell ref="L26:O26"/>
    <mergeCell ref="P26:S26"/>
    <mergeCell ref="B25:C25"/>
    <mergeCell ref="D25:E25"/>
    <mergeCell ref="F25:G25"/>
    <mergeCell ref="H25:I25"/>
    <mergeCell ref="L25:M25"/>
    <mergeCell ref="N25:O25"/>
    <mergeCell ref="D81:K81"/>
    <mergeCell ref="L81:S81"/>
    <mergeCell ref="T81:AA81"/>
    <mergeCell ref="D82:K82"/>
    <mergeCell ref="L82:S82"/>
    <mergeCell ref="T82:AA82"/>
    <mergeCell ref="D93:K93"/>
    <mergeCell ref="L93:S93"/>
    <mergeCell ref="T93:AA93"/>
    <mergeCell ref="AF85:AI85"/>
    <mergeCell ref="D86:K86"/>
    <mergeCell ref="L86:S86"/>
    <mergeCell ref="T86:AA86"/>
    <mergeCell ref="D92:K92"/>
    <mergeCell ref="L92:S92"/>
    <mergeCell ref="T92:AA92"/>
    <mergeCell ref="D85:K85"/>
    <mergeCell ref="L85:S85"/>
    <mergeCell ref="T85:AA85"/>
  </mergeCells>
  <conditionalFormatting sqref="V51:AS52">
    <cfRule type="cellIs" dxfId="1" priority="2" operator="equal">
      <formula>1</formula>
    </cfRule>
  </conditionalFormatting>
  <conditionalFormatting sqref="V62:AS6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  <ignoredErrors>
    <ignoredError sqref="L6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5EB6-E1E4-45E0-9185-D7E1AD4BC6D1}">
  <dimension ref="A1"/>
  <sheetViews>
    <sheetView topLeftCell="E1" workbookViewId="0">
      <selection activeCell="Q9" sqref="Q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CD57-F9D4-4740-85B4-77DAEF7E78C0}">
  <dimension ref="A1:BD51"/>
  <sheetViews>
    <sheetView workbookViewId="0">
      <selection activeCell="D11" sqref="D11:AE11"/>
    </sheetView>
  </sheetViews>
  <sheetFormatPr baseColWidth="10" defaultRowHeight="15" x14ac:dyDescent="0.25"/>
  <cols>
    <col min="3" max="56" width="3.5703125" customWidth="1"/>
  </cols>
  <sheetData>
    <row r="1" spans="1:56" s="128" customFormat="1" ht="12.75" x14ac:dyDescent="0.2">
      <c r="B1" s="129"/>
      <c r="C1" s="129">
        <v>1</v>
      </c>
      <c r="D1" s="129">
        <v>2</v>
      </c>
      <c r="E1" s="129">
        <v>3</v>
      </c>
      <c r="F1" s="129">
        <v>4</v>
      </c>
      <c r="G1" s="129">
        <v>5</v>
      </c>
      <c r="H1" s="129">
        <v>6</v>
      </c>
      <c r="I1" s="129">
        <v>7</v>
      </c>
      <c r="J1" s="129">
        <v>8</v>
      </c>
      <c r="K1" s="129">
        <v>9</v>
      </c>
      <c r="L1" s="129">
        <v>10</v>
      </c>
      <c r="M1" s="129">
        <v>11</v>
      </c>
      <c r="N1" s="129">
        <v>12</v>
      </c>
      <c r="O1" s="129">
        <v>13</v>
      </c>
      <c r="P1" s="129">
        <v>14</v>
      </c>
      <c r="Q1" s="129">
        <v>15</v>
      </c>
      <c r="R1" s="129">
        <v>16</v>
      </c>
      <c r="S1" s="129">
        <v>17</v>
      </c>
      <c r="T1" s="129">
        <v>18</v>
      </c>
      <c r="U1" s="129">
        <v>19</v>
      </c>
      <c r="V1" s="129">
        <v>20</v>
      </c>
      <c r="W1" s="129">
        <v>21</v>
      </c>
      <c r="X1" s="129">
        <v>22</v>
      </c>
      <c r="Y1" s="129">
        <v>23</v>
      </c>
      <c r="Z1" s="129">
        <v>24</v>
      </c>
      <c r="AA1" s="129">
        <v>25</v>
      </c>
      <c r="AB1" s="129">
        <v>26</v>
      </c>
      <c r="AC1" s="129">
        <v>27</v>
      </c>
      <c r="AD1" s="129">
        <v>28</v>
      </c>
      <c r="AE1" s="129">
        <v>29</v>
      </c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</row>
    <row r="2" spans="1:56" ht="18.75" x14ac:dyDescent="0.25">
      <c r="E2" s="127"/>
      <c r="F2" s="127"/>
      <c r="G2" s="127"/>
      <c r="H2" s="127"/>
      <c r="I2" s="127"/>
      <c r="J2" s="127"/>
      <c r="K2" s="127"/>
      <c r="AE2" s="127"/>
      <c r="AF2" s="127"/>
      <c r="AG2" s="127"/>
      <c r="AH2" s="127"/>
      <c r="AI2" s="127"/>
      <c r="AJ2" s="127"/>
      <c r="AK2" s="127"/>
      <c r="AS2" t="s">
        <v>90</v>
      </c>
      <c r="AU2" t="s">
        <v>91</v>
      </c>
      <c r="AV2" s="127"/>
      <c r="AW2" s="127"/>
      <c r="AX2" s="127"/>
      <c r="AY2" s="127"/>
      <c r="AZ2" s="127"/>
      <c r="BA2" s="127"/>
    </row>
    <row r="3" spans="1:56" ht="18.75" x14ac:dyDescent="0.25">
      <c r="A3" s="127" t="s">
        <v>40</v>
      </c>
      <c r="B3" s="127"/>
      <c r="C3" s="130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 s="130">
        <v>0</v>
      </c>
      <c r="M3" s="130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 s="130">
        <v>0</v>
      </c>
      <c r="W3" s="130">
        <v>1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H3" t="s">
        <v>61</v>
      </c>
      <c r="AS3" s="180">
        <f>COUNTIF(C3:AE3,1)</f>
        <v>14</v>
      </c>
      <c r="AT3" s="180"/>
      <c r="AU3" s="180">
        <f>COUNTIF(C3:AE3,0)</f>
        <v>15</v>
      </c>
      <c r="AV3" s="180"/>
    </row>
    <row r="5" spans="1:56" ht="18.75" x14ac:dyDescent="0.25">
      <c r="A5" s="127" t="s">
        <v>62</v>
      </c>
      <c r="B5" s="127"/>
      <c r="C5" s="130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 s="130">
        <v>0</v>
      </c>
      <c r="M5" s="130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 s="130">
        <v>0</v>
      </c>
      <c r="W5" s="130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H5" t="s">
        <v>63</v>
      </c>
      <c r="AS5" s="180">
        <f>COUNTIF(C5:AE5,1)</f>
        <v>19</v>
      </c>
      <c r="AT5" s="180"/>
      <c r="AU5" s="180">
        <f>COUNTIF(C5:AE5,0)</f>
        <v>10</v>
      </c>
      <c r="AV5" s="180"/>
    </row>
    <row r="7" spans="1:56" ht="18.75" x14ac:dyDescent="0.25">
      <c r="A7" s="127" t="s">
        <v>64</v>
      </c>
      <c r="C7" s="130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 s="130">
        <v>0</v>
      </c>
      <c r="M7" s="130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 s="130">
        <v>0</v>
      </c>
      <c r="W7" s="130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0</v>
      </c>
      <c r="AE7">
        <v>0</v>
      </c>
      <c r="AH7" t="s">
        <v>65</v>
      </c>
      <c r="AS7" s="180">
        <f>COUNTIF(C7:AE7,1)</f>
        <v>19</v>
      </c>
      <c r="AT7" s="180"/>
      <c r="AU7" s="180">
        <f>COUNTIF(C7:AE7,0)</f>
        <v>10</v>
      </c>
      <c r="AV7" s="180"/>
    </row>
    <row r="9" spans="1:56" ht="18.75" x14ac:dyDescent="0.25">
      <c r="A9" s="127" t="s">
        <v>93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 s="130">
        <v>0</v>
      </c>
      <c r="M9" s="130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 s="130">
        <v>0</v>
      </c>
      <c r="W9" s="130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1</v>
      </c>
      <c r="AE9">
        <v>0</v>
      </c>
    </row>
    <row r="11" spans="1:56" ht="18.75" x14ac:dyDescent="0.25">
      <c r="A11" s="127" t="s">
        <v>92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 s="130">
        <v>0</v>
      </c>
      <c r="M11" s="130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 s="130">
        <v>0</v>
      </c>
      <c r="W11" s="130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</row>
    <row r="12" spans="1:56" ht="18.75" x14ac:dyDescent="0.25">
      <c r="A12" s="127"/>
    </row>
    <row r="13" spans="1:56" x14ac:dyDescent="0.25">
      <c r="F13" t="s">
        <v>73</v>
      </c>
    </row>
    <row r="14" spans="1:56" x14ac:dyDescent="0.25">
      <c r="F14" t="s">
        <v>74</v>
      </c>
    </row>
    <row r="16" spans="1:56" x14ac:dyDescent="0.25">
      <c r="C16" t="s">
        <v>80</v>
      </c>
    </row>
    <row r="17" spans="3:42" x14ac:dyDescent="0.25">
      <c r="AE17" t="s">
        <v>86</v>
      </c>
    </row>
    <row r="18" spans="3:42" x14ac:dyDescent="0.25">
      <c r="AP18" t="s">
        <v>81</v>
      </c>
    </row>
    <row r="19" spans="3:42" x14ac:dyDescent="0.25"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J19">
        <v>1</v>
      </c>
      <c r="AK19" s="180">
        <v>18</v>
      </c>
      <c r="AP19" t="s">
        <v>83</v>
      </c>
    </row>
    <row r="20" spans="3:42" x14ac:dyDescent="0.25">
      <c r="AJ20">
        <v>1</v>
      </c>
      <c r="AK20" s="180"/>
      <c r="AP20" t="s">
        <v>84</v>
      </c>
    </row>
    <row r="21" spans="3:42" x14ac:dyDescent="0.25">
      <c r="D21">
        <v>9</v>
      </c>
      <c r="E21" s="180">
        <v>25</v>
      </c>
      <c r="F21" s="180"/>
      <c r="G21" s="180"/>
      <c r="H21">
        <v>9</v>
      </c>
      <c r="I21" s="180">
        <v>34</v>
      </c>
      <c r="J21" s="180"/>
      <c r="K21" s="180"/>
      <c r="L21" s="180"/>
      <c r="M21" s="180">
        <v>18</v>
      </c>
      <c r="N21" s="180"/>
      <c r="O21" s="180">
        <v>25</v>
      </c>
      <c r="P21" s="180"/>
      <c r="Q21" s="180"/>
      <c r="R21">
        <v>9</v>
      </c>
      <c r="S21" s="180">
        <v>25</v>
      </c>
      <c r="T21" s="180"/>
      <c r="U21" s="180"/>
      <c r="V21" s="180"/>
      <c r="W21" s="180">
        <v>18</v>
      </c>
      <c r="X21" s="180"/>
      <c r="Y21" s="180">
        <v>25</v>
      </c>
      <c r="Z21" s="180"/>
      <c r="AA21" s="180"/>
      <c r="AB21">
        <v>9</v>
      </c>
      <c r="AC21" s="180">
        <v>25</v>
      </c>
      <c r="AD21" s="180"/>
      <c r="AE21" s="180"/>
      <c r="AJ21">
        <v>0</v>
      </c>
      <c r="AK21" s="180">
        <v>25</v>
      </c>
      <c r="AP21" t="s">
        <v>83</v>
      </c>
    </row>
    <row r="22" spans="3:42" x14ac:dyDescent="0.25">
      <c r="AJ22">
        <v>0</v>
      </c>
      <c r="AK22" s="180"/>
      <c r="AP22" t="s">
        <v>85</v>
      </c>
    </row>
    <row r="23" spans="3:42" x14ac:dyDescent="0.25">
      <c r="AJ23">
        <v>0</v>
      </c>
      <c r="AK23" s="180"/>
      <c r="AP23" t="s">
        <v>83</v>
      </c>
    </row>
    <row r="24" spans="3:42" x14ac:dyDescent="0.25">
      <c r="AJ24">
        <v>1</v>
      </c>
      <c r="AK24">
        <v>9</v>
      </c>
      <c r="AP24" t="s">
        <v>82</v>
      </c>
    </row>
    <row r="25" spans="3:42" x14ac:dyDescent="0.25">
      <c r="F25">
        <v>18</v>
      </c>
      <c r="AJ25">
        <v>0</v>
      </c>
      <c r="AK25" s="180">
        <v>34</v>
      </c>
    </row>
    <row r="26" spans="3:42" x14ac:dyDescent="0.25">
      <c r="AJ26">
        <v>0</v>
      </c>
      <c r="AK26" s="180"/>
    </row>
    <row r="27" spans="3:42" x14ac:dyDescent="0.25">
      <c r="F27">
        <v>25</v>
      </c>
      <c r="AJ27">
        <v>0</v>
      </c>
      <c r="AK27" s="180"/>
    </row>
    <row r="28" spans="3:42" x14ac:dyDescent="0.25">
      <c r="AJ28">
        <v>0</v>
      </c>
      <c r="AK28" s="180"/>
    </row>
    <row r="29" spans="3:42" x14ac:dyDescent="0.25">
      <c r="AJ29">
        <v>1</v>
      </c>
      <c r="AK29" s="180">
        <v>18</v>
      </c>
    </row>
    <row r="30" spans="3:42" x14ac:dyDescent="0.25">
      <c r="F30">
        <v>9</v>
      </c>
      <c r="AJ30">
        <v>1</v>
      </c>
      <c r="AK30" s="180"/>
    </row>
    <row r="31" spans="3:42" x14ac:dyDescent="0.25">
      <c r="F31">
        <v>34</v>
      </c>
      <c r="AJ31">
        <v>0</v>
      </c>
      <c r="AK31" s="180">
        <v>25</v>
      </c>
    </row>
    <row r="32" spans="3:42" x14ac:dyDescent="0.25">
      <c r="AJ32">
        <v>0</v>
      </c>
      <c r="AK32" s="180"/>
    </row>
    <row r="33" spans="6:37" x14ac:dyDescent="0.25">
      <c r="AJ33">
        <v>0</v>
      </c>
      <c r="AK33" s="180"/>
    </row>
    <row r="34" spans="6:37" x14ac:dyDescent="0.25">
      <c r="AJ34">
        <v>1</v>
      </c>
      <c r="AK34">
        <v>9</v>
      </c>
    </row>
    <row r="35" spans="6:37" x14ac:dyDescent="0.25">
      <c r="F35">
        <v>18</v>
      </c>
      <c r="AJ35">
        <v>0</v>
      </c>
      <c r="AK35" s="180">
        <v>25</v>
      </c>
    </row>
    <row r="36" spans="6:37" x14ac:dyDescent="0.25">
      <c r="AJ36">
        <v>0</v>
      </c>
      <c r="AK36" s="180"/>
    </row>
    <row r="37" spans="6:37" x14ac:dyDescent="0.25">
      <c r="F37">
        <v>25</v>
      </c>
      <c r="AJ37">
        <v>0</v>
      </c>
      <c r="AK37" s="180"/>
    </row>
    <row r="38" spans="6:37" x14ac:dyDescent="0.25">
      <c r="AJ38">
        <v>0</v>
      </c>
      <c r="AK38" s="180"/>
    </row>
    <row r="39" spans="6:37" x14ac:dyDescent="0.25">
      <c r="AJ39">
        <v>1</v>
      </c>
      <c r="AK39" s="180">
        <v>18</v>
      </c>
    </row>
    <row r="40" spans="6:37" x14ac:dyDescent="0.25">
      <c r="F40">
        <v>9</v>
      </c>
      <c r="AJ40">
        <v>1</v>
      </c>
      <c r="AK40" s="180"/>
    </row>
    <row r="41" spans="6:37" x14ac:dyDescent="0.25">
      <c r="F41">
        <v>25</v>
      </c>
      <c r="AJ41">
        <v>0</v>
      </c>
      <c r="AK41" s="180">
        <v>25</v>
      </c>
    </row>
    <row r="42" spans="6:37" x14ac:dyDescent="0.25">
      <c r="AJ42">
        <v>0</v>
      </c>
      <c r="AK42" s="180"/>
    </row>
    <row r="43" spans="6:37" x14ac:dyDescent="0.25">
      <c r="AJ43">
        <v>0</v>
      </c>
      <c r="AK43" s="180"/>
    </row>
    <row r="44" spans="6:37" x14ac:dyDescent="0.25">
      <c r="AJ44">
        <v>1</v>
      </c>
      <c r="AK44">
        <v>9</v>
      </c>
    </row>
    <row r="45" spans="6:37" x14ac:dyDescent="0.25">
      <c r="F45">
        <v>18</v>
      </c>
      <c r="AJ45">
        <v>0</v>
      </c>
      <c r="AK45" s="180">
        <v>25</v>
      </c>
    </row>
    <row r="46" spans="6:37" x14ac:dyDescent="0.25">
      <c r="AJ46">
        <v>0</v>
      </c>
      <c r="AK46" s="180"/>
    </row>
    <row r="47" spans="6:37" x14ac:dyDescent="0.25">
      <c r="F47">
        <v>25</v>
      </c>
      <c r="AJ47">
        <v>0</v>
      </c>
      <c r="AK47" s="180"/>
    </row>
    <row r="50" spans="6:6" x14ac:dyDescent="0.25">
      <c r="F50">
        <v>9</v>
      </c>
    </row>
    <row r="51" spans="6:6" x14ac:dyDescent="0.25">
      <c r="F51">
        <v>25</v>
      </c>
    </row>
  </sheetData>
  <mergeCells count="23">
    <mergeCell ref="AK19:AK20"/>
    <mergeCell ref="AK21:AK23"/>
    <mergeCell ref="AK25:AK28"/>
    <mergeCell ref="AK29:AK30"/>
    <mergeCell ref="AK31:AK33"/>
    <mergeCell ref="AK35:AK38"/>
    <mergeCell ref="AK39:AK40"/>
    <mergeCell ref="AK41:AK43"/>
    <mergeCell ref="AK45:AK47"/>
    <mergeCell ref="E21:G21"/>
    <mergeCell ref="I21:L21"/>
    <mergeCell ref="M21:N21"/>
    <mergeCell ref="O21:Q21"/>
    <mergeCell ref="S21:V21"/>
    <mergeCell ref="W21:X21"/>
    <mergeCell ref="Y21:AA21"/>
    <mergeCell ref="AC21:AE21"/>
    <mergeCell ref="AS5:AT5"/>
    <mergeCell ref="AS3:AT3"/>
    <mergeCell ref="AS7:AT7"/>
    <mergeCell ref="AU3:AV3"/>
    <mergeCell ref="AU5:AV5"/>
    <mergeCell ref="AU7:AV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3D92-4967-4F8C-86D0-757299980088}">
  <dimension ref="A1:DW80"/>
  <sheetViews>
    <sheetView tabSelected="1" workbookViewId="0">
      <selection activeCell="M9" sqref="M9:P9"/>
    </sheetView>
  </sheetViews>
  <sheetFormatPr baseColWidth="10" defaultColWidth="3.5703125" defaultRowHeight="15" x14ac:dyDescent="0.25"/>
  <cols>
    <col min="1" max="71" width="3.5703125" style="2" customWidth="1"/>
    <col min="72" max="74" width="4.5703125" style="2" customWidth="1"/>
    <col min="75" max="75" width="3.5703125" style="2" customWidth="1"/>
    <col min="76" max="16384" width="3.5703125" style="2"/>
  </cols>
  <sheetData>
    <row r="1" spans="1:127" ht="19.5" thickBot="1" x14ac:dyDescent="0.35">
      <c r="A1" s="195" t="s">
        <v>41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BH1" s="2" t="s">
        <v>96</v>
      </c>
      <c r="BX1" s="180" t="s">
        <v>94</v>
      </c>
      <c r="BY1" s="180"/>
      <c r="BZ1" s="180"/>
      <c r="CA1" s="180" t="s">
        <v>95</v>
      </c>
      <c r="CB1" s="180"/>
      <c r="CC1" s="180"/>
      <c r="CD1" s="2">
        <v>1</v>
      </c>
      <c r="CE1" s="2">
        <v>2</v>
      </c>
      <c r="CF1" s="2">
        <v>3</v>
      </c>
      <c r="CG1" s="2">
        <v>4</v>
      </c>
      <c r="CH1" s="2">
        <v>5</v>
      </c>
      <c r="CI1" s="2">
        <v>6</v>
      </c>
      <c r="CJ1" s="2">
        <v>7</v>
      </c>
      <c r="CK1" s="2">
        <v>8</v>
      </c>
      <c r="CL1" s="2">
        <v>9</v>
      </c>
      <c r="CM1" s="2">
        <v>10</v>
      </c>
      <c r="CN1" s="2">
        <v>11</v>
      </c>
      <c r="CO1" s="2">
        <v>12</v>
      </c>
      <c r="CP1" s="2">
        <v>13</v>
      </c>
      <c r="CQ1" s="2">
        <v>14</v>
      </c>
      <c r="CR1" s="2">
        <v>15</v>
      </c>
      <c r="CS1" s="2">
        <v>16</v>
      </c>
      <c r="CT1" s="2">
        <v>17</v>
      </c>
      <c r="CY1" s="2">
        <v>0</v>
      </c>
      <c r="CZ1" s="2">
        <v>1</v>
      </c>
      <c r="DA1" s="2">
        <v>1</v>
      </c>
      <c r="DB1" s="2">
        <v>1</v>
      </c>
      <c r="DC1" s="2">
        <v>1</v>
      </c>
      <c r="DD1" s="2">
        <v>1</v>
      </c>
      <c r="DE1" s="2">
        <v>1</v>
      </c>
      <c r="DF1" s="2">
        <v>1</v>
      </c>
      <c r="DG1" s="2">
        <v>0</v>
      </c>
      <c r="DH1" s="2">
        <v>0</v>
      </c>
      <c r="DI1" s="2">
        <v>1</v>
      </c>
      <c r="DJ1" s="2">
        <v>0</v>
      </c>
      <c r="DK1" s="2">
        <v>1</v>
      </c>
      <c r="DL1" s="2">
        <v>1</v>
      </c>
      <c r="DM1" s="2">
        <v>1</v>
      </c>
      <c r="DN1" s="2">
        <v>1</v>
      </c>
      <c r="DO1" s="2">
        <v>0</v>
      </c>
      <c r="DP1" s="2">
        <v>0</v>
      </c>
      <c r="DQ1" s="2">
        <v>1</v>
      </c>
      <c r="DR1" s="2">
        <v>0</v>
      </c>
      <c r="DS1" s="2">
        <v>1</v>
      </c>
      <c r="DT1" s="2">
        <v>0</v>
      </c>
      <c r="DU1" s="2">
        <v>1</v>
      </c>
      <c r="DV1" s="2">
        <v>1</v>
      </c>
    </row>
    <row r="2" spans="1:127" s="131" customFormat="1" ht="18.75" customHeight="1" x14ac:dyDescent="0.25">
      <c r="A2" s="131">
        <v>0</v>
      </c>
      <c r="B2" s="131">
        <v>1</v>
      </c>
      <c r="C2" s="131">
        <v>2</v>
      </c>
      <c r="D2" s="131">
        <v>3</v>
      </c>
      <c r="E2" s="131">
        <v>4</v>
      </c>
      <c r="F2" s="131">
        <v>5</v>
      </c>
      <c r="G2" s="131">
        <v>6</v>
      </c>
      <c r="H2" s="131">
        <v>7</v>
      </c>
      <c r="I2" s="131">
        <v>8</v>
      </c>
      <c r="J2" s="131">
        <v>9</v>
      </c>
      <c r="K2" s="131">
        <v>10</v>
      </c>
      <c r="L2" s="131">
        <v>11</v>
      </c>
      <c r="M2" s="131">
        <v>12</v>
      </c>
      <c r="N2" s="131">
        <v>13</v>
      </c>
      <c r="O2" s="131">
        <v>14</v>
      </c>
      <c r="P2" s="131">
        <v>15</v>
      </c>
      <c r="Q2" s="131">
        <v>16</v>
      </c>
      <c r="R2" s="131">
        <v>17</v>
      </c>
      <c r="S2" s="131">
        <v>18</v>
      </c>
      <c r="T2" s="131">
        <v>19</v>
      </c>
      <c r="V2" s="131" t="s">
        <v>34</v>
      </c>
      <c r="AC2" s="65"/>
      <c r="AD2" s="28">
        <v>78</v>
      </c>
      <c r="AI2" s="2" t="s">
        <v>68</v>
      </c>
      <c r="AJ2" s="2"/>
      <c r="AK2" s="2"/>
      <c r="AL2" s="2"/>
      <c r="AM2" s="2"/>
      <c r="AN2" s="139"/>
      <c r="AO2" s="139"/>
      <c r="AP2" s="139"/>
      <c r="AQ2" s="139" t="s">
        <v>63</v>
      </c>
      <c r="AR2" s="139"/>
      <c r="AS2" s="139"/>
      <c r="AT2" s="139" t="s">
        <v>88</v>
      </c>
      <c r="AU2" s="139"/>
      <c r="AV2" s="192">
        <f>HEX2DEC(AT2)</f>
        <v>13956350</v>
      </c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H2" s="2"/>
      <c r="BI2" s="2"/>
      <c r="BJ2" s="2"/>
      <c r="BK2" s="2"/>
      <c r="BL2" s="2"/>
      <c r="BN2" s="2"/>
      <c r="BO2" s="2" t="s">
        <v>97</v>
      </c>
      <c r="BP2" s="2"/>
      <c r="BQ2" s="2"/>
      <c r="BR2" s="2" t="s">
        <v>98</v>
      </c>
      <c r="BS2" s="2"/>
      <c r="BX2" s="180">
        <v>183</v>
      </c>
      <c r="BY2" s="180"/>
      <c r="BZ2" s="180"/>
      <c r="CA2" s="180">
        <v>235</v>
      </c>
      <c r="CB2" s="180"/>
      <c r="CC2" s="191"/>
      <c r="CD2" s="25">
        <v>1</v>
      </c>
      <c r="CE2" s="25">
        <v>1</v>
      </c>
      <c r="CF2" s="25">
        <v>1</v>
      </c>
      <c r="CG2" s="31">
        <v>0</v>
      </c>
      <c r="CH2" s="45">
        <v>1</v>
      </c>
      <c r="CI2" s="67">
        <v>1</v>
      </c>
      <c r="CJ2" s="67">
        <v>0</v>
      </c>
      <c r="CK2" s="46">
        <v>1</v>
      </c>
      <c r="CL2" s="149">
        <v>1</v>
      </c>
      <c r="CM2" s="105">
        <v>0</v>
      </c>
      <c r="CN2" s="25">
        <v>1</v>
      </c>
      <c r="CO2" s="25">
        <v>0</v>
      </c>
      <c r="CP2" s="25">
        <v>0</v>
      </c>
      <c r="CQ2" s="31">
        <v>1</v>
      </c>
      <c r="CR2" s="45">
        <v>0</v>
      </c>
      <c r="CS2" s="162">
        <v>0</v>
      </c>
      <c r="CT2" s="162">
        <v>1</v>
      </c>
      <c r="CU2" s="155">
        <v>1</v>
      </c>
      <c r="DC2" s="131">
        <v>0</v>
      </c>
      <c r="DD2" s="131">
        <v>0</v>
      </c>
      <c r="DE2" s="131">
        <v>0</v>
      </c>
      <c r="DF2" s="131">
        <v>0</v>
      </c>
      <c r="DG2" s="131">
        <v>0</v>
      </c>
      <c r="DH2" s="131">
        <v>0</v>
      </c>
      <c r="DI2" s="131">
        <v>0</v>
      </c>
      <c r="DJ2" s="131">
        <v>1</v>
      </c>
      <c r="DK2" s="131">
        <v>1</v>
      </c>
      <c r="DL2" s="131">
        <v>1</v>
      </c>
      <c r="DM2" s="131">
        <v>0</v>
      </c>
      <c r="DN2" s="131">
        <v>0</v>
      </c>
      <c r="DO2" s="131">
        <v>1</v>
      </c>
      <c r="DP2" s="131">
        <v>1</v>
      </c>
      <c r="DQ2" s="131">
        <v>0</v>
      </c>
      <c r="DR2" s="131">
        <v>1</v>
      </c>
      <c r="DS2" s="131">
        <v>1</v>
      </c>
      <c r="DT2" s="131">
        <v>1</v>
      </c>
      <c r="DU2" s="131">
        <v>0</v>
      </c>
      <c r="DV2" s="131">
        <v>1</v>
      </c>
      <c r="DW2" s="131" t="s">
        <v>107</v>
      </c>
    </row>
    <row r="3" spans="1:127" x14ac:dyDescent="0.25">
      <c r="C3" s="2" t="s">
        <v>68</v>
      </c>
      <c r="AC3" s="65">
        <v>9</v>
      </c>
      <c r="AD3" s="28">
        <v>18</v>
      </c>
      <c r="AY3" s="139"/>
      <c r="BN3" s="180">
        <f>HEX2DEC(BO2)</f>
        <v>3407</v>
      </c>
      <c r="BO3" s="180"/>
      <c r="BP3" s="180"/>
      <c r="BQ3" s="180">
        <f>HEX2DEC(BR2)</f>
        <v>1278</v>
      </c>
      <c r="BR3" s="180"/>
      <c r="BS3" s="180"/>
      <c r="CB3" s="2" t="s">
        <v>103</v>
      </c>
      <c r="CD3" s="182" t="s">
        <v>44</v>
      </c>
      <c r="CE3" s="182"/>
      <c r="CF3" s="182"/>
      <c r="CG3" s="183"/>
      <c r="CH3" s="184" t="s">
        <v>78</v>
      </c>
      <c r="CI3" s="182"/>
      <c r="CJ3" s="182"/>
      <c r="CK3" s="185"/>
      <c r="CL3" s="143"/>
      <c r="CM3" s="143"/>
      <c r="CN3" s="186">
        <v>9</v>
      </c>
      <c r="CO3" s="187"/>
      <c r="CP3" s="187"/>
      <c r="CQ3" s="187"/>
      <c r="CR3" s="188">
        <v>3</v>
      </c>
      <c r="CS3" s="189"/>
      <c r="CT3" s="189"/>
      <c r="CU3" s="190"/>
    </row>
    <row r="4" spans="1:127" ht="18.75" customHeight="1" thickBot="1" x14ac:dyDescent="0.3">
      <c r="A4" s="112">
        <v>1</v>
      </c>
      <c r="B4" s="112">
        <v>0</v>
      </c>
      <c r="C4" s="44">
        <v>0</v>
      </c>
      <c r="D4" s="44">
        <v>1</v>
      </c>
      <c r="E4" s="44">
        <v>1</v>
      </c>
      <c r="F4" s="44">
        <v>0</v>
      </c>
      <c r="G4" s="25">
        <v>0</v>
      </c>
      <c r="H4" s="25">
        <v>1</v>
      </c>
      <c r="I4" s="25">
        <v>1</v>
      </c>
      <c r="J4" s="25">
        <v>0</v>
      </c>
      <c r="K4" s="59">
        <v>1</v>
      </c>
      <c r="L4" s="59">
        <v>0</v>
      </c>
      <c r="M4" s="51">
        <v>0</v>
      </c>
      <c r="N4" s="51">
        <v>0</v>
      </c>
      <c r="O4" s="51">
        <v>0</v>
      </c>
      <c r="P4" s="51">
        <v>1</v>
      </c>
      <c r="Q4" s="51">
        <v>1</v>
      </c>
      <c r="R4" s="25">
        <v>0</v>
      </c>
      <c r="S4" s="25">
        <v>1</v>
      </c>
      <c r="T4" s="2">
        <v>1</v>
      </c>
      <c r="V4" s="2">
        <f>SUM(A4:T4)</f>
        <v>10</v>
      </c>
      <c r="AC4" s="50">
        <v>18</v>
      </c>
      <c r="AD4" s="43">
        <v>18</v>
      </c>
      <c r="AI4" s="131" t="s">
        <v>75</v>
      </c>
      <c r="AJ4" s="131"/>
      <c r="AK4" s="131"/>
      <c r="AL4" s="131"/>
      <c r="AM4" s="131"/>
      <c r="AN4" s="138"/>
      <c r="AO4" s="138"/>
      <c r="AP4" s="138"/>
      <c r="AQ4" s="139" t="s">
        <v>61</v>
      </c>
      <c r="AR4" s="138"/>
      <c r="AS4" s="138"/>
      <c r="AT4" s="139" t="s">
        <v>40</v>
      </c>
      <c r="AU4" s="138"/>
      <c r="AV4" s="192">
        <f>HEX2DEC(AT4)</f>
        <v>4647570</v>
      </c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N4" s="180">
        <v>238</v>
      </c>
      <c r="BO4" s="180"/>
      <c r="BP4" s="180"/>
      <c r="BQ4" s="180">
        <v>102</v>
      </c>
      <c r="BR4" s="180"/>
      <c r="BS4" s="180"/>
      <c r="CD4" s="2">
        <v>1</v>
      </c>
      <c r="CE4" s="2">
        <v>1</v>
      </c>
      <c r="CF4" s="2">
        <v>0</v>
      </c>
      <c r="CG4" s="2">
        <v>0</v>
      </c>
      <c r="CH4" s="81">
        <v>1</v>
      </c>
      <c r="CI4" s="82">
        <v>1</v>
      </c>
      <c r="CJ4" s="82">
        <v>0</v>
      </c>
      <c r="CK4" s="141">
        <v>1</v>
      </c>
      <c r="CL4" s="2">
        <v>1</v>
      </c>
      <c r="CM4" s="2">
        <v>0</v>
      </c>
      <c r="CN4" s="2">
        <v>1</v>
      </c>
      <c r="CO4" s="2">
        <v>0</v>
      </c>
      <c r="CP4" s="2">
        <v>1</v>
      </c>
      <c r="CQ4" s="2">
        <v>1</v>
      </c>
      <c r="CR4" s="81">
        <v>0</v>
      </c>
      <c r="CS4" s="82">
        <v>0</v>
      </c>
      <c r="CT4" s="163">
        <v>1</v>
      </c>
      <c r="CU4" s="164">
        <v>1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1</v>
      </c>
      <c r="DI4" s="112">
        <v>1</v>
      </c>
      <c r="DJ4" s="112">
        <v>0</v>
      </c>
      <c r="DK4" s="2">
        <v>1</v>
      </c>
      <c r="DL4" s="25">
        <v>0</v>
      </c>
      <c r="DM4" s="25">
        <v>1</v>
      </c>
      <c r="DN4" s="25">
        <v>0</v>
      </c>
      <c r="DO4" s="25">
        <v>0</v>
      </c>
      <c r="DP4" s="25">
        <v>1</v>
      </c>
      <c r="DQ4" s="25">
        <v>1</v>
      </c>
      <c r="DR4" s="25">
        <v>1</v>
      </c>
      <c r="DS4" s="25">
        <v>1</v>
      </c>
    </row>
    <row r="5" spans="1:127" ht="15.75" thickBot="1" x14ac:dyDescent="0.3">
      <c r="C5" s="32"/>
      <c r="D5" s="32"/>
      <c r="E5" s="32"/>
      <c r="F5" s="32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05"/>
      <c r="S5" s="105"/>
      <c r="AC5" s="65">
        <v>18</v>
      </c>
      <c r="AD5" s="28">
        <v>9</v>
      </c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BO5" s="2">
        <f>BN3/BN4</f>
        <v>14.315126050420169</v>
      </c>
      <c r="BR5" s="2">
        <f>BQ3/BQ4</f>
        <v>12.529411764705882</v>
      </c>
      <c r="CY5" s="2" t="s">
        <v>68</v>
      </c>
      <c r="DA5" s="2" t="s">
        <v>97</v>
      </c>
      <c r="DD5" s="2" t="s">
        <v>98</v>
      </c>
      <c r="DL5" s="2" t="s">
        <v>92</v>
      </c>
    </row>
    <row r="6" spans="1:127" ht="18.75" customHeight="1" x14ac:dyDescent="0.25">
      <c r="C6" s="179" t="str">
        <f>BIN2HEX(_xlfn.CONCAT(C4,D4,E4,F4))</f>
        <v>6</v>
      </c>
      <c r="D6" s="179"/>
      <c r="E6" s="179"/>
      <c r="F6" s="179"/>
      <c r="G6" s="179" t="str">
        <f>BIN2HEX(_xlfn.CONCAT(G4,H4,I4,J4))</f>
        <v>6</v>
      </c>
      <c r="H6" s="179"/>
      <c r="I6" s="179"/>
      <c r="J6" s="179"/>
      <c r="K6" s="186" t="str">
        <f>BIN2HEX(_xlfn.CONCAT(K4,L4,M4,N4))</f>
        <v>8</v>
      </c>
      <c r="L6" s="187"/>
      <c r="M6" s="187"/>
      <c r="N6" s="193"/>
      <c r="O6" s="186"/>
      <c r="P6" s="187"/>
      <c r="Q6" s="187"/>
      <c r="R6" s="135"/>
      <c r="S6" s="25"/>
      <c r="AC6" s="65">
        <v>9</v>
      </c>
      <c r="AD6" s="28">
        <v>34</v>
      </c>
      <c r="AI6" s="2" t="s">
        <v>76</v>
      </c>
      <c r="AN6" s="139"/>
      <c r="AO6" s="139"/>
      <c r="AP6" s="139"/>
      <c r="AQ6" s="139" t="s">
        <v>65</v>
      </c>
      <c r="AR6" s="139"/>
      <c r="AS6" s="139"/>
      <c r="AT6" s="139" t="s">
        <v>89</v>
      </c>
      <c r="AU6" s="139"/>
      <c r="AV6" s="192">
        <f>HEX2DEC(AT6)</f>
        <v>13433836</v>
      </c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X6" s="2">
        <v>17</v>
      </c>
      <c r="CA6" s="2">
        <v>136</v>
      </c>
      <c r="CC6" s="30"/>
      <c r="CD6" s="25">
        <v>0</v>
      </c>
      <c r="CE6" s="25">
        <v>0</v>
      </c>
      <c r="CF6" s="25">
        <v>0</v>
      </c>
      <c r="CG6" s="31">
        <v>1</v>
      </c>
      <c r="CH6" s="45">
        <v>0</v>
      </c>
      <c r="CI6" s="67">
        <v>1</v>
      </c>
      <c r="CJ6" s="67">
        <v>1</v>
      </c>
      <c r="CK6" s="46">
        <v>1</v>
      </c>
      <c r="CL6" s="149">
        <v>1</v>
      </c>
      <c r="CM6" s="105">
        <v>0</v>
      </c>
      <c r="CN6" s="25">
        <v>1</v>
      </c>
      <c r="CO6" s="25">
        <v>0</v>
      </c>
      <c r="CP6" s="25">
        <v>1</v>
      </c>
      <c r="CQ6" s="31">
        <v>0</v>
      </c>
      <c r="CR6" s="45">
        <v>0</v>
      </c>
      <c r="CS6" s="162">
        <v>0</v>
      </c>
      <c r="CT6" s="162">
        <v>0</v>
      </c>
      <c r="CU6" s="165">
        <v>0</v>
      </c>
      <c r="CV6" s="2">
        <v>1</v>
      </c>
    </row>
    <row r="7" spans="1:127" x14ac:dyDescent="0.25">
      <c r="AC7" s="68">
        <v>18</v>
      </c>
      <c r="AD7" s="29">
        <v>9</v>
      </c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BO7" s="2" t="s">
        <v>99</v>
      </c>
      <c r="BR7" s="2" t="s">
        <v>100</v>
      </c>
      <c r="CB7" s="2" t="s">
        <v>102</v>
      </c>
      <c r="CD7" s="182">
        <v>1</v>
      </c>
      <c r="CE7" s="182"/>
      <c r="CF7" s="182"/>
      <c r="CG7" s="183"/>
      <c r="CH7" s="184">
        <v>7</v>
      </c>
      <c r="CI7" s="182"/>
      <c r="CJ7" s="182"/>
      <c r="CK7" s="185"/>
      <c r="CL7" s="143"/>
      <c r="CM7" s="143"/>
      <c r="CN7" s="186" t="s">
        <v>46</v>
      </c>
      <c r="CO7" s="187"/>
      <c r="CP7" s="187"/>
      <c r="CQ7" s="187"/>
      <c r="CR7" s="188">
        <v>0</v>
      </c>
      <c r="CS7" s="189"/>
      <c r="CT7" s="189"/>
      <c r="CU7" s="190"/>
      <c r="DD7" s="131">
        <v>0</v>
      </c>
      <c r="DE7" s="131">
        <v>0</v>
      </c>
      <c r="DF7" s="131">
        <v>0</v>
      </c>
      <c r="DG7" s="131">
        <v>0</v>
      </c>
      <c r="DH7" s="131">
        <v>0</v>
      </c>
      <c r="DI7" s="131">
        <v>0</v>
      </c>
      <c r="DJ7" s="131">
        <v>0</v>
      </c>
      <c r="DK7" s="131">
        <v>1</v>
      </c>
      <c r="DL7" s="131">
        <v>1</v>
      </c>
      <c r="DM7" s="131">
        <v>1</v>
      </c>
      <c r="DN7" s="131">
        <v>0</v>
      </c>
      <c r="DO7" s="131">
        <v>0</v>
      </c>
      <c r="DP7" s="131">
        <v>1</v>
      </c>
      <c r="DQ7" s="131">
        <v>1</v>
      </c>
      <c r="DR7" s="131">
        <v>0</v>
      </c>
      <c r="DS7" s="131">
        <v>1</v>
      </c>
      <c r="DT7" s="131">
        <v>1</v>
      </c>
      <c r="DU7" s="131">
        <v>1</v>
      </c>
      <c r="DV7" s="131">
        <v>0</v>
      </c>
      <c r="DW7" s="131">
        <v>1</v>
      </c>
    </row>
    <row r="8" spans="1:127" ht="15.75" thickBot="1" x14ac:dyDescent="0.3">
      <c r="C8" s="2" t="s">
        <v>75</v>
      </c>
      <c r="AT8" s="139" t="s">
        <v>92</v>
      </c>
      <c r="AV8" s="192">
        <f>HEX2DEC(AT8)</f>
        <v>5023675</v>
      </c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N8" s="180"/>
      <c r="BO8" s="180"/>
      <c r="BP8" s="180"/>
      <c r="BQ8" s="180"/>
      <c r="BR8" s="180"/>
      <c r="BS8" s="180"/>
      <c r="CD8" s="2">
        <v>0</v>
      </c>
      <c r="CE8" s="2">
        <v>0</v>
      </c>
      <c r="CF8" s="2">
        <v>1</v>
      </c>
      <c r="CG8" s="2">
        <v>1</v>
      </c>
      <c r="CH8" s="81">
        <v>0</v>
      </c>
      <c r="CI8" s="82">
        <v>1</v>
      </c>
      <c r="CJ8" s="82">
        <v>1</v>
      </c>
      <c r="CK8" s="141">
        <v>1</v>
      </c>
      <c r="CL8" s="2">
        <v>1</v>
      </c>
      <c r="CM8" s="2">
        <v>0</v>
      </c>
      <c r="CN8" s="2">
        <v>1</v>
      </c>
      <c r="CO8" s="2">
        <v>0</v>
      </c>
      <c r="CP8" s="2">
        <v>0</v>
      </c>
      <c r="CQ8" s="2">
        <v>0</v>
      </c>
      <c r="CR8" s="81">
        <v>0</v>
      </c>
      <c r="CS8" s="82">
        <v>0</v>
      </c>
      <c r="CT8" s="82">
        <v>0</v>
      </c>
      <c r="CU8" s="141">
        <v>0</v>
      </c>
      <c r="CV8" s="2">
        <v>1</v>
      </c>
      <c r="DF8" s="2">
        <v>0</v>
      </c>
      <c r="DG8" s="131">
        <v>0</v>
      </c>
      <c r="DH8" s="131">
        <v>0</v>
      </c>
      <c r="DI8" s="131">
        <v>0</v>
      </c>
      <c r="DJ8" s="131">
        <v>0</v>
      </c>
      <c r="DK8" s="131">
        <v>0</v>
      </c>
      <c r="DL8" s="131">
        <v>1</v>
      </c>
      <c r="DM8" s="131">
        <v>1</v>
      </c>
      <c r="DN8" s="131">
        <v>0</v>
      </c>
      <c r="DO8" s="131">
        <v>1</v>
      </c>
      <c r="DP8" s="131">
        <v>0</v>
      </c>
      <c r="DQ8" s="131">
        <v>1</v>
      </c>
      <c r="DR8" s="131">
        <v>0</v>
      </c>
      <c r="DS8" s="2">
        <v>0</v>
      </c>
      <c r="DT8" s="2">
        <v>1</v>
      </c>
      <c r="DU8" s="2">
        <v>1</v>
      </c>
      <c r="DV8" s="2">
        <v>1</v>
      </c>
      <c r="DW8" s="2">
        <v>1</v>
      </c>
    </row>
    <row r="9" spans="1:127" ht="15.75" thickBot="1" x14ac:dyDescent="0.3">
      <c r="A9" s="112">
        <v>1</v>
      </c>
      <c r="B9" s="112">
        <v>0</v>
      </c>
      <c r="C9" s="25">
        <v>0</v>
      </c>
      <c r="D9" s="25">
        <v>1</v>
      </c>
      <c r="E9" s="25">
        <v>1</v>
      </c>
      <c r="F9" s="25">
        <v>0</v>
      </c>
      <c r="G9" s="25">
        <v>1</v>
      </c>
      <c r="H9" s="25">
        <v>1</v>
      </c>
      <c r="I9" s="25">
        <v>1</v>
      </c>
      <c r="J9" s="25">
        <v>0</v>
      </c>
      <c r="K9" s="59">
        <v>1</v>
      </c>
      <c r="L9" s="59">
        <v>0</v>
      </c>
      <c r="M9" s="25">
        <v>0</v>
      </c>
      <c r="N9" s="25">
        <v>1</v>
      </c>
      <c r="O9" s="25">
        <v>1</v>
      </c>
      <c r="P9" s="25">
        <v>1</v>
      </c>
      <c r="Q9" s="25">
        <v>0</v>
      </c>
      <c r="R9" s="25">
        <v>1</v>
      </c>
      <c r="S9" s="2">
        <v>1</v>
      </c>
      <c r="T9" s="2">
        <v>1</v>
      </c>
      <c r="V9" s="2">
        <f>SUM(A9:T9)</f>
        <v>13</v>
      </c>
      <c r="AC9" s="59"/>
      <c r="AD9" s="63">
        <v>78</v>
      </c>
      <c r="DF9" s="2">
        <v>0</v>
      </c>
      <c r="DG9" s="2">
        <v>1</v>
      </c>
      <c r="DH9" s="2">
        <v>1</v>
      </c>
      <c r="DI9" s="2">
        <v>0</v>
      </c>
      <c r="DJ9" s="2">
        <v>0</v>
      </c>
      <c r="DK9" s="2">
        <v>1</v>
      </c>
      <c r="DL9" s="2">
        <v>1</v>
      </c>
      <c r="DM9" s="2">
        <v>0</v>
      </c>
      <c r="DP9" s="2">
        <v>0</v>
      </c>
      <c r="DQ9" s="2">
        <v>0</v>
      </c>
      <c r="DR9" s="2">
        <v>0</v>
      </c>
      <c r="DS9" s="2">
        <v>1</v>
      </c>
      <c r="DT9" s="2">
        <v>1</v>
      </c>
      <c r="DU9" s="2">
        <v>0</v>
      </c>
      <c r="DV9" s="2">
        <v>1</v>
      </c>
      <c r="DW9" s="2">
        <v>1</v>
      </c>
    </row>
    <row r="10" spans="1:127" x14ac:dyDescent="0.25">
      <c r="C10" s="32"/>
      <c r="D10" s="32"/>
      <c r="E10" s="32"/>
      <c r="F10" s="32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05"/>
      <c r="R10" s="105"/>
      <c r="AC10" s="59">
        <v>9</v>
      </c>
      <c r="AD10" s="63">
        <v>18</v>
      </c>
      <c r="AT10" s="139" t="s">
        <v>93</v>
      </c>
      <c r="AV10" s="192">
        <f>HEX2DEC(AT10)</f>
        <v>5547694</v>
      </c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X10" s="2">
        <v>102</v>
      </c>
      <c r="CA10" s="2">
        <v>102</v>
      </c>
      <c r="CB10" s="2" t="s">
        <v>37</v>
      </c>
      <c r="CC10" s="30"/>
      <c r="CD10" s="25">
        <v>0</v>
      </c>
      <c r="CE10" s="25">
        <v>1</v>
      </c>
      <c r="CF10" s="25">
        <v>1</v>
      </c>
      <c r="CG10" s="31">
        <v>0</v>
      </c>
      <c r="CH10" s="151">
        <v>0</v>
      </c>
      <c r="CI10" s="152">
        <v>1</v>
      </c>
      <c r="CJ10" s="152">
        <v>1</v>
      </c>
      <c r="CK10" s="153">
        <v>0</v>
      </c>
      <c r="CL10" s="149">
        <v>1</v>
      </c>
      <c r="CM10" s="105">
        <v>0</v>
      </c>
      <c r="CN10" s="144">
        <v>0</v>
      </c>
      <c r="CO10" s="95">
        <v>0</v>
      </c>
      <c r="CP10" s="95">
        <v>0</v>
      </c>
      <c r="CQ10" s="144">
        <v>1</v>
      </c>
      <c r="CR10" s="70">
        <v>1</v>
      </c>
      <c r="CS10" s="154">
        <v>0</v>
      </c>
      <c r="CT10" s="154">
        <v>1</v>
      </c>
      <c r="CU10" s="155">
        <v>1</v>
      </c>
      <c r="DF10" s="2">
        <v>0</v>
      </c>
      <c r="DG10" s="2">
        <v>1</v>
      </c>
      <c r="DH10" s="2">
        <v>1</v>
      </c>
      <c r="DI10" s="2">
        <v>0</v>
      </c>
      <c r="DJ10" s="2">
        <v>0</v>
      </c>
      <c r="DK10" s="2">
        <v>1</v>
      </c>
      <c r="DL10" s="2">
        <v>0</v>
      </c>
      <c r="DM10" s="2">
        <v>1</v>
      </c>
      <c r="DP10" s="2">
        <v>0</v>
      </c>
      <c r="DQ10" s="2">
        <v>1</v>
      </c>
      <c r="DR10" s="2">
        <v>0</v>
      </c>
      <c r="DS10" s="2">
        <v>1</v>
      </c>
      <c r="DT10" s="2">
        <v>0</v>
      </c>
      <c r="DU10" s="2">
        <v>1</v>
      </c>
      <c r="DV10" s="2">
        <v>0</v>
      </c>
      <c r="DW10" s="2">
        <v>0</v>
      </c>
    </row>
    <row r="11" spans="1:127" x14ac:dyDescent="0.25">
      <c r="C11" s="179" t="str">
        <f>BIN2HEX(_xlfn.CONCAT(C9,D9,E9,F9))</f>
        <v>6</v>
      </c>
      <c r="D11" s="179"/>
      <c r="E11" s="179"/>
      <c r="F11" s="179"/>
      <c r="G11" s="179" t="str">
        <f>BIN2HEX(_xlfn.CONCAT(G9,H9,I9,J9))</f>
        <v>E</v>
      </c>
      <c r="H11" s="179"/>
      <c r="I11" s="179"/>
      <c r="J11" s="179"/>
      <c r="K11" s="186" t="str">
        <f>BIN2HEX(_xlfn.CONCAT(K9,L9,M9,N9))</f>
        <v>9</v>
      </c>
      <c r="L11" s="187"/>
      <c r="M11" s="187"/>
      <c r="N11" s="193"/>
      <c r="O11" s="133"/>
      <c r="P11" s="134"/>
      <c r="Q11" s="135"/>
      <c r="R11" s="25"/>
      <c r="AC11" s="59">
        <v>18</v>
      </c>
      <c r="AD11" s="63">
        <v>9</v>
      </c>
      <c r="CD11" s="182">
        <v>6</v>
      </c>
      <c r="CE11" s="182"/>
      <c r="CF11" s="182"/>
      <c r="CG11" s="183"/>
      <c r="CH11" s="184">
        <v>6</v>
      </c>
      <c r="CI11" s="182"/>
      <c r="CJ11" s="182"/>
      <c r="CK11" s="185"/>
      <c r="CL11" s="143"/>
      <c r="CM11" s="143"/>
      <c r="CN11" s="186">
        <v>1</v>
      </c>
      <c r="CO11" s="187"/>
      <c r="CP11" s="187"/>
      <c r="CQ11" s="187"/>
      <c r="CR11" s="188" t="s">
        <v>78</v>
      </c>
      <c r="CS11" s="189"/>
      <c r="CT11" s="189"/>
      <c r="CU11" s="190"/>
    </row>
    <row r="12" spans="1:127" ht="15.75" thickBot="1" x14ac:dyDescent="0.3">
      <c r="AC12" s="59">
        <v>25</v>
      </c>
      <c r="AD12" s="63">
        <v>9</v>
      </c>
      <c r="CB12" s="2" t="s">
        <v>101</v>
      </c>
      <c r="CD12" s="53">
        <v>0</v>
      </c>
      <c r="CE12" s="53">
        <v>1</v>
      </c>
      <c r="CF12" s="53">
        <v>0</v>
      </c>
      <c r="CG12" s="142">
        <v>0</v>
      </c>
      <c r="CH12" s="60">
        <v>0</v>
      </c>
      <c r="CI12" s="69">
        <v>1</v>
      </c>
      <c r="CJ12" s="69">
        <v>1</v>
      </c>
      <c r="CK12" s="150">
        <v>0</v>
      </c>
      <c r="CL12" s="149">
        <v>1</v>
      </c>
      <c r="CM12" s="105">
        <v>0</v>
      </c>
      <c r="CN12" s="25">
        <v>0</v>
      </c>
      <c r="CO12" s="25">
        <v>0</v>
      </c>
      <c r="CP12" s="25">
        <v>1</v>
      </c>
      <c r="CQ12" s="31">
        <v>1</v>
      </c>
      <c r="CR12" s="156">
        <v>1</v>
      </c>
      <c r="CS12" s="157">
        <v>0</v>
      </c>
      <c r="CT12" s="157">
        <v>1</v>
      </c>
      <c r="CU12" s="158">
        <v>1</v>
      </c>
    </row>
    <row r="13" spans="1:127" ht="15.75" thickBot="1" x14ac:dyDescent="0.3">
      <c r="AC13" s="59">
        <v>9</v>
      </c>
      <c r="AD13" s="63">
        <v>18</v>
      </c>
      <c r="BJ13" s="2" t="s">
        <v>87</v>
      </c>
      <c r="CY13" s="2" t="s">
        <v>76</v>
      </c>
      <c r="DA13" s="2" t="s">
        <v>104</v>
      </c>
      <c r="DG13" s="2" t="s">
        <v>105</v>
      </c>
      <c r="DM13" s="7"/>
      <c r="DN13" s="7"/>
      <c r="DO13" s="7"/>
      <c r="DP13" s="7"/>
      <c r="DQ13" s="7"/>
      <c r="DR13" s="7"/>
    </row>
    <row r="14" spans="1:127" ht="15.75" thickBot="1" x14ac:dyDescent="0.3">
      <c r="C14" s="2" t="s">
        <v>76</v>
      </c>
      <c r="AC14" s="77">
        <v>25</v>
      </c>
      <c r="AD14" s="64">
        <v>9</v>
      </c>
      <c r="AL14" s="194">
        <v>1</v>
      </c>
      <c r="AM14" s="27">
        <v>0</v>
      </c>
      <c r="AN14" s="27">
        <v>1</v>
      </c>
      <c r="AO14" s="27">
        <v>1</v>
      </c>
      <c r="AP14" s="27">
        <v>0</v>
      </c>
      <c r="AQ14" s="25">
        <v>0</v>
      </c>
      <c r="AR14" s="27">
        <v>1</v>
      </c>
      <c r="AS14" s="136">
        <v>1</v>
      </c>
      <c r="AT14" s="136">
        <v>0</v>
      </c>
      <c r="AU14" s="136">
        <v>1</v>
      </c>
      <c r="AV14" s="136">
        <v>0</v>
      </c>
      <c r="AW14" s="27">
        <v>0</v>
      </c>
      <c r="AX14" s="44">
        <v>0</v>
      </c>
      <c r="AY14" s="25">
        <v>0</v>
      </c>
      <c r="AZ14" s="25">
        <v>1</v>
      </c>
      <c r="BA14" s="25">
        <v>1</v>
      </c>
      <c r="BB14" s="25">
        <v>0</v>
      </c>
      <c r="BC14" s="25">
        <v>1</v>
      </c>
      <c r="BM14"/>
      <c r="BN14" s="3">
        <v>26</v>
      </c>
      <c r="BO14"/>
      <c r="BP14" s="3">
        <v>18</v>
      </c>
      <c r="BQ14"/>
      <c r="BR14" s="3">
        <v>26</v>
      </c>
      <c r="BS14"/>
      <c r="BT14"/>
      <c r="BU14">
        <v>167</v>
      </c>
      <c r="BV14"/>
      <c r="BW14"/>
      <c r="BX14" s="2">
        <v>118</v>
      </c>
      <c r="CA14" s="2">
        <v>110</v>
      </c>
      <c r="CC14" s="30"/>
      <c r="CD14" s="27">
        <v>0</v>
      </c>
      <c r="CE14" s="27">
        <v>1</v>
      </c>
      <c r="CF14" s="27">
        <v>1</v>
      </c>
      <c r="CG14" s="148">
        <v>0</v>
      </c>
      <c r="CH14" s="45">
        <v>1</v>
      </c>
      <c r="CI14" s="67">
        <v>1</v>
      </c>
      <c r="CJ14" s="67">
        <v>1</v>
      </c>
      <c r="CK14" s="46">
        <v>0</v>
      </c>
      <c r="CL14" s="149">
        <v>1</v>
      </c>
      <c r="CM14" s="105">
        <v>0</v>
      </c>
      <c r="CN14" s="145">
        <v>0</v>
      </c>
      <c r="CO14" s="145">
        <v>1</v>
      </c>
      <c r="CP14" s="145">
        <v>1</v>
      </c>
      <c r="CQ14" s="144">
        <v>1</v>
      </c>
      <c r="CR14" s="159">
        <v>0</v>
      </c>
      <c r="CS14" s="154">
        <v>1</v>
      </c>
      <c r="CT14" s="160">
        <v>1</v>
      </c>
      <c r="CU14" s="155">
        <v>1</v>
      </c>
      <c r="DA14" s="2">
        <v>1</v>
      </c>
      <c r="DB14" s="2">
        <v>1</v>
      </c>
      <c r="DC14" s="2">
        <v>0</v>
      </c>
      <c r="DD14" s="2">
        <v>0</v>
      </c>
      <c r="DF14" s="2">
        <v>1</v>
      </c>
      <c r="DG14" s="2">
        <v>0</v>
      </c>
      <c r="DH14" s="2">
        <v>1</v>
      </c>
      <c r="DI14" s="2">
        <v>1</v>
      </c>
      <c r="DS14" s="2" t="s">
        <v>106</v>
      </c>
    </row>
    <row r="15" spans="1:127" x14ac:dyDescent="0.25">
      <c r="A15" s="112">
        <v>1</v>
      </c>
      <c r="B15" s="112">
        <v>0</v>
      </c>
      <c r="C15" s="25">
        <v>1</v>
      </c>
      <c r="D15" s="25">
        <v>0</v>
      </c>
      <c r="E15" s="25">
        <v>0</v>
      </c>
      <c r="F15" s="25">
        <v>1</v>
      </c>
      <c r="G15" s="25">
        <v>1</v>
      </c>
      <c r="H15" s="25">
        <v>0</v>
      </c>
      <c r="I15" s="25">
        <v>1</v>
      </c>
      <c r="J15" s="25">
        <v>0</v>
      </c>
      <c r="K15" s="59">
        <v>1</v>
      </c>
      <c r="L15" s="59">
        <v>0</v>
      </c>
      <c r="M15" s="25">
        <v>1</v>
      </c>
      <c r="N15" s="25">
        <v>1</v>
      </c>
      <c r="O15" s="25">
        <v>0</v>
      </c>
      <c r="P15" s="25">
        <v>0</v>
      </c>
      <c r="Q15" s="25">
        <v>0</v>
      </c>
      <c r="R15" s="25">
        <v>1</v>
      </c>
      <c r="S15" s="25">
        <v>0</v>
      </c>
      <c r="T15" s="25">
        <v>1</v>
      </c>
      <c r="W15" s="2">
        <f>SUM(A15:T15)</f>
        <v>10</v>
      </c>
      <c r="AL15" s="194"/>
      <c r="AM15" s="27">
        <v>0</v>
      </c>
      <c r="AN15" s="27">
        <v>1</v>
      </c>
      <c r="AO15" s="27">
        <v>1</v>
      </c>
      <c r="AP15" s="27">
        <v>0</v>
      </c>
      <c r="AQ15" s="25">
        <v>1</v>
      </c>
      <c r="AR15" s="27">
        <v>1</v>
      </c>
      <c r="AS15" s="136">
        <v>1</v>
      </c>
      <c r="AT15" s="136">
        <v>0</v>
      </c>
      <c r="AU15" s="136">
        <v>1</v>
      </c>
      <c r="AV15" s="136">
        <v>0</v>
      </c>
      <c r="AW15" s="27">
        <v>0</v>
      </c>
      <c r="AX15" s="44">
        <v>1</v>
      </c>
      <c r="AY15" s="25">
        <v>1</v>
      </c>
      <c r="AZ15" s="25">
        <v>1</v>
      </c>
      <c r="BA15" s="25">
        <v>0</v>
      </c>
      <c r="BB15" s="25">
        <v>1</v>
      </c>
      <c r="BM15">
        <v>61</v>
      </c>
      <c r="BN15"/>
      <c r="BO15">
        <v>18</v>
      </c>
      <c r="BP15"/>
      <c r="BQ15">
        <v>9</v>
      </c>
      <c r="BR15"/>
      <c r="BS15">
        <v>9</v>
      </c>
      <c r="BT15"/>
      <c r="BU15"/>
      <c r="BV15">
        <v>169</v>
      </c>
      <c r="CB15" s="2" t="s">
        <v>38</v>
      </c>
      <c r="CD15" s="182">
        <v>6</v>
      </c>
      <c r="CE15" s="182"/>
      <c r="CF15" s="182"/>
      <c r="CG15" s="183"/>
      <c r="CH15" s="184" t="s">
        <v>44</v>
      </c>
      <c r="CI15" s="182"/>
      <c r="CJ15" s="182"/>
      <c r="CK15" s="185"/>
      <c r="CL15" s="143"/>
      <c r="CM15" s="143"/>
      <c r="CN15" s="186">
        <v>7</v>
      </c>
      <c r="CO15" s="187"/>
      <c r="CP15" s="187"/>
      <c r="CQ15" s="187"/>
      <c r="CR15" s="188">
        <v>7</v>
      </c>
      <c r="CS15" s="189"/>
      <c r="CT15" s="189"/>
      <c r="CU15" s="190"/>
      <c r="DA15" s="2">
        <v>1</v>
      </c>
      <c r="DB15" s="2">
        <v>1</v>
      </c>
      <c r="DC15" s="2">
        <v>0</v>
      </c>
      <c r="DD15" s="2">
        <v>0</v>
      </c>
      <c r="DF15" s="2">
        <v>1</v>
      </c>
      <c r="DG15" s="2">
        <v>1</v>
      </c>
      <c r="DH15" s="2">
        <v>1</v>
      </c>
      <c r="DI15" s="2">
        <v>0</v>
      </c>
    </row>
    <row r="16" spans="1:127" ht="15.75" thickBot="1" x14ac:dyDescent="0.3">
      <c r="C16" s="32"/>
      <c r="D16" s="32"/>
      <c r="E16" s="32"/>
      <c r="F16" s="32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05"/>
      <c r="T16" s="105"/>
      <c r="AL16" s="194"/>
      <c r="AM16" s="51">
        <v>1</v>
      </c>
      <c r="AN16" s="51">
        <v>0</v>
      </c>
      <c r="AO16" s="51">
        <v>0</v>
      </c>
      <c r="AP16" s="51">
        <v>1</v>
      </c>
      <c r="AQ16" s="51">
        <v>1</v>
      </c>
      <c r="AR16" s="51">
        <v>0</v>
      </c>
      <c r="AS16" s="136">
        <v>1</v>
      </c>
      <c r="AT16" s="136">
        <v>0</v>
      </c>
      <c r="AU16" s="136">
        <v>1</v>
      </c>
      <c r="AV16" s="136">
        <v>0</v>
      </c>
      <c r="AW16" s="51">
        <v>1</v>
      </c>
      <c r="AX16" s="51">
        <v>1</v>
      </c>
      <c r="AY16" s="51">
        <v>0</v>
      </c>
      <c r="AZ16" s="51">
        <v>0</v>
      </c>
      <c r="BA16" s="51">
        <v>0</v>
      </c>
      <c r="BB16" s="51">
        <v>1</v>
      </c>
      <c r="BC16" s="51">
        <v>0</v>
      </c>
      <c r="BD16" s="51">
        <v>1</v>
      </c>
      <c r="BN16" s="6">
        <v>9</v>
      </c>
      <c r="BP16" s="6">
        <v>18</v>
      </c>
      <c r="BR16" s="6">
        <v>18</v>
      </c>
      <c r="BT16" s="6">
        <v>27</v>
      </c>
      <c r="BU16"/>
      <c r="BV16"/>
      <c r="BW16"/>
      <c r="CD16" s="25">
        <v>0</v>
      </c>
      <c r="CE16" s="25">
        <v>1</v>
      </c>
      <c r="CF16" s="25">
        <v>0</v>
      </c>
      <c r="CG16" s="31">
        <v>0</v>
      </c>
      <c r="CH16" s="60">
        <v>1</v>
      </c>
      <c r="CI16" s="69">
        <v>1</v>
      </c>
      <c r="CJ16" s="69">
        <v>1</v>
      </c>
      <c r="CK16" s="150">
        <v>0</v>
      </c>
      <c r="CL16" s="149">
        <v>1</v>
      </c>
      <c r="CM16" s="105">
        <v>0</v>
      </c>
      <c r="CN16" s="25">
        <v>0</v>
      </c>
      <c r="CO16" s="25">
        <v>1</v>
      </c>
      <c r="CP16" s="25">
        <v>0</v>
      </c>
      <c r="CQ16" s="31">
        <v>1</v>
      </c>
      <c r="CR16" s="60">
        <v>0</v>
      </c>
      <c r="CS16" s="69">
        <v>1</v>
      </c>
      <c r="CT16" s="161">
        <v>1</v>
      </c>
      <c r="CU16" s="158">
        <v>1</v>
      </c>
      <c r="DA16" s="2">
        <v>0</v>
      </c>
      <c r="DB16" s="2">
        <v>0</v>
      </c>
      <c r="DC16" s="2">
        <v>0</v>
      </c>
      <c r="DD16" s="2">
        <v>0</v>
      </c>
      <c r="DF16" s="2">
        <v>0</v>
      </c>
      <c r="DG16" s="2">
        <v>1</v>
      </c>
      <c r="DH16" s="2">
        <v>0</v>
      </c>
      <c r="DI16" s="2">
        <v>1</v>
      </c>
    </row>
    <row r="17" spans="1:113" x14ac:dyDescent="0.25">
      <c r="C17" s="179" t="str">
        <f>BIN2HEX(_xlfn.CONCAT(C15,D15,E15,F15))</f>
        <v>9</v>
      </c>
      <c r="D17" s="179"/>
      <c r="E17" s="179"/>
      <c r="F17" s="179"/>
      <c r="G17" s="179" t="str">
        <f>BIN2HEX(_xlfn.CONCAT(G15,H15,I15,J15))</f>
        <v>A</v>
      </c>
      <c r="H17" s="179"/>
      <c r="I17" s="179"/>
      <c r="J17" s="179"/>
      <c r="K17" s="186" t="str">
        <f>BIN2HEX(_xlfn.CONCAT(M15,N15,O15,P15))</f>
        <v>C</v>
      </c>
      <c r="L17" s="187"/>
      <c r="M17" s="187"/>
      <c r="N17" s="193"/>
      <c r="O17" s="186"/>
      <c r="P17" s="187"/>
      <c r="Q17" s="187"/>
      <c r="R17" s="193"/>
      <c r="S17" s="135"/>
      <c r="T17" s="25"/>
      <c r="AL17" s="137">
        <v>2</v>
      </c>
      <c r="AM17" s="53">
        <v>0</v>
      </c>
      <c r="AN17" s="53">
        <v>1</v>
      </c>
      <c r="AO17" s="53">
        <v>0</v>
      </c>
      <c r="AP17" s="53">
        <v>0</v>
      </c>
      <c r="AQ17" s="25">
        <v>0</v>
      </c>
      <c r="AR17" s="25">
        <v>1</v>
      </c>
      <c r="AS17" s="25">
        <v>1</v>
      </c>
      <c r="AT17" s="25">
        <v>0</v>
      </c>
      <c r="AU17" s="105">
        <v>1</v>
      </c>
      <c r="AV17" s="105">
        <v>0</v>
      </c>
      <c r="AW17" s="25">
        <v>0</v>
      </c>
      <c r="AX17" s="25">
        <v>0</v>
      </c>
      <c r="AY17" s="25">
        <v>1</v>
      </c>
      <c r="AZ17" s="25">
        <v>1</v>
      </c>
      <c r="BA17" s="44">
        <v>1</v>
      </c>
      <c r="BB17" s="44">
        <v>0</v>
      </c>
      <c r="BC17" s="44">
        <v>1</v>
      </c>
      <c r="BM17">
        <v>26</v>
      </c>
      <c r="BN17"/>
      <c r="BO17">
        <v>35</v>
      </c>
      <c r="BP17"/>
      <c r="BQ17">
        <v>18</v>
      </c>
      <c r="BR17"/>
      <c r="BS17">
        <v>9</v>
      </c>
      <c r="BT17"/>
      <c r="BU17">
        <v>9</v>
      </c>
      <c r="BV17" s="2">
        <v>162</v>
      </c>
    </row>
    <row r="18" spans="1:113" x14ac:dyDescent="0.25">
      <c r="AL18" s="137"/>
      <c r="AM18" s="53">
        <v>0</v>
      </c>
      <c r="AN18" s="53">
        <v>1</v>
      </c>
      <c r="AO18" s="53">
        <v>0</v>
      </c>
      <c r="AP18" s="53">
        <v>0</v>
      </c>
      <c r="AQ18" s="25">
        <v>1</v>
      </c>
      <c r="AR18" s="53">
        <v>1</v>
      </c>
      <c r="AS18" s="53">
        <v>1</v>
      </c>
      <c r="AT18" s="53">
        <v>0</v>
      </c>
      <c r="AU18" s="53">
        <v>1</v>
      </c>
      <c r="AV18" s="53">
        <v>0</v>
      </c>
      <c r="AW18" s="53">
        <v>0</v>
      </c>
      <c r="AX18" s="25">
        <v>1</v>
      </c>
      <c r="AY18" s="25">
        <v>0</v>
      </c>
      <c r="AZ18" s="44">
        <v>1</v>
      </c>
      <c r="BA18" s="44">
        <v>0</v>
      </c>
      <c r="BB18" s="44">
        <v>1</v>
      </c>
      <c r="BC18" s="88"/>
      <c r="BN18" s="5">
        <v>9</v>
      </c>
      <c r="BP18" s="5">
        <v>27</v>
      </c>
      <c r="BR18" s="5">
        <v>18</v>
      </c>
      <c r="BT18" s="5">
        <v>18</v>
      </c>
      <c r="BV18" s="5">
        <v>18</v>
      </c>
      <c r="BW18"/>
      <c r="BX18" s="2">
        <v>89</v>
      </c>
      <c r="CA18" s="2">
        <v>154</v>
      </c>
      <c r="CC18" s="30"/>
      <c r="CD18" s="25">
        <v>1</v>
      </c>
      <c r="CE18" s="25">
        <v>0</v>
      </c>
      <c r="CF18" s="25">
        <v>0</v>
      </c>
      <c r="CG18" s="25">
        <v>1</v>
      </c>
      <c r="CH18" s="136">
        <v>1</v>
      </c>
      <c r="CI18" s="136">
        <v>0</v>
      </c>
      <c r="CJ18" s="136">
        <v>1</v>
      </c>
      <c r="CK18" s="136">
        <v>0</v>
      </c>
      <c r="CL18" s="105">
        <v>1</v>
      </c>
      <c r="CM18" s="105">
        <v>0</v>
      </c>
      <c r="CN18" s="95">
        <v>1</v>
      </c>
      <c r="CO18" s="95">
        <v>1</v>
      </c>
      <c r="CP18" s="95">
        <v>0</v>
      </c>
      <c r="CQ18" s="95">
        <v>0</v>
      </c>
      <c r="CR18" s="95">
        <v>0</v>
      </c>
      <c r="CS18" s="95">
        <v>1</v>
      </c>
      <c r="CT18" s="112">
        <v>0</v>
      </c>
      <c r="CU18" s="112">
        <v>1</v>
      </c>
      <c r="DA18" s="2">
        <v>1</v>
      </c>
      <c r="DB18" s="2">
        <v>1</v>
      </c>
      <c r="DC18" s="2">
        <v>1</v>
      </c>
      <c r="DD18" s="2">
        <v>1</v>
      </c>
    </row>
    <row r="19" spans="1:113" x14ac:dyDescent="0.25">
      <c r="AL19" s="137">
        <v>3</v>
      </c>
      <c r="AM19" s="59">
        <v>1</v>
      </c>
      <c r="AN19" s="59">
        <v>1</v>
      </c>
      <c r="AO19" s="59">
        <v>1</v>
      </c>
      <c r="AP19" s="59">
        <v>1</v>
      </c>
      <c r="AQ19" s="25">
        <v>1</v>
      </c>
      <c r="AR19" s="59">
        <v>0</v>
      </c>
      <c r="AS19" s="59">
        <v>0</v>
      </c>
      <c r="AT19" s="59">
        <v>1</v>
      </c>
      <c r="AU19" s="59">
        <v>1</v>
      </c>
      <c r="AV19" s="25">
        <v>0</v>
      </c>
      <c r="AW19" s="25">
        <v>1</v>
      </c>
      <c r="AX19" s="25">
        <v>1</v>
      </c>
      <c r="AY19" s="25">
        <v>1</v>
      </c>
      <c r="AZ19" s="25">
        <v>1</v>
      </c>
      <c r="BA19" s="59">
        <v>1</v>
      </c>
      <c r="BB19" s="59">
        <v>0</v>
      </c>
      <c r="BC19" s="25">
        <v>0</v>
      </c>
      <c r="BD19" s="25">
        <v>0</v>
      </c>
      <c r="BE19" s="25">
        <v>1</v>
      </c>
      <c r="BM19">
        <v>9</v>
      </c>
      <c r="BN19"/>
      <c r="BO19">
        <v>18</v>
      </c>
      <c r="BP19"/>
      <c r="BQ19">
        <v>9</v>
      </c>
      <c r="BR19"/>
      <c r="BS19">
        <v>18</v>
      </c>
      <c r="BT19"/>
      <c r="BU19">
        <v>9</v>
      </c>
      <c r="BV19"/>
      <c r="BW19">
        <v>9</v>
      </c>
      <c r="CB19" s="2" t="s">
        <v>67</v>
      </c>
      <c r="CD19" s="182">
        <v>9</v>
      </c>
      <c r="CE19" s="182"/>
      <c r="CF19" s="182"/>
      <c r="CG19" s="183"/>
      <c r="CH19" s="184" t="s">
        <v>46</v>
      </c>
      <c r="CI19" s="182"/>
      <c r="CJ19" s="182"/>
      <c r="CK19" s="185"/>
      <c r="CL19" s="143"/>
      <c r="CM19" s="143"/>
      <c r="CN19" s="186" t="s">
        <v>79</v>
      </c>
      <c r="CO19" s="187"/>
      <c r="CP19" s="187"/>
      <c r="CQ19" s="187"/>
      <c r="CR19" s="188">
        <v>5</v>
      </c>
      <c r="CS19" s="189"/>
      <c r="CT19" s="189"/>
      <c r="CU19" s="190"/>
      <c r="DA19" s="2">
        <v>1</v>
      </c>
      <c r="DB19" s="2">
        <v>1</v>
      </c>
      <c r="DC19" s="2">
        <v>1</v>
      </c>
      <c r="DD19" s="2">
        <v>1</v>
      </c>
    </row>
    <row r="20" spans="1:113" x14ac:dyDescent="0.25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L20" s="137"/>
      <c r="AM20" s="59">
        <v>1</v>
      </c>
      <c r="AN20" s="59">
        <v>1</v>
      </c>
      <c r="AO20" s="59">
        <v>1</v>
      </c>
      <c r="AP20" s="59">
        <v>1</v>
      </c>
      <c r="AQ20" s="25">
        <v>0</v>
      </c>
      <c r="AR20" s="59">
        <v>0</v>
      </c>
      <c r="AS20" s="59">
        <v>0</v>
      </c>
      <c r="AT20" s="59">
        <v>1</v>
      </c>
      <c r="AU20" s="59">
        <v>1</v>
      </c>
      <c r="AV20" s="25">
        <v>1</v>
      </c>
      <c r="AW20" s="25">
        <v>0</v>
      </c>
      <c r="AX20" s="25">
        <v>1</v>
      </c>
      <c r="AY20" s="25">
        <v>0</v>
      </c>
      <c r="AZ20" s="25">
        <v>0</v>
      </c>
      <c r="BA20" s="59">
        <v>1</v>
      </c>
      <c r="BB20" s="59">
        <v>0</v>
      </c>
      <c r="BC20" s="25">
        <v>1</v>
      </c>
      <c r="BD20" s="25">
        <v>0</v>
      </c>
      <c r="BE20" s="25">
        <v>0</v>
      </c>
      <c r="BF20" s="25">
        <v>0</v>
      </c>
      <c r="BG20" s="25">
        <v>1</v>
      </c>
      <c r="BN20" s="4">
        <v>18</v>
      </c>
      <c r="BP20" s="4">
        <v>9</v>
      </c>
      <c r="BR20" s="4">
        <v>18</v>
      </c>
      <c r="BS20"/>
      <c r="BT20" s="11">
        <v>26</v>
      </c>
      <c r="BU20"/>
    </row>
    <row r="21" spans="1:113" ht="18.75" x14ac:dyDescent="0.3">
      <c r="A21" s="195" t="s">
        <v>0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L21" s="137">
        <v>4</v>
      </c>
      <c r="AM21" s="25">
        <v>1</v>
      </c>
      <c r="AN21" s="25">
        <v>0</v>
      </c>
      <c r="AO21" s="25">
        <v>1</v>
      </c>
      <c r="AP21" s="25">
        <v>0</v>
      </c>
      <c r="AQ21" s="59">
        <v>1</v>
      </c>
      <c r="AR21" s="59">
        <v>1</v>
      </c>
      <c r="AS21" s="25">
        <v>0</v>
      </c>
      <c r="AT21" s="25">
        <v>1</v>
      </c>
      <c r="AU21" s="25">
        <v>0</v>
      </c>
      <c r="AV21" s="59">
        <v>0</v>
      </c>
      <c r="AW21" s="59">
        <v>0</v>
      </c>
      <c r="AX21" s="59">
        <v>1</v>
      </c>
      <c r="AY21" s="59">
        <v>0</v>
      </c>
      <c r="AZ21" s="25">
        <v>1</v>
      </c>
      <c r="BA21" s="25">
        <v>0</v>
      </c>
      <c r="BB21" s="25">
        <v>1</v>
      </c>
      <c r="BM21">
        <v>26</v>
      </c>
      <c r="BN21"/>
      <c r="BO21">
        <v>35</v>
      </c>
      <c r="BP21"/>
      <c r="BQ21">
        <v>18</v>
      </c>
      <c r="BR21"/>
      <c r="BS21">
        <v>9</v>
      </c>
      <c r="BT21"/>
      <c r="BU21">
        <v>9</v>
      </c>
      <c r="CY21" s="2" t="s">
        <v>75</v>
      </c>
      <c r="DA21" s="139" t="s">
        <v>40</v>
      </c>
    </row>
    <row r="22" spans="1:113" x14ac:dyDescent="0.25">
      <c r="A22" s="131">
        <v>0</v>
      </c>
      <c r="B22" s="131">
        <v>1</v>
      </c>
      <c r="C22" s="131">
        <v>2</v>
      </c>
      <c r="D22" s="131">
        <v>3</v>
      </c>
      <c r="E22" s="131">
        <v>4</v>
      </c>
      <c r="F22" s="131">
        <v>5</v>
      </c>
      <c r="G22" s="131">
        <v>6</v>
      </c>
      <c r="H22" s="131">
        <v>7</v>
      </c>
      <c r="I22" s="131">
        <v>8</v>
      </c>
      <c r="J22" s="131">
        <v>9</v>
      </c>
      <c r="K22" s="131">
        <v>10</v>
      </c>
      <c r="L22" s="131">
        <v>11</v>
      </c>
      <c r="M22" s="131">
        <v>12</v>
      </c>
      <c r="N22" s="131">
        <v>13</v>
      </c>
      <c r="O22" s="131">
        <v>14</v>
      </c>
      <c r="P22" s="131">
        <v>15</v>
      </c>
      <c r="Q22" s="131">
        <v>16</v>
      </c>
      <c r="R22" s="131">
        <v>17</v>
      </c>
      <c r="S22" s="131">
        <v>18</v>
      </c>
      <c r="T22" s="131">
        <v>19</v>
      </c>
      <c r="U22" s="131"/>
      <c r="V22" s="131" t="s">
        <v>34</v>
      </c>
      <c r="W22" s="131"/>
      <c r="X22" s="131"/>
      <c r="Y22" s="131"/>
      <c r="Z22" s="131"/>
      <c r="AF22" s="65"/>
      <c r="AG22" s="28">
        <v>78</v>
      </c>
      <c r="AL22" s="137"/>
      <c r="AM22" s="25">
        <v>0</v>
      </c>
      <c r="AN22" s="25">
        <v>1</v>
      </c>
      <c r="AO22" s="25">
        <v>0</v>
      </c>
      <c r="AP22" s="25">
        <v>1</v>
      </c>
      <c r="AQ22" s="59">
        <v>1</v>
      </c>
      <c r="AR22" s="59">
        <v>1</v>
      </c>
      <c r="AS22" s="25">
        <v>1</v>
      </c>
      <c r="AT22" s="25">
        <v>0</v>
      </c>
      <c r="AU22" s="25">
        <v>1</v>
      </c>
      <c r="AV22" s="59">
        <v>0</v>
      </c>
      <c r="AW22" s="59">
        <v>0</v>
      </c>
      <c r="AX22" s="59">
        <v>1</v>
      </c>
      <c r="AY22" s="59">
        <v>0</v>
      </c>
      <c r="AZ22" s="25">
        <v>0</v>
      </c>
      <c r="BA22" s="25">
        <v>0</v>
      </c>
      <c r="BB22" s="25">
        <v>1</v>
      </c>
      <c r="CB22" s="112">
        <v>1</v>
      </c>
      <c r="CC22" s="112">
        <v>0</v>
      </c>
      <c r="CD22" s="29">
        <v>0</v>
      </c>
      <c r="CE22" s="29">
        <v>1</v>
      </c>
      <c r="CF22" s="29">
        <v>0</v>
      </c>
      <c r="CG22" s="29">
        <v>0</v>
      </c>
      <c r="CH22" s="25">
        <v>0</v>
      </c>
      <c r="CI22" s="25">
        <v>1</v>
      </c>
      <c r="CJ22" s="25">
        <v>1</v>
      </c>
      <c r="CK22" s="25">
        <v>0</v>
      </c>
      <c r="CL22" s="105">
        <v>1</v>
      </c>
      <c r="CM22" s="105">
        <v>0</v>
      </c>
      <c r="CN22" s="31">
        <v>0</v>
      </c>
      <c r="CO22" s="25">
        <v>0</v>
      </c>
      <c r="CP22" s="25">
        <v>1</v>
      </c>
      <c r="CQ22" s="25">
        <v>1</v>
      </c>
      <c r="CR22" s="140">
        <v>1</v>
      </c>
      <c r="CS22" s="140">
        <v>0</v>
      </c>
    </row>
    <row r="23" spans="1:113" x14ac:dyDescent="0.25">
      <c r="C23" s="2" t="s">
        <v>68</v>
      </c>
      <c r="AF23" s="65">
        <v>9</v>
      </c>
      <c r="AG23" s="28">
        <v>18</v>
      </c>
      <c r="CB23" s="112">
        <v>1</v>
      </c>
      <c r="CC23" s="112">
        <v>0</v>
      </c>
      <c r="CD23" s="25">
        <v>1</v>
      </c>
      <c r="CE23" s="25">
        <v>1</v>
      </c>
      <c r="CF23" s="25">
        <v>1</v>
      </c>
      <c r="CG23" s="25">
        <v>1</v>
      </c>
      <c r="CH23" s="25">
        <v>1</v>
      </c>
      <c r="CI23" s="25">
        <v>0</v>
      </c>
      <c r="CJ23" s="25">
        <v>0</v>
      </c>
      <c r="CK23" s="25">
        <v>1</v>
      </c>
      <c r="CL23" s="105">
        <v>1</v>
      </c>
      <c r="CM23" s="105">
        <v>0</v>
      </c>
      <c r="CN23" s="25">
        <v>1</v>
      </c>
      <c r="CO23" s="25">
        <v>1</v>
      </c>
      <c r="CP23" s="31">
        <v>1</v>
      </c>
      <c r="CQ23" s="25">
        <v>1</v>
      </c>
      <c r="CR23" s="25">
        <v>1</v>
      </c>
      <c r="CS23" s="25">
        <v>0</v>
      </c>
      <c r="DA23" s="2">
        <v>0</v>
      </c>
      <c r="DB23" s="2">
        <v>1</v>
      </c>
      <c r="DC23" s="2">
        <v>0</v>
      </c>
      <c r="DD23" s="2">
        <v>0</v>
      </c>
      <c r="DF23" s="2">
        <v>1</v>
      </c>
      <c r="DG23" s="2">
        <v>0</v>
      </c>
      <c r="DH23" s="2">
        <v>1</v>
      </c>
      <c r="DI23" s="2">
        <v>0</v>
      </c>
    </row>
    <row r="24" spans="1:113" x14ac:dyDescent="0.25">
      <c r="A24" s="112">
        <v>1</v>
      </c>
      <c r="B24" s="112">
        <v>0</v>
      </c>
      <c r="C24" s="25">
        <v>0</v>
      </c>
      <c r="D24" s="25">
        <v>1</v>
      </c>
      <c r="E24" s="25">
        <v>0</v>
      </c>
      <c r="F24" s="25">
        <v>0</v>
      </c>
      <c r="G24" s="25">
        <v>0</v>
      </c>
      <c r="H24" s="25">
        <v>1</v>
      </c>
      <c r="I24" s="25">
        <v>1</v>
      </c>
      <c r="J24" s="25">
        <v>0</v>
      </c>
      <c r="K24" s="25">
        <v>1</v>
      </c>
      <c r="L24" s="25">
        <v>0</v>
      </c>
      <c r="M24" s="25">
        <v>0</v>
      </c>
      <c r="N24" s="25">
        <v>0</v>
      </c>
      <c r="O24" s="25">
        <v>1</v>
      </c>
      <c r="P24" s="25">
        <v>1</v>
      </c>
      <c r="Q24" s="25">
        <v>1</v>
      </c>
      <c r="R24" s="25">
        <v>0</v>
      </c>
      <c r="S24" s="25">
        <v>1</v>
      </c>
      <c r="V24" s="2">
        <f>SUM(A24:S24)</f>
        <v>9</v>
      </c>
      <c r="AF24" s="50">
        <v>9</v>
      </c>
      <c r="AG24" s="43">
        <v>25</v>
      </c>
      <c r="CB24" s="112">
        <v>1</v>
      </c>
      <c r="CC24" s="112">
        <v>0</v>
      </c>
      <c r="CD24" s="25">
        <v>1</v>
      </c>
      <c r="CE24" s="25">
        <v>0</v>
      </c>
      <c r="CF24" s="25">
        <v>1</v>
      </c>
      <c r="CG24" s="25">
        <v>0</v>
      </c>
      <c r="CH24" s="25">
        <v>1</v>
      </c>
      <c r="CI24" s="25">
        <v>1</v>
      </c>
      <c r="CJ24" s="25">
        <v>0</v>
      </c>
      <c r="CK24" s="25">
        <v>1</v>
      </c>
      <c r="CL24" s="25">
        <v>0</v>
      </c>
      <c r="CM24" s="25">
        <v>0</v>
      </c>
      <c r="CN24" s="25">
        <v>0</v>
      </c>
      <c r="CO24" s="25">
        <v>1</v>
      </c>
      <c r="CP24" s="25">
        <v>0</v>
      </c>
      <c r="CQ24" s="25">
        <v>1</v>
      </c>
      <c r="CR24" s="25">
        <v>0</v>
      </c>
      <c r="CS24" s="25">
        <v>1</v>
      </c>
      <c r="CT24" s="112"/>
      <c r="DA24" s="2">
        <v>0</v>
      </c>
      <c r="DB24" s="2">
        <v>1</v>
      </c>
      <c r="DC24" s="2">
        <v>1</v>
      </c>
      <c r="DD24" s="2">
        <v>0</v>
      </c>
      <c r="DF24" s="2">
        <v>1</v>
      </c>
      <c r="DG24" s="2">
        <v>0</v>
      </c>
      <c r="DH24" s="2">
        <v>0</v>
      </c>
      <c r="DI24" s="2">
        <v>1</v>
      </c>
    </row>
    <row r="25" spans="1:113" x14ac:dyDescent="0.25">
      <c r="C25" s="32"/>
      <c r="D25" s="32"/>
      <c r="E25" s="32"/>
      <c r="F25" s="32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05"/>
      <c r="R25" s="105"/>
      <c r="S25" s="105"/>
      <c r="AF25" s="65">
        <v>18</v>
      </c>
      <c r="AG25" s="28">
        <v>9</v>
      </c>
      <c r="AN25" s="7" t="s">
        <v>53</v>
      </c>
      <c r="AP25" s="6">
        <v>9</v>
      </c>
      <c r="AR25" s="6">
        <v>26</v>
      </c>
      <c r="AT25" s="6">
        <v>9</v>
      </c>
      <c r="AV25" s="6">
        <v>18</v>
      </c>
      <c r="AX25" s="6">
        <v>9</v>
      </c>
      <c r="AZ25" s="6">
        <v>9</v>
      </c>
      <c r="BB25" s="6">
        <v>9</v>
      </c>
      <c r="BD25" s="6">
        <v>18</v>
      </c>
      <c r="BF25" s="19">
        <v>9</v>
      </c>
      <c r="BH25" s="6">
        <v>9</v>
      </c>
      <c r="BJ25" s="6">
        <v>25</v>
      </c>
      <c r="BL25" s="6">
        <v>18</v>
      </c>
      <c r="BN25" s="6">
        <v>18</v>
      </c>
      <c r="BO25" s="7"/>
      <c r="BP25" s="6">
        <v>18</v>
      </c>
      <c r="BQ25" s="7"/>
      <c r="DA25" s="2">
        <v>0</v>
      </c>
      <c r="DB25" s="2">
        <v>0</v>
      </c>
      <c r="DC25" s="2">
        <v>1</v>
      </c>
      <c r="DD25" s="2">
        <v>0</v>
      </c>
      <c r="DF25" s="2">
        <v>0</v>
      </c>
      <c r="DG25" s="2">
        <v>0</v>
      </c>
      <c r="DH25" s="2">
        <v>1</v>
      </c>
      <c r="DI25" s="2">
        <v>1</v>
      </c>
    </row>
    <row r="26" spans="1:113" x14ac:dyDescent="0.25">
      <c r="C26" s="179" t="str">
        <f>BIN2HEX(_xlfn.CONCAT(C24,D24,E24,F24))</f>
        <v>4</v>
      </c>
      <c r="D26" s="179"/>
      <c r="E26" s="179"/>
      <c r="F26" s="179"/>
      <c r="G26" s="179" t="str">
        <f>BIN2HEX(_xlfn.CONCAT(G24,H24,I24,J24))</f>
        <v>6</v>
      </c>
      <c r="H26" s="179"/>
      <c r="I26" s="179"/>
      <c r="J26" s="179"/>
      <c r="K26" s="179" t="str">
        <f>BIN2HEX(_xlfn.CONCAT(K24,L24,M24,N24))</f>
        <v>8</v>
      </c>
      <c r="L26" s="179"/>
      <c r="M26" s="179"/>
      <c r="N26" s="179"/>
      <c r="O26" s="179" t="str">
        <f>BIN2HEX(_xlfn.CONCAT(O24,P24,Q24,R24))</f>
        <v>E</v>
      </c>
      <c r="P26" s="179"/>
      <c r="Q26" s="179"/>
      <c r="R26" s="179"/>
      <c r="S26" s="25"/>
      <c r="AF26" s="65">
        <v>9</v>
      </c>
      <c r="AG26" s="28">
        <v>25</v>
      </c>
      <c r="AP26" s="7"/>
      <c r="AQ26" s="7">
        <v>9</v>
      </c>
      <c r="AR26" s="7"/>
      <c r="AS26" s="7">
        <v>9</v>
      </c>
      <c r="AT26" s="7"/>
      <c r="AU26" s="7">
        <v>18</v>
      </c>
      <c r="AV26" s="7"/>
      <c r="AW26" s="7">
        <v>9</v>
      </c>
      <c r="AX26" s="7"/>
      <c r="AY26" s="7">
        <v>61</v>
      </c>
      <c r="AZ26" s="7"/>
      <c r="BA26" s="7">
        <v>78</v>
      </c>
      <c r="BB26" s="7"/>
      <c r="BC26" s="7">
        <v>18</v>
      </c>
      <c r="BD26" s="7"/>
      <c r="BE26" s="7">
        <v>42</v>
      </c>
      <c r="BF26" s="18"/>
      <c r="BG26" s="7">
        <v>9</v>
      </c>
      <c r="BH26" s="7"/>
      <c r="BI26" s="7">
        <v>18</v>
      </c>
      <c r="BJ26" s="7"/>
      <c r="BK26" s="7">
        <v>9</v>
      </c>
      <c r="BL26" s="7"/>
      <c r="BM26" s="7">
        <v>18</v>
      </c>
      <c r="BN26" s="7"/>
      <c r="BO26" s="7">
        <v>9</v>
      </c>
      <c r="BP26" s="7"/>
      <c r="BQ26" s="7">
        <v>9</v>
      </c>
    </row>
    <row r="27" spans="1:113" x14ac:dyDescent="0.25">
      <c r="AF27" s="58">
        <v>25</v>
      </c>
      <c r="AG27" s="29">
        <v>9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DA27" s="2">
        <v>1</v>
      </c>
      <c r="DB27" s="2">
        <v>1</v>
      </c>
      <c r="DC27" s="2">
        <v>1</v>
      </c>
      <c r="DD27" s="2">
        <v>0</v>
      </c>
    </row>
    <row r="28" spans="1:113" ht="15.75" thickBot="1" x14ac:dyDescent="0.3">
      <c r="C28" s="2" t="s">
        <v>75</v>
      </c>
      <c r="AF28" s="60"/>
      <c r="AG28" s="69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DA28" s="2">
        <v>1</v>
      </c>
      <c r="DB28" s="2">
        <v>1</v>
      </c>
      <c r="DC28" s="2">
        <v>0</v>
      </c>
      <c r="DD28" s="2">
        <v>0</v>
      </c>
    </row>
    <row r="29" spans="1:113" x14ac:dyDescent="0.25">
      <c r="A29" s="112">
        <v>1</v>
      </c>
      <c r="B29" s="112">
        <v>0</v>
      </c>
      <c r="C29" s="25">
        <v>0</v>
      </c>
      <c r="D29" s="25">
        <v>1</v>
      </c>
      <c r="E29" s="25">
        <v>0</v>
      </c>
      <c r="F29" s="25">
        <v>0</v>
      </c>
      <c r="G29" s="25">
        <v>1</v>
      </c>
      <c r="H29" s="25">
        <v>1</v>
      </c>
      <c r="I29" s="25">
        <v>1</v>
      </c>
      <c r="J29" s="25">
        <v>0</v>
      </c>
      <c r="K29" s="25">
        <v>1</v>
      </c>
      <c r="L29" s="25">
        <v>0</v>
      </c>
      <c r="M29" s="25">
        <v>0</v>
      </c>
      <c r="N29" s="25">
        <v>1</v>
      </c>
      <c r="O29" s="25">
        <v>0</v>
      </c>
      <c r="P29" s="25">
        <v>1</v>
      </c>
      <c r="Q29" s="25">
        <v>0</v>
      </c>
      <c r="R29" s="25">
        <v>1</v>
      </c>
      <c r="S29" s="2">
        <v>1</v>
      </c>
      <c r="V29" s="2">
        <f>SUM(A29:S29)</f>
        <v>10</v>
      </c>
      <c r="AN29" s="7" t="s">
        <v>50</v>
      </c>
      <c r="AP29" s="3">
        <v>9</v>
      </c>
      <c r="AQ29"/>
      <c r="AR29" s="3">
        <v>26</v>
      </c>
      <c r="AS29"/>
      <c r="AT29" s="3">
        <v>9</v>
      </c>
      <c r="AU29"/>
      <c r="AV29" s="3">
        <v>18</v>
      </c>
      <c r="AW29"/>
      <c r="AX29" s="3">
        <v>9</v>
      </c>
      <c r="AY29"/>
      <c r="AZ29" s="3">
        <v>9</v>
      </c>
      <c r="BA29"/>
      <c r="BB29" s="3">
        <v>9</v>
      </c>
      <c r="BC29"/>
      <c r="BD29" s="3">
        <v>18</v>
      </c>
      <c r="BE29"/>
      <c r="BF29" s="3">
        <v>9</v>
      </c>
      <c r="BG29"/>
      <c r="BH29" s="3">
        <v>18</v>
      </c>
      <c r="BI29"/>
      <c r="BJ29" s="3">
        <v>9</v>
      </c>
      <c r="BK29"/>
      <c r="BL29" s="3">
        <v>25</v>
      </c>
      <c r="BM29"/>
      <c r="BN29" s="3">
        <v>18</v>
      </c>
      <c r="BO29" s="7"/>
      <c r="BP29" s="7"/>
      <c r="BQ29" s="7"/>
    </row>
    <row r="30" spans="1:113" x14ac:dyDescent="0.25">
      <c r="C30" s="32"/>
      <c r="D30" s="32"/>
      <c r="E30" s="32"/>
      <c r="F30" s="32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05"/>
      <c r="R30" s="105"/>
      <c r="AF30" s="59"/>
      <c r="AG30" s="63">
        <v>78</v>
      </c>
      <c r="AP30" s="7"/>
      <c r="AQ30" s="7">
        <v>9</v>
      </c>
      <c r="AR30" s="7"/>
      <c r="AS30" s="7">
        <v>9</v>
      </c>
      <c r="AT30" s="7"/>
      <c r="AU30" s="7">
        <v>18</v>
      </c>
      <c r="AV30" s="7"/>
      <c r="AW30" s="7">
        <v>9</v>
      </c>
      <c r="AX30" s="7"/>
      <c r="AY30" s="7">
        <v>61</v>
      </c>
      <c r="AZ30" s="7"/>
      <c r="BA30" s="7">
        <v>78</v>
      </c>
      <c r="BB30" s="7"/>
      <c r="BC30" s="7">
        <v>18</v>
      </c>
      <c r="BD30" s="7"/>
      <c r="BE30" s="7">
        <v>42</v>
      </c>
      <c r="BF30" s="18"/>
      <c r="BG30" s="7">
        <v>25</v>
      </c>
      <c r="BH30" s="7"/>
      <c r="BI30" s="7">
        <v>25</v>
      </c>
      <c r="BJ30" s="7"/>
      <c r="BK30" s="7">
        <v>18</v>
      </c>
      <c r="BL30" s="7"/>
      <c r="BM30" s="7">
        <v>9</v>
      </c>
      <c r="BN30" s="7"/>
      <c r="BO30" s="7">
        <v>9</v>
      </c>
      <c r="BP30" s="7"/>
      <c r="BQ30" s="7"/>
    </row>
    <row r="31" spans="1:113" x14ac:dyDescent="0.25">
      <c r="C31" s="179" t="str">
        <f>BIN2HEX(_xlfn.CONCAT(C29,D29,E29,F29))</f>
        <v>4</v>
      </c>
      <c r="D31" s="179"/>
      <c r="E31" s="179"/>
      <c r="F31" s="179"/>
      <c r="G31" s="179" t="str">
        <f>BIN2HEX(_xlfn.CONCAT(G29,H29,I29,J29))</f>
        <v>E</v>
      </c>
      <c r="H31" s="179"/>
      <c r="I31" s="179"/>
      <c r="J31" s="179"/>
      <c r="K31" s="179" t="str">
        <f>BIN2HEX(_xlfn.CONCAT(K29,L29,M29,N29))</f>
        <v>9</v>
      </c>
      <c r="L31" s="179"/>
      <c r="M31" s="179"/>
      <c r="N31" s="179"/>
      <c r="O31" s="92"/>
      <c r="P31" s="92"/>
      <c r="Q31" s="25"/>
      <c r="R31" s="25"/>
      <c r="AF31" s="59">
        <v>9</v>
      </c>
      <c r="AG31" s="63">
        <v>18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1:113" x14ac:dyDescent="0.25">
      <c r="AF32" s="79">
        <v>9</v>
      </c>
      <c r="AG32" s="80">
        <v>18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1:69" x14ac:dyDescent="0.25">
      <c r="AF33" s="59">
        <v>25</v>
      </c>
      <c r="AG33" s="63">
        <v>9</v>
      </c>
      <c r="AN33" s="7" t="s">
        <v>51</v>
      </c>
      <c r="AP33" s="4">
        <v>9</v>
      </c>
      <c r="AR33" s="4">
        <v>25</v>
      </c>
      <c r="AT33" s="4">
        <v>9</v>
      </c>
      <c r="AV33" s="4">
        <v>18</v>
      </c>
      <c r="AX33" s="4">
        <v>9</v>
      </c>
      <c r="AZ33" s="4">
        <v>9</v>
      </c>
      <c r="BB33" s="4">
        <v>9</v>
      </c>
      <c r="BD33" s="4">
        <v>18</v>
      </c>
      <c r="BF33" s="21">
        <v>9</v>
      </c>
      <c r="BH33" s="4">
        <v>25</v>
      </c>
      <c r="BJ33" s="4">
        <v>18</v>
      </c>
      <c r="BL33" s="4">
        <v>25</v>
      </c>
      <c r="BM33"/>
      <c r="BN33" s="7"/>
      <c r="BO33" s="7"/>
      <c r="BP33" s="7"/>
      <c r="BQ33" s="7"/>
    </row>
    <row r="34" spans="1:69" x14ac:dyDescent="0.25">
      <c r="C34" s="2" t="s">
        <v>76</v>
      </c>
      <c r="AF34" s="59">
        <v>9</v>
      </c>
      <c r="AG34" s="63">
        <v>18</v>
      </c>
      <c r="AP34" s="7"/>
      <c r="AQ34" s="7">
        <v>9</v>
      </c>
      <c r="AR34" s="7"/>
      <c r="AS34" s="7">
        <v>9</v>
      </c>
      <c r="AT34" s="7"/>
      <c r="AU34" s="7">
        <v>18</v>
      </c>
      <c r="AV34" s="7"/>
      <c r="AW34" s="7">
        <v>9</v>
      </c>
      <c r="AX34" s="7"/>
      <c r="AY34" s="7">
        <v>61</v>
      </c>
      <c r="AZ34" s="7"/>
      <c r="BA34" s="7">
        <v>78</v>
      </c>
      <c r="BB34" s="7"/>
      <c r="BC34" s="7">
        <v>18</v>
      </c>
      <c r="BD34" s="7"/>
      <c r="BE34" s="7">
        <v>42</v>
      </c>
      <c r="BF34" s="18"/>
      <c r="BG34" s="7">
        <v>61</v>
      </c>
      <c r="BH34" s="7"/>
      <c r="BI34" s="7">
        <v>18</v>
      </c>
      <c r="BJ34" s="7"/>
      <c r="BK34" s="7">
        <v>9</v>
      </c>
      <c r="BL34" s="7"/>
      <c r="BM34" s="7">
        <v>9</v>
      </c>
      <c r="BN34" s="7"/>
      <c r="BO34" s="7"/>
      <c r="BP34" s="7"/>
      <c r="BQ34" s="7"/>
    </row>
    <row r="35" spans="1:69" x14ac:dyDescent="0.25">
      <c r="A35" s="112"/>
      <c r="B35" s="112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AF35" s="32">
        <v>9</v>
      </c>
      <c r="AG35" s="78">
        <v>9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1:69" x14ac:dyDescent="0.25">
      <c r="C36" s="32"/>
      <c r="D36" s="32"/>
      <c r="E36" s="32"/>
      <c r="F36" s="32"/>
      <c r="G36" s="136"/>
      <c r="H36" s="136"/>
      <c r="I36" s="136"/>
      <c r="J36" s="136"/>
      <c r="K36" s="105"/>
      <c r="L36" s="105"/>
      <c r="M36" s="136"/>
      <c r="N36" s="136"/>
      <c r="O36" s="136"/>
      <c r="P36" s="136"/>
      <c r="Q36" s="25"/>
      <c r="R36" s="105"/>
      <c r="S36" s="105"/>
      <c r="T36" s="105"/>
      <c r="AF36" s="32">
        <v>9</v>
      </c>
      <c r="AG36" s="78">
        <v>9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1:69" x14ac:dyDescent="0.25">
      <c r="C37" s="179"/>
      <c r="D37" s="179"/>
      <c r="E37" s="179"/>
      <c r="F37" s="179"/>
      <c r="G37" s="179"/>
      <c r="H37" s="179"/>
      <c r="I37" s="179"/>
      <c r="J37" s="179"/>
      <c r="K37" s="92"/>
      <c r="L37" s="92"/>
      <c r="M37" s="186"/>
      <c r="N37" s="187"/>
      <c r="O37" s="187"/>
      <c r="P37" s="193"/>
      <c r="Q37" s="25"/>
      <c r="R37" s="25"/>
      <c r="S37" s="25"/>
      <c r="T37" s="25"/>
      <c r="AN37" s="7" t="s">
        <v>52</v>
      </c>
      <c r="AP37" s="5">
        <v>9</v>
      </c>
      <c r="AR37" s="5">
        <v>26</v>
      </c>
      <c r="AT37" s="5">
        <v>9</v>
      </c>
      <c r="AV37" s="5">
        <v>18</v>
      </c>
      <c r="AX37" s="5">
        <v>9</v>
      </c>
      <c r="AZ37" s="5">
        <v>9</v>
      </c>
      <c r="BB37" s="5">
        <v>9</v>
      </c>
      <c r="BD37" s="5">
        <v>18</v>
      </c>
      <c r="BF37" s="5">
        <v>9</v>
      </c>
      <c r="BH37" s="5">
        <v>9</v>
      </c>
      <c r="BJ37" s="5">
        <v>25</v>
      </c>
      <c r="BL37" s="5">
        <v>18</v>
      </c>
      <c r="BN37" s="5">
        <v>18</v>
      </c>
      <c r="BP37" s="5">
        <v>18</v>
      </c>
      <c r="BQ37" s="7"/>
    </row>
    <row r="38" spans="1:69" x14ac:dyDescent="0.25">
      <c r="AP38" s="7"/>
      <c r="AQ38" s="7">
        <v>9</v>
      </c>
      <c r="AR38" s="7"/>
      <c r="AS38" s="7">
        <v>9</v>
      </c>
      <c r="AT38" s="7"/>
      <c r="AU38" s="7">
        <v>18</v>
      </c>
      <c r="AV38" s="7"/>
      <c r="AW38" s="7">
        <v>9</v>
      </c>
      <c r="AX38" s="7"/>
      <c r="AY38" s="7">
        <v>61</v>
      </c>
      <c r="AZ38" s="7"/>
      <c r="BA38" s="7">
        <v>78</v>
      </c>
      <c r="BB38" s="7"/>
      <c r="BC38" s="7">
        <v>18</v>
      </c>
      <c r="BD38" s="7"/>
      <c r="BE38" s="7">
        <v>42</v>
      </c>
      <c r="BF38" s="18"/>
      <c r="BG38" s="7">
        <v>9</v>
      </c>
      <c r="BH38" s="7"/>
      <c r="BI38" s="7">
        <v>18</v>
      </c>
      <c r="BJ38" s="7"/>
      <c r="BK38" s="7">
        <v>9</v>
      </c>
      <c r="BL38" s="7"/>
      <c r="BM38" s="7">
        <v>18</v>
      </c>
      <c r="BN38" s="7"/>
      <c r="BO38" s="7">
        <v>9</v>
      </c>
      <c r="BP38" s="7"/>
      <c r="BQ38" s="7">
        <v>9</v>
      </c>
    </row>
    <row r="40" spans="1:69" x14ac:dyDescent="0.2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 spans="1:69" ht="18.75" x14ac:dyDescent="0.3">
      <c r="A41" s="195" t="s">
        <v>47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 spans="1:69" x14ac:dyDescent="0.25">
      <c r="A42" s="131">
        <v>0</v>
      </c>
      <c r="B42" s="131">
        <v>1</v>
      </c>
      <c r="C42" s="131">
        <v>2</v>
      </c>
      <c r="D42" s="131">
        <v>3</v>
      </c>
      <c r="E42" s="131">
        <v>4</v>
      </c>
      <c r="F42" s="131">
        <v>5</v>
      </c>
      <c r="G42" s="131">
        <v>6</v>
      </c>
      <c r="H42" s="131">
        <v>7</v>
      </c>
      <c r="I42" s="131">
        <v>8</v>
      </c>
      <c r="J42" s="131">
        <v>9</v>
      </c>
      <c r="K42" s="131">
        <v>10</v>
      </c>
      <c r="L42" s="131">
        <v>11</v>
      </c>
      <c r="M42" s="131">
        <v>12</v>
      </c>
      <c r="N42" s="131">
        <v>13</v>
      </c>
      <c r="O42" s="131">
        <v>14</v>
      </c>
      <c r="P42" s="131">
        <v>15</v>
      </c>
      <c r="Q42" s="131">
        <v>16</v>
      </c>
      <c r="R42" s="131">
        <v>17</v>
      </c>
      <c r="S42" s="131">
        <v>18</v>
      </c>
      <c r="T42" s="131">
        <v>19</v>
      </c>
      <c r="U42" s="131"/>
      <c r="V42" s="131"/>
      <c r="W42" s="131"/>
      <c r="X42" s="131" t="s">
        <v>34</v>
      </c>
      <c r="Y42" s="131"/>
      <c r="Z42" s="131"/>
      <c r="AP42" s="7">
        <v>18</v>
      </c>
    </row>
    <row r="43" spans="1:69" x14ac:dyDescent="0.25">
      <c r="C43" s="2" t="s">
        <v>68</v>
      </c>
      <c r="AC43" s="65"/>
      <c r="AD43" s="28">
        <v>78</v>
      </c>
      <c r="AP43" s="7"/>
    </row>
    <row r="44" spans="1:69" x14ac:dyDescent="0.25">
      <c r="A44" s="112">
        <v>1</v>
      </c>
      <c r="B44" s="112">
        <v>0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0</v>
      </c>
      <c r="I44" s="25">
        <v>0</v>
      </c>
      <c r="J44" s="25">
        <v>1</v>
      </c>
      <c r="K44" s="25">
        <v>1</v>
      </c>
      <c r="L44" s="25">
        <v>0</v>
      </c>
      <c r="M44" s="25">
        <v>1</v>
      </c>
      <c r="N44" s="25">
        <v>1</v>
      </c>
      <c r="O44" s="25">
        <v>1</v>
      </c>
      <c r="P44" s="25">
        <v>1</v>
      </c>
      <c r="Q44" s="25">
        <v>1</v>
      </c>
      <c r="R44" s="25">
        <v>0</v>
      </c>
      <c r="S44" s="25">
        <v>0</v>
      </c>
      <c r="T44" s="25">
        <v>0</v>
      </c>
      <c r="U44" s="25">
        <v>1</v>
      </c>
      <c r="X44" s="2">
        <f>SUM(A44:U44)</f>
        <v>14</v>
      </c>
      <c r="AC44" s="65">
        <v>9</v>
      </c>
      <c r="AD44" s="28">
        <v>9</v>
      </c>
    </row>
    <row r="45" spans="1:69" x14ac:dyDescent="0.25">
      <c r="C45" s="32"/>
      <c r="D45" s="32"/>
      <c r="E45" s="32"/>
      <c r="F45" s="32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05"/>
      <c r="R45" s="105"/>
      <c r="S45" s="105"/>
      <c r="T45" s="25"/>
      <c r="U45" s="25"/>
      <c r="AC45" s="65">
        <v>43</v>
      </c>
      <c r="AD45" s="28">
        <v>18</v>
      </c>
      <c r="AP45"/>
    </row>
    <row r="46" spans="1:69" x14ac:dyDescent="0.25">
      <c r="C46" s="179" t="str">
        <f>BIN2HEX(_xlfn.CONCAT(C44,D44,E44,F44))</f>
        <v>F</v>
      </c>
      <c r="D46" s="179"/>
      <c r="E46" s="179"/>
      <c r="F46" s="179"/>
      <c r="G46" s="179" t="str">
        <f>BIN2HEX(_xlfn.CONCAT(G44,H44,I44,J44))</f>
        <v>9</v>
      </c>
      <c r="H46" s="179"/>
      <c r="I46" s="179"/>
      <c r="J46" s="179"/>
      <c r="K46" s="179" t="str">
        <f>BIN2HEX(_xlfn.CONCAT(K44,L44,M44,N44))</f>
        <v>B</v>
      </c>
      <c r="L46" s="179"/>
      <c r="M46" s="179"/>
      <c r="N46" s="179"/>
      <c r="O46" s="179" t="str">
        <f>BIN2HEX(_xlfn.CONCAT(O44,P44,Q44,R44))</f>
        <v>E</v>
      </c>
      <c r="P46" s="179"/>
      <c r="Q46" s="179"/>
      <c r="R46" s="179"/>
      <c r="S46" s="25"/>
      <c r="T46" s="25"/>
      <c r="U46" s="25"/>
      <c r="AC46" s="65">
        <v>18</v>
      </c>
      <c r="AD46" s="28">
        <v>9</v>
      </c>
      <c r="AP46" s="7">
        <v>18</v>
      </c>
    </row>
    <row r="47" spans="1:69" x14ac:dyDescent="0.25">
      <c r="AC47" s="58">
        <v>43</v>
      </c>
      <c r="AD47" s="29">
        <v>25</v>
      </c>
      <c r="AP47" s="7"/>
    </row>
    <row r="48" spans="1:69" x14ac:dyDescent="0.25">
      <c r="C48" s="2" t="s">
        <v>75</v>
      </c>
    </row>
    <row r="49" spans="1:42" x14ac:dyDescent="0.25">
      <c r="A49" s="112">
        <v>1</v>
      </c>
      <c r="B49" s="112">
        <v>0</v>
      </c>
      <c r="C49" s="25">
        <v>1</v>
      </c>
      <c r="D49" s="25">
        <v>1</v>
      </c>
      <c r="E49" s="25">
        <v>1</v>
      </c>
      <c r="F49" s="25">
        <v>1</v>
      </c>
      <c r="G49" s="25">
        <v>0</v>
      </c>
      <c r="H49" s="25">
        <v>0</v>
      </c>
      <c r="I49" s="25">
        <v>0</v>
      </c>
      <c r="J49" s="25">
        <v>1</v>
      </c>
      <c r="K49" s="25">
        <v>1</v>
      </c>
      <c r="L49" s="25">
        <v>1</v>
      </c>
      <c r="M49" s="25">
        <v>0</v>
      </c>
      <c r="N49" s="25">
        <v>1</v>
      </c>
      <c r="O49" s="25">
        <v>0</v>
      </c>
      <c r="P49" s="25">
        <v>0</v>
      </c>
      <c r="Q49" s="25">
        <v>1</v>
      </c>
      <c r="R49" s="25">
        <v>0</v>
      </c>
      <c r="S49" s="25">
        <v>1</v>
      </c>
      <c r="T49" s="25">
        <v>0</v>
      </c>
      <c r="U49" s="25">
        <v>0</v>
      </c>
      <c r="V49" s="25">
        <v>0</v>
      </c>
      <c r="W49" s="25">
        <v>1</v>
      </c>
      <c r="Y49" s="2">
        <f>SUM(A49:W49)</f>
        <v>12</v>
      </c>
      <c r="AC49" s="59"/>
      <c r="AD49" s="63">
        <v>78</v>
      </c>
    </row>
    <row r="50" spans="1:42" x14ac:dyDescent="0.25">
      <c r="C50" s="32"/>
      <c r="D50" s="32"/>
      <c r="E50" s="32"/>
      <c r="F50" s="32"/>
      <c r="G50" s="136"/>
      <c r="H50" s="136"/>
      <c r="I50" s="136"/>
      <c r="J50" s="136"/>
      <c r="K50" s="105"/>
      <c r="L50" s="105"/>
      <c r="M50" s="136"/>
      <c r="N50" s="136"/>
      <c r="O50" s="136"/>
      <c r="P50" s="136"/>
      <c r="Q50" s="105"/>
      <c r="R50" s="105"/>
      <c r="S50" s="25"/>
      <c r="T50" s="25"/>
      <c r="U50" s="25"/>
      <c r="V50" s="25"/>
      <c r="W50" s="25"/>
      <c r="AC50" s="79">
        <v>9</v>
      </c>
      <c r="AD50" s="80">
        <v>9</v>
      </c>
      <c r="AP50" s="7">
        <v>18</v>
      </c>
    </row>
    <row r="51" spans="1:42" x14ac:dyDescent="0.25">
      <c r="C51" s="179" t="str">
        <f>BIN2HEX(_xlfn.CONCAT(C49,D49,E49,F49))</f>
        <v>F</v>
      </c>
      <c r="D51" s="179"/>
      <c r="E51" s="179"/>
      <c r="F51" s="179"/>
      <c r="G51" s="179" t="str">
        <f>BIN2HEX(_xlfn.CONCAT(G49,H49,I49,J49))</f>
        <v>1</v>
      </c>
      <c r="H51" s="179"/>
      <c r="I51" s="179"/>
      <c r="J51" s="179"/>
      <c r="K51" s="179" t="str">
        <f>BIN2HEX(_xlfn.CONCAT(K49,L49,M49,N49))</f>
        <v>D</v>
      </c>
      <c r="L51" s="179"/>
      <c r="M51" s="179"/>
      <c r="N51" s="179"/>
      <c r="O51" s="179" t="str">
        <f>BIN2HEX(_xlfn.CONCAT(O49,P49,Q49,R49))</f>
        <v>2</v>
      </c>
      <c r="P51" s="179"/>
      <c r="Q51" s="179"/>
      <c r="R51" s="179"/>
      <c r="S51" s="179" t="str">
        <f>BIN2HEX(_xlfn.CONCAT(S49,T49,U49,V49))</f>
        <v>8</v>
      </c>
      <c r="T51" s="179"/>
      <c r="U51" s="179"/>
      <c r="V51" s="179"/>
      <c r="W51" s="25"/>
      <c r="AC51" s="79">
        <v>34</v>
      </c>
      <c r="AD51" s="80">
        <v>25</v>
      </c>
      <c r="AP51" s="7"/>
    </row>
    <row r="52" spans="1:42" x14ac:dyDescent="0.25">
      <c r="AC52" s="59">
        <v>25</v>
      </c>
      <c r="AD52" s="63">
        <v>9</v>
      </c>
    </row>
    <row r="53" spans="1:42" x14ac:dyDescent="0.25">
      <c r="AC53" s="59">
        <v>9</v>
      </c>
      <c r="AD53" s="63">
        <v>18</v>
      </c>
    </row>
    <row r="54" spans="1:42" x14ac:dyDescent="0.25">
      <c r="C54" s="2" t="s">
        <v>76</v>
      </c>
      <c r="AC54" s="32">
        <v>9</v>
      </c>
      <c r="AD54" s="78">
        <v>9</v>
      </c>
      <c r="AP54" s="7">
        <v>18</v>
      </c>
    </row>
    <row r="55" spans="1:42" x14ac:dyDescent="0.25">
      <c r="A55" s="112"/>
      <c r="B55" s="112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AC55" s="32">
        <v>9</v>
      </c>
      <c r="AD55" s="78">
        <v>25</v>
      </c>
    </row>
    <row r="56" spans="1:42" x14ac:dyDescent="0.25">
      <c r="C56" s="32"/>
      <c r="D56" s="32"/>
      <c r="E56" s="32"/>
      <c r="F56" s="32"/>
      <c r="G56" s="136"/>
      <c r="H56" s="136"/>
      <c r="I56" s="136"/>
      <c r="J56" s="136"/>
      <c r="K56" s="105"/>
      <c r="L56" s="105"/>
      <c r="M56" s="136"/>
      <c r="N56" s="136"/>
      <c r="O56" s="136"/>
      <c r="P56" s="136"/>
      <c r="Q56" s="25"/>
      <c r="R56" s="105"/>
      <c r="S56" s="105"/>
      <c r="T56" s="105"/>
    </row>
    <row r="57" spans="1:42" x14ac:dyDescent="0.25">
      <c r="C57" s="179" t="str">
        <f>BIN2HEX(_xlfn.CONCAT(C55,D55,E55,F55))</f>
        <v>0</v>
      </c>
      <c r="D57" s="179"/>
      <c r="E57" s="179"/>
      <c r="F57" s="179"/>
      <c r="G57" s="179" t="str">
        <f>BIN2HEX(_xlfn.CONCAT(G55,H55,I55,J55))</f>
        <v>0</v>
      </c>
      <c r="H57" s="179"/>
      <c r="I57" s="179"/>
      <c r="J57" s="179"/>
      <c r="K57" s="133"/>
      <c r="L57" s="134"/>
      <c r="M57" s="179" t="str">
        <f>BIN2HEX(_xlfn.CONCAT(M55,N55,O55,P55))</f>
        <v>0</v>
      </c>
      <c r="N57" s="179"/>
      <c r="O57" s="179"/>
      <c r="P57" s="179"/>
      <c r="Q57" s="25"/>
      <c r="R57" s="25"/>
      <c r="S57" s="25"/>
      <c r="T57" s="25"/>
    </row>
    <row r="60" spans="1:42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 spans="1:42" ht="18.75" x14ac:dyDescent="0.3">
      <c r="A61" s="195" t="s">
        <v>48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</row>
    <row r="62" spans="1:42" x14ac:dyDescent="0.25">
      <c r="A62" s="131">
        <v>0</v>
      </c>
      <c r="B62" s="131">
        <v>1</v>
      </c>
      <c r="C62" s="131">
        <v>2</v>
      </c>
      <c r="D62" s="131">
        <v>3</v>
      </c>
      <c r="E62" s="131">
        <v>4</v>
      </c>
      <c r="F62" s="131">
        <v>5</v>
      </c>
      <c r="G62" s="131">
        <v>6</v>
      </c>
      <c r="H62" s="131">
        <v>7</v>
      </c>
      <c r="I62" s="131">
        <v>8</v>
      </c>
      <c r="J62" s="131">
        <v>9</v>
      </c>
      <c r="K62" s="131">
        <v>10</v>
      </c>
      <c r="L62" s="131">
        <v>11</v>
      </c>
      <c r="M62" s="131">
        <v>12</v>
      </c>
      <c r="N62" s="131">
        <v>13</v>
      </c>
      <c r="O62" s="131">
        <v>14</v>
      </c>
      <c r="P62" s="131">
        <v>15</v>
      </c>
      <c r="Q62" s="131">
        <v>16</v>
      </c>
      <c r="R62" s="131">
        <v>17</v>
      </c>
      <c r="S62" s="131">
        <v>18</v>
      </c>
      <c r="T62" s="131">
        <v>19</v>
      </c>
      <c r="U62" s="131"/>
      <c r="V62" s="131" t="s">
        <v>34</v>
      </c>
      <c r="W62" s="131"/>
      <c r="X62" s="131"/>
      <c r="Y62" s="131"/>
      <c r="Z62" s="131"/>
      <c r="AD62" s="65"/>
      <c r="AE62" s="28">
        <v>78</v>
      </c>
    </row>
    <row r="63" spans="1:42" x14ac:dyDescent="0.25">
      <c r="C63" s="2" t="s">
        <v>68</v>
      </c>
      <c r="AD63" s="65">
        <v>9</v>
      </c>
      <c r="AE63" s="28">
        <v>9</v>
      </c>
    </row>
    <row r="64" spans="1:42" x14ac:dyDescent="0.25">
      <c r="A64" s="112">
        <v>1</v>
      </c>
      <c r="B64" s="112">
        <v>0</v>
      </c>
      <c r="D64" s="25">
        <v>1</v>
      </c>
      <c r="E64" s="25">
        <v>0</v>
      </c>
      <c r="F64" s="25">
        <v>1</v>
      </c>
      <c r="G64" s="25">
        <v>0</v>
      </c>
      <c r="H64" s="25">
        <v>1</v>
      </c>
      <c r="I64" s="25">
        <v>1</v>
      </c>
      <c r="J64" s="25">
        <v>0</v>
      </c>
      <c r="K64" s="25">
        <v>1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1</v>
      </c>
      <c r="R64" s="25">
        <v>0</v>
      </c>
      <c r="S64" s="25">
        <v>1</v>
      </c>
      <c r="V64" s="25">
        <f>SUM(A64:S64)</f>
        <v>9</v>
      </c>
      <c r="AD64" s="65">
        <v>9</v>
      </c>
      <c r="AE64" s="28">
        <v>9</v>
      </c>
    </row>
    <row r="65" spans="1:31" x14ac:dyDescent="0.25">
      <c r="C65" s="32"/>
      <c r="D65" s="32"/>
      <c r="E65" s="32"/>
      <c r="F65" s="32"/>
      <c r="G65" s="136"/>
      <c r="H65" s="136"/>
      <c r="I65" s="136"/>
      <c r="J65" s="136"/>
      <c r="K65" s="105"/>
      <c r="L65" s="105"/>
      <c r="M65" s="136"/>
      <c r="N65" s="136"/>
      <c r="O65" s="136"/>
      <c r="P65" s="136"/>
      <c r="Q65" s="105"/>
      <c r="R65" s="105"/>
      <c r="S65" s="25"/>
      <c r="AD65" s="65">
        <v>9</v>
      </c>
      <c r="AE65" s="28">
        <v>9</v>
      </c>
    </row>
    <row r="66" spans="1:31" x14ac:dyDescent="0.25">
      <c r="C66" s="179" t="str">
        <f>BIN2HEX(_xlfn.CONCAT(D64,E64,F64,G64))</f>
        <v>A</v>
      </c>
      <c r="D66" s="179"/>
      <c r="E66" s="179"/>
      <c r="F66" s="179"/>
      <c r="G66" s="179" t="str">
        <f>BIN2HEX(_xlfn.CONCAT(H64,I64,J64,K64))</f>
        <v>D</v>
      </c>
      <c r="H66" s="179"/>
      <c r="I66" s="179"/>
      <c r="J66" s="179"/>
      <c r="K66" s="133"/>
      <c r="L66" s="134"/>
      <c r="M66" s="92"/>
      <c r="N66" s="92"/>
      <c r="O66" s="92"/>
      <c r="P66" s="92"/>
      <c r="Q66" s="25"/>
      <c r="R66" s="25"/>
      <c r="S66" s="25"/>
      <c r="AD66" s="65">
        <v>18</v>
      </c>
      <c r="AE66" s="28">
        <v>9</v>
      </c>
    </row>
    <row r="67" spans="1:31" x14ac:dyDescent="0.25">
      <c r="AD67" s="65">
        <v>9</v>
      </c>
      <c r="AE67" s="28">
        <v>25</v>
      </c>
    </row>
    <row r="68" spans="1:31" x14ac:dyDescent="0.25">
      <c r="C68" s="2" t="s">
        <v>75</v>
      </c>
      <c r="AD68" s="65">
        <v>9</v>
      </c>
      <c r="AE68" s="28">
        <v>9</v>
      </c>
    </row>
    <row r="69" spans="1:31" x14ac:dyDescent="0.25">
      <c r="A69" s="112">
        <v>1</v>
      </c>
      <c r="B69" s="112">
        <v>0</v>
      </c>
      <c r="C69" s="25">
        <v>0</v>
      </c>
      <c r="D69" s="25">
        <v>1</v>
      </c>
      <c r="E69" s="25">
        <v>0</v>
      </c>
      <c r="F69" s="25">
        <v>1</v>
      </c>
      <c r="G69" s="25">
        <v>1</v>
      </c>
      <c r="H69" s="25">
        <v>1</v>
      </c>
      <c r="I69" s="25">
        <v>1</v>
      </c>
      <c r="J69" s="25">
        <v>0</v>
      </c>
      <c r="K69" s="25">
        <v>1</v>
      </c>
      <c r="L69" s="25">
        <v>0</v>
      </c>
      <c r="M69" s="25">
        <v>0</v>
      </c>
      <c r="N69" s="25">
        <v>1</v>
      </c>
      <c r="O69" s="25">
        <v>0</v>
      </c>
      <c r="P69" s="25">
        <v>0</v>
      </c>
      <c r="Q69" s="25">
        <v>0</v>
      </c>
      <c r="R69" s="25">
        <v>1</v>
      </c>
      <c r="V69" s="25">
        <f>SUM(A69:R69)</f>
        <v>9</v>
      </c>
      <c r="AD69" s="49">
        <v>9</v>
      </c>
      <c r="AE69" s="25">
        <v>9</v>
      </c>
    </row>
    <row r="70" spans="1:31" x14ac:dyDescent="0.25">
      <c r="C70" s="32"/>
      <c r="D70" s="32"/>
      <c r="E70" s="32"/>
      <c r="F70" s="32"/>
      <c r="G70" s="136"/>
      <c r="H70" s="136"/>
      <c r="I70" s="136"/>
      <c r="J70" s="136"/>
      <c r="K70" s="105"/>
      <c r="L70" s="105"/>
      <c r="M70" s="136"/>
      <c r="N70" s="136"/>
      <c r="O70" s="136"/>
      <c r="P70" s="136"/>
      <c r="Q70" s="105"/>
      <c r="R70" s="105"/>
      <c r="S70" s="25"/>
    </row>
    <row r="71" spans="1:31" x14ac:dyDescent="0.25">
      <c r="C71" s="179" t="str">
        <f>BIN2HEX(_xlfn.CONCAT(C69,D69,E69,F69))</f>
        <v>5</v>
      </c>
      <c r="D71" s="179"/>
      <c r="E71" s="179"/>
      <c r="F71" s="179"/>
      <c r="G71" s="179" t="str">
        <f>BIN2HEX(_xlfn.CONCAT(G69,H69,I69,J69))</f>
        <v>E</v>
      </c>
      <c r="H71" s="179"/>
      <c r="I71" s="179"/>
      <c r="J71" s="179"/>
      <c r="K71" s="133"/>
      <c r="L71" s="134"/>
      <c r="M71" s="92"/>
      <c r="N71" s="92"/>
      <c r="O71" s="92"/>
      <c r="P71" s="92"/>
      <c r="Q71" s="25"/>
      <c r="R71" s="25"/>
      <c r="S71" s="25"/>
      <c r="AD71" s="59"/>
      <c r="AE71" s="63">
        <v>78</v>
      </c>
    </row>
    <row r="72" spans="1:31" x14ac:dyDescent="0.25">
      <c r="AD72" s="59">
        <v>9</v>
      </c>
      <c r="AE72" s="63">
        <v>18</v>
      </c>
    </row>
    <row r="73" spans="1:31" x14ac:dyDescent="0.25">
      <c r="AD73" s="79">
        <v>9</v>
      </c>
      <c r="AE73" s="80">
        <v>9</v>
      </c>
    </row>
    <row r="74" spans="1:31" x14ac:dyDescent="0.25">
      <c r="C74" s="2" t="s">
        <v>76</v>
      </c>
      <c r="AD74" s="59">
        <v>34</v>
      </c>
      <c r="AE74" s="63">
        <v>9</v>
      </c>
    </row>
    <row r="75" spans="1:31" x14ac:dyDescent="0.25">
      <c r="A75" s="112"/>
      <c r="B75" s="112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AD75" s="59">
        <v>9</v>
      </c>
      <c r="AE75" s="63">
        <v>18</v>
      </c>
    </row>
    <row r="76" spans="1:31" ht="15.75" thickBot="1" x14ac:dyDescent="0.3">
      <c r="C76" s="32"/>
      <c r="D76" s="32"/>
      <c r="E76" s="32"/>
      <c r="F76" s="32"/>
      <c r="G76" s="136"/>
      <c r="H76" s="136"/>
      <c r="I76" s="136"/>
      <c r="J76" s="136"/>
      <c r="K76" s="105"/>
      <c r="L76" s="105"/>
      <c r="M76" s="136"/>
      <c r="N76" s="136"/>
      <c r="O76" s="136"/>
      <c r="P76" s="136"/>
      <c r="Q76" s="25"/>
      <c r="R76" s="105"/>
      <c r="S76" s="105"/>
      <c r="T76" s="105"/>
      <c r="AD76" s="83">
        <v>9</v>
      </c>
      <c r="AE76" s="84">
        <v>25</v>
      </c>
    </row>
    <row r="77" spans="1:31" x14ac:dyDescent="0.25">
      <c r="C77" s="179" t="str">
        <f>BIN2HEX(_xlfn.CONCAT(C75,D75,E75,F75))</f>
        <v>0</v>
      </c>
      <c r="D77" s="179"/>
      <c r="E77" s="179"/>
      <c r="F77" s="179"/>
      <c r="G77" s="179" t="str">
        <f>BIN2HEX(_xlfn.CONCAT(G75,H75,I75,J75))</f>
        <v>0</v>
      </c>
      <c r="H77" s="179"/>
      <c r="I77" s="179"/>
      <c r="J77" s="179"/>
      <c r="K77" s="133"/>
      <c r="L77" s="134"/>
      <c r="M77" s="179" t="str">
        <f>BIN2HEX(_xlfn.CONCAT(M75,N75,O75,P75))</f>
        <v>0</v>
      </c>
      <c r="N77" s="179"/>
      <c r="O77" s="179"/>
      <c r="P77" s="179"/>
      <c r="Q77" s="25"/>
      <c r="R77" s="25"/>
      <c r="S77" s="25"/>
      <c r="T77" s="25"/>
    </row>
    <row r="80" spans="1:31" x14ac:dyDescent="0.25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</sheetData>
  <mergeCells count="80">
    <mergeCell ref="A1:Z1"/>
    <mergeCell ref="A21:Z21"/>
    <mergeCell ref="C26:F26"/>
    <mergeCell ref="G26:J26"/>
    <mergeCell ref="C31:F31"/>
    <mergeCell ref="G31:J31"/>
    <mergeCell ref="C17:F17"/>
    <mergeCell ref="G17:J17"/>
    <mergeCell ref="G6:J6"/>
    <mergeCell ref="C6:F6"/>
    <mergeCell ref="C11:F11"/>
    <mergeCell ref="G11:J11"/>
    <mergeCell ref="M57:P57"/>
    <mergeCell ref="K51:N51"/>
    <mergeCell ref="O51:R51"/>
    <mergeCell ref="C37:F37"/>
    <mergeCell ref="G37:J37"/>
    <mergeCell ref="M37:P37"/>
    <mergeCell ref="A41:Z41"/>
    <mergeCell ref="C46:F46"/>
    <mergeCell ref="G46:J46"/>
    <mergeCell ref="O46:R46"/>
    <mergeCell ref="C77:F77"/>
    <mergeCell ref="G77:J77"/>
    <mergeCell ref="M77:P77"/>
    <mergeCell ref="AL14:AL16"/>
    <mergeCell ref="K26:N26"/>
    <mergeCell ref="K31:N31"/>
    <mergeCell ref="K46:N46"/>
    <mergeCell ref="A61:Z61"/>
    <mergeCell ref="C66:F66"/>
    <mergeCell ref="G66:J66"/>
    <mergeCell ref="C71:F71"/>
    <mergeCell ref="G71:J71"/>
    <mergeCell ref="C51:F51"/>
    <mergeCell ref="G51:J51"/>
    <mergeCell ref="C57:F57"/>
    <mergeCell ref="G57:J57"/>
    <mergeCell ref="K6:N6"/>
    <mergeCell ref="K11:N11"/>
    <mergeCell ref="K17:N17"/>
    <mergeCell ref="O17:R17"/>
    <mergeCell ref="O6:Q6"/>
    <mergeCell ref="S51:V51"/>
    <mergeCell ref="O26:R26"/>
    <mergeCell ref="AV2:BF2"/>
    <mergeCell ref="AV4:BF4"/>
    <mergeCell ref="AV6:BF6"/>
    <mergeCell ref="AV8:BF8"/>
    <mergeCell ref="AV10:BF10"/>
    <mergeCell ref="CD3:CG3"/>
    <mergeCell ref="CH3:CK3"/>
    <mergeCell ref="CD11:CG11"/>
    <mergeCell ref="CH11:CK11"/>
    <mergeCell ref="CH7:CK7"/>
    <mergeCell ref="CN3:CQ3"/>
    <mergeCell ref="CR3:CU3"/>
    <mergeCell ref="BX1:BZ1"/>
    <mergeCell ref="CA1:CC1"/>
    <mergeCell ref="BX2:BZ2"/>
    <mergeCell ref="CA2:CC2"/>
    <mergeCell ref="BN3:BP3"/>
    <mergeCell ref="BQ3:BS3"/>
    <mergeCell ref="BN8:BP8"/>
    <mergeCell ref="BQ8:BS8"/>
    <mergeCell ref="BN4:BP4"/>
    <mergeCell ref="BQ4:BS4"/>
    <mergeCell ref="CD19:CG19"/>
    <mergeCell ref="CH19:CK19"/>
    <mergeCell ref="CN19:CQ19"/>
    <mergeCell ref="CR19:CU19"/>
    <mergeCell ref="CR7:CU7"/>
    <mergeCell ref="CN11:CQ11"/>
    <mergeCell ref="CR11:CU11"/>
    <mergeCell ref="CD15:CG15"/>
    <mergeCell ref="CH15:CK15"/>
    <mergeCell ref="CN15:CQ15"/>
    <mergeCell ref="CR15:CU15"/>
    <mergeCell ref="CD7:CG7"/>
    <mergeCell ref="CN7:CQ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Log_sinT_HL</vt:lpstr>
      <vt:lpstr>Log_HL</vt:lpstr>
      <vt:lpstr>Entrada LO</vt:lpstr>
      <vt:lpstr>Leer string</vt:lpstr>
      <vt:lpstr>Salida string (LM3085)</vt:lpstr>
      <vt:lpstr>Analisis de ID tarjeta</vt:lpstr>
      <vt:lpstr>Tramas controlador</vt:lpstr>
      <vt:lpstr>Bit stop</vt:lpstr>
      <vt:lpstr>Fin de trama</vt:lpstr>
      <vt:lpstr>Calculo de fin de trama</vt:lpstr>
      <vt:lpstr>Nuevo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 Bautista</cp:lastModifiedBy>
  <dcterms:created xsi:type="dcterms:W3CDTF">2015-06-05T18:19:34Z</dcterms:created>
  <dcterms:modified xsi:type="dcterms:W3CDTF">2023-01-25T16:52:07Z</dcterms:modified>
</cp:coreProperties>
</file>