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ristina\Documents\Studium\2020_21WiSe\My Journal Project\ReplicationLing\"/>
    </mc:Choice>
  </mc:AlternateContent>
  <bookViews>
    <workbookView xWindow="0" yWindow="0" windowWidth="14328" windowHeight="7056"/>
  </bookViews>
  <sheets>
    <sheet name="Tabelle1" sheetId="1" r:id="rId1"/>
  </sheets>
  <definedNames>
    <definedName name="_xlnm.Print_Titles" localSheetId="0">Tabelle1!$1:$1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F9" i="1" l="1"/>
  <c r="AF32" i="1"/>
  <c r="AF33" i="1"/>
  <c r="AF34" i="1"/>
  <c r="AF35" i="1"/>
  <c r="AF36" i="1"/>
  <c r="AF37" i="1"/>
  <c r="T43" i="1" l="1"/>
  <c r="T35" i="1"/>
  <c r="T34" i="1"/>
  <c r="T27" i="1"/>
  <c r="T26" i="1"/>
  <c r="T23" i="1"/>
  <c r="T21" i="1"/>
  <c r="T20" i="1"/>
  <c r="T17" i="1"/>
  <c r="T15" i="1"/>
  <c r="T10" i="1"/>
  <c r="T4" i="1"/>
  <c r="T3" i="1"/>
  <c r="AG2" i="1" l="1"/>
  <c r="AG3"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D30" i="1" l="1"/>
  <c r="AF30" i="1" l="1"/>
  <c r="AD31" i="1"/>
  <c r="AF31" i="1" s="1"/>
  <c r="AD32" i="1"/>
  <c r="AD33" i="1"/>
  <c r="AD34" i="1"/>
  <c r="AD35" i="1"/>
  <c r="AD36" i="1"/>
  <c r="AD37" i="1"/>
  <c r="AD38" i="1"/>
  <c r="AF38" i="1" s="1"/>
  <c r="AD39" i="1"/>
  <c r="AF39" i="1" s="1"/>
  <c r="AD40" i="1"/>
  <c r="AF40" i="1" s="1"/>
  <c r="AD41" i="1"/>
  <c r="AF41" i="1" s="1"/>
  <c r="AD42" i="1"/>
  <c r="AF42" i="1" s="1"/>
  <c r="AD43" i="1"/>
  <c r="AF43" i="1" s="1"/>
  <c r="W30" i="1"/>
  <c r="W31" i="1"/>
  <c r="W32" i="1"/>
  <c r="W33" i="1"/>
  <c r="W34" i="1"/>
  <c r="W35" i="1"/>
  <c r="W36" i="1"/>
  <c r="W37" i="1"/>
  <c r="W38" i="1"/>
  <c r="W39" i="1"/>
  <c r="W40" i="1"/>
  <c r="W41" i="1"/>
  <c r="W42" i="1"/>
  <c r="W43" i="1"/>
  <c r="W22" i="1" l="1"/>
  <c r="AD22" i="1"/>
  <c r="AF22" i="1" s="1"/>
  <c r="AD9" i="1" l="1"/>
  <c r="AD10" i="1"/>
  <c r="AF10" i="1" s="1"/>
  <c r="AD11" i="1"/>
  <c r="AF11" i="1" s="1"/>
  <c r="AD12" i="1"/>
  <c r="AF12" i="1" s="1"/>
  <c r="AD13" i="1"/>
  <c r="AF13" i="1" s="1"/>
  <c r="AD14" i="1"/>
  <c r="AF14" i="1" s="1"/>
  <c r="AD15" i="1"/>
  <c r="AF15" i="1" s="1"/>
  <c r="AD16" i="1"/>
  <c r="AF16" i="1" s="1"/>
  <c r="AD17" i="1"/>
  <c r="AF17" i="1" s="1"/>
  <c r="AD18" i="1"/>
  <c r="AF18" i="1" s="1"/>
  <c r="AD19" i="1"/>
  <c r="AF19" i="1" s="1"/>
  <c r="AD20" i="1"/>
  <c r="AF20" i="1" s="1"/>
  <c r="AD21" i="1"/>
  <c r="AF21" i="1" s="1"/>
  <c r="AD23" i="1"/>
  <c r="AF23" i="1" s="1"/>
  <c r="AD24" i="1"/>
  <c r="AF24" i="1" s="1"/>
  <c r="AD25" i="1"/>
  <c r="AF25" i="1" s="1"/>
  <c r="AD26" i="1"/>
  <c r="AF26" i="1" s="1"/>
  <c r="AD27" i="1"/>
  <c r="AF27" i="1" s="1"/>
  <c r="AD28" i="1"/>
  <c r="AF28" i="1" s="1"/>
  <c r="AD29" i="1"/>
  <c r="AF29" i="1" s="1"/>
  <c r="W12" i="1"/>
  <c r="W13" i="1"/>
  <c r="W14" i="1"/>
  <c r="W15" i="1"/>
  <c r="W16" i="1"/>
  <c r="W17" i="1"/>
  <c r="W18" i="1"/>
  <c r="W19" i="1"/>
  <c r="W20" i="1"/>
  <c r="W21" i="1"/>
  <c r="W23" i="1"/>
  <c r="W24" i="1"/>
  <c r="W25" i="1"/>
  <c r="W26" i="1"/>
  <c r="W27" i="1"/>
  <c r="W28" i="1"/>
  <c r="W29" i="1"/>
  <c r="W10" i="1"/>
  <c r="W11" i="1"/>
  <c r="W9" i="1"/>
  <c r="AD2" i="1" l="1"/>
  <c r="AF2" i="1" s="1"/>
  <c r="AD3" i="1"/>
  <c r="AF3" i="1" s="1"/>
  <c r="AD4" i="1"/>
  <c r="AF4" i="1" s="1"/>
  <c r="AD5" i="1"/>
  <c r="AF5" i="1" s="1"/>
  <c r="AD6" i="1"/>
  <c r="AF6" i="1" s="1"/>
  <c r="AD7" i="1"/>
  <c r="AF7" i="1" s="1"/>
  <c r="AD8" i="1"/>
  <c r="AF8" i="1" s="1"/>
  <c r="W7" i="1"/>
  <c r="W8" i="1"/>
  <c r="W2" i="1"/>
  <c r="W3" i="1"/>
  <c r="W4" i="1"/>
  <c r="W5" i="1"/>
  <c r="W6" i="1"/>
</calcChain>
</file>

<file path=xl/comments1.xml><?xml version="1.0" encoding="utf-8"?>
<comments xmlns="http://schemas.openxmlformats.org/spreadsheetml/2006/main">
  <authors>
    <author>Kristina Kobrock</author>
    <author>Kristina</author>
  </authors>
  <commentList>
    <comment ref="O1" authorId="0" shapeId="0">
      <text>
        <r>
          <rPr>
            <b/>
            <sz val="9"/>
            <color indexed="81"/>
            <rFont val="Segoe UI"/>
            <charset val="1"/>
          </rPr>
          <t>Kristina Kobrock:</t>
        </r>
        <r>
          <rPr>
            <sz val="9"/>
            <color indexed="81"/>
            <rFont val="Segoe UI"/>
            <charset val="1"/>
          </rPr>
          <t xml:space="preserve">
to double-check whether our search-term operationalization worked</t>
        </r>
      </text>
    </comment>
    <comment ref="X1" authorId="0" shapeId="0">
      <text>
        <r>
          <rPr>
            <b/>
            <sz val="9"/>
            <color indexed="81"/>
            <rFont val="Segoe UI"/>
            <charset val="1"/>
          </rPr>
          <t>Kristina Kobrock:</t>
        </r>
        <r>
          <rPr>
            <sz val="9"/>
            <color indexed="81"/>
            <rFont val="Segoe UI"/>
            <charset val="1"/>
          </rPr>
          <t xml:space="preserve">
types of explicit change:
*experimental paradigm
*sample
*material/set-up
*measurement
*manipulation
*control</t>
        </r>
      </text>
    </comment>
    <comment ref="AD1" authorId="0" shapeId="0">
      <text>
        <r>
          <rPr>
            <b/>
            <sz val="9"/>
            <color indexed="81"/>
            <rFont val="Segoe UI"/>
            <charset val="1"/>
          </rPr>
          <t>Kristina Kobrock:</t>
        </r>
        <r>
          <rPr>
            <sz val="9"/>
            <color indexed="81"/>
            <rFont val="Segoe UI"/>
            <charset val="1"/>
          </rPr>
          <t xml:space="preserve">
direct (0 change)
partial (1 change)
conceptual (2 or more changes)</t>
        </r>
      </text>
    </comment>
    <comment ref="S2" authorId="1" shapeId="0">
      <text>
        <r>
          <rPr>
            <b/>
            <sz val="9"/>
            <color indexed="81"/>
            <rFont val="Segoe UI"/>
            <charset val="1"/>
          </rPr>
          <t>Kristina:</t>
        </r>
        <r>
          <rPr>
            <sz val="9"/>
            <color indexed="81"/>
            <rFont val="Segoe UI"/>
            <charset val="1"/>
          </rPr>
          <t xml:space="preserve">
first study mentioned</t>
        </r>
      </text>
    </comment>
    <comment ref="Z2" authorId="1" shapeId="0">
      <text>
        <r>
          <rPr>
            <b/>
            <sz val="9"/>
            <color indexed="81"/>
            <rFont val="Segoe UI"/>
            <charset val="1"/>
          </rPr>
          <t>Kristina:</t>
        </r>
        <r>
          <rPr>
            <sz val="9"/>
            <color indexed="81"/>
            <rFont val="Segoe UI"/>
            <charset val="1"/>
          </rPr>
          <t xml:space="preserve">
targets are presented in spoken (&amp; written) form rather than in written form (only)</t>
        </r>
      </text>
    </comment>
    <comment ref="Z5" authorId="1" shapeId="0">
      <text>
        <r>
          <rPr>
            <b/>
            <sz val="9"/>
            <color indexed="81"/>
            <rFont val="Segoe UI"/>
            <charset val="1"/>
          </rPr>
          <t>Kristina:</t>
        </r>
        <r>
          <rPr>
            <sz val="9"/>
            <color indexed="81"/>
            <rFont val="Segoe UI"/>
            <charset val="1"/>
          </rPr>
          <t xml:space="preserve">
materials must have been changed due to language change</t>
        </r>
      </text>
    </comment>
    <comment ref="Z6" authorId="1" shapeId="0">
      <text>
        <r>
          <rPr>
            <b/>
            <sz val="9"/>
            <color indexed="81"/>
            <rFont val="Segoe UI"/>
            <charset val="1"/>
          </rPr>
          <t>Kristina:</t>
        </r>
        <r>
          <rPr>
            <sz val="9"/>
            <color indexed="81"/>
            <rFont val="Segoe UI"/>
            <charset val="1"/>
          </rPr>
          <t xml:space="preserve">
due to (partial) unavailbaility of materials</t>
        </r>
      </text>
    </comment>
  </commentList>
</comments>
</file>

<file path=xl/sharedStrings.xml><?xml version="1.0" encoding="utf-8"?>
<sst xmlns="http://schemas.openxmlformats.org/spreadsheetml/2006/main" count="473" uniqueCount="295">
  <si>
    <t>Replication?</t>
  </si>
  <si>
    <t>type of replication</t>
  </si>
  <si>
    <t>if direct, check for success</t>
  </si>
  <si>
    <t>Journal</t>
  </si>
  <si>
    <t>citation count of replication</t>
  </si>
  <si>
    <t>citation of initial study</t>
  </si>
  <si>
    <t>years between initial and replication study</t>
  </si>
  <si>
    <t>author overlap</t>
  </si>
  <si>
    <t>Open Access (article)</t>
  </si>
  <si>
    <t>year of initial study</t>
  </si>
  <si>
    <t>language under investigation</t>
  </si>
  <si>
    <t>English</t>
  </si>
  <si>
    <t>experimental?</t>
  </si>
  <si>
    <t>comments</t>
  </si>
  <si>
    <t>sample</t>
  </si>
  <si>
    <t>experimental paradigm</t>
  </si>
  <si>
    <t>materials/set-up</t>
  </si>
  <si>
    <t>measurement (dependent variable)</t>
  </si>
  <si>
    <t>manipulation (independent variable)</t>
  </si>
  <si>
    <t>control</t>
  </si>
  <si>
    <t>Author</t>
  </si>
  <si>
    <t>Title</t>
  </si>
  <si>
    <t>Abstract</t>
  </si>
  <si>
    <t/>
  </si>
  <si>
    <t>LANGUAGE AND COGNITIVE PROCESSES</t>
  </si>
  <si>
    <t>BRADLEY, DC; SANCHEZCASAS, RM; GARCIAALBEA, JE</t>
  </si>
  <si>
    <t>THE STATUS OF THE SYLLABLE IN THE PERCEPTION OF SPANISH AND ENGLISH</t>
  </si>
  <si>
    <t>A series of monitoring studies is reported, in replication of the cross-language research of Cutler, Mehler, Norris and Segui (1983; 1986), which found evidence of language-specific perceptual routines. Monolingual speakers of Spanish and English detected CV and CVC target sequences in native and non-native materials. The replication succeeded only in the case of Spanish speakers and Spanish materials, where a cross-over interaction of target (CV vs CVC sequences) and carrier types (CV- vs CVC-syllabified words) gave evidence of a sensitivity to the input's syllabification; no such pattern emerged for Spanish speakers and English materials, nor for English speakers and materials in either language. For English speakers, the consistent finding was for faster performance with CVC targets, regardless of the structure of the carrier word. Whether or not this is to be interpreted as evidence of syllabified input representations is not clear. Analyses of English syllabification that are alternatives to that adopted by Cutler et al. exist, to weaken the original contrast drawn between syllable-favouring and syllable-disfavouring languages. A final experiment examines monitoring performance in Spanish speakers who have become bilingual as a consequence of emigration to an English-speaking country; these subjects showed no syllable sensitivity for Spanish language materials. We speculate that factors outside the perceptual system may determine the basis on which responses are made in the monitoring task, and therefore conclude that the case for language specificity in perceptual routines has yet to be made.</t>
  </si>
  <si>
    <t>CARREIRAS, M; GERNSBACHER, MA</t>
  </si>
  <si>
    <t>COMPREHENDING CONCEPTUAL ANAPHORS IN SPANISH</t>
  </si>
  <si>
    <t>This paper examines the mechanisms involved in the assignment of an antecedent to an anaphoric element. In general, pronouns must match their antecedents at least with respect to number and gender. Sensitivity to such constraints has been shown in several experiments. But Gernsbacher (1991) has also shown that people have no difficulty comprehending a plural pronoun with an antecedent that is grammatically singular but conceptually plural. In the first three experiments, we tested whether such a conceptual effect was preserved with zero anaphors in Spanish. (The typical omission of pronouns in subject position in Spanish.) Verbs in a second clause were marked with plural or singular endings. Plural verbs were rated more natural than singular verbs when they followed three types of singular but conceptually plural antecedents (Experiment 1). Clauses containing plural verbs were read faster when they followed one type of singular but conceptually plural antecedents, i.e. collective sets (Experiments 2 and 3). In fact, clauses containing plural verbs were read equally fast when they followed literally singular collective sets or explicitly group nouns. Using pronominal anaphors, these reading time effects were replicated and extended to sentences that contained generic types as antecedents (Experiment 4). The results are discussed in terms of the use of information during the comprehension of anaphors.</t>
  </si>
  <si>
    <t>Conrad, M; Jacobs, A</t>
  </si>
  <si>
    <t>Replicating syllable frequency effects in Spanish in German: One more challenge to computational models of visual word recognition</t>
  </si>
  <si>
    <t>Two experiments tested the role of syllable frequency in word recognition, recently suggested in Spanish, in another shallow orthography, German. Like in Spanish, word recognition performance was inhibited in a lexical decision and a perceptual identification task when the first syllable of a word was of high frequency. Given this replication of the inhibitory effect of syllable frequency in a second language, we discuss the issue whether and how computational models of word recognition would have to represent a word's syllabic structure in order to accurately describe processing of polysyllabic words.</t>
  </si>
  <si>
    <t>Grosjean, F; Hirt, C</t>
  </si>
  <si>
    <t>Using prosody to predict the end of sentences in English and French: Normal and brain-damaged subjects</t>
  </si>
  <si>
    <t>In an earlier study (Grosjean, 1983), it was found that listeners of English were surprisingly accurate at predicting the temporal end of a sentence when only given the part up to the ''potentially last word'', that is a noun before an optional prepositional phrase of varying lengths. The present study investigated this phenomenon in four experiments. The first two experiments examined the prediction capabilities of listeners when presented with the whole sentence in segments of increasing duration and when presented with the potentially last word only. The results indicate that to be able to use prosody to predict the end of sentences correctly, subjects must have reached a point in the sentence where neither syntax nor semantics can contribute to the prediction process. The third experiment investigated whether the results obtained with English can be replicated in French, a language with a very different prosodic structure. It was found that unlike their English counterparts, French listeners were unable to differentiate between sentences that continued, although they could tell if a sentence ended or not. Finally, the fourth experiment examined whether left and right hemisphere brain-damaged (LHD, RHD) patients are equally proficient at estimating the length of a sentence. LHD patients behaved like their controls, but RHD patients experienced great difficulty doing the task. This confirms that sentence prosody may well involve the right hemisphere, especially when no other type of linguistic processing is involved. The extension of these studies to other types of linguistic material and to other languages is discussed, as is the on-line use of prediction in language processing.</t>
  </si>
  <si>
    <t>Jonsson, Martin L.; Hampton, James A.</t>
  </si>
  <si>
    <t>The modifier effect in within-category induction: Default inheritance in complex noun phrases</t>
  </si>
  <si>
    <t>Within-category induction is the projection of a generic property from a class (Apples are sweet) to a subtype of that class (Chinese apples are sweet). The modifier effect refers to the discovery reported by Connolly et al., that the subtype statement tends to be judged less likely to be true than the original unmodified sentence. The effect was replicated and shown to be moderated by the typicality of the modifier (Experiment 1). Likelihood judgements were also found to correlate between modified and unmodified versions of sentences. Experiment 2 elicited justifications, which suggested three types of reason for the effect-pragmatics, knowledge-based reasoning, and uncertainty about attribute inheritance. It is argued that the results provide clear evidence for the default inheritance of prototypical attributes in modified concepts, although a full account of the effect remains to be given.</t>
  </si>
  <si>
    <t>Ventura, P; Morais, J; Pattamadilok, C; Kolinsky, R</t>
  </si>
  <si>
    <t>The locus of the orthographic consistency effect in auditory word recognition</t>
  </si>
  <si>
    <t>In Experiments 1-2, we replicated with two different Portuguese materials the consistency effect observed for French by Ziegler and Ferrand (1998). Words with rimes that can be spelled in two different ways (inconsistent) produced longer auditory lexical decision latencies and more errors than did consistent words. In Experiment 3, which used shadowing, no effect of orthographic consistency was found. This task difference could reflect the confinement of orthographic influences to either decisional or lexical processes. In Experiment 4, we tried to untangle these two interpretations by comparing two situations in which a shadowing response was made contingent upon either a lexical or a phonemic criterion. A significant effect of orthographic consistency was observed only in lexically contingent shadowing. We thus argue that lexical but not sublexical processes are affected by orthographic consistency.</t>
  </si>
  <si>
    <t>ZHOU, XL; MARSLENWILSON, W</t>
  </si>
  <si>
    <t>WORDS, MORPHEMES AND SYLLABLES IN THE CHINESE MENTAL LEXICON</t>
  </si>
  <si>
    <t>This research uses the differential frequency effect as a diagnostic tool to investigate the mental representation of disyllabic compound words in Mandarin Chinese. In three experiments, subjects made lexical decision responses to spoken disyllabic words and nonwords. In Experiment 1, word frequency, morpheme frequency and syllable frequency were covaried, with either the first or second constituent of the compound held constant. Only word-frequency effects were found for real words, although responses were slower to nonwords with high-frequency initial syllables. The results for real words were replicated in Experiment 2, where syllable and morpheme frequency were varied for pairs of words sharing common morphemes in first or second position. Experiment 3, however, showed that when both word frequency and morpheme frequency were held constant, high-frequency first syllables slowed responses to real words. Experiment 3 also verified that syllable frequency effects for nonwords cannot be reliably obtained for second consituent contrasts. These effects were attributed to competition between homophonic morphemes. The overall results were interpreted in terms of a multi-level cluster model, with separate syllabic, morphemic and whole-word levels of representation.</t>
  </si>
  <si>
    <t>Times Cited, WoS Core</t>
  </si>
  <si>
    <t>Publication Date</t>
  </si>
  <si>
    <t>Publication Year</t>
  </si>
  <si>
    <t>Volume</t>
  </si>
  <si>
    <t>Issue</t>
  </si>
  <si>
    <t>Start Page</t>
  </si>
  <si>
    <t>End Page</t>
  </si>
  <si>
    <t>Article Number</t>
  </si>
  <si>
    <t>DOI</t>
  </si>
  <si>
    <t>MAY</t>
  </si>
  <si>
    <t>10.1080/01690969308406954</t>
  </si>
  <si>
    <t>AUG-NOV</t>
  </si>
  <si>
    <t>3-4</t>
  </si>
  <si>
    <t>10.1080/01690969208409388</t>
  </si>
  <si>
    <t>JUN</t>
  </si>
  <si>
    <t>10.1080/01690960344000224</t>
  </si>
  <si>
    <t>OCT</t>
  </si>
  <si>
    <t>AUG</t>
  </si>
  <si>
    <t>FEB-APR</t>
  </si>
  <si>
    <t>1-2</t>
  </si>
  <si>
    <t>10.1080/016909696387231</t>
  </si>
  <si>
    <t>10.1080/01690965.2010.544107</t>
  </si>
  <si>
    <t>APR</t>
  </si>
  <si>
    <t>FEB</t>
  </si>
  <si>
    <t>10.1080/01690960344000134</t>
  </si>
  <si>
    <t>10.1080/01690969408402125</t>
  </si>
  <si>
    <t>Spanish (Castillian) &amp; Australian English (initial: French &amp; British English)</t>
  </si>
  <si>
    <t>same</t>
  </si>
  <si>
    <t>Dutch</t>
  </si>
  <si>
    <t>replication of previous experiment by the same authors</t>
  </si>
  <si>
    <t>inner-paper replication</t>
  </si>
  <si>
    <t>Grosjean,  F. (1983). How  long  is  the  sentence?  Prediction  and  prosody  in  the  on-line processing of language.  Linguistics , 21, 501529.</t>
  </si>
  <si>
    <t>one of several experiments is a replication</t>
  </si>
  <si>
    <t>Connolly, A. C., Fodor, J. A., Gleitman, L. R., &amp; Gleitman, H. (2007). Why stereotypes don't even make good defaults. Cognition, 103, 1-22.</t>
  </si>
  <si>
    <t>French</t>
  </si>
  <si>
    <t>Ziegler, J.C., &amp; Ferrand, L. (1998). Orthography shapes the perception of speech: The consistency effect in auditory recognition. Psychonomic Bulletin and Review, 5, 683–689.</t>
  </si>
  <si>
    <t>no clear communication of intent to replicate an original study</t>
  </si>
  <si>
    <t>Mandarin Chinese</t>
  </si>
  <si>
    <t>LANGUAGE COGNITION AND NEUROSCIENCE</t>
  </si>
  <si>
    <t>Lowder, Matthew W.; Maxfield, Nathan D.; Ferreira, Fernanda</t>
  </si>
  <si>
    <t>Processing of self-repairs in stuttered and non-stuttered speech</t>
  </si>
  <si>
    <t>Previous research suggests that listeners can use the presence of speech disfluencies to predict upcoming linguistic input. But how is the processing of typical disfluencies affected when the speaker also produces atypical disfluencies, as in the case of stuttering? We addressed this question in a visual-world eye-tracking experiment in which participants heard self-repair disfluencies while viewing displays that contained a predictable target entity. Half the participants heard the sentences spoken by a speaker who stuttered, and half heard the sentences spoken by the same speaker who produced the sentences without stuttering. Results replicated previous work in demonstrating that listeners engage in robust predictive processing when hearing self-repair disfluencies. Crucially, the magnitude of the prediction effect was reduced when the speaker stuttered compared to when the speaker did not stutter. Overall, the results suggest that listeners' ability to model the production system of a speaker is disrupted when the speaker stutters.</t>
  </si>
  <si>
    <t>JAN 2</t>
  </si>
  <si>
    <t>10.1080/23273798.2019.1628284</t>
  </si>
  <si>
    <t>LANGUAGE LEARNING AND DEVELOPMENT</t>
  </si>
  <si>
    <t>Nordmeyera, Ann E.; Frank, Michael C.</t>
  </si>
  <si>
    <t>Early Understanding of Pragmatic Principles in Children's Judgments of Negative Sentences</t>
  </si>
  <si>
    <t>Adults find negative sentences difficult to process, but an informative context can facilitate processing substantially, suggesting that much of this difficulty may come from the pragmatics of negation. Are children sensitive to the pragmatics of negation as well? Although children perform poorly on many tests of negation comprehension, we argue that these past findings are due to children's sensitivity to general pragmatic principles that govern communication, rather than the conceptual difficulty of negation. In Experiment 1, replicating previous work, we found that adults rated negative sentences as more felicitous in more informative contexts. In Experiment 2, we showed that children are also sensitive to the contexts of true negative sentences, with three- and four-year-olds also rating true negative sentences higher in more informative contexts. We discuss children's understanding of negation and pragmatics in light of these results, arguing that the felicity of negative sentences for both adults and children is determined by the informativeness of these sentences in context.</t>
  </si>
  <si>
    <t>10.1080/15475441.2018.1463850</t>
  </si>
  <si>
    <t>Unal, Ercenur; Papafragou, Anna</t>
  </si>
  <si>
    <t>How Children Identify Events from Visual Experience</t>
  </si>
  <si>
    <t>Three experiments explored how well children recognize events from different types of visual experience: either by directly seeing an event or by indirectly experiencing it from post-event visual evidence. In Experiment 1, 4- and 5- to 6-year-old Turkish-speaking children (n = 32) successfully recognized events through either direct or indirect visual access. In Experiment 2, a new group of 4- and 5- to 6-year-olds (n = 37) reliably attributed event recognition to others who had direct or indirect visual access to events (even though performance was lower than Experiment 1). In both experiments, although children's accuracy improved with age, there was no difference between the two types of access. Experiment 3 replicated the findings from the youngest participants of Experiments 1 and 2 with a matched sample of English-speaking 4-year-olds (n = 37). Thus children can use different kinds of visual experience to support event representations in themselves and others.</t>
  </si>
  <si>
    <t>10.1080/15475441.2018.1544075</t>
  </si>
  <si>
    <t>JOURNAL OF PSYCHOLINGUISTIC RESEARCH</t>
  </si>
  <si>
    <t>JAN</t>
  </si>
  <si>
    <t>NOV</t>
  </si>
  <si>
    <t>JUL</t>
  </si>
  <si>
    <t>SEP</t>
  </si>
  <si>
    <t>HUBBELL, JA; OBOYLE, MW</t>
  </si>
  <si>
    <t>THE EFFECTS OF METAPHORICAL AND LITERAL COMPREHENSION PROCESSES ON LEXICAL DECISION LATENCY OF SENTENCE COMPONENTS</t>
  </si>
  <si>
    <t>Two lexical decision experiments were conducted to further investigate the notion that metaphor comprehension involves the formation of a new association between topic and vehicle. Experiment 1 was essentially a replication and extension of Camac and Glucksberg (1984) demonstrating that known word associate pairs show a significant lexical decision latency advantage over their randomly paired counterparts, while topic/vehicle word pairs drawn from apr metaphors do not. The results of Experiment 1 confirm their initial findings even when printed word frequency of the two pair types is held equivalent (a factor not controlled for in the original Camac and Glucksberg study). This result suggests that preexisting topic/vehicle similarity is not an important factor in metaphor comprehension. Experiment 2 was an attempt to detect the hypothesized shift in attribute salience that results in the formation of a new association between topic and vehicle during metaphor comprehension. In Experiment 2, subjects made lexical decisions on topic/vehicle word pairs that were preceded by a paragraph designed to induce either a metaphorical or literal interpretation. For many subjects, a latency advantage was observed for topic/vehicle pairs preceded by a metaphorical context as compared to a mismatching literal context. This finding suggests that metaphor comprehension is a dynamic process which modifies preexisting topic/vehicle similarity, and that metaphorical interpretations are facilitated by extended context.</t>
  </si>
  <si>
    <t>10.1007/BF02145057</t>
  </si>
  <si>
    <t>Janssen, DP; Roelofs, A; Levelt, WJM</t>
  </si>
  <si>
    <t>Stem complexity and inflectional encoding in language production</t>
  </si>
  <si>
    <t>Three experiments are reported that examined whether stem complexity plays a role in inflecting polymorphemic words in language production. Experiment 1 showed that preparation effects for words with polymorphemic stems are larger when they are produced among words with constant inflectional structures compared to words with variable inflectional structures and simple stems. This replicates earlier findings for words with monomorphemic stems (Janssen et al., 2002). Experiments 2 and 3 showed that when inflectional structure is held constant, the preparation effects are equally large with simple and compound stems, and with compound and complex adjectival stems. These results indicate that inflectional encoding is blind to the complexity of the stem, which suggests that specific inflectional rather than generic morphological frames guide the generation of inflected forms in speaking words.</t>
  </si>
  <si>
    <t>10.1023/B:JOPR.0000039546.60121.a8</t>
  </si>
  <si>
    <t>Kennison, Shelia M.</t>
  </si>
  <si>
    <t>The Use of Verb Information in Parsing: Different Statistical Analyses Lead to Contradictory Conclusions</t>
  </si>
  <si>
    <t>The research investigated how comprehenders use verb information during syntactic parsing. Two reading experiments investigated the relationship between verb-specific variables and reading time. These experiments were close replications of prior work; however, two statistical techniques were used, rather than one. These were item-by-item correlations and participant-by-participant regression. In Experiment 1, reading time was measured using a self-paced moving window. In Experiment 2, eye movements were recorded during reading. The results of both experiments showed that the results of two types of statistical analyses support contradictory conclusions. The analyses involving participant-by-participant regression analyses provided no evidence for the early use of verb information in parsing and support syntax-first approaches to parsing. In contrast, the results of item-by-item correlation were consistent with the prior research, supporting the view that verb information can guide initial parsing decisions. Implications for theories of parsing are discussed.</t>
  </si>
  <si>
    <t>10.1007/s10936-008-9096-9</t>
  </si>
  <si>
    <t>Rakosi, Csilla</t>
  </si>
  <si>
    <t>Dealing with the Conflicting Results of Psycholinguistic Experiments: How to Resolve Them with the Help of Statistical Meta-analysis</t>
  </si>
  <si>
    <t>This paper proposes the use of the tools of statistical meta-analysis as a method of conflict resolution with respect to experiments in cognitive linguistics. With the help of statistical meta-analysis, the effect size of similar experiments can be compared, a well-founded and robust synthesis of the experimental data can be achieved, and possible causes of any divergence(s) in the outcomes can be revealed. This application of statistical meta-analysis offers a novel method of how diverging evidence can be dealt with. The workability of this idea is exemplified by a case study dealing with a series of experiments conducted as non-exact replications of Thibodeau and Boroditsky (PLoS ONE 6(2):e16782, 2011. https://doi.org/10.1371/journal.pone.0016782).</t>
  </si>
  <si>
    <t>10.1007/s10936-018-9558-7</t>
  </si>
  <si>
    <t>Schneider, Cosima; Bade, Nadine; Janczyk, Markus</t>
  </si>
  <si>
    <t>Is Immediate Processing of Presupposition Triggers Automatic or Capacity-Limited? A Combination of the PRP Approach with a Self-Paced Reading Task</t>
  </si>
  <si>
    <t>Informally speaking, presuppositions are meaning components which are part of the common ground for speakers in a conversation, that is, background information which is taken for granted by interlocutors. The current literature suggests an immediate processing of presuppositions, starting directly on the word triggering the presupposition. In the present paper, we focused on two presupposition triggers in German, the definite determiner the (German der) and the iterative particle again (German wieder). Experiment 1 replicates the immediate effects which were previously observed in a self-paced reading study. Experiment 2 then investigates whether this immediate processing of presuppositions is automatic or capacity-limited by employing the psychological refractory period approach and the locus of slack-logic, which have been successfully employed for this reason in various fields of cognitive psychology. The results argue against automatic processing, but rather suggest that the immediate processing of presuppositions is capacity-limited. This potentially helps specifying the nature of the involved processes; for example, a memory search for a potential referent.</t>
  </si>
  <si>
    <t>10.1007/s10936-019-09686-3</t>
  </si>
  <si>
    <t>Steinhauer, K; Friederici, AD</t>
  </si>
  <si>
    <t>Prosodic boundaries, comma rules, and brain responses: The closure positive shift in ERPs as a universal marker for prosodic phrasing in listeners and readers</t>
  </si>
  <si>
    <t>Just as the false comma in this sentence, shows punctuation can influence sentence processing considerably. Pauses and other prosodic cues in spoken language serve the same function of structuring the sentence in smaller phrases, However, surprisingly little effort has been spent on the question as to whether both phenomena rest on the same mechanism and whether they are equally efficient in guiding parsing decisions. In a recent study, we showed that auditory speech boundaries evoke a specific positive shift in the listeners' event-related brain potentials (ERPs) that indicates the sentence segmentation and resulting changes in the understanding of the utterance (Steinhauer et al., 1999a). Here, ive present three ERP reading experiments demonstrating that the human brain processes commas in a similar manner and that comma perception depends crucially on the reader's individual punctuation habits. Main results of the study are: (1) Commas can determine initial parsing as efficiently as speech boundaries because they trigger the same prosodic phrasing covertly, although phonological representations seem to be activated to a lesser extent. (2) Independent of the input modality, this phrasing is reflected online by the same ERP component, namely the Closure Positive Shift (CPS). (3) Both behavioral and ERP data suggest that comma processing varies with the readers' idiosyncratic punctuation habits. (4) A combined auditory and visual ERP experiment shows that the CPS is also elicited both by delexicalized prosody and while subjects replicate prosodic boundaries during silent reading. (5) A comma-induced reversed garden path turned out to be much more difficult than the classical garden path. Implications for psycholinguistic models and future ERP research are discussed.</t>
  </si>
  <si>
    <t>10.1023/A:1010443001646</t>
  </si>
  <si>
    <t>MAR</t>
  </si>
  <si>
    <t>Campbell, JD; Katz, AN</t>
  </si>
  <si>
    <t>On reversing the topics and vehicles of metaphor</t>
  </si>
  <si>
    <t>METAPHOR AND SYMBOL</t>
  </si>
  <si>
    <t>Class inclusion theory asserts that one cannot reverse the topic and vehicle of a metaphor and produce a new, meaningful metaphor that is based on the same interpretive ground. In 2 experiments we test that claim. In Study I we replicate the procedures employed by Glucksberg, McGlone, &amp; Manfredi (1997) that provided support for the assertion. However we now add experimental conditions in which the target metaphors, either with the topic and vehicle in its canonical order or reversed, are placed in discourse contexts that provide support for a meaningful interpretation based on the same ground. In contrast to the prediction of class inclusion theory, fully 72% of the cases the reversed metaphors were rated as interpretable and interpretation was based on the same ground used in interpreting the metaphors in their canonical order. In Study 2, the online processing of the metaphors in context are examined in a word-by-word reading task. We find that canonical and reversed order metaphors were read at the same rate throughout and both sets exhibited the same reading patterns: increased reading time of the noun-phrase (NP) that contains the metaphoric vehicle and of the first word in the text that follows the metaphor. We take these data to indicate that nonreversibility cannot be taken as a necessary condition of metaphor.</t>
  </si>
  <si>
    <t>10.1207/s15327868ms2101_1</t>
  </si>
  <si>
    <t>Islam, Farjana; Baggio, Giosue</t>
  </si>
  <si>
    <t>Kripkeans of the world, unite!</t>
  </si>
  <si>
    <t>JOURNAL OF SEMANTICS</t>
  </si>
  <si>
    <t>This paper revisits a study by Machery et al. (2004), suggesting that, in experimental versions of Kripke's (1980) fictional cases on the use of proper names, Westerners are more likely than East Asian participants to show intuitions compatible with Kripke's causal-historical (CH) theory of reference. We conducted two experiments, recruting participants from Norway and Bangladesh, either in English (experiment 1; N = 75) or in the participants' native languages (experiment 2; N = 60), using modified cases and a new approach to data analysis. We replicated the results of Machery et al. (2004), but we show that the residual finding-i.e., that participants who are not aligned with CH produce responses consistent with a definite descriptions (DD) theory of reference-does not hold. Most participants in our experiments, and nearly all those who do not provide CH answers, respond as predicted by a theory that accommodates speaker's reference in reasoning about uses of proper names, not according to DD. We suggest that cross-cultural variation in this task is real. However, explanations of variation within or across cultures need not invoke competing theories of reference (CH vs DD), and can be unified within a single, broadly Kripkean analysis that honors the basic distinction between semantic reference and speaker's reference.</t>
  </si>
  <si>
    <t>10.1093/jos/ffaa001</t>
  </si>
  <si>
    <t>Tieu, L.; Yatsushiro, K.; Cremers, A.; Romoli, J.; Sauerland, U.; Chemla, E.</t>
  </si>
  <si>
    <t>On the Role of Alternatives in the Acquisition of Simple and Complex Disjunctions in French and Japanese</t>
  </si>
  <si>
    <t>When interpreting disjunctive sentences of the form 'A or B', young children have been reported to differ from adults in two ways. First, children have been reported to interpret disjunction inclusively rather than exclusively, accepting 'A or B' in contexts in which both A and B are true (Chierchia et al. 2001; Gualmini et al. 2001). Second, some children have been reported to interpret disjunction conjunctively, rejecting 'A or B' in contexts in which only one of the disjuncts is true (Paris 1973; Braine &amp; Rumain 1981; Chierchia et al. 2004; Singh et al. 2015). In this article, we extend the investigation of children's interpretation of disjunction to include both simple and complex forms of disjunction, in two typologically unrelated languages: French and Japanese. First, given that complex disjunctions have been argued to give rise to obligatory exclusivity inferences (Spector 2014), we investigated whether the obligatoriness of the inference would play a role in the acquisition of the exclusive interpretation. Second, using a paradigm that makes the use of disjunction felicitous, we aimed to establish whether the finding of conjunctive interpretations would be replicated for both simple and complex forms of disjunction, and in languages other than English. The main findings from our experiment are that both French-and Japanese-speaking children interpreted the simple and complex disjunctions either inclusively or conjunctively; in contrast, adults generally accessed exclusive readings of both disjunctions. We argue that our results lend further support to the proposal put forth in Singh et al. (2015), according to which the reason some children compute conjunctive meanings while adults compute exclusivemeanings is that the two groups differ in their respective sets of alternatives for disjunction. Crucially, adults access conjunction as an alternative to disjunction, and compute exclusive interpretations; in contrast, children access only the individual disjuncts as alternatives, and therefore either interpret the disjunction literally or compute conjunctive inferences. More generally, our findings can be explained quite naturally within recent proposals according to which children differ from adults in the computation of scalar inferences because they are more restricted than adults in the set of scalar alternatives they can access (Barner et al. 2011; Tieu et al. 2015b, among others).</t>
  </si>
  <si>
    <t>10.1093/jos/ffw010</t>
  </si>
  <si>
    <t>Qian, Zhiying; Lee, Eun-Kyung; Lu, Dora Hsin-Yi; Garnsey, Susan M.</t>
  </si>
  <si>
    <t>This study examined whether L1-Mandarin learners of L2-English use verb bias and complementizer cues to process temporarily ambiguous English sentences the same way native speakers do. SVO word order places verbs early in sentences in both languages, allowing the use of verb-based knowledge to anticipate what could follow. The two languages differ, however, in whether an optional complementizer signals embedded clauses. In a self-paced reading experiment, native English speakers and L1-Mandarin learners of L2-English read sentences containing temporary ambiguity about whether a noun was the direct object of the verb preceding it or the subject of an embedded clause. Native speakers replicated previous work showing an optimally efficient interactive pattern of cue use, while non-native learners showed additive effects of the two cues, consistent with predictions of the Competition Model about learning how to use multiple cues in a second language that sometimes agree and sometimes do not.</t>
  </si>
  <si>
    <t>10.1017/S1366728918001001</t>
  </si>
  <si>
    <t>BILINGUALISM-LANGUAGE AND COGNITION</t>
  </si>
  <si>
    <t>Native and non-native (L1-Mandarin) speakers of English differ in online use of verb-based cues about sentence structure</t>
  </si>
  <si>
    <t>LANGUAGE AND SPEECH</t>
  </si>
  <si>
    <t>Kabak, Baris; Idsardi, William J.</t>
  </si>
  <si>
    <t>Perceptual distortions in the adaptation of English consonant clusters: Syllable structure or consonantal contact constraints?</t>
  </si>
  <si>
    <t>We present the results from an experiment that tests the perception of English consonantal sequences by Korean speakers and we confirm that perceptual epenthesis in a second languge (L2) arises from syllable structure restrictions of the first language (L1), rather than linear co-occurence restrictions. Our study replicates and extends Dupoux, Kakehi, Hirose, Pallier, &amp; Mehler's (1999) results that suggested that listeners perceive epenthetic vowels within consonantal sequences that violate the phonotactics of their L1. Korean employs at least two kinds of phonotactic restrictions: (i) syllable structure restrictions that prohibit the occurence of certain consonants in coda position (e.g., *[c.], *[g.]), while allowing others (e.g., [k.], [1.]), and (ii) consonantal contact restrictions that ban the co-occurrence of certain heterosyllabic consonants (e.g., *[k.m]; *[l.n]) due to various phonological processes that repair such sequences on the surface (i.e., /k.m/ -&gt; [n.m]; /l.n/ -&gt; [1.1]). The results suggest that Korean syllable structure restrictions, rather than consonantal contact restrictions, result in the perception of epenthetic vowels. Furthermore, the frequency of co-occurrence fails to explain the epenthesis effects in the percept of consonant clusters employed in the present study. We address questions regarding the interaction between speech perception and phonology and test the validity of Steriade's (2001 a,b) Perceptual-Mapping (P-Map) hypothesis for the Korean sonorant assimilation processes. Our results indicate that Steriade's hypothesis makes incorrect predictions about Korean phonology and that speech perception is not isomorphic to speech production.</t>
  </si>
  <si>
    <t>10.1177/00238309070500010201</t>
  </si>
  <si>
    <t>GLOSSA-A JOURNAL OF GENERAL LINGUISTICS</t>
  </si>
  <si>
    <t>Linzen, Tal; Oseki, Yohei</t>
  </si>
  <si>
    <t>The reliability of acceptability judgments across Languages</t>
  </si>
  <si>
    <t>The reliability of acceptability judgments made by individual linguists has often been called into question. Recent large-scale replication studies conducted in response to this criticism have shown that the majority of published English acceptability judgments are robust. We make two observations about these replication studies. First we raise the concern that English acceptability judgments may be more reliable than judgments in other languages. Second, we argue that it is unnecessary to replicate judgments that illustrate uncontroversial descriptive facts; rather, candidates for replication can emerge during formal or informal peer review. We present two experiments motivated by these arguments. Published Hebrew and Japanese acceptability contrasts considered questionable by the authors of the present paper were rated for acceptability by a large sample of naive participants. Approximately half of the contrasts did not replicate. We suggest that the reliability of acceptability judgments, especially in languages other than English, can be improved using a simple open review system, and that formal experiments are only necessary in controversial cases.</t>
  </si>
  <si>
    <t>SEP 13</t>
  </si>
  <si>
    <t>10.5334/gjgl.528</t>
  </si>
  <si>
    <t>JOURNAL OF PHONETICS</t>
  </si>
  <si>
    <t>Janse, Esther; Ernestus, Mirjam</t>
  </si>
  <si>
    <t>The roles of bottom-up and top-down information in the recognition of reduced speech: Evidence from listeners with normal and impaired hearing</t>
  </si>
  <si>
    <t>Highly reduced pronunciation variants, such as something like 'yeshay' for yesterday, are abundant in conversational speech. Previous research has shown that listeners understand such pronunciation variants only in their sentential contexts. This study further investigates the roles of the acoustic properties of reduced words themselves and of semantic/syntactic and acoustic information in their contexts. We report five experiments in which participants were tested on the recognition of reduced words originating from a corpus of conversational Dutch. Experiment 1, a visual doze test, demonstrates that our set of reduced words cannot be guessed just on the basis of their semantic/syntactic context. Experiment 2 replicates the earlier finding that reduced words can only be recognised in their contexts. Experiment 3 shows that the reduced words were less well recognised if the context is presented visually in the form of orthographic transcriptions. These experiments suggest that listeners need some acoustic properties of reduced words themselves, together with semantic/syntactic and acoustic information in their contexts, to recognise reduced words. Experiments 4 and 5 confirm the importance of acoustic information for word recognition by showing that high-frequency hearing loss hinders both the interpretation of the target words' acoustic properties, and the use of neighbouring context. (C) 2011 Elsevier Ltd. All rights reserved.</t>
  </si>
  <si>
    <t>10.1016/j.wocn.2011.03.005</t>
  </si>
  <si>
    <t>Roettger, T. B.; Winter, B.; Grawunder, S.; Kirby, J.; Grice, M.</t>
  </si>
  <si>
    <t>Assessing incomplete neutralization of final devoicing in German</t>
  </si>
  <si>
    <t>It has been claimed that the long established neutralization of the voicing distinction in domain final position in German is phonetically incomplete. However, many studies that have advanced this claim have subsequently been criticized on methodological grounds, calling incomplete neutralization into question. In three production experiments and one perception experiment we address these methodological criticisms. In the first production study, we address the role of orthography. In a large scale auditory task using pseudowords, we confirm that neutralization is indeed incomplete and suggest that previous null results may simply be due to lack of statistical power. In two follow-up production studies (Experiments 2 and 3), we rule out a potential confound of Experiment 1, namely that the effect might be due to accommodation to the presented auditory stimuli, by manipulating the duration of the preceding vowel. While the between-items design (Experiment 2) replicated the findings of Experiment 1, the between-subjects version (Experiment 3) failed to find a statistically significant incomplete neutralization effect, although we found numerical tendencies in the expected direction. Finally, in a perception study (Experiment 4), we demonstrate that the subphonemic differences between final voiceless and devoiced stops are audible, but only barely so. Even though the present findings provide evidence for the robustness of incomplete neutralization in German, the small effect sizes highlight the challenges of investigating this phenomenon. We argue that without necessarily postulating functional relevance, incomplete neutralization can be accounted for by recent models of lexical organization. (C) 2014 Elsevier Ltd. All rights reserved.</t>
  </si>
  <si>
    <t>10.1016/j.wocn.2014.01.002</t>
  </si>
  <si>
    <t>Shosted, Ryan K.</t>
  </si>
  <si>
    <t>An articulatory-aerodynamic approach to stop excrescence</t>
  </si>
  <si>
    <t>The distinction between underlying and excrescent stops in pairs like 'mints' and 'mince' was convincingly demonstrated by Fourakis and Port (1986). Several subsequent studies have been unable to replicate the result for speakers of American English, or have done so only partially. These studies have largely dealt with the acoustic signal. This study presents an approach to stop excrescence that refers to both the aerodynamics and articulation of the phenomenon. The results confirm and expand on the original findings. Using nasal flow as an indirect measure of velopharyngeal aperture and electropalatography (EPG) to estimate the moment of oral release, the presence of occlusion, as well as the duration of nasal and oral occlusion were measured. Overall contact across the palate was also measured. Disyllabic and monosyllabic tokens with /ns/ and /nts/ in final position were pronounced by four male speakers of American English. Disyllabic tokens could be either stressed or unstressed on the final syllable. In Experiment I, speakers produced tokens in a standard carrier phrase; in Experiment II, they produced one of the items in contrastive focus to its 'homophonous' counterpart, e.g., 'I said mince not mints'. Underlying stops were significantly longer than excrescent stops, including in the contrastive-focus condition. A trading relation between nasal and oral stop duration was demonstrated when the stop was excrescent, but not when it was underlying. This suggests that the nasal-oral occlusion in epenethetic stops is divided proportionally between the underlying nasal and excrescent oral stop, but that the durations of the nasal and underlying oral stops are independent. (C) 2011 Elsevier Ltd. All rights reserved.</t>
  </si>
  <si>
    <t>10.1016/j.wocn.2011.07.001</t>
  </si>
  <si>
    <t>Sturm, Pavel; Volin, Jan</t>
  </si>
  <si>
    <t>P-centres in natural disyllabic Czech words in a large-scale speech-metronome synchronization experiment</t>
  </si>
  <si>
    <t>The difficulty of pinpointing a specific event within words that would correspond to the p-centre is well known. The current experiment, investigating the position of p-centres in Czech, aims to replicate the findings from English and several other languages, and substantially increase the range of phonotactic types and the number of participants. In a speech-metronome synchronization task, 24 subjects pronounced a set of 37 natural disyllabic Czech words of differing complexity at two metronome rates. The beginning of the first vowel (V1) and the moment of the fastest increase in energy within the first syllable were the most consistent synchronization points, but the p-centre occurred earlier than at the V1 initial boundary. Synchronization intervals were significantly influenced by the complexity of the syllabic onset: the p-centre was positioned earlier (further from the V1) as more consonants were included in the onset. The effects of vowel length and final coda were also present, but weaker. In addition, various aspects of human musicality were found to correlate with the ability of speakers to synchronize their articulations with an isochronous auditory sequence. (C) 2015 Elsevier Ltd. All rights reserved.</t>
  </si>
  <si>
    <t>10.1016/j.wocn.2015.11.003</t>
  </si>
  <si>
    <t>JOURNAL OF NEUROLINGUISTICS</t>
  </si>
  <si>
    <t>Xiang, Ming; Grove, Julian; Giannakidou, Anastasia</t>
  </si>
  <si>
    <t>Semantic and pragmatic processes in the comprehension of negation: An event related potential study of negative polarity sensitivity</t>
  </si>
  <si>
    <t>Most previous studies on negation have generally only focused on sentential negation (not), but the time course of processing negative meaning from different sources remains poorly understood. In an ERP study (Experiment 1), we make use of the negation sensitivity of negative polarity items (NPIs) and examine the time course of processing different kinds of negation. Four kinds of NPI-licensing environments were examined: the negative determiner no, the negative determiner few, the focus marker only, and emotive predicates (e.g., surprised). While the first three contribute a negative meaning via semantic assertion (explicit negation), the last gives rise to a pragmatic negative inference via non-asserted content (implicit negation). Under all these environments, an NPI elicited a smaller N400 compared to an unlicensed NPI, suggesting that negation, regardless of its source, is rapidly computed online. However, we also observed that explicit negative meaning (i.e., semantic, as contributed in the assertion) and implicit negative meaning (contributed by pragmatic inferences) were integrated into the grammatical representation in different ways, leading to a difference in the P600, and calling for a separation of semantic and pragmatic integration during sentence processing (and NPI licensing). The qualitative differences between these conditions were also replicated in a self-paced reading study (Experiment 2). (C) 2015 Elsevier Ltd. All rights reserved.</t>
  </si>
  <si>
    <t>10.1016/j.jneuroling.2015.11.001</t>
  </si>
  <si>
    <t>APPLIED PSYCHOLINGUISTICS</t>
  </si>
  <si>
    <t>Ellis, Nick C.; Hafeez, Kausar; Martin, Katherine I.; Chen, Lillian; Boland, Julie; Sagarra, Nuria</t>
  </si>
  <si>
    <t>An eye-tracking study of learned attention in second language acquisition</t>
  </si>
  <si>
    <t>This paper investigates the limited attainment of adult compared to child language acquisition in terms of learned attention to morphological cues. It replicates Ellis and Sagarra in demonstrating short-term learned attention in the acquisition of temporal reference in Latin, and it extends the investigation using eye-tracking indicators to determine the extent to which these biases are overt or covert. English native speakers learned adverbial and morphological cues to temporal reference in a small set of Latin phrases under experimental conditions. Comprehension and production data demonstrated that early experience with adverbial cues enhanced subsequent use of this cue dimension and blocked the acquisition of verbal tense morphology. Effects of early experience of verbal morphology were less pronounced. Eye-tracking measures showed that early experience of particular cue dimensions affected what participants overtly focused upon during subsequent language processing and how this overt study resulted in turn in covert attentional biases in comprehension and in productive knowledge.</t>
  </si>
  <si>
    <t>10.1017/S0142716412000501</t>
  </si>
  <si>
    <t>replication in a different language</t>
  </si>
  <si>
    <t>Lowder MW, &amp; Ferreira F (2016b). Prediction in the processing of repair disfluencies: Evidence from the visual-world paradigm. Journal of Experimental Psychology: Learning, Memory, and Cognition, 42, 1400–1416. doi: 10.1037/xlm0000256</t>
  </si>
  <si>
    <t>NA</t>
  </si>
  <si>
    <t>English (previously Turkish)</t>
  </si>
  <si>
    <t>Camac, M. K., &amp; Glucksberg, S. (1984). Metaphors do not use associations between concepts, they are used to create them. Journal of Psycholinguistic Research, 13, 443-455.</t>
  </si>
  <si>
    <t>Janssen, D. P., Roelofs, A., &amp; Levelt, W. J. M. (2002). Inflectional frames in language production. Language and Cognitive Processes, 17, 209–236.</t>
  </si>
  <si>
    <t>Trueswell, J. C., Tanenhaus, M. K., &amp; Kello, C. (1993). Verb-specific constraints in sentence processing: Separating effects of lexical preference from garden-paths. Journal of Experimental Psychology. Learning, Memory, and Cognition, 19, 528–553. doi:10.1037/0278-7393.19.3.528.</t>
  </si>
  <si>
    <t>meta-level; case study</t>
  </si>
  <si>
    <t>Tiemann, S., Schmid, M., Bade, N., Rolke, B., Hertrich, I., Ackermann, H., et al. (2011). Psycholinguistic evidence for presuppositions: On-line and off-line data. Proceedings of Sinn &amp; Bedeutung, 15, 581–595.</t>
  </si>
  <si>
    <t>German</t>
  </si>
  <si>
    <t>different use of word "replicate": "subjects replicate prosodic boundaries during silent reading"</t>
  </si>
  <si>
    <t>Glucksberg, S., McGlone, M. S., &amp; Manfredi, D. (1997). Property attribution in metaphor comprehension. Journal of Memory and Language, 36, 50–67.</t>
  </si>
  <si>
    <t>Machery, Edouard, Ron Mallon, Shaun Nichols &amp; Stephen P. Stich (2004), ‘Semantics, crosscultural style’. Cognition 92: B1–B12.</t>
  </si>
  <si>
    <t>French (initial: English)</t>
  </si>
  <si>
    <t>Portuguese (initial: French)</t>
  </si>
  <si>
    <t>replication and extension of previous findings</t>
  </si>
  <si>
    <t>DUPOUX, E., KAKEHI, K., HIROSE, Y., PALLIER, C., &amp; MEHLER, J. (1999). Epenthetic vowels in Japanese: A perceptual illusion? Journal of Experimental Psychology: Human Perception and Performance, 25, 1568 – 1578.</t>
  </si>
  <si>
    <t>Korean; English (initial: Japanese &amp; English)</t>
  </si>
  <si>
    <t>replication and extension of previous study by the same authors</t>
  </si>
  <si>
    <t>review; meta-level</t>
  </si>
  <si>
    <t>Ernestus, M., Baayen, H., &amp; Schreuder, R. (2002). The recognition of reduced word forms. Brain and Language, 81, 162–173.</t>
  </si>
  <si>
    <t>replication and extension of a previous study by the same authors</t>
  </si>
  <si>
    <t>JOURNAL OF MEMORY AND LANGUAGE</t>
  </si>
  <si>
    <t>Bell, Dane; Forster, Kenneth; Drake, Shiloh</t>
  </si>
  <si>
    <t>Early semantic activation in a semantic categorization task with masked primes: Cascaded or not?</t>
  </si>
  <si>
    <t>The assumption that activation is cascaded implies that the semantic properties of all neighbors of the input word are activated to varying degrees. This assumption is tested using masked priming in a semantic categorization experiment, where the prime belongs to the same category as the target (a congruent prime), or to a different category (an incongruent prime). In Experiment 1, the prime was a nonword neighbor of an exemplar or non-exemplar of the category, and a clear congruence effect was produced, even though the orthographic overlap was fairly low (e.g., lucchibi-zucchini). In Experiment 2, the prime was a word neighbor (e.g., capable-cabbage), which eliminates the possibility that the prime was simply interpreted as equivalent to the nearest task-relevant word, but a congruence effect was still obtained. Experiment 3 replicated this effect. Experiments 4-6 investigated the possible role of the category using a two-alternative forced choice discrimination task, where the task was simply to guess which of two subsequently presented words was more similar in meaning to the masked word. Despite better than chance performance when the masked word was related to one of the alternatives, performance was at chance when the masked word was a neighbor of a word that was related to one of the alternatives, indicating that semantic activation is not normally cascaded. It is concluded that the categorization task fundamentally alters the way in which a masked word is processed. (C) 2015 Elsevier Inc. All rights reserved.</t>
  </si>
  <si>
    <t>10.1016/j.jml.2015.06.007</t>
  </si>
  <si>
    <t>Birdsong, D; Molis, M</t>
  </si>
  <si>
    <t>On the evidence for maturational constraints in second-language acquisition</t>
  </si>
  <si>
    <t>Second-language (L2) acquisition is generally thought to be constrained by maturational factors that circumscribe a critical period for nativelike attainment. Consistent with the maturational view are age effects among learners who begin L2 acquisition prior to, but not after, closure of the putative critical period. Also favoring the maturational account is the scarcity of late L2 learners at asymptote who perform like natives, and weak effects of native language-target language pairings. With Korean and Chinese learners of English, the experimental study of Johnson and Newport (1989) yielded just these types of evidence. Some subsequent studies do not support the critical period account of L2 acquisition constraints, however. Accordingly, we undertook a replication of Johnson and Newport (1989), using the exact methods and materials of the original experiment, and a sample of Spanish natives (n = 61). In keeping with recent research, L2 attainment negatively correlates with age of learning even if learning commences after the presumed end of the critical period. We also find modest evidence of nativelike attainment among late learners. Our data further suggest that the outcome of L2 acquisition may depend on L1-L2 pairings and L2 use. (C) 2001 Academic Press.</t>
  </si>
  <si>
    <t>10.1006/jmla.2000.2750</t>
  </si>
  <si>
    <t>Brand, M; Rey, A; Peereman, R</t>
  </si>
  <si>
    <t>Where is the syllable priming effect in visual word recognition?</t>
  </si>
  <si>
    <t>Recent studies using the masked priming paradigm have reported facilitating effects of syllable primes in French and English word naming (Ferrand, Segui, Grainger, 1996; Ferrand, Segui, &amp; Humphreys, 1997). However, other studies have not been able to replicate these effects in Dutch and English (Schiller, 1998, 1999, 2000). In Experiment 1, using the same stimuli and procedure as Ferrand et al. (1996), we did not replicate the syllable priming effect in French. In Experiments 2a and 2b, when prime duration was increased (from 30 to 45 and 60 ms), we did not obtain a syllable priming effect. In Experiment 3, with 60 participants and exactly the same procedure as Ferrand et al. (1996), we again failed to replicate the syllable priming effect. We conclude that the syllable priming effect is not a reliable effect and should be considered cautiously in the elaboration of models of word reading. (C) 2002 Elsevier Science (USA). All rights reserved.</t>
  </si>
  <si>
    <t>PII S0749-596X(02)00522-3</t>
  </si>
  <si>
    <t>10.1016/S0749-596X(02)00522-3</t>
  </si>
  <si>
    <t>Brown-Schmidt, Sarah</t>
  </si>
  <si>
    <t>Partner-specific interpretation of maintained referential precedents during interactive dialog</t>
  </si>
  <si>
    <t>In dialog settings, conversational partners converge on similar names for referents. These lexically entrained terms [Garrod, S., &amp; Anderson, A. (1987). Saying what you mean in dialog: A study in conceptual and semantic co-ordination. Cognition, 27, 181-218] are part of the common ground between the particular individuals who established the entrained term [Brennan, S. E., &amp; Clark, H. H. (1996). Conceptual pacts and lexical choice in conversation. Journal of Experimental Psychology: Learning, Memory, and Cognition, 22, 1482-1493], and are thought to be encoded in memory with a partner-specific cue. Thus far, analyses of the time-course of interpretation suggest that partner-specific information may not constrain the initial interpretation of referring expressions [Barr, D. J., &amp; Keysar, B. (2002). Anchoring comprehension in linguistic precedents. Journal of Memory and Language, 46, 391-418; Krommuller, E., &amp; Barr, D. J. (2007). Perspective-free pragmatics: Broken precedents and the recovery-from-preemption hypothesis. Journal of Memory and Language, 56, 436-455]. However, these studies used non-interactive paradigms, which may limit the use of partner-specific representations. This article presents the results of three eye-tracking experiments. Experiment la used an interactive conversation methodology in which the experimenter and participant jointly established entrained terms for various images. On critical trials, the same experimenter, or a new experimenter described a critical image using an entrained term, or a new term. The results demonstrated an early, online partner-specific effect for interpretation of entrained terms, as well as preliminary evidence for an early, partner-specific effect for new terms. Experiment 1b used a non-interactive paradigm in which participants completed the same task by listening to image descriptions recorded during Experiment 1a; the results showed that partner-specific effects were eliminated. Experiment 2 replicated the partner-specific findings of Experiment 1 a with an interactive paradigm and scenes that contained previously unmentioned images. The results suggest that partner-specific interpretation is most likely to occur in interactive dialog settings; the number of critical trials and stimulus characteristics may also play a role. The results are consistent with a large body of work demonstrating that the language processing system uses a rich source of contextual and pragmatic representations to guide on-line processing decisions. (C) 2009 Elsevier Inc. All rights reserved.</t>
  </si>
  <si>
    <t>10.1016/j.jml.2009.04.003</t>
  </si>
  <si>
    <t>Garnsey, SM; Pearlmutter, NJ; Myers, E; Lotocky, MA</t>
  </si>
  <si>
    <t>The contributions of verb bias and plausibility to the comprehension of temporarily ambiguous sentences</t>
  </si>
  <si>
    <t>Eyetracking and the self-paced moving-window reading paradigm were used in two experiments examining the contributions of both frequency-based verb biases and the plausibility of particular word combinations to the comprehension of temporarily ambiguous sentences. The temporary ambiguity concerned whether a noun following a verb was its direct object (The senator regretted the decision immediately.), or instead the subject of an embedded clause (The senator regretted the decision had been made public.). The experiments crossed the plausibility of the temporarily ambiguous noun as a direct object (e.g., The senator regretted the decision ... vs The senator regretted the reporter ...) with verb bias, eliminating a confound present in earlier research and allowing an examination of interactions between the two factors. Unbiased verbs were included as well to evaluate the role of plausibility in the absence of verb bias. The results generally replicated Trueswell, Tanenhaus, and Kello's (1993) finding that verb bias has rapid effects on ambiguity resolution, and showed in addition that verb bias and plausibility interact during comprehension. The results are most consistent with parallel interactive models of language comprehension such as constraint satisfaction models. (C) 1997 Academic Press.</t>
  </si>
  <si>
    <t>10.1006/jmla.1997.2512</t>
  </si>
  <si>
    <t>Hamilton, M; Rajaram, S</t>
  </si>
  <si>
    <t>The concreteness effect in implicit and explicit memory tests</t>
  </si>
  <si>
    <t>Four experiments were conducted to examine the concreteness effect ill implicit and explicit memory measures. Experiment 1 replicated prior reports of an imagery effect on an implicit conceptual memory test. In Experiment 2. we confirmed our prediction of conceptual sensitivity of free recall, explicit general knowledge, explicit word fragment completion, and the implicit general knowledge tests with a levels of processing manipulation. Furthermore, although we obtained the concreteness effect (better memory for concrete than abstract nouns) in free recall and we explicit general knowledge test, we failed to find this effect in the implicit general knowledge test. Experiment 3 revealed that the failure to iind the concreteness effect on the implicit general knowledge test was not attributable to combining two encoding manipulations in Experiment 2. In Experiment 4. we ruled out the possibility that the failure to find the concreteness effect in conceptual implicit memory may be related to the number of meaningful associates for targets, We discuss the implications of these findings within the context of the transfer appropriate processing framework (Roediger, Weldon, &amp; Challis, 1989) and the dual-code hypothesis (Paivio, 1971, 1991) of memory. (C) 2001 Academic Press.</t>
  </si>
  <si>
    <t>10.1006/jmla.2000.2749</t>
  </si>
  <si>
    <t>Hernandez, Mireia; Martin, Clara D.; Barcelo, Francisco; Costa, Albert</t>
  </si>
  <si>
    <t>Where is the bilingual advantage in task-switching?</t>
  </si>
  <si>
    <t>Based on previous reports of bilinguals' reduced non-linguistic switch cost, we explored how bilingualism affects various task-switching mechanisms. We tested different groups of Spanish monolinguals and highly-proficient Catalan-Spanish bilinguals in different task-switching implementations. In Experiment 1 we disengaged the restart cost typically occurring after a cue from the switch cost itself using two cue-task versions varying in explicitness. In Experiment 2 we tested bilingualism effects on overriding conflicting response sets by including bivalency effects. In Experiment 3 we attempted to replicate the reduced switch cost of bilinguals with the same implementation as in previous studies. Relative to monolinguals, bilinguals showed a reduced restart cost in the implicit cue-task version of Experiment 1 and overall faster response latencies in Experiment 2. However, bilinguals did not show reduced switch cost in any experiment - not even in an omnibus analysis combining the standardized switch cost scores of 292 participants across the three experiments. These results qualify previous claims about bilingualism reducing non-linguistic switch costs. (C) 2013 Elsevier Inc. All rights reserved.</t>
  </si>
  <si>
    <t>10.1016/j.jml.2013.06.004</t>
  </si>
  <si>
    <t>Lipinski, J; Gupta, P</t>
  </si>
  <si>
    <t>Does neighborhood density influence repetition latency for nonwords? Separating the effects of density and duration</t>
  </si>
  <si>
    <t>Twelve experiments examined the effect of neighborhood density on repetition latency for nonwords. Previous reports have indicated that nonwords from high density neighborhoods are repeated with shorter latency than nonwords from low density neighborhoods (e.g., Vitevitch &amp; Luce, 1998). Experiment I replicated these previously reported results; however, further analysis indicated an interaction of neighborhood density and stimulus duration in determining nonword repetition latency. Experiment 2 employed stimuli with reduced durational differences, finding that there was no effect of neighborhood density on repetition latency when stimulus duration was statistically controlled. Experiments 3 and 4 replicated these results with an alternative presentation regimen. Experiments 5-12 repeated these investigations with different stimulus sets, and obtained consistent effects of stimulus duration on repetition latency, and either no effect of neighborhood density or a latency advantage for low density rather than high density nonwords. The theoretical implications of these results for models of lexical processing are discussed. (C) 2004 Elsevier Inc. All rights reserved.</t>
  </si>
  <si>
    <t>10.1016/j.jml.2004.10.004</t>
  </si>
  <si>
    <t>Meyer, AS; Roelofs, A; Levelt, WJM</t>
  </si>
  <si>
    <t>Word length effects in object naming: The role of a response criterion</t>
  </si>
  <si>
    <t>According to Levelt, Roelofs, and Meyer (1999) speakers generate the phonological and phonetic representations of successive syllables of a word in sequence and only begin to speak after having fully planned at least one complete phonological word. Therefore, speech onset latencies should be longer for long than for short words. We tested this prediction in four experiments in which Dutch participants named or categorized objects with monosyllabic or disyllabic names. Experiment I yielded a length effect on production latencies when objects with long and short names were tested in separate blocks, but not when they were mixed. Experiment 2 showed that the length effect was not due to a difference in the ease of object recognition. Experiment 3 replicated the results of Experiment I using a within-participants design. In Experiment 4, the long and short target words appeared in a phrasal context. In addition to the speech onset latencies, we obtained the viewing times for the target objects, which have been shown to depend on the time necessary to plan the form of the target names. We found word length effects for both dependent variables, but only when objects with short and long names were presented in separate blocks. We argue that in pure and mixed blocks speakers used different response deadlines, which they tried to meet by either generating the motor programs for one syllable or for all syllables of the word before speech onset. Computer simulations using WEAVER++ support this view. (C) 2002 Elsevier Science (USA). All rights reserved.</t>
  </si>
  <si>
    <t>PII S0749-596X(02)00509-0</t>
  </si>
  <si>
    <t>10.1016/S0749-596X(02)00509-0</t>
  </si>
  <si>
    <t>Nairne, James S.; Cogdill, Mindi; Lehman, Melissa</t>
  </si>
  <si>
    <t>Adaptive memory: Temporal, semantic, and rating-based clustering following survival processing</t>
  </si>
  <si>
    <t>Processing items for their survival relevance often produces a robust memory advantage. The current experiments assessed possible proximate mechanisms responsible for this advantage by assessing output strategies during free recall. Previous research has shown that item clustering during recall can provide diagnostic information about the structure of representations in episodic memory, particularly the encoding of temporal, semantic, and source information. Following survival processing and moving or pleasantness controls, measures of temporal and semantic clustering were generated. A robust recall advantage was found for survival processing, but no evidence for temporal clustering was detected. Above-chance levels of semantic clustering were obtained, but there were no differences between the survival and control conditions. An additional clustering measure based on scenario-based relevance ratings also failed to explain recall differences, as did absolute and relative measures of remembered temporal position. Our results indicate that neither enhanced temporal coding nor increased semantic processing among the items on the study list can easily explain the oft-replicated survival processing advantage. Our results also suggest that the ubiquitous temporal clustering patterns seen in free recall studies may be a product, in part, of using intentional learning and multiple study trials. (C) 2016 Elsevier Inc. All rights reserved.</t>
  </si>
  <si>
    <t>10.1016/j.jml.2016.10.009</t>
  </si>
  <si>
    <t>Rupprecht, Julia; Baeuml, Karl-Heinz T.</t>
  </si>
  <si>
    <t>Retrieval-induced forgetting in item recognition: Retrieval specificity revisited</t>
  </si>
  <si>
    <t>Retrieval-induced forgetting (RIF) refers to the finding that retrieval practice on a subset of studied items can induce later forgetting of related unpracticed items. Although previous studies indicated that RIF is retrieval specific - i.e., it arises after retrieval practice but not after reexposure cycles -, the results of more recent work suggest otherwise, indicating that some reexposure formats can induce RIF very similar to how retrieval practice does. Whereas this prior work employed recall at test, here we revisited retrieval specificity of RIF employing item recognition. The results of three experiments are reported, which examined the effects of retrieval practice and some of the recently suggested reexposure formats on unpracticed items' recognition. In each of these experiments, we showed RIF after retrieval practice but did not find any evidence for RIF-like forgetting after reexposure. These findings demonstrate retrieval specificity of RIF in item recognition, challenging strength-based accounts of RIF and indicating a critical role of inhibition in RIF. Together with the results from the recent recall studies, which we replicated in three further experiments, the present findings are consistent with a two-factor account of RIF, which assigns a role for both inhibition and strength-based blocking in RIF. While both inhibition and blocking may contribute to RIF in certain recall formats, only inhibition may induce RIF in item recognition. (C) 2015 Elsevier Inc. All rights reserved.</t>
  </si>
  <si>
    <t>10.1016/j.jml.2015.09.003</t>
  </si>
  <si>
    <t>Schotter, Elizabeth R.; Lee, Michelle; Reiderman, Michael; Rayner, Keith</t>
  </si>
  <si>
    <t>The effect of contextual constraint on parafoveal processing in reading</t>
  </si>
  <si>
    <t>Semantic preview benefit in reading is an elusive and controversial effect because empirical studies do not always (but sometimes) find evidence for it. Its presence seems to depend on (at least) the language being read, visual properties of the text (e.g., initial letter capitalization), the type of relationship between preview and target, and as shown here, semantic constraint generated by the prior sentence context. Schotter (2013) reported semantic preview benefit for synonyms, but not semantic associates when the preview/target was embedded in a neutral sentence context. In Experiment 1, we embedded those same previews/targets into constrained sentence contexts and in Experiment 2 we replicated the effects reported by Schotter (2013; in neutral sentence contexts) and Experiment 1 (in constrained contexts) in a within-subjects design. In both experiments, we found an early (i.e., first-pass) apparent preview benefit for semantically associated previews in constrained contexts that went away in late measures (e.g., total time). These data suggest that sentence constraint (at least as manipulated in the current study) does not operate by making a single word form expected, but rather generates expectations about what kinds of words are likely to appear. Furthermore, these data are compatible with the assumption of the E-Z Reader model that early oculomotor decisions reflect hedged bets that a word will be identifiable and, when wrong, lead the system to identify the wrong word, triggering regressions. (C) 2015 Elsevier Inc. All rights reserved.</t>
  </si>
  <si>
    <t>10.1016/j.jml.2015.04.005</t>
  </si>
  <si>
    <t>Urbach, Thomas P.; Kutas, Marta</t>
  </si>
  <si>
    <t>Quantifiers more or less quantify on-line: ERP evidence for partial incremental interpretation</t>
  </si>
  <si>
    <t>Event-related brain potentials were recorded during RSVP reading to test the hypothesis that quantifier expressions are incrementally interpreted fully and immediately. In sentences tapping general knowledge (Farmers grow crops/worms as their primary source of income), Experiment 1 found larger N400s for atypical (worms) than typical objects (crops). Experiment 2 crossed object typicality with non-logical subject noun phrase quantifiers (most, few). Offline plausibility ratings exhibited the crossover interaction predicted by full quantifier interpretation: Most farmers grow crops and Few farmers grow worms were rated more plausible than Most farmers grow worms and Few farmers grow crops. Object N400s, although modulated in the expected direction, did not reverse. Experiment 3 replicated these findings with adverbial quantifiers (Farmers often/rarely grow crops/worms). Interpretation of quantifier expressions thus is neither fully immediate nor fully delayed. Furthermore, object atypicality was associated with a frontal slow positivity in few-type/rarely quantifier contexts, suggesting systematic processing differences among quantifier types. (C) 2010 Elsevier Inc. All rights reserved.</t>
  </si>
  <si>
    <t>10.1016/j.jml.2010.03.008</t>
  </si>
  <si>
    <t>Yan, Ming; Luo, Yingyi; Inhoff, Albrecht W.</t>
  </si>
  <si>
    <t>Syllable articulation influences foveal and parafoveal processing of words during the silent reading of Chinese sentences</t>
  </si>
  <si>
    <t>The current study examined effects of syllable articulation on eye movements during the silent reading of Chinese sentences, which contained two types of two-character target words whose second characters were subject to dialect-specific variation. In one condition the second syllable was articulated with a neutral tone for northern-dialect Chinese speakers and with a full tone for southern-dialect Chinese speakers (neutral-tone target words) and in the other condition the second syllable was articulated with a full tone irrespective of readers' dialect type (full-tone target words). Native speakers of northern and southern Chinese dialects were recruited in Experiment 1 to examine the effect of dialect-specific articulation on silent reading. Recordings of their eye movements revealed shorter viewing durations for neutral- than for full-tone target words only for speakers of northern but not for southern dialects, indicating that dialect-specific articulation of syllabic tone influenced visual word recognition. Experiment 2 replicated the syllabic tone effect for speakers of northern dialects, and the use of gaze-contingent display changes further revealed that these readers processed an upcoming parafoveal word less effectively when a neutral- than when a full-tone target was fixated. Shorter viewing duration for neutral-tone words thus cannot be attributed to their easier lexical processing; instead, tonal effects appear to reflect Chinese readers' simulated articulation of to-be-recognized words during silent reading. (C) 2014 Elsevier Inc. All rights reserved.</t>
  </si>
  <si>
    <t>10.1016/j.jml.2014.05.007</t>
  </si>
  <si>
    <t>Ellis, N. C., &amp; Sagarra, N. (2010b). The bounds of adult language acquisition: Blocking and learned attention. Studies in Second Language Acquisition, 32, 1–28.</t>
  </si>
  <si>
    <t>English (with Spanish natives; initial: Korean and Chinese natives)</t>
  </si>
  <si>
    <t>Johnson, J. S., &amp; Newport, E. L. (1989). Critical period effects in second language learning: The influence of maturational state on the acquisition of English as a second language. Cognitive Psychology, 21, 60–99.</t>
  </si>
  <si>
    <t>replication of a previous study in order to test its validity</t>
  </si>
  <si>
    <t>Ferrand, L., Segui, J., &amp; Grainger, J. (1996). Masked priming of word and picture naming: the role of syllabic units. Journal of Memory and Language, 35, 708–723.</t>
  </si>
  <si>
    <t>Spanish-Catalan bilinguals (previously English-Spanish and English-Mandarin bilinguals)</t>
  </si>
  <si>
    <t>Prior, A., &amp; Gollan, T. H. (2011). Good language-switchers are good taskswitchers: Evidence from Spanish–English and Mandarin–English bilinguals. Journal of International Neuropsychological Society, 17, 682–691.</t>
  </si>
  <si>
    <t>Vitevitch, M. S., &amp; Luce, P. A. (1998). When words compete: Levels of processing in perception of spoken words. Psychological Science, 9, 325–329.</t>
  </si>
  <si>
    <t>Schotter ER. Synonyms provide semantic preview benefit in English. Journal of Memory and Language. 2013; 69:619–633.</t>
  </si>
  <si>
    <t>journal of initial study</t>
  </si>
  <si>
    <t>Language and Cognitive Processes</t>
  </si>
  <si>
    <t>Nature</t>
  </si>
  <si>
    <t>Cognition</t>
  </si>
  <si>
    <t>Journal of Memory and Language</t>
  </si>
  <si>
    <t>Psychonomic Bulletin and Review</t>
  </si>
  <si>
    <t>Linguistics</t>
  </si>
  <si>
    <t>Psychological Science</t>
  </si>
  <si>
    <t>Journal of Experimental Psychology</t>
  </si>
  <si>
    <t>Journal of Psycholinguistic Research</t>
  </si>
  <si>
    <t>Studies in Second Language Acquisition</t>
  </si>
  <si>
    <t>Cutler, A., Mehler, J., Norris, D. &amp; Segui, J. (1983). A language-specific comprehension strategy. Nature, 304, 159-160.</t>
  </si>
  <si>
    <t>citation count until replication study was published (retrieved: 16.08.2021)</t>
  </si>
  <si>
    <t>citation count of initial study until incl. 2020 (retrieved: 16.08.2021)</t>
  </si>
  <si>
    <t>Proceedings of Sinn &amp; Bedeutung</t>
  </si>
  <si>
    <t>Brain and Language</t>
  </si>
  <si>
    <t>Cognitive Psychology</t>
  </si>
  <si>
    <t>Journal of International Neuropsychologial Society</t>
  </si>
  <si>
    <t>TODO: 0 or 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</si>
</sst>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indexed="81"/>
      <name val="Segoe UI"/>
      <charset val="1"/>
    </font>
    <font>
      <b/>
      <sz val="9"/>
      <color indexed="81"/>
      <name val="Segoe UI"/>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2" borderId="0" xfId="0" applyFill="1"/>
    <xf numFmtId="0" fontId="0" fillId="2" borderId="0" xfId="0"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78"/>
  <sheetViews>
    <sheetView tabSelected="1" zoomScale="90" zoomScaleNormal="90" workbookViewId="0">
      <pane ySplit="1" topLeftCell="A15" activePane="bottomLeft" state="frozen"/>
      <selection pane="bottomLeft" activeCell="A44" sqref="A44"/>
    </sheetView>
  </sheetViews>
  <sheetFormatPr baseColWidth="10" defaultRowHeight="14.4" x14ac:dyDescent="0.3"/>
  <cols>
    <col min="1" max="1" width="11.5546875" customWidth="1"/>
    <col min="2" max="2" width="23.109375" customWidth="1"/>
    <col min="3" max="3" width="40.77734375" customWidth="1"/>
    <col min="4" max="14" width="11.5546875" hidden="1" customWidth="1"/>
    <col min="15" max="16" width="11.5546875" customWidth="1"/>
    <col min="17" max="18" width="11.5546875" hidden="1" customWidth="1"/>
    <col min="19" max="19" width="14.88671875" hidden="1" customWidth="1"/>
    <col min="20" max="20" width="11.44140625" hidden="1" customWidth="1"/>
    <col min="21" max="23" width="11.5546875" hidden="1" customWidth="1"/>
    <col min="24" max="30" width="11.5546875" customWidth="1"/>
    <col min="31" max="31" width="11.5546875" hidden="1" customWidth="1"/>
    <col min="32" max="32" width="11.5546875" customWidth="1"/>
    <col min="33" max="33" width="10.6640625" hidden="1" customWidth="1"/>
    <col min="34" max="35" width="0" hidden="1" customWidth="1"/>
  </cols>
  <sheetData>
    <row r="1" spans="1:36" x14ac:dyDescent="0.3">
      <c r="A1" t="s">
        <v>20</v>
      </c>
      <c r="B1" t="s">
        <v>21</v>
      </c>
      <c r="C1" t="s">
        <v>3</v>
      </c>
      <c r="D1" t="s">
        <v>22</v>
      </c>
      <c r="E1" t="s">
        <v>46</v>
      </c>
      <c r="F1" t="s">
        <v>47</v>
      </c>
      <c r="H1" t="s">
        <v>48</v>
      </c>
      <c r="I1" t="s">
        <v>49</v>
      </c>
      <c r="J1" t="s">
        <v>50</v>
      </c>
      <c r="K1" t="s">
        <v>51</v>
      </c>
      <c r="L1" t="s">
        <v>52</v>
      </c>
      <c r="M1" t="s">
        <v>53</v>
      </c>
      <c r="N1" t="s">
        <v>54</v>
      </c>
      <c r="O1" s="2" t="s">
        <v>12</v>
      </c>
      <c r="P1" s="2" t="s">
        <v>0</v>
      </c>
      <c r="Q1" t="s">
        <v>13</v>
      </c>
      <c r="R1" t="s">
        <v>8</v>
      </c>
      <c r="S1" t="s">
        <v>5</v>
      </c>
      <c r="T1" t="s">
        <v>276</v>
      </c>
      <c r="U1" t="s">
        <v>7</v>
      </c>
      <c r="V1" t="s">
        <v>9</v>
      </c>
      <c r="W1" t="s">
        <v>6</v>
      </c>
      <c r="X1" s="2" t="s">
        <v>15</v>
      </c>
      <c r="Y1" s="2" t="s">
        <v>14</v>
      </c>
      <c r="Z1" s="2" t="s">
        <v>16</v>
      </c>
      <c r="AA1" s="2" t="s">
        <v>17</v>
      </c>
      <c r="AB1" s="2" t="s">
        <v>18</v>
      </c>
      <c r="AC1" s="2" t="s">
        <v>19</v>
      </c>
      <c r="AD1" t="s">
        <v>1</v>
      </c>
      <c r="AE1" t="s">
        <v>10</v>
      </c>
      <c r="AF1" t="s">
        <v>2</v>
      </c>
      <c r="AG1" t="s">
        <v>4</v>
      </c>
      <c r="AH1" t="s">
        <v>289</v>
      </c>
      <c r="AI1" t="s">
        <v>288</v>
      </c>
    </row>
    <row r="2" spans="1:36" x14ac:dyDescent="0.3">
      <c r="A2" t="s">
        <v>25</v>
      </c>
      <c r="B2" s="1" t="s">
        <v>26</v>
      </c>
      <c r="C2" s="1" t="s">
        <v>24</v>
      </c>
      <c r="D2" s="1" t="s">
        <v>27</v>
      </c>
      <c r="E2" s="1">
        <v>73</v>
      </c>
      <c r="F2" s="1" t="s">
        <v>55</v>
      </c>
      <c r="G2" s="1">
        <v>2</v>
      </c>
      <c r="H2" s="1">
        <v>1993</v>
      </c>
      <c r="I2" s="1">
        <v>8</v>
      </c>
      <c r="J2" s="1">
        <v>2</v>
      </c>
      <c r="K2" s="1">
        <v>197</v>
      </c>
      <c r="L2" s="1">
        <v>233</v>
      </c>
      <c r="M2" s="1" t="s">
        <v>23</v>
      </c>
      <c r="N2" s="1" t="s">
        <v>56</v>
      </c>
      <c r="O2" s="3" t="s">
        <v>294</v>
      </c>
      <c r="P2" s="3" t="s">
        <v>294</v>
      </c>
      <c r="Q2" s="1" t="s">
        <v>78</v>
      </c>
      <c r="R2" s="1">
        <v>0</v>
      </c>
      <c r="S2" s="1" t="s">
        <v>287</v>
      </c>
      <c r="T2" s="1" t="s">
        <v>278</v>
      </c>
      <c r="U2" s="1">
        <v>0</v>
      </c>
      <c r="V2" s="1">
        <v>1983</v>
      </c>
      <c r="W2" s="1" t="str">
        <f t="shared" ref="W2:W4" si="0">IF(P2=1,H2-V2,"NA")</f>
        <v>NA</v>
      </c>
      <c r="X2" s="3"/>
      <c r="Y2" s="3"/>
      <c r="Z2" s="3"/>
      <c r="AA2" s="3"/>
      <c r="AB2" s="3"/>
      <c r="AC2" s="3"/>
      <c r="AD2" s="1" t="str">
        <f t="shared" ref="AD2:AD7" si="1">IF(P2=1, IF(SUM(X2:AC2)=0, "direct", IF(SUM(X2:AC2)=1, "partial", "conceptual")),"NA")</f>
        <v>NA</v>
      </c>
      <c r="AE2" s="1" t="s">
        <v>72</v>
      </c>
      <c r="AF2" s="1" t="str">
        <f t="shared" ref="AF2:AF11" si="2">IF(AD2="direct", "check", "NA")</f>
        <v>NA</v>
      </c>
      <c r="AG2" s="1">
        <f t="shared" ref="AG2:AG11" si="3">E2</f>
        <v>73</v>
      </c>
      <c r="AH2" s="1">
        <v>92</v>
      </c>
      <c r="AI2" s="1">
        <v>26</v>
      </c>
      <c r="AJ2" s="1"/>
    </row>
    <row r="3" spans="1:36" x14ac:dyDescent="0.3">
      <c r="A3" t="s">
        <v>28</v>
      </c>
      <c r="B3" s="1" t="s">
        <v>29</v>
      </c>
      <c r="C3" s="1" t="s">
        <v>24</v>
      </c>
      <c r="D3" s="1" t="s">
        <v>30</v>
      </c>
      <c r="E3" s="1">
        <v>21</v>
      </c>
      <c r="F3" s="1" t="s">
        <v>57</v>
      </c>
      <c r="G3" s="1">
        <v>6</v>
      </c>
      <c r="H3" s="1">
        <v>1992</v>
      </c>
      <c r="I3" s="1">
        <v>7</v>
      </c>
      <c r="J3" s="1" t="s">
        <v>58</v>
      </c>
      <c r="K3" s="1">
        <v>281</v>
      </c>
      <c r="L3" s="1">
        <v>299</v>
      </c>
      <c r="M3" s="1" t="s">
        <v>23</v>
      </c>
      <c r="N3" s="1" t="s">
        <v>59</v>
      </c>
      <c r="O3" s="3"/>
      <c r="P3" s="3"/>
      <c r="Q3" s="1" t="s">
        <v>82</v>
      </c>
      <c r="R3" s="1">
        <v>1</v>
      </c>
      <c r="S3" s="1"/>
      <c r="T3" s="1" t="str">
        <f t="shared" ref="T3:T4" si="4">IF(M3=1,D3-S3,"NA")</f>
        <v>NA</v>
      </c>
      <c r="U3" s="1"/>
      <c r="V3" s="1"/>
      <c r="W3" s="1" t="str">
        <f t="shared" si="0"/>
        <v>NA</v>
      </c>
      <c r="X3" s="3"/>
      <c r="Y3" s="3"/>
      <c r="Z3" s="3"/>
      <c r="AA3" s="3"/>
      <c r="AB3" s="3"/>
      <c r="AC3" s="3"/>
      <c r="AD3" s="1" t="str">
        <f t="shared" si="1"/>
        <v>NA</v>
      </c>
      <c r="AE3" s="1"/>
      <c r="AF3" s="1" t="str">
        <f t="shared" si="2"/>
        <v>NA</v>
      </c>
      <c r="AG3" s="1">
        <f t="shared" si="3"/>
        <v>21</v>
      </c>
      <c r="AH3" s="1"/>
      <c r="AI3" s="1"/>
      <c r="AJ3" s="1"/>
    </row>
    <row r="4" spans="1:36" x14ac:dyDescent="0.3">
      <c r="A4" t="s">
        <v>31</v>
      </c>
      <c r="B4" s="1" t="s">
        <v>32</v>
      </c>
      <c r="C4" s="1" t="s">
        <v>24</v>
      </c>
      <c r="D4" s="1" t="s">
        <v>33</v>
      </c>
      <c r="E4" s="1">
        <v>86</v>
      </c>
      <c r="F4" s="1" t="s">
        <v>60</v>
      </c>
      <c r="G4" s="1">
        <v>7</v>
      </c>
      <c r="H4" s="1">
        <v>2004</v>
      </c>
      <c r="I4" s="1">
        <v>19</v>
      </c>
      <c r="J4" s="1">
        <v>3</v>
      </c>
      <c r="K4" s="1">
        <v>369</v>
      </c>
      <c r="L4" s="1">
        <v>390</v>
      </c>
      <c r="M4" s="1" t="s">
        <v>23</v>
      </c>
      <c r="N4" s="1" t="s">
        <v>61</v>
      </c>
      <c r="O4" s="3"/>
      <c r="P4" s="3"/>
      <c r="Q4" s="1" t="s">
        <v>82</v>
      </c>
      <c r="R4" s="1">
        <v>0</v>
      </c>
      <c r="S4" s="1"/>
      <c r="T4" s="1" t="str">
        <f t="shared" si="4"/>
        <v>NA</v>
      </c>
      <c r="U4" s="1"/>
      <c r="V4" s="1"/>
      <c r="W4" s="1" t="str">
        <f t="shared" si="0"/>
        <v>NA</v>
      </c>
      <c r="X4" s="3"/>
      <c r="Y4" s="3"/>
      <c r="Z4" s="3"/>
      <c r="AA4" s="3"/>
      <c r="AB4" s="3"/>
      <c r="AC4" s="3"/>
      <c r="AD4" s="1" t="str">
        <f t="shared" si="1"/>
        <v>NA</v>
      </c>
      <c r="AE4" s="1"/>
      <c r="AF4" s="1" t="str">
        <f t="shared" si="2"/>
        <v>NA</v>
      </c>
      <c r="AG4" s="1">
        <f t="shared" si="3"/>
        <v>86</v>
      </c>
      <c r="AH4" s="1"/>
      <c r="AI4" s="1"/>
      <c r="AJ4" s="1"/>
    </row>
    <row r="5" spans="1:36" x14ac:dyDescent="0.3">
      <c r="A5" t="s">
        <v>34</v>
      </c>
      <c r="B5" s="1" t="s">
        <v>35</v>
      </c>
      <c r="C5" s="1" t="s">
        <v>24</v>
      </c>
      <c r="D5" s="1" t="s">
        <v>36</v>
      </c>
      <c r="E5" s="1">
        <v>47</v>
      </c>
      <c r="F5" s="1" t="s">
        <v>64</v>
      </c>
      <c r="G5" s="1">
        <v>13</v>
      </c>
      <c r="H5" s="1">
        <v>1996</v>
      </c>
      <c r="I5" s="1">
        <v>11</v>
      </c>
      <c r="J5" s="1" t="s">
        <v>65</v>
      </c>
      <c r="K5" s="1">
        <v>107</v>
      </c>
      <c r="L5" s="1">
        <v>134</v>
      </c>
      <c r="M5" s="1" t="s">
        <v>23</v>
      </c>
      <c r="N5" s="1" t="s">
        <v>66</v>
      </c>
      <c r="O5" s="3"/>
      <c r="P5" s="3"/>
      <c r="Q5" s="1" t="s">
        <v>78</v>
      </c>
      <c r="R5" s="1">
        <v>0</v>
      </c>
      <c r="S5" s="1" t="s">
        <v>77</v>
      </c>
      <c r="T5" s="1" t="s">
        <v>282</v>
      </c>
      <c r="U5" s="1">
        <v>1</v>
      </c>
      <c r="V5" s="1">
        <v>1983</v>
      </c>
      <c r="W5" s="1" t="str">
        <f t="shared" ref="W5:W9" si="5">IF(P5=1,H5-V5,"NA")</f>
        <v>NA</v>
      </c>
      <c r="X5" s="3"/>
      <c r="Y5" s="3"/>
      <c r="Z5" s="3"/>
      <c r="AA5" s="3"/>
      <c r="AB5" s="3"/>
      <c r="AC5" s="3"/>
      <c r="AD5" s="1" t="str">
        <f t="shared" si="1"/>
        <v>NA</v>
      </c>
      <c r="AE5" s="1" t="s">
        <v>199</v>
      </c>
      <c r="AF5" s="1" t="str">
        <f t="shared" si="2"/>
        <v>NA</v>
      </c>
      <c r="AG5" s="1">
        <f t="shared" si="3"/>
        <v>47</v>
      </c>
      <c r="AH5" s="1">
        <v>48</v>
      </c>
      <c r="AI5" s="1">
        <v>8</v>
      </c>
      <c r="AJ5" s="1"/>
    </row>
    <row r="6" spans="1:36" x14ac:dyDescent="0.3">
      <c r="A6" t="s">
        <v>37</v>
      </c>
      <c r="B6" s="1" t="s">
        <v>38</v>
      </c>
      <c r="C6" s="1" t="s">
        <v>24</v>
      </c>
      <c r="D6" s="1" t="s">
        <v>39</v>
      </c>
      <c r="E6" s="1">
        <v>9</v>
      </c>
      <c r="F6" s="1" t="s">
        <v>23</v>
      </c>
      <c r="G6" s="1">
        <v>15</v>
      </c>
      <c r="H6" s="1">
        <v>2012</v>
      </c>
      <c r="I6" s="1">
        <v>27</v>
      </c>
      <c r="J6" s="1">
        <v>1</v>
      </c>
      <c r="K6" s="1">
        <v>90</v>
      </c>
      <c r="L6" s="1">
        <v>116</v>
      </c>
      <c r="M6" s="1" t="s">
        <v>23</v>
      </c>
      <c r="N6" s="1" t="s">
        <v>67</v>
      </c>
      <c r="O6" s="3"/>
      <c r="P6" s="3"/>
      <c r="Q6" s="1" t="s">
        <v>78</v>
      </c>
      <c r="R6" s="1">
        <v>1</v>
      </c>
      <c r="S6" s="1" t="s">
        <v>79</v>
      </c>
      <c r="T6" s="1" t="s">
        <v>279</v>
      </c>
      <c r="U6" s="1">
        <v>0</v>
      </c>
      <c r="V6" s="1">
        <v>2007</v>
      </c>
      <c r="W6" s="1" t="str">
        <f t="shared" si="5"/>
        <v>NA</v>
      </c>
      <c r="X6" s="3"/>
      <c r="Y6" s="3"/>
      <c r="Z6" s="3"/>
      <c r="AA6" s="3"/>
      <c r="AB6" s="3"/>
      <c r="AC6" s="3"/>
      <c r="AD6" s="1" t="str">
        <f t="shared" si="1"/>
        <v>NA</v>
      </c>
      <c r="AE6" s="1" t="s">
        <v>11</v>
      </c>
      <c r="AF6" s="1" t="str">
        <f t="shared" si="2"/>
        <v>NA</v>
      </c>
      <c r="AG6" s="1">
        <f t="shared" si="3"/>
        <v>9</v>
      </c>
      <c r="AH6" s="1">
        <v>57</v>
      </c>
      <c r="AI6" s="1">
        <v>33</v>
      </c>
      <c r="AJ6" s="1"/>
    </row>
    <row r="7" spans="1:36" x14ac:dyDescent="0.3">
      <c r="A7" t="s">
        <v>40</v>
      </c>
      <c r="B7" t="s">
        <v>41</v>
      </c>
      <c r="C7" t="s">
        <v>24</v>
      </c>
      <c r="D7" t="s">
        <v>42</v>
      </c>
      <c r="E7">
        <v>97</v>
      </c>
      <c r="F7" t="s">
        <v>69</v>
      </c>
      <c r="G7" s="1">
        <v>30</v>
      </c>
      <c r="H7">
        <v>2004</v>
      </c>
      <c r="I7">
        <v>19</v>
      </c>
      <c r="J7">
        <v>1</v>
      </c>
      <c r="K7">
        <v>57</v>
      </c>
      <c r="L7">
        <v>95</v>
      </c>
      <c r="M7" t="s">
        <v>23</v>
      </c>
      <c r="N7" t="s">
        <v>70</v>
      </c>
      <c r="O7" s="3"/>
      <c r="P7" s="3"/>
      <c r="Q7" s="1" t="s">
        <v>78</v>
      </c>
      <c r="R7" s="1">
        <v>0</v>
      </c>
      <c r="S7" t="s">
        <v>81</v>
      </c>
      <c r="T7" t="s">
        <v>281</v>
      </c>
      <c r="U7">
        <v>1</v>
      </c>
      <c r="V7">
        <v>1998</v>
      </c>
      <c r="W7" s="1" t="str">
        <f t="shared" si="5"/>
        <v>NA</v>
      </c>
      <c r="X7" s="3"/>
      <c r="Y7" s="2"/>
      <c r="Z7" s="2"/>
      <c r="AA7" s="2"/>
      <c r="AB7" s="2"/>
      <c r="AC7" s="2"/>
      <c r="AD7" s="1" t="str">
        <f t="shared" si="1"/>
        <v>NA</v>
      </c>
      <c r="AE7" t="s">
        <v>200</v>
      </c>
      <c r="AF7" s="1" t="str">
        <f t="shared" si="2"/>
        <v>NA</v>
      </c>
      <c r="AG7" s="1">
        <f t="shared" si="3"/>
        <v>97</v>
      </c>
      <c r="AH7">
        <v>216</v>
      </c>
      <c r="AI7">
        <v>27</v>
      </c>
    </row>
    <row r="8" spans="1:36" x14ac:dyDescent="0.3">
      <c r="A8" t="s">
        <v>43</v>
      </c>
      <c r="B8" t="s">
        <v>44</v>
      </c>
      <c r="C8" t="s">
        <v>24</v>
      </c>
      <c r="D8" t="s">
        <v>45</v>
      </c>
      <c r="E8">
        <v>83</v>
      </c>
      <c r="F8" t="s">
        <v>63</v>
      </c>
      <c r="G8" s="1">
        <v>34</v>
      </c>
      <c r="H8">
        <v>1994</v>
      </c>
      <c r="I8">
        <v>9</v>
      </c>
      <c r="J8">
        <v>3</v>
      </c>
      <c r="K8">
        <v>393</v>
      </c>
      <c r="L8">
        <v>422</v>
      </c>
      <c r="M8" t="s">
        <v>23</v>
      </c>
      <c r="N8" t="s">
        <v>71</v>
      </c>
      <c r="O8" s="3"/>
      <c r="P8" s="3"/>
      <c r="Q8" s="1" t="s">
        <v>76</v>
      </c>
      <c r="R8" s="1">
        <v>0</v>
      </c>
      <c r="S8" t="s">
        <v>73</v>
      </c>
      <c r="T8" t="s">
        <v>73</v>
      </c>
      <c r="U8">
        <v>1</v>
      </c>
      <c r="V8">
        <v>1994</v>
      </c>
      <c r="W8" s="1" t="str">
        <f t="shared" si="5"/>
        <v>NA</v>
      </c>
      <c r="X8" s="3"/>
      <c r="Y8" s="3"/>
      <c r="Z8" s="3"/>
      <c r="AA8" s="3"/>
      <c r="AB8" s="3"/>
      <c r="AC8" s="3"/>
      <c r="AD8" s="1" t="str">
        <f t="shared" ref="AD8:AD11" si="6">IF(P8=1, IF(SUM(X8:AC8)=0, "direct", IF(SUM(X8:AC8)=1, "partial", "conceptual")),"NA")</f>
        <v>NA</v>
      </c>
      <c r="AE8" t="s">
        <v>83</v>
      </c>
      <c r="AF8" s="1" t="str">
        <f t="shared" si="2"/>
        <v>NA</v>
      </c>
      <c r="AG8" s="1">
        <f t="shared" si="3"/>
        <v>83</v>
      </c>
    </row>
    <row r="9" spans="1:36" x14ac:dyDescent="0.3">
      <c r="A9" t="s">
        <v>85</v>
      </c>
      <c r="B9" t="s">
        <v>86</v>
      </c>
      <c r="C9" t="s">
        <v>84</v>
      </c>
      <c r="D9" t="s">
        <v>87</v>
      </c>
      <c r="E9">
        <v>2</v>
      </c>
      <c r="F9" t="s">
        <v>88</v>
      </c>
      <c r="G9" s="1">
        <v>41</v>
      </c>
      <c r="H9">
        <v>2020</v>
      </c>
      <c r="I9">
        <v>35</v>
      </c>
      <c r="J9">
        <v>1</v>
      </c>
      <c r="K9">
        <v>93</v>
      </c>
      <c r="L9">
        <v>105</v>
      </c>
      <c r="M9" t="s">
        <v>23</v>
      </c>
      <c r="N9" t="s">
        <v>89</v>
      </c>
      <c r="O9" s="3"/>
      <c r="P9" s="3"/>
      <c r="Q9" s="1" t="s">
        <v>75</v>
      </c>
      <c r="R9" s="1">
        <v>1</v>
      </c>
      <c r="S9" t="s">
        <v>187</v>
      </c>
      <c r="T9" t="s">
        <v>284</v>
      </c>
      <c r="U9">
        <v>1</v>
      </c>
      <c r="V9">
        <v>2016</v>
      </c>
      <c r="W9" s="1" t="str">
        <f t="shared" si="5"/>
        <v>NA</v>
      </c>
      <c r="X9" s="3"/>
      <c r="Y9" s="3"/>
      <c r="Z9" s="3"/>
      <c r="AA9" s="3"/>
      <c r="AB9" s="3"/>
      <c r="AC9" s="3"/>
      <c r="AD9" s="1" t="str">
        <f t="shared" si="6"/>
        <v>NA</v>
      </c>
      <c r="AE9" t="s">
        <v>11</v>
      </c>
      <c r="AF9" s="1" t="str">
        <f t="shared" si="2"/>
        <v>NA</v>
      </c>
      <c r="AG9" s="1">
        <f t="shared" si="3"/>
        <v>2</v>
      </c>
      <c r="AH9">
        <v>11</v>
      </c>
      <c r="AI9">
        <v>11</v>
      </c>
    </row>
    <row r="10" spans="1:36" x14ac:dyDescent="0.3">
      <c r="A10" t="s">
        <v>91</v>
      </c>
      <c r="B10" t="s">
        <v>92</v>
      </c>
      <c r="C10" t="s">
        <v>90</v>
      </c>
      <c r="D10" t="s">
        <v>93</v>
      </c>
      <c r="E10">
        <v>1</v>
      </c>
      <c r="F10" t="s">
        <v>23</v>
      </c>
      <c r="G10" s="1">
        <v>58</v>
      </c>
      <c r="H10">
        <v>2018</v>
      </c>
      <c r="I10">
        <v>14</v>
      </c>
      <c r="J10">
        <v>4</v>
      </c>
      <c r="K10">
        <v>262</v>
      </c>
      <c r="L10">
        <v>278</v>
      </c>
      <c r="M10" t="s">
        <v>23</v>
      </c>
      <c r="N10" t="s">
        <v>94</v>
      </c>
      <c r="O10" s="3"/>
      <c r="P10" s="3"/>
      <c r="Q10" s="1" t="s">
        <v>82</v>
      </c>
      <c r="R10" s="1">
        <v>0</v>
      </c>
      <c r="T10" s="1" t="str">
        <f t="shared" ref="T10" si="7">IF(M10=1,D10-S10,"NA")</f>
        <v>NA</v>
      </c>
      <c r="W10" s="1" t="str">
        <f t="shared" ref="W10:W17" si="8">IF(P10=1,H10-V10,"NA")</f>
        <v>NA</v>
      </c>
      <c r="X10" s="2"/>
      <c r="Y10" s="2"/>
      <c r="Z10" s="2"/>
      <c r="AA10" s="2"/>
      <c r="AB10" s="2"/>
      <c r="AC10" s="2"/>
      <c r="AD10" s="1" t="str">
        <f t="shared" si="6"/>
        <v>NA</v>
      </c>
      <c r="AF10" s="1" t="str">
        <f t="shared" si="2"/>
        <v>NA</v>
      </c>
      <c r="AG10" s="1">
        <f t="shared" si="3"/>
        <v>1</v>
      </c>
    </row>
    <row r="11" spans="1:36" x14ac:dyDescent="0.3">
      <c r="A11" t="s">
        <v>95</v>
      </c>
      <c r="B11" t="s">
        <v>96</v>
      </c>
      <c r="C11" t="s">
        <v>90</v>
      </c>
      <c r="D11" t="s">
        <v>97</v>
      </c>
      <c r="E11">
        <v>3</v>
      </c>
      <c r="F11" t="s">
        <v>23</v>
      </c>
      <c r="G11" s="1">
        <v>59</v>
      </c>
      <c r="H11">
        <v>2019</v>
      </c>
      <c r="I11">
        <v>15</v>
      </c>
      <c r="J11">
        <v>2</v>
      </c>
      <c r="K11">
        <v>138</v>
      </c>
      <c r="L11">
        <v>156</v>
      </c>
      <c r="M11" t="s">
        <v>23</v>
      </c>
      <c r="N11" t="s">
        <v>98</v>
      </c>
      <c r="O11" s="3"/>
      <c r="P11" s="3"/>
      <c r="Q11" s="1" t="s">
        <v>76</v>
      </c>
      <c r="R11" s="1">
        <v>0</v>
      </c>
      <c r="S11" t="s">
        <v>73</v>
      </c>
      <c r="T11" t="s">
        <v>73</v>
      </c>
      <c r="U11">
        <v>1</v>
      </c>
      <c r="V11">
        <v>2019</v>
      </c>
      <c r="W11" s="1" t="str">
        <f t="shared" si="8"/>
        <v>NA</v>
      </c>
      <c r="X11" s="3"/>
      <c r="Y11" s="3"/>
      <c r="Z11" s="3"/>
      <c r="AA11" s="3"/>
      <c r="AB11" s="3"/>
      <c r="AC11" s="3"/>
      <c r="AD11" s="1" t="str">
        <f t="shared" si="6"/>
        <v>NA</v>
      </c>
      <c r="AE11" t="s">
        <v>189</v>
      </c>
      <c r="AF11" s="1" t="str">
        <f t="shared" si="2"/>
        <v>NA</v>
      </c>
      <c r="AG11" s="1">
        <f t="shared" si="3"/>
        <v>3</v>
      </c>
    </row>
    <row r="12" spans="1:36" x14ac:dyDescent="0.3">
      <c r="A12" t="s">
        <v>104</v>
      </c>
      <c r="B12" t="s">
        <v>105</v>
      </c>
      <c r="C12" t="s">
        <v>99</v>
      </c>
      <c r="D12" t="s">
        <v>106</v>
      </c>
      <c r="E12">
        <v>4</v>
      </c>
      <c r="F12" t="s">
        <v>102</v>
      </c>
      <c r="G12" s="1">
        <v>70</v>
      </c>
      <c r="H12">
        <v>1995</v>
      </c>
      <c r="I12">
        <v>24</v>
      </c>
      <c r="J12">
        <v>4</v>
      </c>
      <c r="K12">
        <v>269</v>
      </c>
      <c r="L12">
        <v>287</v>
      </c>
      <c r="M12" t="s">
        <v>23</v>
      </c>
      <c r="N12" t="s">
        <v>107</v>
      </c>
      <c r="O12" s="3"/>
      <c r="P12" s="3"/>
      <c r="Q12" s="1" t="s">
        <v>78</v>
      </c>
      <c r="R12" s="1">
        <v>0</v>
      </c>
      <c r="S12" t="s">
        <v>190</v>
      </c>
      <c r="T12" t="s">
        <v>285</v>
      </c>
      <c r="U12">
        <v>0</v>
      </c>
      <c r="V12">
        <v>1984</v>
      </c>
      <c r="W12" s="1" t="str">
        <f t="shared" si="8"/>
        <v>NA</v>
      </c>
      <c r="X12" s="3"/>
      <c r="Y12" s="3"/>
      <c r="Z12" s="2"/>
      <c r="AA12" s="2"/>
      <c r="AB12" s="2"/>
      <c r="AC12" s="2"/>
      <c r="AD12" s="1" t="str">
        <f t="shared" ref="AD12:AD18" si="9">IF(P12=1, IF(SUM(X12:AC12)=0, "direct", IF(SUM(X12:AC12)=1, "partial", "conceptual")),"NA")</f>
        <v>NA</v>
      </c>
      <c r="AE12" t="s">
        <v>11</v>
      </c>
      <c r="AF12" s="1" t="str">
        <f t="shared" ref="AF12:AF23" si="10">IF(AD12="direct", "check", "NA")</f>
        <v>NA</v>
      </c>
      <c r="AG12" s="1">
        <f t="shared" ref="AG12:AG23" si="11">E12</f>
        <v>4</v>
      </c>
      <c r="AH12">
        <v>59</v>
      </c>
      <c r="AI12">
        <v>22</v>
      </c>
    </row>
    <row r="13" spans="1:36" x14ac:dyDescent="0.3">
      <c r="A13" t="s">
        <v>108</v>
      </c>
      <c r="B13" t="s">
        <v>109</v>
      </c>
      <c r="C13" t="s">
        <v>99</v>
      </c>
      <c r="D13" t="s">
        <v>110</v>
      </c>
      <c r="E13">
        <v>8</v>
      </c>
      <c r="F13" t="s">
        <v>103</v>
      </c>
      <c r="G13" s="1">
        <v>71</v>
      </c>
      <c r="H13">
        <v>2004</v>
      </c>
      <c r="I13">
        <v>33</v>
      </c>
      <c r="J13">
        <v>5</v>
      </c>
      <c r="K13">
        <v>365</v>
      </c>
      <c r="L13">
        <v>381</v>
      </c>
      <c r="M13" t="s">
        <v>23</v>
      </c>
      <c r="N13" t="s">
        <v>111</v>
      </c>
      <c r="O13" s="3"/>
      <c r="P13" s="3"/>
      <c r="Q13" s="1" t="s">
        <v>78</v>
      </c>
      <c r="R13" s="1">
        <v>1</v>
      </c>
      <c r="S13" t="s">
        <v>191</v>
      </c>
      <c r="T13" t="s">
        <v>277</v>
      </c>
      <c r="U13">
        <v>1</v>
      </c>
      <c r="V13">
        <v>2002</v>
      </c>
      <c r="W13" s="1" t="str">
        <f t="shared" si="8"/>
        <v>NA</v>
      </c>
      <c r="X13" s="3"/>
      <c r="Y13" s="3"/>
      <c r="Z13" s="3"/>
      <c r="AA13" s="3"/>
      <c r="AB13" s="3"/>
      <c r="AC13" s="3"/>
      <c r="AD13" s="1" t="str">
        <f t="shared" si="9"/>
        <v>NA</v>
      </c>
      <c r="AE13" t="s">
        <v>74</v>
      </c>
      <c r="AF13" s="1" t="str">
        <f t="shared" si="10"/>
        <v>NA</v>
      </c>
      <c r="AG13" s="1">
        <f t="shared" si="11"/>
        <v>8</v>
      </c>
      <c r="AH13">
        <v>38</v>
      </c>
      <c r="AI13">
        <v>9</v>
      </c>
    </row>
    <row r="14" spans="1:36" x14ac:dyDescent="0.3">
      <c r="A14" t="s">
        <v>112</v>
      </c>
      <c r="B14" t="s">
        <v>113</v>
      </c>
      <c r="C14" t="s">
        <v>99</v>
      </c>
      <c r="D14" t="s">
        <v>114</v>
      </c>
      <c r="E14">
        <v>2</v>
      </c>
      <c r="F14" t="s">
        <v>63</v>
      </c>
      <c r="G14" s="1">
        <v>73</v>
      </c>
      <c r="H14">
        <v>2009</v>
      </c>
      <c r="I14">
        <v>38</v>
      </c>
      <c r="J14">
        <v>4</v>
      </c>
      <c r="K14">
        <v>363</v>
      </c>
      <c r="L14">
        <v>378</v>
      </c>
      <c r="M14" t="s">
        <v>23</v>
      </c>
      <c r="N14" t="s">
        <v>115</v>
      </c>
      <c r="O14" s="3"/>
      <c r="P14" s="3"/>
      <c r="Q14" s="1" t="s">
        <v>78</v>
      </c>
      <c r="R14" s="1">
        <v>0</v>
      </c>
      <c r="S14" t="s">
        <v>192</v>
      </c>
      <c r="T14" t="s">
        <v>284</v>
      </c>
      <c r="U14">
        <v>0</v>
      </c>
      <c r="V14">
        <v>1993</v>
      </c>
      <c r="W14" s="1" t="str">
        <f t="shared" si="8"/>
        <v>NA</v>
      </c>
      <c r="X14" s="3"/>
      <c r="Y14" s="3"/>
      <c r="Z14" s="3"/>
      <c r="AA14" s="3"/>
      <c r="AB14" s="3"/>
      <c r="AC14" s="3"/>
      <c r="AD14" s="1" t="str">
        <f t="shared" si="9"/>
        <v>NA</v>
      </c>
      <c r="AE14" t="s">
        <v>11</v>
      </c>
      <c r="AF14" s="1" t="str">
        <f t="shared" si="10"/>
        <v>NA</v>
      </c>
      <c r="AG14" s="1">
        <f t="shared" si="11"/>
        <v>2</v>
      </c>
      <c r="AH14">
        <v>420</v>
      </c>
      <c r="AI14">
        <v>233</v>
      </c>
    </row>
    <row r="15" spans="1:36" x14ac:dyDescent="0.3">
      <c r="A15" t="s">
        <v>116</v>
      </c>
      <c r="B15" t="s">
        <v>117</v>
      </c>
      <c r="C15" t="s">
        <v>99</v>
      </c>
      <c r="D15" t="s">
        <v>118</v>
      </c>
      <c r="E15">
        <v>1</v>
      </c>
      <c r="F15" t="s">
        <v>63</v>
      </c>
      <c r="G15" s="1">
        <v>78</v>
      </c>
      <c r="H15">
        <v>2018</v>
      </c>
      <c r="I15">
        <v>47</v>
      </c>
      <c r="J15">
        <v>4</v>
      </c>
      <c r="K15">
        <v>777</v>
      </c>
      <c r="L15">
        <v>801</v>
      </c>
      <c r="M15" t="s">
        <v>23</v>
      </c>
      <c r="N15" t="s">
        <v>119</v>
      </c>
      <c r="O15" s="3"/>
      <c r="P15" s="3"/>
      <c r="Q15" s="1" t="s">
        <v>193</v>
      </c>
      <c r="R15" s="1">
        <v>1</v>
      </c>
      <c r="S15" s="1"/>
      <c r="T15" s="1" t="str">
        <f t="shared" ref="T15" si="12">IF(M15=1,D15-S15,"NA")</f>
        <v>NA</v>
      </c>
      <c r="W15" s="1" t="str">
        <f t="shared" si="8"/>
        <v>NA</v>
      </c>
      <c r="X15" s="2"/>
      <c r="Y15" s="2"/>
      <c r="Z15" s="2"/>
      <c r="AA15" s="2"/>
      <c r="AB15" s="2"/>
      <c r="AC15" s="2"/>
      <c r="AD15" s="1" t="str">
        <f t="shared" si="9"/>
        <v>NA</v>
      </c>
      <c r="AF15" s="1" t="str">
        <f t="shared" si="10"/>
        <v>NA</v>
      </c>
      <c r="AG15" s="1">
        <f t="shared" si="11"/>
        <v>1</v>
      </c>
    </row>
    <row r="16" spans="1:36" x14ac:dyDescent="0.3">
      <c r="A16" t="s">
        <v>120</v>
      </c>
      <c r="B16" t="s">
        <v>121</v>
      </c>
      <c r="C16" t="s">
        <v>99</v>
      </c>
      <c r="D16" t="s">
        <v>122</v>
      </c>
      <c r="E16">
        <v>3</v>
      </c>
      <c r="F16" t="s">
        <v>68</v>
      </c>
      <c r="G16" s="1">
        <v>82</v>
      </c>
      <c r="H16">
        <v>2020</v>
      </c>
      <c r="I16">
        <v>49</v>
      </c>
      <c r="J16">
        <v>2</v>
      </c>
      <c r="K16">
        <v>247</v>
      </c>
      <c r="L16">
        <v>273</v>
      </c>
      <c r="M16" t="s">
        <v>23</v>
      </c>
      <c r="N16" t="s">
        <v>123</v>
      </c>
      <c r="O16" s="3"/>
      <c r="P16" s="3"/>
      <c r="Q16" s="1" t="s">
        <v>78</v>
      </c>
      <c r="R16" s="1">
        <v>1</v>
      </c>
      <c r="S16" s="1" t="s">
        <v>194</v>
      </c>
      <c r="T16" s="1" t="s">
        <v>290</v>
      </c>
      <c r="U16" s="1">
        <v>1</v>
      </c>
      <c r="V16" s="1">
        <v>2011</v>
      </c>
      <c r="W16" s="1" t="str">
        <f t="shared" si="8"/>
        <v>NA</v>
      </c>
      <c r="X16" s="3"/>
      <c r="Y16" s="3"/>
      <c r="Z16" s="3"/>
      <c r="AA16" s="3"/>
      <c r="AB16" s="3"/>
      <c r="AC16" s="3"/>
      <c r="AD16" s="1" t="str">
        <f t="shared" si="9"/>
        <v>NA</v>
      </c>
      <c r="AE16" t="s">
        <v>195</v>
      </c>
      <c r="AF16" s="1" t="str">
        <f t="shared" si="10"/>
        <v>NA</v>
      </c>
      <c r="AG16" s="1">
        <f t="shared" si="11"/>
        <v>3</v>
      </c>
      <c r="AH16" t="s">
        <v>188</v>
      </c>
      <c r="AI16" t="s">
        <v>188</v>
      </c>
    </row>
    <row r="17" spans="1:35" x14ac:dyDescent="0.3">
      <c r="A17" t="s">
        <v>124</v>
      </c>
      <c r="B17" t="s">
        <v>125</v>
      </c>
      <c r="C17" t="s">
        <v>99</v>
      </c>
      <c r="D17" t="s">
        <v>126</v>
      </c>
      <c r="E17">
        <v>126</v>
      </c>
      <c r="F17" t="s">
        <v>55</v>
      </c>
      <c r="G17" s="1">
        <v>84</v>
      </c>
      <c r="H17">
        <v>2001</v>
      </c>
      <c r="I17">
        <v>30</v>
      </c>
      <c r="J17">
        <v>3</v>
      </c>
      <c r="K17">
        <v>267</v>
      </c>
      <c r="L17">
        <v>295</v>
      </c>
      <c r="M17" t="s">
        <v>23</v>
      </c>
      <c r="N17" t="s">
        <v>127</v>
      </c>
      <c r="O17" s="3"/>
      <c r="P17" s="3"/>
      <c r="Q17" s="1" t="s">
        <v>196</v>
      </c>
      <c r="R17" s="1">
        <v>0</v>
      </c>
      <c r="S17" s="1"/>
      <c r="T17" s="1" t="str">
        <f t="shared" ref="T17" si="13">IF(M17=1,D17-S17,"NA")</f>
        <v>NA</v>
      </c>
      <c r="W17" s="1" t="str">
        <f t="shared" si="8"/>
        <v>NA</v>
      </c>
      <c r="X17" s="2"/>
      <c r="Y17" s="2"/>
      <c r="Z17" s="2"/>
      <c r="AA17" s="2"/>
      <c r="AB17" s="2"/>
      <c r="AC17" s="2"/>
      <c r="AD17" s="1" t="str">
        <f t="shared" si="9"/>
        <v>NA</v>
      </c>
      <c r="AF17" s="1" t="str">
        <f t="shared" si="10"/>
        <v>NA</v>
      </c>
      <c r="AG17" s="1">
        <f t="shared" si="11"/>
        <v>126</v>
      </c>
    </row>
    <row r="18" spans="1:35" x14ac:dyDescent="0.3">
      <c r="A18" t="s">
        <v>129</v>
      </c>
      <c r="B18" t="s">
        <v>130</v>
      </c>
      <c r="C18" t="s">
        <v>131</v>
      </c>
      <c r="D18" t="s">
        <v>132</v>
      </c>
      <c r="E18">
        <v>14</v>
      </c>
      <c r="F18" t="s">
        <v>23</v>
      </c>
      <c r="G18" s="1">
        <v>95</v>
      </c>
      <c r="H18">
        <v>2006</v>
      </c>
      <c r="I18">
        <v>21</v>
      </c>
      <c r="J18">
        <v>1</v>
      </c>
      <c r="K18">
        <v>1</v>
      </c>
      <c r="L18">
        <v>22</v>
      </c>
      <c r="M18" t="s">
        <v>23</v>
      </c>
      <c r="N18" t="s">
        <v>133</v>
      </c>
      <c r="O18" s="3"/>
      <c r="P18" s="3"/>
      <c r="Q18" s="1" t="s">
        <v>78</v>
      </c>
      <c r="R18" s="1">
        <v>0</v>
      </c>
      <c r="S18" t="s">
        <v>197</v>
      </c>
      <c r="T18" t="s">
        <v>280</v>
      </c>
      <c r="U18">
        <v>0</v>
      </c>
      <c r="V18">
        <v>1997</v>
      </c>
      <c r="W18" s="1" t="str">
        <f t="shared" ref="W18:W21" si="14">IF(P18=1,H18-V18,"NA")</f>
        <v>NA</v>
      </c>
      <c r="X18" s="3"/>
      <c r="Y18" s="3"/>
      <c r="Z18" s="2"/>
      <c r="AA18" s="2"/>
      <c r="AB18" s="2"/>
      <c r="AC18" s="2"/>
      <c r="AD18" s="1" t="str">
        <f t="shared" si="9"/>
        <v>NA</v>
      </c>
      <c r="AE18" t="s">
        <v>11</v>
      </c>
      <c r="AF18" s="1" t="str">
        <f t="shared" si="10"/>
        <v>NA</v>
      </c>
      <c r="AG18" s="1">
        <f t="shared" si="11"/>
        <v>14</v>
      </c>
      <c r="AH18">
        <v>149</v>
      </c>
      <c r="AI18">
        <v>51</v>
      </c>
    </row>
    <row r="19" spans="1:35" x14ac:dyDescent="0.3">
      <c r="A19" t="s">
        <v>134</v>
      </c>
      <c r="B19" t="s">
        <v>135</v>
      </c>
      <c r="C19" t="s">
        <v>136</v>
      </c>
      <c r="D19" t="s">
        <v>137</v>
      </c>
      <c r="E19">
        <v>0</v>
      </c>
      <c r="F19" t="s">
        <v>55</v>
      </c>
      <c r="G19" s="1">
        <v>98</v>
      </c>
      <c r="H19">
        <v>2020</v>
      </c>
      <c r="I19">
        <v>37</v>
      </c>
      <c r="J19">
        <v>2</v>
      </c>
      <c r="K19">
        <v>297</v>
      </c>
      <c r="L19">
        <v>309</v>
      </c>
      <c r="M19" t="s">
        <v>23</v>
      </c>
      <c r="N19" t="s">
        <v>138</v>
      </c>
      <c r="O19" s="3"/>
      <c r="P19" s="3"/>
      <c r="Q19" s="1" t="s">
        <v>78</v>
      </c>
      <c r="R19" s="1">
        <v>1</v>
      </c>
      <c r="S19" t="s">
        <v>198</v>
      </c>
      <c r="T19" t="s">
        <v>279</v>
      </c>
      <c r="U19">
        <v>0</v>
      </c>
      <c r="V19">
        <v>2004</v>
      </c>
      <c r="W19" s="1" t="str">
        <f t="shared" si="14"/>
        <v>NA</v>
      </c>
      <c r="X19" s="3"/>
      <c r="Y19" s="3"/>
      <c r="Z19" s="2"/>
      <c r="AA19" s="2"/>
      <c r="AB19" s="2"/>
      <c r="AC19" s="2"/>
      <c r="AD19" s="1" t="str">
        <f t="shared" ref="AD19:AD23" si="15">IF(P19=1, IF(SUM(X19:AC19)=0, "direct", IF(SUM(X19:AC19)=1, "partial", "conceptual")),"NA")</f>
        <v>NA</v>
      </c>
      <c r="AE19" t="s">
        <v>11</v>
      </c>
      <c r="AF19" s="1" t="str">
        <f t="shared" si="10"/>
        <v>NA</v>
      </c>
      <c r="AG19" s="1">
        <f t="shared" si="11"/>
        <v>0</v>
      </c>
      <c r="AH19">
        <v>293</v>
      </c>
      <c r="AI19">
        <v>293</v>
      </c>
    </row>
    <row r="20" spans="1:35" x14ac:dyDescent="0.3">
      <c r="A20" t="s">
        <v>139</v>
      </c>
      <c r="B20" t="s">
        <v>140</v>
      </c>
      <c r="C20" t="s">
        <v>136</v>
      </c>
      <c r="D20" t="s">
        <v>141</v>
      </c>
      <c r="E20">
        <v>19</v>
      </c>
      <c r="F20" t="s">
        <v>69</v>
      </c>
      <c r="G20" s="1">
        <v>99</v>
      </c>
      <c r="H20">
        <v>2017</v>
      </c>
      <c r="I20">
        <v>34</v>
      </c>
      <c r="J20">
        <v>1</v>
      </c>
      <c r="K20">
        <v>127</v>
      </c>
      <c r="L20">
        <v>152</v>
      </c>
      <c r="M20" t="s">
        <v>23</v>
      </c>
      <c r="N20" t="s">
        <v>142</v>
      </c>
      <c r="O20" s="3"/>
      <c r="P20" s="3"/>
      <c r="Q20" s="1" t="s">
        <v>82</v>
      </c>
      <c r="R20" s="1">
        <v>0</v>
      </c>
      <c r="T20" s="1" t="str">
        <f t="shared" ref="T20" si="16">IF(M20=1,D20-S20,"NA")</f>
        <v>NA</v>
      </c>
      <c r="W20" s="1" t="str">
        <f t="shared" si="14"/>
        <v>NA</v>
      </c>
      <c r="X20" s="2"/>
      <c r="Y20" s="2"/>
      <c r="Z20" s="2"/>
      <c r="AA20" s="2"/>
      <c r="AB20" s="2"/>
      <c r="AC20" s="2"/>
      <c r="AD20" s="1" t="str">
        <f t="shared" si="15"/>
        <v>NA</v>
      </c>
      <c r="AF20" s="1" t="str">
        <f t="shared" si="10"/>
        <v>NA</v>
      </c>
      <c r="AG20" s="1">
        <f t="shared" si="11"/>
        <v>19</v>
      </c>
    </row>
    <row r="21" spans="1:35" x14ac:dyDescent="0.3">
      <c r="A21" t="s">
        <v>143</v>
      </c>
      <c r="B21" t="s">
        <v>147</v>
      </c>
      <c r="C21" t="s">
        <v>146</v>
      </c>
      <c r="D21" t="s">
        <v>144</v>
      </c>
      <c r="E21">
        <v>3</v>
      </c>
      <c r="F21" t="s">
        <v>101</v>
      </c>
      <c r="G21" s="1">
        <v>103</v>
      </c>
      <c r="H21">
        <v>2019</v>
      </c>
      <c r="I21">
        <v>22</v>
      </c>
      <c r="J21">
        <v>5</v>
      </c>
      <c r="K21">
        <v>897</v>
      </c>
      <c r="L21">
        <v>911</v>
      </c>
      <c r="M21" t="s">
        <v>23</v>
      </c>
      <c r="N21" t="s">
        <v>145</v>
      </c>
      <c r="O21" s="3"/>
      <c r="P21" s="3"/>
      <c r="Q21" s="1" t="s">
        <v>82</v>
      </c>
      <c r="R21" s="1">
        <v>0</v>
      </c>
      <c r="T21" s="1" t="str">
        <f t="shared" ref="T21" si="17">IF(M21=1,D21-S21,"NA")</f>
        <v>NA</v>
      </c>
      <c r="W21" s="1" t="str">
        <f t="shared" si="14"/>
        <v>NA</v>
      </c>
      <c r="X21" s="2"/>
      <c r="Y21" s="2"/>
      <c r="Z21" s="2"/>
      <c r="AA21" s="2"/>
      <c r="AB21" s="2"/>
      <c r="AC21" s="2"/>
      <c r="AD21" s="1" t="str">
        <f t="shared" si="15"/>
        <v>NA</v>
      </c>
      <c r="AF21" s="1" t="str">
        <f t="shared" si="10"/>
        <v>NA</v>
      </c>
      <c r="AG21" s="1">
        <f t="shared" si="11"/>
        <v>3</v>
      </c>
    </row>
    <row r="22" spans="1:35" x14ac:dyDescent="0.3">
      <c r="A22" t="s">
        <v>149</v>
      </c>
      <c r="B22" t="s">
        <v>150</v>
      </c>
      <c r="C22" t="s">
        <v>148</v>
      </c>
      <c r="D22" t="s">
        <v>151</v>
      </c>
      <c r="E22">
        <v>52</v>
      </c>
      <c r="F22" t="s">
        <v>23</v>
      </c>
      <c r="G22" s="1">
        <v>113</v>
      </c>
      <c r="H22">
        <v>2007</v>
      </c>
      <c r="I22">
        <v>50</v>
      </c>
      <c r="J22" t="s">
        <v>23</v>
      </c>
      <c r="K22">
        <v>23</v>
      </c>
      <c r="L22">
        <v>52</v>
      </c>
      <c r="M22" t="s">
        <v>23</v>
      </c>
      <c r="N22" t="s">
        <v>152</v>
      </c>
      <c r="O22" s="3"/>
      <c r="P22" s="3"/>
      <c r="Q22" s="1" t="s">
        <v>201</v>
      </c>
      <c r="R22" s="1">
        <v>0</v>
      </c>
      <c r="S22" t="s">
        <v>202</v>
      </c>
      <c r="T22" t="s">
        <v>284</v>
      </c>
      <c r="U22">
        <v>0</v>
      </c>
      <c r="V22">
        <v>1999</v>
      </c>
      <c r="W22" s="1" t="str">
        <f t="shared" ref="W22:W27" si="18">IF(P22=1,H22-V22,"NA")</f>
        <v>NA</v>
      </c>
      <c r="X22" s="3"/>
      <c r="Y22" s="3"/>
      <c r="Z22" s="3"/>
      <c r="AA22" s="3"/>
      <c r="AB22" s="3"/>
      <c r="AC22" s="3"/>
      <c r="AD22" s="1" t="str">
        <f t="shared" si="15"/>
        <v>NA</v>
      </c>
      <c r="AE22" t="s">
        <v>203</v>
      </c>
      <c r="AF22" s="1" t="str">
        <f t="shared" si="10"/>
        <v>NA</v>
      </c>
      <c r="AG22" s="1">
        <f t="shared" si="11"/>
        <v>52</v>
      </c>
      <c r="AH22">
        <v>224</v>
      </c>
      <c r="AI22">
        <v>40</v>
      </c>
    </row>
    <row r="23" spans="1:35" x14ac:dyDescent="0.3">
      <c r="A23" t="s">
        <v>154</v>
      </c>
      <c r="B23" t="s">
        <v>155</v>
      </c>
      <c r="C23" t="s">
        <v>153</v>
      </c>
      <c r="D23" t="s">
        <v>156</v>
      </c>
      <c r="E23">
        <v>9</v>
      </c>
      <c r="F23" t="s">
        <v>157</v>
      </c>
      <c r="G23" s="1">
        <v>126</v>
      </c>
      <c r="H23">
        <v>2018</v>
      </c>
      <c r="I23">
        <v>3</v>
      </c>
      <c r="J23">
        <v>1</v>
      </c>
      <c r="K23" t="s">
        <v>23</v>
      </c>
      <c r="L23" t="s">
        <v>23</v>
      </c>
      <c r="M23">
        <v>100</v>
      </c>
      <c r="N23" t="s">
        <v>158</v>
      </c>
      <c r="O23" s="3"/>
      <c r="P23" s="3"/>
      <c r="Q23" s="1" t="s">
        <v>205</v>
      </c>
      <c r="R23" s="1">
        <v>1</v>
      </c>
      <c r="T23" s="1" t="str">
        <f t="shared" ref="T23" si="19">IF(M23=1,D23-S23,"NA")</f>
        <v>NA</v>
      </c>
      <c r="W23" s="1" t="str">
        <f t="shared" si="18"/>
        <v>NA</v>
      </c>
      <c r="X23" s="2"/>
      <c r="Y23" s="2"/>
      <c r="Z23" s="2"/>
      <c r="AA23" s="2"/>
      <c r="AB23" s="2"/>
      <c r="AC23" s="2"/>
      <c r="AD23" s="1" t="str">
        <f t="shared" si="15"/>
        <v>NA</v>
      </c>
      <c r="AF23" s="1" t="str">
        <f t="shared" si="10"/>
        <v>NA</v>
      </c>
      <c r="AG23" s="1">
        <f t="shared" si="11"/>
        <v>9</v>
      </c>
    </row>
    <row r="24" spans="1:35" x14ac:dyDescent="0.3">
      <c r="A24" t="s">
        <v>160</v>
      </c>
      <c r="B24" t="s">
        <v>161</v>
      </c>
      <c r="C24" t="s">
        <v>159</v>
      </c>
      <c r="D24" t="s">
        <v>162</v>
      </c>
      <c r="E24">
        <v>22</v>
      </c>
      <c r="F24" t="s">
        <v>102</v>
      </c>
      <c r="G24" s="1">
        <v>132</v>
      </c>
      <c r="H24">
        <v>2011</v>
      </c>
      <c r="I24">
        <v>39</v>
      </c>
      <c r="J24">
        <v>3</v>
      </c>
      <c r="K24">
        <v>330</v>
      </c>
      <c r="L24">
        <v>343</v>
      </c>
      <c r="M24" t="s">
        <v>23</v>
      </c>
      <c r="N24" t="s">
        <v>163</v>
      </c>
      <c r="O24" s="2"/>
      <c r="P24" s="2"/>
      <c r="Q24" s="1" t="s">
        <v>207</v>
      </c>
      <c r="R24" s="1">
        <v>0</v>
      </c>
      <c r="S24" t="s">
        <v>206</v>
      </c>
      <c r="T24" t="s">
        <v>291</v>
      </c>
      <c r="U24">
        <v>1</v>
      </c>
      <c r="V24">
        <v>2002</v>
      </c>
      <c r="W24" s="1" t="str">
        <f t="shared" si="18"/>
        <v>NA</v>
      </c>
      <c r="X24" s="3"/>
      <c r="Y24" s="3"/>
      <c r="Z24" s="2"/>
      <c r="AA24" s="2"/>
      <c r="AB24" s="2"/>
      <c r="AC24" s="2"/>
      <c r="AD24" s="1" t="str">
        <f t="shared" ref="AD24:AD32" si="20">IF(P24=1, IF(SUM(X24:AC24)=0, "direct", IF(SUM(X24:AC24)=1, "partial", "conceptual")),"NA")</f>
        <v>NA</v>
      </c>
      <c r="AE24" t="s">
        <v>74</v>
      </c>
      <c r="AF24" s="1" t="str">
        <f t="shared" ref="AF24:AF39" si="21">IF(AD24="direct", "check", "NA")</f>
        <v>NA</v>
      </c>
      <c r="AG24" s="1">
        <f t="shared" ref="AG24:AG39" si="22">E24</f>
        <v>22</v>
      </c>
      <c r="AH24">
        <v>98</v>
      </c>
      <c r="AI24">
        <v>32</v>
      </c>
    </row>
    <row r="25" spans="1:35" x14ac:dyDescent="0.3">
      <c r="A25" t="s">
        <v>164</v>
      </c>
      <c r="B25" t="s">
        <v>165</v>
      </c>
      <c r="C25" t="s">
        <v>159</v>
      </c>
      <c r="D25" t="s">
        <v>166</v>
      </c>
      <c r="E25">
        <v>36</v>
      </c>
      <c r="F25" t="s">
        <v>128</v>
      </c>
      <c r="G25" s="1">
        <v>137</v>
      </c>
      <c r="H25">
        <v>2014</v>
      </c>
      <c r="I25">
        <v>43</v>
      </c>
      <c r="J25" t="s">
        <v>23</v>
      </c>
      <c r="K25">
        <v>11</v>
      </c>
      <c r="L25">
        <v>25</v>
      </c>
      <c r="M25" t="s">
        <v>23</v>
      </c>
      <c r="N25" t="s">
        <v>167</v>
      </c>
      <c r="O25" s="2"/>
      <c r="P25" s="2"/>
      <c r="Q25" s="1" t="s">
        <v>76</v>
      </c>
      <c r="R25" s="1">
        <v>0</v>
      </c>
      <c r="S25" t="s">
        <v>73</v>
      </c>
      <c r="T25" t="s">
        <v>73</v>
      </c>
      <c r="U25">
        <v>1</v>
      </c>
      <c r="V25">
        <v>2014</v>
      </c>
      <c r="W25" s="1" t="str">
        <f t="shared" si="18"/>
        <v>NA</v>
      </c>
      <c r="X25" s="3"/>
      <c r="Y25" s="3"/>
      <c r="Z25" s="2"/>
      <c r="AA25" s="2"/>
      <c r="AB25" s="2"/>
      <c r="AC25" s="2"/>
      <c r="AD25" s="1" t="str">
        <f t="shared" si="20"/>
        <v>NA</v>
      </c>
      <c r="AE25" t="s">
        <v>195</v>
      </c>
      <c r="AF25" s="1" t="str">
        <f t="shared" si="21"/>
        <v>NA</v>
      </c>
      <c r="AG25" s="1">
        <f t="shared" si="22"/>
        <v>36</v>
      </c>
    </row>
    <row r="26" spans="1:35" x14ac:dyDescent="0.3">
      <c r="A26" t="s">
        <v>168</v>
      </c>
      <c r="B26" t="s">
        <v>169</v>
      </c>
      <c r="C26" t="s">
        <v>159</v>
      </c>
      <c r="D26" t="s">
        <v>170</v>
      </c>
      <c r="E26">
        <v>3</v>
      </c>
      <c r="F26" t="s">
        <v>62</v>
      </c>
      <c r="G26" s="1">
        <v>138</v>
      </c>
      <c r="H26">
        <v>2011</v>
      </c>
      <c r="I26">
        <v>39</v>
      </c>
      <c r="J26">
        <v>4</v>
      </c>
      <c r="K26">
        <v>660</v>
      </c>
      <c r="L26">
        <v>667</v>
      </c>
      <c r="M26" t="s">
        <v>23</v>
      </c>
      <c r="N26" t="s">
        <v>171</v>
      </c>
      <c r="O26" s="2"/>
      <c r="P26" s="2"/>
      <c r="Q26" s="1" t="s">
        <v>82</v>
      </c>
      <c r="R26" s="1">
        <v>0</v>
      </c>
      <c r="T26" s="1" t="str">
        <f t="shared" ref="T26:T27" si="23">IF(M26=1,D26-S26,"NA")</f>
        <v>NA</v>
      </c>
      <c r="W26" s="1" t="str">
        <f t="shared" si="18"/>
        <v>NA</v>
      </c>
      <c r="X26" s="2"/>
      <c r="Y26" s="2"/>
      <c r="Z26" s="2"/>
      <c r="AA26" s="2"/>
      <c r="AB26" s="2"/>
      <c r="AC26" s="2"/>
      <c r="AD26" s="1" t="str">
        <f t="shared" si="20"/>
        <v>NA</v>
      </c>
      <c r="AF26" s="1" t="str">
        <f t="shared" si="21"/>
        <v>NA</v>
      </c>
      <c r="AG26" s="1">
        <f t="shared" si="22"/>
        <v>3</v>
      </c>
    </row>
    <row r="27" spans="1:35" x14ac:dyDescent="0.3">
      <c r="A27" t="s">
        <v>172</v>
      </c>
      <c r="B27" t="s">
        <v>173</v>
      </c>
      <c r="C27" t="s">
        <v>159</v>
      </c>
      <c r="D27" t="s">
        <v>174</v>
      </c>
      <c r="E27">
        <v>3</v>
      </c>
      <c r="F27" t="s">
        <v>128</v>
      </c>
      <c r="G27" s="1">
        <v>139</v>
      </c>
      <c r="H27">
        <v>2016</v>
      </c>
      <c r="I27">
        <v>55</v>
      </c>
      <c r="J27" t="s">
        <v>23</v>
      </c>
      <c r="K27">
        <v>38</v>
      </c>
      <c r="L27">
        <v>52</v>
      </c>
      <c r="M27" t="s">
        <v>23</v>
      </c>
      <c r="N27" t="s">
        <v>175</v>
      </c>
      <c r="O27" s="2"/>
      <c r="P27" s="2"/>
      <c r="Q27" s="1" t="s">
        <v>82</v>
      </c>
      <c r="R27" s="1">
        <v>0</v>
      </c>
      <c r="T27" s="1" t="str">
        <f t="shared" si="23"/>
        <v>NA</v>
      </c>
      <c r="W27" s="1" t="str">
        <f t="shared" si="18"/>
        <v>NA</v>
      </c>
      <c r="X27" s="2"/>
      <c r="Y27" s="2"/>
      <c r="Z27" s="2"/>
      <c r="AA27" s="2"/>
      <c r="AB27" s="2"/>
      <c r="AC27" s="2"/>
      <c r="AD27" s="1" t="str">
        <f t="shared" si="20"/>
        <v>NA</v>
      </c>
      <c r="AF27" s="1" t="str">
        <f t="shared" si="21"/>
        <v>NA</v>
      </c>
      <c r="AG27" s="1">
        <f t="shared" si="22"/>
        <v>3</v>
      </c>
    </row>
    <row r="28" spans="1:35" x14ac:dyDescent="0.3">
      <c r="A28" t="s">
        <v>177</v>
      </c>
      <c r="B28" t="s">
        <v>178</v>
      </c>
      <c r="C28" t="s">
        <v>176</v>
      </c>
      <c r="D28" t="s">
        <v>179</v>
      </c>
      <c r="E28">
        <v>16</v>
      </c>
      <c r="F28" t="s">
        <v>55</v>
      </c>
      <c r="G28" s="1">
        <v>147</v>
      </c>
      <c r="H28">
        <v>2016</v>
      </c>
      <c r="I28">
        <v>38</v>
      </c>
      <c r="J28" t="s">
        <v>23</v>
      </c>
      <c r="K28">
        <v>71</v>
      </c>
      <c r="L28">
        <v>88</v>
      </c>
      <c r="M28" t="s">
        <v>23</v>
      </c>
      <c r="N28" t="s">
        <v>180</v>
      </c>
      <c r="O28" s="2"/>
      <c r="P28" s="2"/>
      <c r="Q28" s="1" t="s">
        <v>76</v>
      </c>
      <c r="R28" s="1">
        <v>0</v>
      </c>
      <c r="S28" t="s">
        <v>73</v>
      </c>
      <c r="T28" t="s">
        <v>73</v>
      </c>
      <c r="U28">
        <v>1</v>
      </c>
      <c r="V28">
        <v>2016</v>
      </c>
      <c r="W28" s="1" t="str">
        <f t="shared" ref="W28:W32" si="24">IF(P28=1,H28-V28,"NA")</f>
        <v>NA</v>
      </c>
      <c r="X28" s="3"/>
      <c r="Y28" s="3"/>
      <c r="Z28" s="2"/>
      <c r="AA28" s="2"/>
      <c r="AB28" s="2"/>
      <c r="AC28" s="2"/>
      <c r="AD28" s="1" t="str">
        <f t="shared" si="20"/>
        <v>NA</v>
      </c>
      <c r="AE28" t="s">
        <v>11</v>
      </c>
      <c r="AF28" s="1" t="str">
        <f t="shared" si="21"/>
        <v>NA</v>
      </c>
      <c r="AG28" s="1">
        <f t="shared" si="22"/>
        <v>16</v>
      </c>
    </row>
    <row r="29" spans="1:35" x14ac:dyDescent="0.3">
      <c r="A29" t="s">
        <v>182</v>
      </c>
      <c r="B29" t="s">
        <v>183</v>
      </c>
      <c r="C29" t="s">
        <v>181</v>
      </c>
      <c r="D29" t="s">
        <v>184</v>
      </c>
      <c r="E29">
        <v>25</v>
      </c>
      <c r="F29" t="s">
        <v>55</v>
      </c>
      <c r="G29" s="1">
        <v>151</v>
      </c>
      <c r="H29">
        <v>2014</v>
      </c>
      <c r="I29">
        <v>35</v>
      </c>
      <c r="J29">
        <v>3</v>
      </c>
      <c r="K29">
        <v>547</v>
      </c>
      <c r="L29">
        <v>579</v>
      </c>
      <c r="M29" t="s">
        <v>23</v>
      </c>
      <c r="N29" t="s">
        <v>185</v>
      </c>
      <c r="O29" s="2"/>
      <c r="P29" s="2"/>
      <c r="Q29" s="1" t="s">
        <v>204</v>
      </c>
      <c r="R29" s="1">
        <v>1</v>
      </c>
      <c r="S29" t="s">
        <v>267</v>
      </c>
      <c r="T29" t="s">
        <v>286</v>
      </c>
      <c r="U29">
        <v>1</v>
      </c>
      <c r="V29">
        <v>2010</v>
      </c>
      <c r="W29" s="1" t="str">
        <f t="shared" si="24"/>
        <v>NA</v>
      </c>
      <c r="X29" s="3"/>
      <c r="Y29" s="3"/>
      <c r="Z29" s="3"/>
      <c r="AA29" s="3"/>
      <c r="AB29" s="3"/>
      <c r="AC29" s="3"/>
      <c r="AD29" s="1" t="str">
        <f t="shared" si="20"/>
        <v>NA</v>
      </c>
      <c r="AE29" t="s">
        <v>11</v>
      </c>
      <c r="AF29" s="1" t="str">
        <f t="shared" si="21"/>
        <v>NA</v>
      </c>
      <c r="AG29" s="1">
        <f t="shared" si="22"/>
        <v>25</v>
      </c>
      <c r="AH29">
        <v>54</v>
      </c>
      <c r="AI29">
        <v>11</v>
      </c>
    </row>
    <row r="30" spans="1:35" x14ac:dyDescent="0.3">
      <c r="A30" t="s">
        <v>209</v>
      </c>
      <c r="B30" t="s">
        <v>210</v>
      </c>
      <c r="C30" t="s">
        <v>208</v>
      </c>
      <c r="D30" t="s">
        <v>211</v>
      </c>
      <c r="E30">
        <v>5</v>
      </c>
      <c r="F30" t="s">
        <v>101</v>
      </c>
      <c r="G30" s="1">
        <v>166</v>
      </c>
      <c r="H30">
        <v>2015</v>
      </c>
      <c r="I30">
        <v>85</v>
      </c>
      <c r="J30" t="s">
        <v>23</v>
      </c>
      <c r="K30">
        <v>1</v>
      </c>
      <c r="L30">
        <v>14</v>
      </c>
      <c r="M30" t="s">
        <v>23</v>
      </c>
      <c r="N30" t="s">
        <v>212</v>
      </c>
      <c r="O30" s="2"/>
      <c r="P30" s="2"/>
      <c r="Q30" s="1" t="s">
        <v>76</v>
      </c>
      <c r="R30" s="1">
        <v>0</v>
      </c>
      <c r="S30" s="1" t="s">
        <v>73</v>
      </c>
      <c r="T30" s="1" t="s">
        <v>73</v>
      </c>
      <c r="U30" s="1">
        <v>1</v>
      </c>
      <c r="V30" s="1">
        <v>2015</v>
      </c>
      <c r="W30" s="1" t="str">
        <f t="shared" si="24"/>
        <v>NA</v>
      </c>
      <c r="X30" s="3"/>
      <c r="Y30" s="3"/>
      <c r="Z30" s="3"/>
      <c r="AA30" s="3"/>
      <c r="AB30" s="3"/>
      <c r="AC30" s="3"/>
      <c r="AD30" s="1" t="str">
        <f t="shared" si="20"/>
        <v>NA</v>
      </c>
      <c r="AE30" t="s">
        <v>11</v>
      </c>
      <c r="AF30" s="1" t="str">
        <f t="shared" si="21"/>
        <v>NA</v>
      </c>
      <c r="AG30" s="1">
        <f t="shared" si="22"/>
        <v>5</v>
      </c>
    </row>
    <row r="31" spans="1:35" x14ac:dyDescent="0.3">
      <c r="A31" t="s">
        <v>213</v>
      </c>
      <c r="B31" t="s">
        <v>214</v>
      </c>
      <c r="C31" t="s">
        <v>208</v>
      </c>
      <c r="D31" t="s">
        <v>215</v>
      </c>
      <c r="E31">
        <v>261</v>
      </c>
      <c r="F31" t="s">
        <v>69</v>
      </c>
      <c r="G31" s="1">
        <v>167</v>
      </c>
      <c r="H31">
        <v>2001</v>
      </c>
      <c r="I31">
        <v>44</v>
      </c>
      <c r="J31">
        <v>2</v>
      </c>
      <c r="K31">
        <v>235</v>
      </c>
      <c r="L31">
        <v>249</v>
      </c>
      <c r="M31" t="s">
        <v>23</v>
      </c>
      <c r="N31" t="s">
        <v>216</v>
      </c>
      <c r="O31" s="2"/>
      <c r="P31" s="2"/>
      <c r="Q31" s="1" t="s">
        <v>186</v>
      </c>
      <c r="R31" s="1">
        <v>0</v>
      </c>
      <c r="S31" s="1" t="s">
        <v>269</v>
      </c>
      <c r="T31" s="1" t="s">
        <v>292</v>
      </c>
      <c r="U31" s="1">
        <v>0</v>
      </c>
      <c r="V31" s="1">
        <v>1989</v>
      </c>
      <c r="W31" s="1" t="str">
        <f t="shared" si="24"/>
        <v>NA</v>
      </c>
      <c r="X31" s="3"/>
      <c r="Y31" s="3"/>
      <c r="Z31" s="3"/>
      <c r="AA31" s="3"/>
      <c r="AB31" s="3"/>
      <c r="AC31" s="3"/>
      <c r="AD31" s="1" t="str">
        <f t="shared" si="20"/>
        <v>NA</v>
      </c>
      <c r="AE31" t="s">
        <v>268</v>
      </c>
      <c r="AF31" s="1" t="str">
        <f t="shared" si="21"/>
        <v>NA</v>
      </c>
      <c r="AG31" s="1">
        <f t="shared" si="22"/>
        <v>261</v>
      </c>
      <c r="AH31">
        <v>1081</v>
      </c>
      <c r="AI31">
        <v>131</v>
      </c>
    </row>
    <row r="32" spans="1:35" x14ac:dyDescent="0.3">
      <c r="A32" t="s">
        <v>217</v>
      </c>
      <c r="B32" t="s">
        <v>218</v>
      </c>
      <c r="C32" t="s">
        <v>208</v>
      </c>
      <c r="D32" t="s">
        <v>219</v>
      </c>
      <c r="E32">
        <v>34</v>
      </c>
      <c r="F32" t="s">
        <v>69</v>
      </c>
      <c r="G32" s="1">
        <v>168</v>
      </c>
      <c r="H32">
        <v>2003</v>
      </c>
      <c r="I32">
        <v>48</v>
      </c>
      <c r="J32">
        <v>2</v>
      </c>
      <c r="K32">
        <v>435</v>
      </c>
      <c r="L32">
        <v>443</v>
      </c>
      <c r="M32" t="s">
        <v>220</v>
      </c>
      <c r="N32" t="s">
        <v>221</v>
      </c>
      <c r="O32" s="2"/>
      <c r="P32" s="2"/>
      <c r="Q32" s="1" t="s">
        <v>270</v>
      </c>
      <c r="R32" s="1">
        <v>0</v>
      </c>
      <c r="S32" s="1" t="s">
        <v>271</v>
      </c>
      <c r="T32" s="1" t="s">
        <v>280</v>
      </c>
      <c r="U32" s="1">
        <v>0</v>
      </c>
      <c r="V32" s="1">
        <v>1996</v>
      </c>
      <c r="W32" s="1" t="str">
        <f t="shared" si="24"/>
        <v>NA</v>
      </c>
      <c r="X32" s="3"/>
      <c r="Y32" s="3"/>
      <c r="Z32" s="3"/>
      <c r="AA32" s="3"/>
      <c r="AB32" s="3"/>
      <c r="AC32" s="3"/>
      <c r="AD32" s="1" t="str">
        <f t="shared" si="20"/>
        <v>NA</v>
      </c>
      <c r="AE32" t="s">
        <v>80</v>
      </c>
      <c r="AF32" s="1" t="str">
        <f t="shared" si="21"/>
        <v>NA</v>
      </c>
      <c r="AG32" s="1">
        <f t="shared" si="22"/>
        <v>34</v>
      </c>
      <c r="AH32">
        <v>150</v>
      </c>
      <c r="AI32">
        <v>38</v>
      </c>
    </row>
    <row r="33" spans="1:35" x14ac:dyDescent="0.3">
      <c r="A33" t="s">
        <v>222</v>
      </c>
      <c r="B33" t="s">
        <v>223</v>
      </c>
      <c r="C33" t="s">
        <v>208</v>
      </c>
      <c r="D33" t="s">
        <v>224</v>
      </c>
      <c r="E33">
        <v>94</v>
      </c>
      <c r="F33" t="s">
        <v>63</v>
      </c>
      <c r="G33" s="1">
        <v>171</v>
      </c>
      <c r="H33">
        <v>2009</v>
      </c>
      <c r="I33">
        <v>61</v>
      </c>
      <c r="J33">
        <v>2</v>
      </c>
      <c r="K33">
        <v>171</v>
      </c>
      <c r="L33">
        <v>190</v>
      </c>
      <c r="M33" t="s">
        <v>23</v>
      </c>
      <c r="N33" t="s">
        <v>225</v>
      </c>
      <c r="O33" s="2"/>
      <c r="P33" s="2"/>
      <c r="Q33" s="1" t="s">
        <v>76</v>
      </c>
      <c r="R33" s="1">
        <v>1</v>
      </c>
      <c r="S33" s="1" t="s">
        <v>73</v>
      </c>
      <c r="T33" s="1" t="s">
        <v>73</v>
      </c>
      <c r="U33" s="1">
        <v>1</v>
      </c>
      <c r="V33" s="1">
        <v>2005</v>
      </c>
      <c r="W33" s="1" t="str">
        <f>IF(P33=1,#REF!-V33,"NA")</f>
        <v>NA</v>
      </c>
      <c r="X33" s="3"/>
      <c r="Y33" s="3"/>
      <c r="Z33" s="3"/>
      <c r="AA33" s="3"/>
      <c r="AB33" s="3"/>
      <c r="AC33" s="3"/>
      <c r="AD33" s="1" t="str">
        <f t="shared" ref="AD33:AD43" si="25">IF(P33=1, IF(SUM(X33:AC33)=0, "direct", IF(SUM(X33:AC33)=1, "partial", "conceptual")),"NA")</f>
        <v>NA</v>
      </c>
      <c r="AE33" t="s">
        <v>11</v>
      </c>
      <c r="AF33" s="1" t="str">
        <f t="shared" si="21"/>
        <v>NA</v>
      </c>
      <c r="AG33" s="1">
        <f t="shared" si="22"/>
        <v>94</v>
      </c>
    </row>
    <row r="34" spans="1:35" x14ac:dyDescent="0.3">
      <c r="A34" t="s">
        <v>226</v>
      </c>
      <c r="B34" t="s">
        <v>227</v>
      </c>
      <c r="C34" t="s">
        <v>208</v>
      </c>
      <c r="D34" t="s">
        <v>228</v>
      </c>
      <c r="E34">
        <v>348</v>
      </c>
      <c r="F34" t="s">
        <v>102</v>
      </c>
      <c r="G34" s="1">
        <v>180</v>
      </c>
      <c r="H34">
        <v>1997</v>
      </c>
      <c r="I34">
        <v>37</v>
      </c>
      <c r="J34">
        <v>1</v>
      </c>
      <c r="K34">
        <v>58</v>
      </c>
      <c r="L34">
        <v>93</v>
      </c>
      <c r="M34" t="s">
        <v>23</v>
      </c>
      <c r="N34" t="s">
        <v>229</v>
      </c>
      <c r="O34" s="2"/>
      <c r="P34" s="2"/>
      <c r="Q34" s="1" t="s">
        <v>82</v>
      </c>
      <c r="R34" s="1">
        <v>0</v>
      </c>
      <c r="T34" s="1" t="str">
        <f t="shared" ref="T34:T35" si="26">IF(M34=1,D34-S34,"NA")</f>
        <v>NA</v>
      </c>
      <c r="W34" s="1" t="str">
        <f t="shared" ref="W34:W43" si="27">IF(P34=1,H34-V34,"NA")</f>
        <v>NA</v>
      </c>
      <c r="X34" s="2"/>
      <c r="Y34" s="2"/>
      <c r="Z34" s="2"/>
      <c r="AA34" s="2"/>
      <c r="AB34" s="2"/>
      <c r="AC34" s="2"/>
      <c r="AD34" s="1" t="str">
        <f t="shared" si="25"/>
        <v>NA</v>
      </c>
      <c r="AF34" s="1" t="str">
        <f t="shared" si="21"/>
        <v>NA</v>
      </c>
      <c r="AG34" s="1">
        <f t="shared" si="22"/>
        <v>348</v>
      </c>
    </row>
    <row r="35" spans="1:35" x14ac:dyDescent="0.3">
      <c r="A35" t="s">
        <v>230</v>
      </c>
      <c r="B35" t="s">
        <v>231</v>
      </c>
      <c r="C35" t="s">
        <v>208</v>
      </c>
      <c r="D35" t="s">
        <v>232</v>
      </c>
      <c r="E35">
        <v>44</v>
      </c>
      <c r="F35" t="s">
        <v>100</v>
      </c>
      <c r="G35" s="1">
        <v>181</v>
      </c>
      <c r="H35">
        <v>2001</v>
      </c>
      <c r="I35">
        <v>44</v>
      </c>
      <c r="J35">
        <v>1</v>
      </c>
      <c r="K35">
        <v>96</v>
      </c>
      <c r="L35">
        <v>117</v>
      </c>
      <c r="M35" t="s">
        <v>23</v>
      </c>
      <c r="N35" t="s">
        <v>233</v>
      </c>
      <c r="O35" s="2"/>
      <c r="P35" s="2"/>
      <c r="Q35" s="1" t="s">
        <v>82</v>
      </c>
      <c r="R35" s="1">
        <v>0</v>
      </c>
      <c r="S35" s="1"/>
      <c r="T35" s="1" t="str">
        <f t="shared" si="26"/>
        <v>NA</v>
      </c>
      <c r="W35" s="1" t="str">
        <f t="shared" si="27"/>
        <v>NA</v>
      </c>
      <c r="X35" s="2"/>
      <c r="Y35" s="2"/>
      <c r="Z35" s="2"/>
      <c r="AA35" s="2"/>
      <c r="AB35" s="2"/>
      <c r="AC35" s="2"/>
      <c r="AD35" s="1" t="str">
        <f t="shared" si="25"/>
        <v>NA</v>
      </c>
      <c r="AF35" s="1" t="str">
        <f t="shared" si="21"/>
        <v>NA</v>
      </c>
      <c r="AG35" s="1">
        <f t="shared" si="22"/>
        <v>44</v>
      </c>
    </row>
    <row r="36" spans="1:35" x14ac:dyDescent="0.3">
      <c r="A36" t="s">
        <v>234</v>
      </c>
      <c r="B36" t="s">
        <v>235</v>
      </c>
      <c r="C36" t="s">
        <v>208</v>
      </c>
      <c r="D36" t="s">
        <v>236</v>
      </c>
      <c r="E36">
        <v>89</v>
      </c>
      <c r="F36" t="s">
        <v>62</v>
      </c>
      <c r="G36" s="1">
        <v>184</v>
      </c>
      <c r="H36">
        <v>2013</v>
      </c>
      <c r="I36">
        <v>69</v>
      </c>
      <c r="J36">
        <v>3</v>
      </c>
      <c r="K36">
        <v>257</v>
      </c>
      <c r="L36">
        <v>276</v>
      </c>
      <c r="M36" t="s">
        <v>23</v>
      </c>
      <c r="N36" t="s">
        <v>237</v>
      </c>
      <c r="O36" s="2"/>
      <c r="P36" s="2"/>
      <c r="Q36" s="1" t="s">
        <v>186</v>
      </c>
      <c r="R36" s="1">
        <v>0</v>
      </c>
      <c r="S36" t="s">
        <v>273</v>
      </c>
      <c r="T36" t="s">
        <v>293</v>
      </c>
      <c r="U36">
        <v>0</v>
      </c>
      <c r="V36">
        <v>2011</v>
      </c>
      <c r="W36" s="1" t="str">
        <f t="shared" si="27"/>
        <v>NA</v>
      </c>
      <c r="X36" s="3"/>
      <c r="Y36" s="3"/>
      <c r="Z36" s="3"/>
      <c r="AA36" s="3"/>
      <c r="AB36" s="3"/>
      <c r="AC36" s="3"/>
      <c r="AD36" s="1" t="str">
        <f t="shared" si="25"/>
        <v>NA</v>
      </c>
      <c r="AE36" t="s">
        <v>272</v>
      </c>
      <c r="AF36" s="1" t="str">
        <f t="shared" si="21"/>
        <v>NA</v>
      </c>
      <c r="AG36" s="1">
        <f t="shared" si="22"/>
        <v>89</v>
      </c>
      <c r="AH36">
        <v>237</v>
      </c>
      <c r="AI36">
        <v>15</v>
      </c>
    </row>
    <row r="37" spans="1:35" x14ac:dyDescent="0.3">
      <c r="A37" t="s">
        <v>238</v>
      </c>
      <c r="B37" t="s">
        <v>239</v>
      </c>
      <c r="C37" t="s">
        <v>208</v>
      </c>
      <c r="D37" t="s">
        <v>240</v>
      </c>
      <c r="E37">
        <v>22</v>
      </c>
      <c r="F37" t="s">
        <v>69</v>
      </c>
      <c r="G37" s="1">
        <v>191</v>
      </c>
      <c r="H37">
        <v>2005</v>
      </c>
      <c r="I37">
        <v>52</v>
      </c>
      <c r="J37">
        <v>2</v>
      </c>
      <c r="K37">
        <v>171</v>
      </c>
      <c r="L37">
        <v>192</v>
      </c>
      <c r="M37" t="s">
        <v>23</v>
      </c>
      <c r="N37" t="s">
        <v>241</v>
      </c>
      <c r="O37" s="2"/>
      <c r="P37" s="2"/>
      <c r="Q37" s="1" t="s">
        <v>78</v>
      </c>
      <c r="R37" s="1">
        <v>0</v>
      </c>
      <c r="S37" t="s">
        <v>274</v>
      </c>
      <c r="T37" t="s">
        <v>283</v>
      </c>
      <c r="U37">
        <v>0</v>
      </c>
      <c r="V37">
        <v>1998</v>
      </c>
      <c r="W37" s="1" t="str">
        <f t="shared" si="27"/>
        <v>NA</v>
      </c>
      <c r="X37" s="3"/>
      <c r="Y37" s="3"/>
      <c r="Z37" s="2"/>
      <c r="AA37" s="2"/>
      <c r="AB37" s="2"/>
      <c r="AC37" s="2"/>
      <c r="AD37" s="1" t="str">
        <f t="shared" si="25"/>
        <v>NA</v>
      </c>
      <c r="AE37" t="s">
        <v>11</v>
      </c>
      <c r="AF37" s="1" t="str">
        <f t="shared" si="21"/>
        <v>NA</v>
      </c>
      <c r="AG37" s="1">
        <f t="shared" si="22"/>
        <v>22</v>
      </c>
      <c r="AH37">
        <v>355</v>
      </c>
      <c r="AI37">
        <v>87</v>
      </c>
    </row>
    <row r="38" spans="1:35" x14ac:dyDescent="0.3">
      <c r="A38" t="s">
        <v>242</v>
      </c>
      <c r="B38" t="s">
        <v>243</v>
      </c>
      <c r="C38" t="s">
        <v>208</v>
      </c>
      <c r="D38" t="s">
        <v>244</v>
      </c>
      <c r="E38">
        <v>113</v>
      </c>
      <c r="F38" t="s">
        <v>100</v>
      </c>
      <c r="G38" s="1">
        <v>192</v>
      </c>
      <c r="H38">
        <v>2003</v>
      </c>
      <c r="I38">
        <v>48</v>
      </c>
      <c r="J38">
        <v>1</v>
      </c>
      <c r="K38">
        <v>131</v>
      </c>
      <c r="L38">
        <v>147</v>
      </c>
      <c r="M38" t="s">
        <v>245</v>
      </c>
      <c r="N38" t="s">
        <v>246</v>
      </c>
      <c r="O38" s="2"/>
      <c r="P38" s="2"/>
      <c r="Q38" s="1" t="s">
        <v>76</v>
      </c>
      <c r="R38" s="1">
        <v>1</v>
      </c>
      <c r="S38" t="s">
        <v>73</v>
      </c>
      <c r="T38" t="s">
        <v>73</v>
      </c>
      <c r="U38">
        <v>1</v>
      </c>
      <c r="V38">
        <v>2003</v>
      </c>
      <c r="W38" s="1" t="str">
        <f t="shared" si="27"/>
        <v>NA</v>
      </c>
      <c r="X38" s="3"/>
      <c r="Y38" s="3"/>
      <c r="Z38" s="3"/>
      <c r="AA38" s="3"/>
      <c r="AB38" s="2"/>
      <c r="AC38" s="2"/>
      <c r="AD38" s="1" t="str">
        <f t="shared" si="25"/>
        <v>NA</v>
      </c>
      <c r="AE38" t="s">
        <v>74</v>
      </c>
      <c r="AF38" s="1" t="str">
        <f t="shared" si="21"/>
        <v>NA</v>
      </c>
      <c r="AG38" s="1">
        <f t="shared" si="22"/>
        <v>113</v>
      </c>
    </row>
    <row r="39" spans="1:35" x14ac:dyDescent="0.3">
      <c r="A39" t="s">
        <v>247</v>
      </c>
      <c r="B39" t="s">
        <v>248</v>
      </c>
      <c r="C39" t="s">
        <v>208</v>
      </c>
      <c r="D39" t="s">
        <v>249</v>
      </c>
      <c r="E39">
        <v>9</v>
      </c>
      <c r="F39" t="s">
        <v>68</v>
      </c>
      <c r="G39" s="1">
        <v>193</v>
      </c>
      <c r="H39">
        <v>2017</v>
      </c>
      <c r="I39">
        <v>93</v>
      </c>
      <c r="J39" t="s">
        <v>23</v>
      </c>
      <c r="K39">
        <v>304</v>
      </c>
      <c r="L39">
        <v>314</v>
      </c>
      <c r="M39" t="s">
        <v>23</v>
      </c>
      <c r="N39" t="s">
        <v>250</v>
      </c>
      <c r="O39" s="2"/>
      <c r="P39" s="2"/>
      <c r="Q39" s="1" t="s">
        <v>76</v>
      </c>
      <c r="R39" s="1">
        <v>0</v>
      </c>
      <c r="S39" t="s">
        <v>73</v>
      </c>
      <c r="T39" t="s">
        <v>73</v>
      </c>
      <c r="U39">
        <v>1</v>
      </c>
      <c r="V39">
        <v>2017</v>
      </c>
      <c r="W39" s="1" t="str">
        <f t="shared" si="27"/>
        <v>NA</v>
      </c>
      <c r="X39" s="3"/>
      <c r="Y39" s="3"/>
      <c r="Z39" s="3"/>
      <c r="AA39" s="3"/>
      <c r="AB39" s="3"/>
      <c r="AC39" s="2"/>
      <c r="AD39" s="1" t="str">
        <f t="shared" si="25"/>
        <v>NA</v>
      </c>
      <c r="AE39" t="s">
        <v>11</v>
      </c>
      <c r="AF39" s="1" t="str">
        <f t="shared" si="21"/>
        <v>NA</v>
      </c>
      <c r="AG39" s="1">
        <f t="shared" si="22"/>
        <v>9</v>
      </c>
    </row>
    <row r="40" spans="1:35" x14ac:dyDescent="0.3">
      <c r="A40" t="s">
        <v>251</v>
      </c>
      <c r="B40" t="s">
        <v>252</v>
      </c>
      <c r="C40" t="s">
        <v>208</v>
      </c>
      <c r="D40" t="s">
        <v>253</v>
      </c>
      <c r="E40">
        <v>12</v>
      </c>
      <c r="F40" t="s">
        <v>100</v>
      </c>
      <c r="G40" s="1">
        <v>198</v>
      </c>
      <c r="H40">
        <v>2016</v>
      </c>
      <c r="I40">
        <v>86</v>
      </c>
      <c r="J40" t="s">
        <v>23</v>
      </c>
      <c r="K40">
        <v>97</v>
      </c>
      <c r="L40">
        <v>118</v>
      </c>
      <c r="M40" t="s">
        <v>23</v>
      </c>
      <c r="N40" t="s">
        <v>254</v>
      </c>
      <c r="O40" s="2"/>
      <c r="P40" s="2"/>
      <c r="Q40" s="1" t="s">
        <v>76</v>
      </c>
      <c r="R40" s="1">
        <v>0</v>
      </c>
      <c r="S40" t="s">
        <v>73</v>
      </c>
      <c r="T40" t="s">
        <v>73</v>
      </c>
      <c r="U40">
        <v>1</v>
      </c>
      <c r="V40">
        <v>2016</v>
      </c>
      <c r="W40" s="1" t="str">
        <f t="shared" si="27"/>
        <v>NA</v>
      </c>
      <c r="X40" s="3"/>
      <c r="Y40" s="3"/>
      <c r="Z40" s="3"/>
      <c r="AA40" s="3"/>
      <c r="AB40" s="3"/>
      <c r="AC40" s="3"/>
      <c r="AD40" s="1" t="str">
        <f t="shared" si="25"/>
        <v>NA</v>
      </c>
      <c r="AE40" t="s">
        <v>195</v>
      </c>
      <c r="AF40" s="1" t="str">
        <f t="shared" ref="AF40:AF43" si="28">IF(AD40="direct", "check", "NA")</f>
        <v>NA</v>
      </c>
      <c r="AG40" s="1">
        <f t="shared" ref="AG40:AG43" si="29">E40</f>
        <v>12</v>
      </c>
    </row>
    <row r="41" spans="1:35" x14ac:dyDescent="0.3">
      <c r="A41" t="s">
        <v>255</v>
      </c>
      <c r="B41" t="s">
        <v>256</v>
      </c>
      <c r="C41" t="s">
        <v>208</v>
      </c>
      <c r="D41" t="s">
        <v>257</v>
      </c>
      <c r="E41">
        <v>45</v>
      </c>
      <c r="F41" t="s">
        <v>63</v>
      </c>
      <c r="G41" s="1">
        <v>201</v>
      </c>
      <c r="H41">
        <v>2015</v>
      </c>
      <c r="I41">
        <v>83</v>
      </c>
      <c r="J41" t="s">
        <v>23</v>
      </c>
      <c r="K41">
        <v>118</v>
      </c>
      <c r="L41">
        <v>139</v>
      </c>
      <c r="M41" t="s">
        <v>23</v>
      </c>
      <c r="N41" t="s">
        <v>258</v>
      </c>
      <c r="O41" s="2"/>
      <c r="P41" s="2"/>
      <c r="Q41" s="1" t="s">
        <v>207</v>
      </c>
      <c r="R41" s="1">
        <v>1</v>
      </c>
      <c r="S41" t="s">
        <v>275</v>
      </c>
      <c r="T41" t="s">
        <v>280</v>
      </c>
      <c r="U41">
        <v>1</v>
      </c>
      <c r="V41">
        <v>2013</v>
      </c>
      <c r="W41" s="1" t="str">
        <f t="shared" si="27"/>
        <v>NA</v>
      </c>
      <c r="X41" s="3"/>
      <c r="Y41" s="3"/>
      <c r="Z41" s="3"/>
      <c r="AA41" s="3"/>
      <c r="AB41" s="3"/>
      <c r="AC41" s="3"/>
      <c r="AD41" s="1" t="str">
        <f t="shared" si="25"/>
        <v>NA</v>
      </c>
      <c r="AE41" t="s">
        <v>11</v>
      </c>
      <c r="AF41" s="1" t="str">
        <f t="shared" si="28"/>
        <v>NA</v>
      </c>
      <c r="AG41" s="1">
        <f t="shared" si="29"/>
        <v>45</v>
      </c>
      <c r="AH41">
        <v>67</v>
      </c>
      <c r="AI41">
        <v>18</v>
      </c>
    </row>
    <row r="42" spans="1:35" x14ac:dyDescent="0.3">
      <c r="A42" t="s">
        <v>259</v>
      </c>
      <c r="B42" t="s">
        <v>260</v>
      </c>
      <c r="C42" t="s">
        <v>208</v>
      </c>
      <c r="D42" t="s">
        <v>261</v>
      </c>
      <c r="E42">
        <v>37</v>
      </c>
      <c r="F42" t="s">
        <v>63</v>
      </c>
      <c r="G42" s="1">
        <v>204</v>
      </c>
      <c r="H42">
        <v>2010</v>
      </c>
      <c r="I42">
        <v>63</v>
      </c>
      <c r="J42">
        <v>2</v>
      </c>
      <c r="K42">
        <v>158</v>
      </c>
      <c r="L42">
        <v>179</v>
      </c>
      <c r="M42" t="s">
        <v>23</v>
      </c>
      <c r="N42" t="s">
        <v>262</v>
      </c>
      <c r="O42" s="2"/>
      <c r="P42" s="2"/>
      <c r="Q42" s="1" t="s">
        <v>76</v>
      </c>
      <c r="R42" s="1">
        <v>1</v>
      </c>
      <c r="S42" t="s">
        <v>73</v>
      </c>
      <c r="T42" t="s">
        <v>73</v>
      </c>
      <c r="U42">
        <v>1</v>
      </c>
      <c r="V42">
        <v>2010</v>
      </c>
      <c r="W42" s="1" t="str">
        <f t="shared" si="27"/>
        <v>NA</v>
      </c>
      <c r="X42" s="3"/>
      <c r="Y42" s="3"/>
      <c r="Z42" s="3"/>
      <c r="AA42" s="3"/>
      <c r="AB42" s="3"/>
      <c r="AC42" s="2"/>
      <c r="AD42" s="1" t="str">
        <f t="shared" si="25"/>
        <v>NA</v>
      </c>
      <c r="AE42" t="s">
        <v>11</v>
      </c>
      <c r="AF42" s="1" t="str">
        <f t="shared" si="28"/>
        <v>NA</v>
      </c>
      <c r="AG42" s="1">
        <f t="shared" si="29"/>
        <v>37</v>
      </c>
    </row>
    <row r="43" spans="1:35" x14ac:dyDescent="0.3">
      <c r="A43" t="s">
        <v>263</v>
      </c>
      <c r="B43" t="s">
        <v>264</v>
      </c>
      <c r="C43" t="s">
        <v>208</v>
      </c>
      <c r="D43" t="s">
        <v>265</v>
      </c>
      <c r="E43">
        <v>16</v>
      </c>
      <c r="F43" t="s">
        <v>63</v>
      </c>
      <c r="G43" s="1">
        <v>208</v>
      </c>
      <c r="H43">
        <v>2014</v>
      </c>
      <c r="I43">
        <v>75</v>
      </c>
      <c r="J43" t="s">
        <v>23</v>
      </c>
      <c r="K43">
        <v>93</v>
      </c>
      <c r="L43">
        <v>103</v>
      </c>
      <c r="M43" t="s">
        <v>23</v>
      </c>
      <c r="N43" t="s">
        <v>266</v>
      </c>
      <c r="O43" s="2"/>
      <c r="P43" s="2"/>
      <c r="Q43" s="1" t="s">
        <v>82</v>
      </c>
      <c r="R43" s="1">
        <v>0</v>
      </c>
      <c r="T43" s="1" t="str">
        <f t="shared" ref="T43" si="30">IF(M43=1,D43-S43,"NA")</f>
        <v>NA</v>
      </c>
      <c r="W43" s="1" t="str">
        <f t="shared" si="27"/>
        <v>NA</v>
      </c>
      <c r="X43" s="2"/>
      <c r="Y43" s="2"/>
      <c r="Z43" s="2"/>
      <c r="AA43" s="2"/>
      <c r="AB43" s="2"/>
      <c r="AC43" s="2"/>
      <c r="AD43" s="1" t="str">
        <f t="shared" si="25"/>
        <v>NA</v>
      </c>
      <c r="AF43" s="1" t="str">
        <f t="shared" si="28"/>
        <v>NA</v>
      </c>
      <c r="AG43" s="1">
        <f t="shared" si="29"/>
        <v>16</v>
      </c>
    </row>
    <row r="44" spans="1:35" x14ac:dyDescent="0.3">
      <c r="W44" s="1"/>
    </row>
    <row r="45" spans="1:35" x14ac:dyDescent="0.3">
      <c r="W45" s="1"/>
    </row>
    <row r="46" spans="1:35" x14ac:dyDescent="0.3">
      <c r="W46" s="1"/>
    </row>
    <row r="47" spans="1:35" x14ac:dyDescent="0.3">
      <c r="W47" s="1"/>
    </row>
    <row r="48" spans="1:35" x14ac:dyDescent="0.3">
      <c r="W48" s="1"/>
    </row>
    <row r="49" spans="23:23" x14ac:dyDescent="0.3">
      <c r="W49" s="1"/>
    </row>
    <row r="50" spans="23:23" x14ac:dyDescent="0.3">
      <c r="W50" s="1"/>
    </row>
    <row r="51" spans="23:23" x14ac:dyDescent="0.3">
      <c r="W51" s="1"/>
    </row>
    <row r="52" spans="23:23" x14ac:dyDescent="0.3">
      <c r="W52" s="1"/>
    </row>
    <row r="53" spans="23:23" x14ac:dyDescent="0.3">
      <c r="W53" s="1"/>
    </row>
    <row r="54" spans="23:23" x14ac:dyDescent="0.3">
      <c r="W54" s="1"/>
    </row>
    <row r="55" spans="23:23" x14ac:dyDescent="0.3">
      <c r="W55" s="1"/>
    </row>
    <row r="56" spans="23:23" x14ac:dyDescent="0.3">
      <c r="W56" s="1"/>
    </row>
    <row r="57" spans="23:23" x14ac:dyDescent="0.3">
      <c r="W57" s="1"/>
    </row>
    <row r="58" spans="23:23" x14ac:dyDescent="0.3">
      <c r="W58" s="1"/>
    </row>
    <row r="59" spans="23:23" x14ac:dyDescent="0.3">
      <c r="W59" s="1"/>
    </row>
    <row r="60" spans="23:23" x14ac:dyDescent="0.3">
      <c r="W60" s="1"/>
    </row>
    <row r="61" spans="23:23" x14ac:dyDescent="0.3">
      <c r="W61" s="1"/>
    </row>
    <row r="62" spans="23:23" x14ac:dyDescent="0.3">
      <c r="W62" s="1"/>
    </row>
    <row r="63" spans="23:23" x14ac:dyDescent="0.3">
      <c r="W63" s="1"/>
    </row>
    <row r="64" spans="23:23" x14ac:dyDescent="0.3">
      <c r="W64" s="1"/>
    </row>
    <row r="65" spans="23:23" x14ac:dyDescent="0.3">
      <c r="W65" s="1"/>
    </row>
    <row r="66" spans="23:23" x14ac:dyDescent="0.3">
      <c r="W66" s="1"/>
    </row>
    <row r="67" spans="23:23" x14ac:dyDescent="0.3">
      <c r="W67" s="1"/>
    </row>
    <row r="68" spans="23:23" x14ac:dyDescent="0.3">
      <c r="W68" s="1"/>
    </row>
    <row r="69" spans="23:23" x14ac:dyDescent="0.3">
      <c r="W69" s="1"/>
    </row>
    <row r="70" spans="23:23" x14ac:dyDescent="0.3">
      <c r="W70" s="1"/>
    </row>
    <row r="71" spans="23:23" x14ac:dyDescent="0.3">
      <c r="W71" s="1"/>
    </row>
    <row r="72" spans="23:23" x14ac:dyDescent="0.3">
      <c r="W72" s="1"/>
    </row>
    <row r="73" spans="23:23" x14ac:dyDescent="0.3">
      <c r="W73" s="1"/>
    </row>
    <row r="74" spans="23:23" x14ac:dyDescent="0.3">
      <c r="W74" s="1"/>
    </row>
    <row r="75" spans="23:23" x14ac:dyDescent="0.3">
      <c r="W75" s="1"/>
    </row>
    <row r="76" spans="23:23" x14ac:dyDescent="0.3">
      <c r="W76" s="1"/>
    </row>
    <row r="77" spans="23:23" x14ac:dyDescent="0.3">
      <c r="W77" s="1"/>
    </row>
    <row r="78" spans="23:23" x14ac:dyDescent="0.3">
      <c r="W78" s="1"/>
    </row>
  </sheetData>
  <pageMargins left="0.70866141732283472" right="0.70866141732283472" top="0.78740157480314965" bottom="0.78740157480314965" header="0.31496062992125984" footer="0.31496062992125984"/>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Tabelle1!Drucktitel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Kobrock</dc:creator>
  <cp:lastModifiedBy>Kristina</cp:lastModifiedBy>
  <dcterms:created xsi:type="dcterms:W3CDTF">2021-01-25T08:33:22Z</dcterms:created>
  <dcterms:modified xsi:type="dcterms:W3CDTF">2022-02-08T16:31:32Z</dcterms:modified>
</cp:coreProperties>
</file>