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ipley/Documents/GitHub/Solar_LoRa_GPS/Development Notes/"/>
    </mc:Choice>
  </mc:AlternateContent>
  <xr:revisionPtr revIDLastSave="0" documentId="13_ncr:1_{7A05EBA0-3A87-C94E-9653-231B2898332D}" xr6:coauthVersionLast="47" xr6:coauthVersionMax="47" xr10:uidLastSave="{00000000-0000-0000-0000-000000000000}"/>
  <bookViews>
    <workbookView xWindow="9120" yWindow="500" windowWidth="33820" windowHeight="17440" xr2:uid="{25527524-6880-5142-B4D4-AE4ADF97E752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10" hidden="1">Sheet1!$H$2:$H$7</definedName>
    <definedName name="_xlchart.v1.11" hidden="1">Sheet1!$H$8:$H$13</definedName>
    <definedName name="_xlchart.v1.2" hidden="1">Sheet1!#REF!</definedName>
    <definedName name="_xlchart.v1.3" hidden="1">Sheet1!#REF!</definedName>
    <definedName name="_xlchart.v1.4" hidden="1">Sheet1!$D$14:$D$19</definedName>
    <definedName name="_xlchart.v1.5" hidden="1">Sheet1!$D$20:$D$25</definedName>
    <definedName name="_xlchart.v1.6" hidden="1">Sheet1!$D$2:$D$7</definedName>
    <definedName name="_xlchart.v1.7" hidden="1">Sheet1!$D$8:$D$13</definedName>
    <definedName name="_xlchart.v1.8" hidden="1">Sheet1!$H$14:$H$19</definedName>
    <definedName name="_xlchart.v1.9" hidden="1">Sheet1!$H$20:$H$25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H31" i="1" s="1"/>
  <c r="I31" i="1" s="1"/>
  <c r="E31" i="1"/>
  <c r="F30" i="1"/>
  <c r="E30" i="1"/>
  <c r="F29" i="1"/>
  <c r="E29" i="1"/>
  <c r="F28" i="1"/>
  <c r="E28" i="1"/>
  <c r="F27" i="1"/>
  <c r="E27" i="1"/>
  <c r="F26" i="1"/>
  <c r="E26" i="1"/>
  <c r="F13" i="1"/>
  <c r="E13" i="1"/>
  <c r="F7" i="1"/>
  <c r="E7" i="1"/>
  <c r="F19" i="1"/>
  <c r="E19" i="1"/>
  <c r="F25" i="1"/>
  <c r="E25" i="1"/>
  <c r="F12" i="1"/>
  <c r="E12" i="1"/>
  <c r="F6" i="1"/>
  <c r="E6" i="1"/>
  <c r="F18" i="1"/>
  <c r="E18" i="1"/>
  <c r="F24" i="1"/>
  <c r="E24" i="1"/>
  <c r="F11" i="1"/>
  <c r="E11" i="1"/>
  <c r="F5" i="1"/>
  <c r="E5" i="1"/>
  <c r="F17" i="1"/>
  <c r="E17" i="1"/>
  <c r="F23" i="1"/>
  <c r="E23" i="1"/>
  <c r="F10" i="1"/>
  <c r="E10" i="1"/>
  <c r="F4" i="1"/>
  <c r="E4" i="1"/>
  <c r="F16" i="1"/>
  <c r="E16" i="1"/>
  <c r="F22" i="1"/>
  <c r="E22" i="1"/>
  <c r="F9" i="1"/>
  <c r="E9" i="1"/>
  <c r="F3" i="1"/>
  <c r="E3" i="1"/>
  <c r="F15" i="1"/>
  <c r="E15" i="1"/>
  <c r="F21" i="1"/>
  <c r="E21" i="1"/>
  <c r="F8" i="1"/>
  <c r="E8" i="1"/>
  <c r="F2" i="1"/>
  <c r="E2" i="1"/>
  <c r="E14" i="1"/>
  <c r="E20" i="1"/>
  <c r="F14" i="1"/>
  <c r="H14" i="1" s="1"/>
  <c r="I14" i="1" s="1"/>
  <c r="F20" i="1"/>
  <c r="H20" i="1" s="1"/>
  <c r="I20" i="1" s="1"/>
  <c r="H26" i="1" l="1"/>
  <c r="I26" i="1" s="1"/>
  <c r="H30" i="1"/>
  <c r="I30" i="1" s="1"/>
  <c r="H27" i="1"/>
  <c r="I27" i="1" s="1"/>
  <c r="H28" i="1"/>
  <c r="I28" i="1" s="1"/>
  <c r="H29" i="1"/>
  <c r="I29" i="1" s="1"/>
  <c r="H4" i="1"/>
  <c r="I4" i="1" s="1"/>
  <c r="H3" i="1"/>
  <c r="I3" i="1" s="1"/>
  <c r="H9" i="1"/>
  <c r="I9" i="1" s="1"/>
  <c r="H11" i="1"/>
  <c r="I11" i="1" s="1"/>
  <c r="H13" i="1"/>
  <c r="I13" i="1" s="1"/>
  <c r="H6" i="1"/>
  <c r="I6" i="1" s="1"/>
  <c r="H12" i="1"/>
  <c r="I12" i="1" s="1"/>
  <c r="H23" i="1"/>
  <c r="I23" i="1" s="1"/>
  <c r="H17" i="1"/>
  <c r="I17" i="1" s="1"/>
  <c r="H24" i="1"/>
  <c r="I24" i="1" s="1"/>
  <c r="H18" i="1"/>
  <c r="I18" i="1" s="1"/>
  <c r="H8" i="1"/>
  <c r="I8" i="1" s="1"/>
  <c r="H21" i="1"/>
  <c r="I21" i="1" s="1"/>
  <c r="H7" i="1"/>
  <c r="I7" i="1" s="1"/>
  <c r="H22" i="1"/>
  <c r="I22" i="1" s="1"/>
  <c r="H2" i="1"/>
  <c r="I2" i="1" s="1"/>
  <c r="H15" i="1"/>
  <c r="I15" i="1" s="1"/>
  <c r="H19" i="1"/>
  <c r="I19" i="1" s="1"/>
  <c r="H5" i="1"/>
  <c r="I5" i="1" s="1"/>
  <c r="H16" i="1"/>
  <c r="I16" i="1" s="1"/>
  <c r="H10" i="1"/>
  <c r="I10" i="1" s="1"/>
  <c r="H25" i="1"/>
  <c r="I25" i="1" s="1"/>
</calcChain>
</file>

<file path=xl/sharedStrings.xml><?xml version="1.0" encoding="utf-8"?>
<sst xmlns="http://schemas.openxmlformats.org/spreadsheetml/2006/main" count="39" uniqueCount="14">
  <si>
    <t>ZOE</t>
  </si>
  <si>
    <t>MIA</t>
  </si>
  <si>
    <t>Active</t>
  </si>
  <si>
    <t>Sleep</t>
  </si>
  <si>
    <t>Sleep Time</t>
  </si>
  <si>
    <t>On Time</t>
  </si>
  <si>
    <t>Hours between fix</t>
  </si>
  <si>
    <t>Total Power</t>
  </si>
  <si>
    <t>Total Seconds</t>
  </si>
  <si>
    <t>L70B-M39</t>
  </si>
  <si>
    <t>LG77-C</t>
  </si>
  <si>
    <t>Module</t>
  </si>
  <si>
    <t>MAX-M10S</t>
  </si>
  <si>
    <t>millwats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</si>
</sst>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L70B-M39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207.9111111111111</c:v>
                </c:pt>
                <c:pt idx="1">
                  <c:v>57.977777777777774</c:v>
                </c:pt>
                <c:pt idx="2">
                  <c:v>32.988888888888887</c:v>
                </c:pt>
                <c:pt idx="3">
                  <c:v>20.494444444444444</c:v>
                </c:pt>
                <c:pt idx="4">
                  <c:v>14.247222222222222</c:v>
                </c:pt>
                <c:pt idx="5">
                  <c:v>12.164814814814815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D0-0941-A813-4538B54ED846}"/>
            </c:ext>
          </c:extLst>
        </c:ser>
        <c:ser>
          <c:idx val="1"/>
          <c:order val="1"/>
          <c:tx>
            <c:v>LG77-C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Sheet1!$D$8:$D$13</c:f>
              <c:numCache>
                <c:formatCode>General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Sheet1!$H$8:$H$13</c:f>
              <c:numCache>
                <c:formatCode>General</c:formatCode>
                <c:ptCount val="6"/>
                <c:pt idx="0">
                  <c:v>294.82222222222225</c:v>
                </c:pt>
                <c:pt idx="1">
                  <c:v>78.205555555555563</c:v>
                </c:pt>
                <c:pt idx="2">
                  <c:v>42.102777777777781</c:v>
                </c:pt>
                <c:pt idx="3">
                  <c:v>24.051388888888891</c:v>
                </c:pt>
                <c:pt idx="4">
                  <c:v>15.025694444444445</c:v>
                </c:pt>
                <c:pt idx="5">
                  <c:v>12.017129629629631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D0-0941-A813-4538B54ED846}"/>
            </c:ext>
          </c:extLst>
        </c:ser>
        <c:ser>
          <c:idx val="2"/>
          <c:order val="2"/>
          <c:tx>
            <c:v>MIA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Sheet1!$D$14:$D$19</c:f>
              <c:numCache>
                <c:formatCode>General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Sheet1!$H$14:$H$19</c:f>
              <c:numCache>
                <c:formatCode>General</c:formatCode>
                <c:ptCount val="6"/>
                <c:pt idx="0">
                  <c:v>176.0888888888889</c:v>
                </c:pt>
                <c:pt idx="1">
                  <c:v>68.022222222222226</c:v>
                </c:pt>
                <c:pt idx="2">
                  <c:v>50.011111111111113</c:v>
                </c:pt>
                <c:pt idx="3">
                  <c:v>41.00555555555556</c:v>
                </c:pt>
                <c:pt idx="4">
                  <c:v>36.50277777777778</c:v>
                </c:pt>
                <c:pt idx="5">
                  <c:v>35.001851851851853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D0-0941-A813-4538B54ED846}"/>
            </c:ext>
          </c:extLst>
        </c:ser>
        <c:ser>
          <c:idx val="3"/>
          <c:order val="3"/>
          <c:tx>
            <c:v>ZOE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Sheet1!$D$20:$D$25</c:f>
              <c:numCache>
                <c:formatCode>General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Sheet1!$H$20:$H$25</c:f>
              <c:numCache>
                <c:formatCode>General</c:formatCode>
                <c:ptCount val="6"/>
                <c:pt idx="0">
                  <c:v>259.27777777777777</c:v>
                </c:pt>
                <c:pt idx="1">
                  <c:v>76.069444444444443</c:v>
                </c:pt>
                <c:pt idx="2">
                  <c:v>45.534722222222221</c:v>
                </c:pt>
                <c:pt idx="3">
                  <c:v>30.267361111111114</c:v>
                </c:pt>
                <c:pt idx="4">
                  <c:v>22.633680555555557</c:v>
                </c:pt>
                <c:pt idx="5">
                  <c:v>20.08912037037037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D0-0941-A813-4538B54ED846}"/>
            </c:ext>
          </c:extLst>
        </c:ser>
        <c:ser>
          <c:idx val="4"/>
          <c:order val="4"/>
          <c:tx>
            <c:v>L70B-OFF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AD0-0941-A813-4538B54ED846}"/>
            </c:ext>
          </c:extLst>
        </c:ser>
        <c:ser>
          <c:idx val="5"/>
          <c:order val="5"/>
          <c:tx>
            <c:v>MIA-M10Q-3uA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AD0-0941-A813-4538B54ED846}"/>
            </c:ext>
          </c:extLst>
        </c:ser>
        <c:ser>
          <c:idx val="6"/>
          <c:order val="6"/>
          <c:tx>
            <c:v>MAX-M10S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Sheet1!$D$26:$D$31</c:f>
              <c:numCache>
                <c:formatCode>General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Sheet1!$H$26:$H$31</c:f>
              <c:numCache>
                <c:formatCode>General</c:formatCode>
                <c:ptCount val="6"/>
                <c:pt idx="0">
                  <c:v>131.64444444444445</c:v>
                </c:pt>
                <c:pt idx="1">
                  <c:v>56.911111111111111</c:v>
                </c:pt>
                <c:pt idx="2">
                  <c:v>44.455555555555556</c:v>
                </c:pt>
                <c:pt idx="3">
                  <c:v>38.227777777777774</c:v>
                </c:pt>
                <c:pt idx="4">
                  <c:v>35.113888888888887</c:v>
                </c:pt>
                <c:pt idx="5">
                  <c:v>34.07592592592593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AD0-0941-A813-4538B54ED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16783"/>
        <c:axId val="1694646367"/>
      </c:scatterChart>
      <c:valAx>
        <c:axId val="1430716783"/>
        <c:scaling>
          <c:orientation val="minMax"/>
          <c:max val="12.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46367"/>
        <c:crosses val="max"/>
        <c:crossBetween val="midCat"/>
        <c:majorUnit val="1"/>
      </c:valAx>
      <c:valAx>
        <c:axId val="16946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1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1</xdr:row>
      <xdr:rowOff>12700</xdr:rowOff>
    </xdr:from>
    <xdr:to>
      <xdr:col>18</xdr:col>
      <xdr:colOff>279400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4C891A-F7A1-91B8-D552-664B7340D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E4D7-965F-2343-81BA-68F0DF6F9DBC}">
  <dimension ref="A1:I31"/>
  <sheetViews>
    <sheetView tabSelected="1" workbookViewId="0">
      <selection activeCell="I31" sqref="A26:I31"/>
    </sheetView>
  </sheetViews>
  <sheetFormatPr baseColWidth="10" defaultRowHeight="16" x14ac:dyDescent="0.2"/>
  <cols>
    <col min="1" max="1" width="17.33203125" customWidth="1"/>
    <col min="4" max="5" width="20.33203125" customWidth="1"/>
    <col min="9" max="9" width="15.33203125" customWidth="1"/>
  </cols>
  <sheetData>
    <row r="1" spans="1:9" x14ac:dyDescent="0.2">
      <c r="A1" t="s">
        <v>11</v>
      </c>
      <c r="B1" t="s">
        <v>2</v>
      </c>
      <c r="C1" t="s">
        <v>3</v>
      </c>
      <c r="D1" t="s">
        <v>6</v>
      </c>
      <c r="E1" t="s">
        <v>8</v>
      </c>
      <c r="F1" t="s">
        <v>4</v>
      </c>
      <c r="G1" t="s">
        <v>5</v>
      </c>
      <c r="H1" t="s">
        <v>7</v>
      </c>
      <c r="I1" t="s">
        <v>13</v>
      </c>
    </row>
    <row r="2" spans="1:9" x14ac:dyDescent="0.2">
      <c r="A2" t="s">
        <v>9</v>
      </c>
      <c r="B2">
        <v>18000</v>
      </c>
      <c r="C2">
        <v>8</v>
      </c>
      <c r="D2">
        <v>0.25</v>
      </c>
      <c r="E2">
        <f>D2*60*60</f>
        <v>900</v>
      </c>
      <c r="F2">
        <f>(D2*60*60) - G2</f>
        <v>890</v>
      </c>
      <c r="G2">
        <v>10</v>
      </c>
      <c r="H2">
        <f>(F2/E2) * C2 + (G2/E2) *B2</f>
        <v>207.9111111111111</v>
      </c>
      <c r="I2">
        <f>H2*3.3</f>
        <v>686.10666666666657</v>
      </c>
    </row>
    <row r="3" spans="1:9" x14ac:dyDescent="0.2">
      <c r="A3" t="s">
        <v>9</v>
      </c>
      <c r="B3">
        <v>18000</v>
      </c>
      <c r="C3">
        <v>8</v>
      </c>
      <c r="D3">
        <v>1</v>
      </c>
      <c r="E3">
        <f>D3*60*60</f>
        <v>3600</v>
      </c>
      <c r="F3">
        <f>(D3*60*60) - G3</f>
        <v>3590</v>
      </c>
      <c r="G3">
        <v>10</v>
      </c>
      <c r="H3">
        <f>(F3/E3) * C3 + (G3/E3) *B3</f>
        <v>57.977777777777774</v>
      </c>
      <c r="I3">
        <f t="shared" ref="I3:I31" si="0">H3*3.3</f>
        <v>191.32666666666665</v>
      </c>
    </row>
    <row r="4" spans="1:9" x14ac:dyDescent="0.2">
      <c r="A4" t="s">
        <v>9</v>
      </c>
      <c r="B4">
        <v>18000</v>
      </c>
      <c r="C4">
        <v>8</v>
      </c>
      <c r="D4">
        <v>2</v>
      </c>
      <c r="E4">
        <f>D4*60*60</f>
        <v>7200</v>
      </c>
      <c r="F4">
        <f>(D4*60*60) - G4</f>
        <v>7190</v>
      </c>
      <c r="G4">
        <v>10</v>
      </c>
      <c r="H4">
        <f>(F4/E4) * C4 + (G4/E4) *B4</f>
        <v>32.988888888888887</v>
      </c>
      <c r="I4">
        <f t="shared" si="0"/>
        <v>108.86333333333332</v>
      </c>
    </row>
    <row r="5" spans="1:9" x14ac:dyDescent="0.2">
      <c r="A5" t="s">
        <v>9</v>
      </c>
      <c r="B5">
        <v>18000</v>
      </c>
      <c r="C5">
        <v>8</v>
      </c>
      <c r="D5">
        <v>4</v>
      </c>
      <c r="E5">
        <f>D5*60*60</f>
        <v>14400</v>
      </c>
      <c r="F5">
        <f>(D5*60*60) - G5</f>
        <v>14390</v>
      </c>
      <c r="G5">
        <v>10</v>
      </c>
      <c r="H5">
        <f>(F5/E5) * C5 + (G5/E5) *B5</f>
        <v>20.494444444444444</v>
      </c>
      <c r="I5">
        <f t="shared" si="0"/>
        <v>67.631666666666661</v>
      </c>
    </row>
    <row r="6" spans="1:9" x14ac:dyDescent="0.2">
      <c r="A6" t="s">
        <v>9</v>
      </c>
      <c r="B6">
        <v>18000</v>
      </c>
      <c r="C6">
        <v>8</v>
      </c>
      <c r="D6">
        <v>8</v>
      </c>
      <c r="E6">
        <f>D6*60*60</f>
        <v>28800</v>
      </c>
      <c r="F6">
        <f>(D6*60*60) - G6</f>
        <v>28790</v>
      </c>
      <c r="G6">
        <v>10</v>
      </c>
      <c r="H6">
        <f>(F6/E6) * C6 + (G6/E6) *B6</f>
        <v>14.247222222222222</v>
      </c>
      <c r="I6">
        <f t="shared" si="0"/>
        <v>47.015833333333326</v>
      </c>
    </row>
    <row r="7" spans="1:9" x14ac:dyDescent="0.2">
      <c r="A7" t="s">
        <v>9</v>
      </c>
      <c r="B7">
        <v>18000</v>
      </c>
      <c r="C7">
        <v>8</v>
      </c>
      <c r="D7">
        <v>12</v>
      </c>
      <c r="E7">
        <f>D7*60*60</f>
        <v>43200</v>
      </c>
      <c r="F7">
        <f>(D7*60*60) - G7</f>
        <v>43190</v>
      </c>
      <c r="G7">
        <v>10</v>
      </c>
      <c r="H7">
        <f>(F7/E7) * C7 + (G7/E7) *B7</f>
        <v>12.164814814814815</v>
      </c>
      <c r="I7">
        <f t="shared" si="0"/>
        <v>40.143888888888888</v>
      </c>
    </row>
    <row r="8" spans="1:9" x14ac:dyDescent="0.2">
      <c r="A8" t="s">
        <v>10</v>
      </c>
      <c r="B8">
        <v>26000</v>
      </c>
      <c r="C8">
        <v>6</v>
      </c>
      <c r="D8">
        <v>0.25</v>
      </c>
      <c r="E8">
        <f>D8*60*60</f>
        <v>900</v>
      </c>
      <c r="F8">
        <f>(D8*60*60) - G8</f>
        <v>890</v>
      </c>
      <c r="G8">
        <v>10</v>
      </c>
      <c r="H8">
        <f>(F8/E8) * C8 + (G8/E8) *B8</f>
        <v>294.82222222222225</v>
      </c>
      <c r="I8">
        <f t="shared" si="0"/>
        <v>972.91333333333341</v>
      </c>
    </row>
    <row r="9" spans="1:9" x14ac:dyDescent="0.2">
      <c r="A9" t="s">
        <v>10</v>
      </c>
      <c r="B9">
        <v>26000</v>
      </c>
      <c r="C9">
        <v>6</v>
      </c>
      <c r="D9">
        <v>1</v>
      </c>
      <c r="E9">
        <f>D9*60*60</f>
        <v>3600</v>
      </c>
      <c r="F9">
        <f>(D9*60*60) - G9</f>
        <v>3590</v>
      </c>
      <c r="G9">
        <v>10</v>
      </c>
      <c r="H9">
        <f>(F9/E9) * C9 + (G9/E9) *B9</f>
        <v>78.205555555555563</v>
      </c>
      <c r="I9">
        <f t="shared" si="0"/>
        <v>258.07833333333332</v>
      </c>
    </row>
    <row r="10" spans="1:9" x14ac:dyDescent="0.2">
      <c r="A10" t="s">
        <v>10</v>
      </c>
      <c r="B10">
        <v>26000</v>
      </c>
      <c r="C10">
        <v>6</v>
      </c>
      <c r="D10">
        <v>2</v>
      </c>
      <c r="E10">
        <f>D10*60*60</f>
        <v>7200</v>
      </c>
      <c r="F10">
        <f>(D10*60*60) - G10</f>
        <v>7190</v>
      </c>
      <c r="G10">
        <v>10</v>
      </c>
      <c r="H10">
        <f>(F10/E10) * C10 + (G10/E10) *B10</f>
        <v>42.102777777777781</v>
      </c>
      <c r="I10">
        <f t="shared" si="0"/>
        <v>138.93916666666667</v>
      </c>
    </row>
    <row r="11" spans="1:9" x14ac:dyDescent="0.2">
      <c r="A11" t="s">
        <v>10</v>
      </c>
      <c r="B11">
        <v>26000</v>
      </c>
      <c r="C11">
        <v>6</v>
      </c>
      <c r="D11">
        <v>4</v>
      </c>
      <c r="E11">
        <f>D11*60*60</f>
        <v>14400</v>
      </c>
      <c r="F11">
        <f>(D11*60*60) - G11</f>
        <v>14390</v>
      </c>
      <c r="G11">
        <v>10</v>
      </c>
      <c r="H11">
        <f>(F11/E11) * C11 + (G11/E11) *B11</f>
        <v>24.051388888888891</v>
      </c>
      <c r="I11">
        <f t="shared" si="0"/>
        <v>79.369583333333338</v>
      </c>
    </row>
    <row r="12" spans="1:9" x14ac:dyDescent="0.2">
      <c r="A12" t="s">
        <v>10</v>
      </c>
      <c r="B12">
        <v>26000</v>
      </c>
      <c r="C12">
        <v>6</v>
      </c>
      <c r="D12">
        <v>8</v>
      </c>
      <c r="E12">
        <f>D12*60*60</f>
        <v>28800</v>
      </c>
      <c r="F12">
        <f>(D12*60*60) - G12</f>
        <v>28790</v>
      </c>
      <c r="G12">
        <v>10</v>
      </c>
      <c r="H12">
        <f>(F12/E12) * C12 + (G12/E12) *B12</f>
        <v>15.025694444444445</v>
      </c>
      <c r="I12">
        <f t="shared" si="0"/>
        <v>49.584791666666668</v>
      </c>
    </row>
    <row r="13" spans="1:9" x14ac:dyDescent="0.2">
      <c r="A13" t="s">
        <v>10</v>
      </c>
      <c r="B13">
        <v>26000</v>
      </c>
      <c r="C13">
        <v>6</v>
      </c>
      <c r="D13">
        <v>12</v>
      </c>
      <c r="E13">
        <f>D13*60*60</f>
        <v>43200</v>
      </c>
      <c r="F13">
        <f>(D13*60*60) - G13</f>
        <v>43190</v>
      </c>
      <c r="G13">
        <v>10</v>
      </c>
      <c r="H13">
        <f>(F13/E13) * C13 + (G13/E13) *B13</f>
        <v>12.017129629629631</v>
      </c>
      <c r="I13">
        <f t="shared" si="0"/>
        <v>39.656527777777782</v>
      </c>
    </row>
    <row r="14" spans="1:9" x14ac:dyDescent="0.2">
      <c r="A14" t="s">
        <v>1</v>
      </c>
      <c r="B14">
        <v>13000</v>
      </c>
      <c r="C14">
        <v>32</v>
      </c>
      <c r="D14">
        <v>0.25</v>
      </c>
      <c r="E14">
        <f>D14*60*60</f>
        <v>900</v>
      </c>
      <c r="F14">
        <f>(D14*60*60) - G14</f>
        <v>890</v>
      </c>
      <c r="G14">
        <v>10</v>
      </c>
      <c r="H14">
        <f>(F14/E14) * C14 + (G14/E14) *B14</f>
        <v>176.0888888888889</v>
      </c>
      <c r="I14">
        <f t="shared" si="0"/>
        <v>581.09333333333336</v>
      </c>
    </row>
    <row r="15" spans="1:9" x14ac:dyDescent="0.2">
      <c r="A15" t="s">
        <v>1</v>
      </c>
      <c r="B15">
        <v>13000</v>
      </c>
      <c r="C15">
        <v>32</v>
      </c>
      <c r="D15">
        <v>1</v>
      </c>
      <c r="E15">
        <f>D15*60*60</f>
        <v>3600</v>
      </c>
      <c r="F15">
        <f>(D15*60*60) - G15</f>
        <v>3590</v>
      </c>
      <c r="G15">
        <v>10</v>
      </c>
      <c r="H15">
        <f>(F15/E15) * C15 + (G15/E15) *B15</f>
        <v>68.022222222222226</v>
      </c>
      <c r="I15">
        <f t="shared" si="0"/>
        <v>224.47333333333333</v>
      </c>
    </row>
    <row r="16" spans="1:9" x14ac:dyDescent="0.2">
      <c r="A16" t="s">
        <v>1</v>
      </c>
      <c r="B16">
        <v>13000</v>
      </c>
      <c r="C16">
        <v>32</v>
      </c>
      <c r="D16">
        <v>2</v>
      </c>
      <c r="E16">
        <f>D16*60*60</f>
        <v>7200</v>
      </c>
      <c r="F16">
        <f>(D16*60*60) - G16</f>
        <v>7190</v>
      </c>
      <c r="G16">
        <v>10</v>
      </c>
      <c r="H16">
        <f>(F16/E16) * C16 + (G16/E16) *B16</f>
        <v>50.011111111111113</v>
      </c>
      <c r="I16">
        <f t="shared" si="0"/>
        <v>165.03666666666666</v>
      </c>
    </row>
    <row r="17" spans="1:9" x14ac:dyDescent="0.2">
      <c r="A17" t="s">
        <v>1</v>
      </c>
      <c r="B17">
        <v>13000</v>
      </c>
      <c r="C17">
        <v>32</v>
      </c>
      <c r="D17">
        <v>4</v>
      </c>
      <c r="E17">
        <f>D17*60*60</f>
        <v>14400</v>
      </c>
      <c r="F17">
        <f>(D17*60*60) - G17</f>
        <v>14390</v>
      </c>
      <c r="G17">
        <v>10</v>
      </c>
      <c r="H17">
        <f>(F17/E17) * C17 + (G17/E17) *B17</f>
        <v>41.00555555555556</v>
      </c>
      <c r="I17">
        <f t="shared" si="0"/>
        <v>135.31833333333333</v>
      </c>
    </row>
    <row r="18" spans="1:9" x14ac:dyDescent="0.2">
      <c r="A18" t="s">
        <v>1</v>
      </c>
      <c r="B18">
        <v>13000</v>
      </c>
      <c r="C18">
        <v>32</v>
      </c>
      <c r="D18">
        <v>8</v>
      </c>
      <c r="E18">
        <f>D18*60*60</f>
        <v>28800</v>
      </c>
      <c r="F18">
        <f>(D18*60*60) - G18</f>
        <v>28790</v>
      </c>
      <c r="G18">
        <v>10</v>
      </c>
      <c r="H18">
        <f>(F18/E18) * C18 + (G18/E18) *B18</f>
        <v>36.50277777777778</v>
      </c>
      <c r="I18">
        <f t="shared" si="0"/>
        <v>120.45916666666666</v>
      </c>
    </row>
    <row r="19" spans="1:9" x14ac:dyDescent="0.2">
      <c r="A19" t="s">
        <v>1</v>
      </c>
      <c r="B19">
        <v>13000</v>
      </c>
      <c r="C19">
        <v>32</v>
      </c>
      <c r="D19">
        <v>12</v>
      </c>
      <c r="E19">
        <f>D19*60*60</f>
        <v>43200</v>
      </c>
      <c r="F19">
        <f>(D19*60*60) - G19</f>
        <v>43190</v>
      </c>
      <c r="G19">
        <v>10</v>
      </c>
      <c r="H19">
        <f>(F19/E19) * C19 + (G19/E19) *B19</f>
        <v>35.001851851851853</v>
      </c>
      <c r="I19">
        <f t="shared" si="0"/>
        <v>115.50611111111111</v>
      </c>
    </row>
    <row r="20" spans="1:9" x14ac:dyDescent="0.2">
      <c r="A20" t="s">
        <v>0</v>
      </c>
      <c r="B20">
        <v>22000</v>
      </c>
      <c r="C20">
        <v>15</v>
      </c>
      <c r="D20">
        <v>0.25</v>
      </c>
      <c r="E20">
        <f>D20*60*60</f>
        <v>900</v>
      </c>
      <c r="F20">
        <f>(D20*60*60) - G20</f>
        <v>890</v>
      </c>
      <c r="G20">
        <v>10</v>
      </c>
      <c r="H20">
        <f>(F20/E20) * C20 + (G20/E20) *B20</f>
        <v>259.27777777777777</v>
      </c>
      <c r="I20">
        <f t="shared" si="0"/>
        <v>855.61666666666656</v>
      </c>
    </row>
    <row r="21" spans="1:9" x14ac:dyDescent="0.2">
      <c r="A21" t="s">
        <v>0</v>
      </c>
      <c r="B21">
        <v>22000</v>
      </c>
      <c r="C21">
        <v>15</v>
      </c>
      <c r="D21">
        <v>1</v>
      </c>
      <c r="E21">
        <f>D21*60*60</f>
        <v>3600</v>
      </c>
      <c r="F21">
        <f>(D21*60*60) - G21</f>
        <v>3590</v>
      </c>
      <c r="G21">
        <v>10</v>
      </c>
      <c r="H21">
        <f>(F21/E21) * C21 + (G21/E21) *B21</f>
        <v>76.069444444444443</v>
      </c>
      <c r="I21">
        <f t="shared" si="0"/>
        <v>251.02916666666664</v>
      </c>
    </row>
    <row r="22" spans="1:9" x14ac:dyDescent="0.2">
      <c r="A22" t="s">
        <v>0</v>
      </c>
      <c r="B22">
        <v>22000</v>
      </c>
      <c r="C22">
        <v>15</v>
      </c>
      <c r="D22">
        <v>2</v>
      </c>
      <c r="E22">
        <f>D22*60*60</f>
        <v>7200</v>
      </c>
      <c r="F22">
        <f>(D22*60*60) - G22</f>
        <v>7190</v>
      </c>
      <c r="G22">
        <v>10</v>
      </c>
      <c r="H22">
        <f>(F22/E22) * C22 + (G22/E22) *B22</f>
        <v>45.534722222222221</v>
      </c>
      <c r="I22">
        <f t="shared" si="0"/>
        <v>150.26458333333332</v>
      </c>
    </row>
    <row r="23" spans="1:9" x14ac:dyDescent="0.2">
      <c r="A23" t="s">
        <v>0</v>
      </c>
      <c r="B23">
        <v>22000</v>
      </c>
      <c r="C23">
        <v>15</v>
      </c>
      <c r="D23">
        <v>4</v>
      </c>
      <c r="E23">
        <f>D23*60*60</f>
        <v>14400</v>
      </c>
      <c r="F23">
        <f>(D23*60*60) - G23</f>
        <v>14390</v>
      </c>
      <c r="G23">
        <v>10</v>
      </c>
      <c r="H23">
        <f>(F23/E23) * C23 + (G23/E23) *B23</f>
        <v>30.267361111111114</v>
      </c>
      <c r="I23">
        <f t="shared" si="0"/>
        <v>99.882291666666674</v>
      </c>
    </row>
    <row r="24" spans="1:9" x14ac:dyDescent="0.2">
      <c r="A24" t="s">
        <v>0</v>
      </c>
      <c r="B24">
        <v>22000</v>
      </c>
      <c r="C24">
        <v>15</v>
      </c>
      <c r="D24">
        <v>8</v>
      </c>
      <c r="E24">
        <f>D24*60*60</f>
        <v>28800</v>
      </c>
      <c r="F24">
        <f>(D24*60*60) - G24</f>
        <v>28790</v>
      </c>
      <c r="G24">
        <v>10</v>
      </c>
      <c r="H24">
        <f>(F24/E24) * C24 + (G24/E24) *B24</f>
        <v>22.633680555555557</v>
      </c>
      <c r="I24">
        <f t="shared" si="0"/>
        <v>74.691145833333337</v>
      </c>
    </row>
    <row r="25" spans="1:9" x14ac:dyDescent="0.2">
      <c r="A25" t="s">
        <v>0</v>
      </c>
      <c r="B25">
        <v>22000</v>
      </c>
      <c r="C25">
        <v>15</v>
      </c>
      <c r="D25">
        <v>12</v>
      </c>
      <c r="E25">
        <f>D25*60*60</f>
        <v>43200</v>
      </c>
      <c r="F25">
        <f>(D25*60*60) - G25</f>
        <v>43190</v>
      </c>
      <c r="G25">
        <v>10</v>
      </c>
      <c r="H25">
        <f>(F25/E25) * C25 + (G25/E25) *B25</f>
        <v>20.08912037037037</v>
      </c>
      <c r="I25">
        <f t="shared" si="0"/>
        <v>66.29409722222222</v>
      </c>
    </row>
    <row r="26" spans="1:9" x14ac:dyDescent="0.2">
      <c r="A26" t="s">
        <v>12</v>
      </c>
      <c r="B26">
        <v>9000</v>
      </c>
      <c r="C26">
        <v>32</v>
      </c>
      <c r="D26">
        <v>0.25</v>
      </c>
      <c r="E26">
        <f>D26*60*60</f>
        <v>900</v>
      </c>
      <c r="F26">
        <f>(D26*60*60) - G26</f>
        <v>890</v>
      </c>
      <c r="G26">
        <v>10</v>
      </c>
      <c r="H26">
        <f>(F26/E26) * C26 + (G26/E26) *B26</f>
        <v>131.64444444444445</v>
      </c>
      <c r="I26">
        <f t="shared" si="0"/>
        <v>434.42666666666662</v>
      </c>
    </row>
    <row r="27" spans="1:9" x14ac:dyDescent="0.2">
      <c r="A27" t="s">
        <v>12</v>
      </c>
      <c r="B27">
        <v>9000</v>
      </c>
      <c r="C27">
        <v>32</v>
      </c>
      <c r="D27">
        <v>1</v>
      </c>
      <c r="E27">
        <f>D27*60*60</f>
        <v>3600</v>
      </c>
      <c r="F27">
        <f>(D27*60*60) - G27</f>
        <v>3590</v>
      </c>
      <c r="G27">
        <v>10</v>
      </c>
      <c r="H27">
        <f>(F27/E27) * C27 + (G27/E27) *B27</f>
        <v>56.911111111111111</v>
      </c>
      <c r="I27">
        <f t="shared" si="0"/>
        <v>187.80666666666664</v>
      </c>
    </row>
    <row r="28" spans="1:9" x14ac:dyDescent="0.2">
      <c r="A28" t="s">
        <v>12</v>
      </c>
      <c r="B28">
        <v>9000</v>
      </c>
      <c r="C28">
        <v>32</v>
      </c>
      <c r="D28">
        <v>2</v>
      </c>
      <c r="E28">
        <f>D28*60*60</f>
        <v>7200</v>
      </c>
      <c r="F28">
        <f>(D28*60*60) - G28</f>
        <v>7190</v>
      </c>
      <c r="G28">
        <v>10</v>
      </c>
      <c r="H28">
        <f>(F28/E28) * C28 + (G28/E28) *B28</f>
        <v>44.455555555555556</v>
      </c>
      <c r="I28">
        <f t="shared" si="0"/>
        <v>146.70333333333332</v>
      </c>
    </row>
    <row r="29" spans="1:9" x14ac:dyDescent="0.2">
      <c r="A29" t="s">
        <v>12</v>
      </c>
      <c r="B29">
        <v>9000</v>
      </c>
      <c r="C29">
        <v>32</v>
      </c>
      <c r="D29">
        <v>4</v>
      </c>
      <c r="E29">
        <f>D29*60*60</f>
        <v>14400</v>
      </c>
      <c r="F29">
        <f>(D29*60*60) - G29</f>
        <v>14390</v>
      </c>
      <c r="G29">
        <v>10</v>
      </c>
      <c r="H29">
        <f>(F29/E29) * C29 + (G29/E29) *B29</f>
        <v>38.227777777777774</v>
      </c>
      <c r="I29">
        <f t="shared" si="0"/>
        <v>126.15166666666664</v>
      </c>
    </row>
    <row r="30" spans="1:9" x14ac:dyDescent="0.2">
      <c r="A30" t="s">
        <v>12</v>
      </c>
      <c r="B30">
        <v>9000</v>
      </c>
      <c r="C30">
        <v>32</v>
      </c>
      <c r="D30">
        <v>8</v>
      </c>
      <c r="E30">
        <f>D30*60*60</f>
        <v>28800</v>
      </c>
      <c r="F30">
        <f>(D30*60*60) - G30</f>
        <v>28790</v>
      </c>
      <c r="G30">
        <v>10</v>
      </c>
      <c r="H30">
        <f>(F30/E30) * C30 + (G30/E30) *B30</f>
        <v>35.113888888888887</v>
      </c>
      <c r="I30">
        <f t="shared" si="0"/>
        <v>115.87583333333332</v>
      </c>
    </row>
    <row r="31" spans="1:9" x14ac:dyDescent="0.2">
      <c r="A31" t="s">
        <v>12</v>
      </c>
      <c r="B31">
        <v>9000</v>
      </c>
      <c r="C31">
        <v>32</v>
      </c>
      <c r="D31">
        <v>12</v>
      </c>
      <c r="E31">
        <f>D31*60*60</f>
        <v>43200</v>
      </c>
      <c r="F31">
        <f>(D31*60*60) - G31</f>
        <v>43190</v>
      </c>
      <c r="G31">
        <v>10</v>
      </c>
      <c r="H31">
        <f>(F31/E31) * C31 + (G31/E31) *B31</f>
        <v>34.07592592592593</v>
      </c>
      <c r="I31">
        <f t="shared" si="0"/>
        <v>112.45055555555557</v>
      </c>
    </row>
  </sheetData>
  <sortState xmlns:xlrd2="http://schemas.microsoft.com/office/spreadsheetml/2017/richdata2" ref="A2:H25">
    <sortCondition ref="A2:A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Shipley</dc:creator>
  <cp:lastModifiedBy>Jeremy Shipley</cp:lastModifiedBy>
  <dcterms:created xsi:type="dcterms:W3CDTF">2022-10-29T12:24:08Z</dcterms:created>
  <dcterms:modified xsi:type="dcterms:W3CDTF">2022-11-02T08:59:51Z</dcterms:modified>
</cp:coreProperties>
</file>