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Hardware/"/>
    </mc:Choice>
  </mc:AlternateContent>
  <xr:revisionPtr revIDLastSave="0" documentId="13_ncr:1_{DB32B488-4F61-4F4B-ACC9-C62D2B73CD88}" xr6:coauthVersionLast="47" xr6:coauthVersionMax="47" xr10:uidLastSave="{00000000-0000-0000-0000-000000000000}"/>
  <bookViews>
    <workbookView xWindow="9800" yWindow="500" windowWidth="34380" windowHeight="22440" xr2:uid="{2960B022-5DB8-3F4F-9F2C-19FF7098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  <c r="G13" i="1"/>
  <c r="G9" i="1"/>
  <c r="D9" i="1"/>
  <c r="G4" i="1"/>
  <c r="D4" i="1"/>
  <c r="H19" i="1"/>
  <c r="H18" i="1"/>
  <c r="H17" i="1"/>
  <c r="H12" i="1"/>
  <c r="J12" i="1" s="1"/>
  <c r="H15" i="1"/>
  <c r="J15" i="1" s="1"/>
  <c r="H16" i="1"/>
  <c r="H21" i="1"/>
  <c r="N8" i="1"/>
  <c r="H14" i="1"/>
  <c r="H6" i="1"/>
  <c r="H8" i="1"/>
  <c r="H7" i="1"/>
  <c r="H11" i="1"/>
  <c r="H10" i="1"/>
  <c r="H5" i="1"/>
</calcChain>
</file>

<file path=xl/sharedStrings.xml><?xml version="1.0" encoding="utf-8"?>
<sst xmlns="http://schemas.openxmlformats.org/spreadsheetml/2006/main" count="60" uniqueCount="34">
  <si>
    <t>CMWX1ZZABZ-078</t>
  </si>
  <si>
    <t>LG77L-A</t>
  </si>
  <si>
    <t>Units</t>
  </si>
  <si>
    <t>BMP581</t>
  </si>
  <si>
    <t>MAX20361</t>
  </si>
  <si>
    <t>LC709203</t>
  </si>
  <si>
    <t>Subtotal</t>
  </si>
  <si>
    <t>SensiEdge</t>
  </si>
  <si>
    <t>Farnell</t>
  </si>
  <si>
    <t>TekModule.de</t>
  </si>
  <si>
    <t>USD</t>
  </si>
  <si>
    <t>EU</t>
  </si>
  <si>
    <t>CHF</t>
  </si>
  <si>
    <t>Shipping</t>
  </si>
  <si>
    <t>MWSt</t>
  </si>
  <si>
    <t>Digikey</t>
  </si>
  <si>
    <t>ICARUS v2</t>
  </si>
  <si>
    <t>MPIAB / CESI</t>
  </si>
  <si>
    <t>GEB 401012 30 mah</t>
  </si>
  <si>
    <t>GEB Battery</t>
  </si>
  <si>
    <t>Rochester Electronics</t>
  </si>
  <si>
    <t>TPS7A0333PYCHR</t>
  </si>
  <si>
    <t xml:space="preserve">Mouser </t>
  </si>
  <si>
    <t>CAT24C512C8UTR</t>
  </si>
  <si>
    <t>???</t>
  </si>
  <si>
    <t>TPSS22916?</t>
  </si>
  <si>
    <t>Vendor</t>
  </si>
  <si>
    <t>Component</t>
  </si>
  <si>
    <t>CMWX_v25</t>
  </si>
  <si>
    <t>multiple</t>
  </si>
  <si>
    <t>Cost (ea)</t>
  </si>
  <si>
    <t>LG77LAMD</t>
  </si>
  <si>
    <t>Inventory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</si>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</sst>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 applyBorder="1"/>
    <xf numFmtId="0" fontId="4" fillId="0" borderId="0" xfId="1" applyFont="1"/>
    <xf numFmtId="0" fontId="5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h/ProductDetail/863-CAT24C512C8UTR" TargetMode="External"/><Relationship Id="rId1" Type="http://schemas.openxmlformats.org/officeDocument/2006/relationships/hyperlink" Target="https://www.mouser.ch/ProductDetail/Texas-Instruments/TPS7A0333PYCHR?qs=DRkmTr78QASt%252BMCkG4QYQ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03A2-9D29-CB47-8D28-2C67F8A718D9}">
  <dimension ref="A1:N21"/>
  <sheetViews>
    <sheetView tabSelected="1" workbookViewId="0">
      <selection activeCell="L18" sqref="L18"/>
    </sheetView>
  </sheetViews>
  <sheetFormatPr baseColWidth="10" defaultRowHeight="16" x14ac:dyDescent="0.2"/>
  <cols>
    <col min="1" max="3" width="20.6640625" customWidth="1"/>
  </cols>
  <sheetData>
    <row r="1" spans="1:14" ht="19" x14ac:dyDescent="0.25">
      <c r="A1" s="3" t="s">
        <v>28</v>
      </c>
      <c r="B1" s="3"/>
    </row>
    <row r="3" spans="1:14" x14ac:dyDescent="0.2">
      <c r="A3" s="2" t="s">
        <v>27</v>
      </c>
      <c r="B3" s="2" t="s">
        <v>27</v>
      </c>
      <c r="C3" s="2" t="s">
        <v>26</v>
      </c>
      <c r="D3" s="2" t="s">
        <v>2</v>
      </c>
      <c r="E3" s="2" t="s">
        <v>32</v>
      </c>
      <c r="F3" s="2"/>
      <c r="G3" s="2" t="s">
        <v>30</v>
      </c>
      <c r="H3" s="2" t="s">
        <v>6</v>
      </c>
      <c r="I3" s="2" t="s">
        <v>13</v>
      </c>
      <c r="J3" s="2" t="s">
        <v>14</v>
      </c>
      <c r="K3" s="2" t="s">
        <v>6</v>
      </c>
      <c r="L3" s="2" t="s">
        <v>33</v>
      </c>
    </row>
    <row r="4" spans="1:14" x14ac:dyDescent="0.2">
      <c r="A4" s="1" t="s">
        <v>0</v>
      </c>
      <c r="B4" s="4"/>
      <c r="C4" s="4" t="s">
        <v>29</v>
      </c>
      <c r="D4" s="4">
        <f>SUM(D5:D8)</f>
        <v>394</v>
      </c>
      <c r="E4" s="4">
        <v>394</v>
      </c>
      <c r="F4" s="4"/>
      <c r="G4" s="4">
        <f>AVERAGE(G5:G8)</f>
        <v>22.195</v>
      </c>
      <c r="H4" s="4"/>
      <c r="I4" s="4"/>
      <c r="J4" s="4"/>
      <c r="K4" s="4"/>
      <c r="L4" s="4"/>
    </row>
    <row r="5" spans="1:14" x14ac:dyDescent="0.2">
      <c r="A5" s="1"/>
      <c r="B5" t="s">
        <v>0</v>
      </c>
      <c r="C5" t="s">
        <v>7</v>
      </c>
      <c r="D5">
        <v>39</v>
      </c>
      <c r="F5" t="s">
        <v>10</v>
      </c>
      <c r="G5">
        <v>28</v>
      </c>
      <c r="H5">
        <f>D5*G5</f>
        <v>1092</v>
      </c>
    </row>
    <row r="6" spans="1:14" x14ac:dyDescent="0.2">
      <c r="A6" s="1"/>
      <c r="B6" t="s">
        <v>0</v>
      </c>
      <c r="C6" t="s">
        <v>7</v>
      </c>
      <c r="D6">
        <v>80</v>
      </c>
      <c r="F6" t="s">
        <v>10</v>
      </c>
      <c r="G6">
        <v>28</v>
      </c>
      <c r="H6">
        <f>D6*G6</f>
        <v>2240</v>
      </c>
    </row>
    <row r="7" spans="1:14" x14ac:dyDescent="0.2">
      <c r="A7" s="1"/>
      <c r="B7" t="s">
        <v>0</v>
      </c>
      <c r="C7" t="s">
        <v>8</v>
      </c>
      <c r="D7">
        <v>200</v>
      </c>
      <c r="F7" t="s">
        <v>12</v>
      </c>
      <c r="G7">
        <v>16.39</v>
      </c>
      <c r="H7">
        <f>D7*G7</f>
        <v>3278</v>
      </c>
      <c r="J7">
        <v>252.41</v>
      </c>
    </row>
    <row r="8" spans="1:14" x14ac:dyDescent="0.2">
      <c r="A8" s="1"/>
      <c r="B8" t="s">
        <v>0</v>
      </c>
      <c r="C8" t="s">
        <v>8</v>
      </c>
      <c r="D8">
        <v>75</v>
      </c>
      <c r="F8" t="s">
        <v>12</v>
      </c>
      <c r="G8">
        <v>16.39</v>
      </c>
      <c r="H8">
        <f>D8*G8</f>
        <v>1229.25</v>
      </c>
      <c r="J8">
        <v>94.65</v>
      </c>
      <c r="N8">
        <f>SUM(L5:L8)</f>
        <v>0</v>
      </c>
    </row>
    <row r="9" spans="1:14" s="1" customFormat="1" x14ac:dyDescent="0.2">
      <c r="A9" s="1" t="s">
        <v>31</v>
      </c>
      <c r="C9" s="1" t="s">
        <v>29</v>
      </c>
      <c r="D9" s="1">
        <f>SUM(D10:D11)</f>
        <v>224</v>
      </c>
      <c r="E9" s="1">
        <v>224</v>
      </c>
      <c r="G9" s="1">
        <f>AVERAGE(G10:G11)</f>
        <v>4.415</v>
      </c>
    </row>
    <row r="10" spans="1:14" x14ac:dyDescent="0.2">
      <c r="A10" s="1"/>
      <c r="B10" t="s">
        <v>1</v>
      </c>
      <c r="C10" t="s">
        <v>9</v>
      </c>
      <c r="D10">
        <v>24</v>
      </c>
      <c r="F10" t="s">
        <v>11</v>
      </c>
      <c r="G10">
        <v>4.8600000000000003</v>
      </c>
      <c r="H10">
        <f>D10*G10</f>
        <v>116.64000000000001</v>
      </c>
      <c r="I10">
        <v>0</v>
      </c>
      <c r="J10">
        <v>0</v>
      </c>
    </row>
    <row r="11" spans="1:14" x14ac:dyDescent="0.2">
      <c r="A11" s="1"/>
      <c r="B11" t="s">
        <v>1</v>
      </c>
      <c r="C11" t="s">
        <v>9</v>
      </c>
      <c r="D11">
        <v>200</v>
      </c>
      <c r="F11" t="s">
        <v>11</v>
      </c>
      <c r="G11">
        <v>3.97</v>
      </c>
      <c r="H11">
        <f>D11*G11</f>
        <v>794</v>
      </c>
      <c r="I11">
        <v>0</v>
      </c>
      <c r="J11">
        <v>0</v>
      </c>
    </row>
    <row r="12" spans="1:14" s="1" customFormat="1" x14ac:dyDescent="0.2">
      <c r="A12" s="1" t="s">
        <v>3</v>
      </c>
      <c r="C12" s="1" t="s">
        <v>15</v>
      </c>
      <c r="D12" s="1">
        <v>0</v>
      </c>
      <c r="E12" s="1">
        <v>0</v>
      </c>
      <c r="F12" s="1" t="s">
        <v>11</v>
      </c>
      <c r="G12" s="1">
        <v>2.6989999999999998</v>
      </c>
      <c r="H12" s="1">
        <f>D12*G12</f>
        <v>0</v>
      </c>
      <c r="J12" s="1">
        <f>H12*0.077</f>
        <v>0</v>
      </c>
      <c r="L12" s="1">
        <v>400</v>
      </c>
    </row>
    <row r="13" spans="1:14" s="1" customFormat="1" x14ac:dyDescent="0.2">
      <c r="A13" s="1" t="s">
        <v>4</v>
      </c>
      <c r="D13" s="1">
        <f>SUM(D14:D15)</f>
        <v>428</v>
      </c>
      <c r="E13" s="1">
        <v>0</v>
      </c>
      <c r="G13" s="1">
        <f>AVERAGE(G14:G15)</f>
        <v>4.5150000000000006</v>
      </c>
      <c r="L13" s="1">
        <v>428</v>
      </c>
    </row>
    <row r="14" spans="1:14" x14ac:dyDescent="0.2">
      <c r="A14" s="1"/>
      <c r="B14" t="s">
        <v>4</v>
      </c>
      <c r="C14" t="s">
        <v>8</v>
      </c>
      <c r="D14">
        <v>328</v>
      </c>
      <c r="E14">
        <v>0</v>
      </c>
      <c r="F14" t="s">
        <v>12</v>
      </c>
      <c r="G14">
        <v>4.07</v>
      </c>
      <c r="H14">
        <f>D14*G14</f>
        <v>1334.96</v>
      </c>
      <c r="I14">
        <v>0</v>
      </c>
      <c r="L14">
        <v>328</v>
      </c>
    </row>
    <row r="15" spans="1:14" x14ac:dyDescent="0.2">
      <c r="A15" s="1"/>
      <c r="B15" t="s">
        <v>4</v>
      </c>
      <c r="C15" t="s">
        <v>15</v>
      </c>
      <c r="D15">
        <v>100</v>
      </c>
      <c r="E15">
        <v>0</v>
      </c>
      <c r="F15" t="s">
        <v>10</v>
      </c>
      <c r="G15">
        <v>4.96</v>
      </c>
      <c r="H15">
        <f>D15*G15</f>
        <v>496</v>
      </c>
      <c r="I15">
        <v>0</v>
      </c>
      <c r="J15">
        <f>H15*0.077</f>
        <v>38.192</v>
      </c>
      <c r="L15">
        <v>100</v>
      </c>
    </row>
    <row r="16" spans="1:14" s="1" customFormat="1" x14ac:dyDescent="0.2">
      <c r="A16" s="1" t="s">
        <v>5</v>
      </c>
      <c r="C16" s="1" t="s">
        <v>20</v>
      </c>
      <c r="D16" s="1">
        <v>447</v>
      </c>
      <c r="E16" s="1">
        <v>0</v>
      </c>
      <c r="F16" s="1" t="s">
        <v>11</v>
      </c>
      <c r="G16" s="1">
        <v>0.62490000000000001</v>
      </c>
      <c r="H16" s="1">
        <f>D16*G16</f>
        <v>279.33030000000002</v>
      </c>
      <c r="K16" s="1">
        <v>319.47000000000003</v>
      </c>
      <c r="L16" s="1">
        <v>447</v>
      </c>
    </row>
    <row r="17" spans="1:12" s="1" customFormat="1" x14ac:dyDescent="0.2">
      <c r="A17" s="7" t="s">
        <v>21</v>
      </c>
      <c r="B17" s="5"/>
      <c r="C17" s="1" t="s">
        <v>22</v>
      </c>
      <c r="D17" s="1">
        <v>400</v>
      </c>
      <c r="E17" s="1">
        <v>0</v>
      </c>
      <c r="F17" s="1" t="s">
        <v>12</v>
      </c>
      <c r="G17" s="1">
        <v>0.6</v>
      </c>
      <c r="H17" s="1">
        <f>D17*G17</f>
        <v>240</v>
      </c>
    </row>
    <row r="18" spans="1:12" s="1" customFormat="1" x14ac:dyDescent="0.2">
      <c r="A18" s="1" t="s">
        <v>25</v>
      </c>
      <c r="E18" s="1">
        <v>0</v>
      </c>
      <c r="H18" s="1">
        <f>D18*G18</f>
        <v>0</v>
      </c>
    </row>
    <row r="19" spans="1:12" s="1" customFormat="1" x14ac:dyDescent="0.2">
      <c r="A19" s="7" t="s">
        <v>23</v>
      </c>
      <c r="B19" s="5"/>
      <c r="C19" s="1" t="s">
        <v>22</v>
      </c>
      <c r="D19" s="1">
        <v>400</v>
      </c>
      <c r="E19" s="1">
        <v>0</v>
      </c>
      <c r="G19" s="1">
        <v>0.79400000000000004</v>
      </c>
      <c r="H19" s="1">
        <f>D19*G19</f>
        <v>317.60000000000002</v>
      </c>
    </row>
    <row r="20" spans="1:12" s="1" customFormat="1" x14ac:dyDescent="0.2">
      <c r="A20" s="1" t="s">
        <v>16</v>
      </c>
      <c r="B20" s="6"/>
      <c r="C20" s="6" t="s">
        <v>17</v>
      </c>
      <c r="D20" s="1">
        <v>22</v>
      </c>
      <c r="E20" s="1">
        <v>0</v>
      </c>
      <c r="F20" s="1" t="s">
        <v>11</v>
      </c>
    </row>
    <row r="21" spans="1:12" s="1" customFormat="1" x14ac:dyDescent="0.2">
      <c r="A21" s="1" t="s">
        <v>18</v>
      </c>
      <c r="C21" s="1" t="s">
        <v>19</v>
      </c>
      <c r="D21" s="1">
        <v>400</v>
      </c>
      <c r="E21" s="1">
        <v>0</v>
      </c>
      <c r="F21" s="1" t="s">
        <v>11</v>
      </c>
      <c r="G21" s="1">
        <v>0.89500000000000002</v>
      </c>
      <c r="H21" s="1">
        <f>D21*G21</f>
        <v>358</v>
      </c>
      <c r="I21" s="1">
        <v>195</v>
      </c>
      <c r="J21" s="1" t="s">
        <v>24</v>
      </c>
      <c r="L21" s="1">
        <v>400</v>
      </c>
    </row>
  </sheetData>
  <hyperlinks>
    <hyperlink ref="A17" r:id="rId1" display="https://www.mouser.ch/ProductDetail/Texas-Instruments/TPS7A0333PYCHR?qs=DRkmTr78QASt%252BMCkG4QYQg%3D%3D" xr:uid="{580BCDE5-31FC-194A-B10B-80FC1A4459CC}"/>
    <hyperlink ref="A19" r:id="rId2" display="https://www.mouser.ch/ProductDetail/863-CAT24C512C8UTR" xr:uid="{DBCEBD3A-793E-9845-AD3E-91DA72B62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dcterms:created xsi:type="dcterms:W3CDTF">2022-04-13T07:48:30Z</dcterms:created>
  <dcterms:modified xsi:type="dcterms:W3CDTF">2022-06-02T07:48:23Z</dcterms:modified>
</cp:coreProperties>
</file>