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010" yWindow="-15" windowWidth="15480" windowHeight="9315"/>
  </bookViews>
  <sheets>
    <sheet name="Core - Technical" sheetId="3" r:id="rId1"/>
    <sheet name="Core - Cost" sheetId="2" r:id="rId2"/>
    <sheet name="Core - Schedule" sheetId="1" r:id="rId3"/>
    <sheet name="CMO Unique Elements" sheetId="4" r:id="rId4"/>
    <sheet name="Customer PLUS Elements" sheetId="6" r:id="rId5"/>
    <sheet name="Program Measures Elements" sheetId="8" r:id="rId6"/>
  </sheets>
  <definedNames>
    <definedName name="_xlnm._FilterDatabase" localSheetId="3" hidden="1">'CMO Unique Elements'!$G$24:$G$27</definedName>
    <definedName name="_xlnm.Print_Area" localSheetId="3">'CMO Unique Elements'!$A$1:$M$9</definedName>
    <definedName name="_xlnm.Print_Area" localSheetId="1">'Core - Cost'!$A$1:$N$17</definedName>
    <definedName name="_xlnm.Print_Area" localSheetId="2">'Core - Schedule'!$A$1:$N$22</definedName>
    <definedName name="_xlnm.Print_Area" localSheetId="0">'Core - Technical'!$A$1:$N$111</definedName>
  </definedNames>
  <calcPr calcId="125725"/>
</workbook>
</file>

<file path=xl/calcChain.xml><?xml version="1.0" encoding="utf-8"?>
<calcChain xmlns="http://schemas.openxmlformats.org/spreadsheetml/2006/main">
  <c r="N29" i="3"/>
  <c r="M29"/>
  <c r="L29"/>
  <c r="K29"/>
  <c r="K6" i="1"/>
  <c r="G4" i="8"/>
  <c r="H33"/>
  <c r="F33"/>
  <c r="D33"/>
  <c r="H26"/>
  <c r="F26"/>
  <c r="D26"/>
  <c r="H19"/>
  <c r="F19"/>
  <c r="D19"/>
  <c r="H12"/>
  <c r="F12"/>
  <c r="D12"/>
  <c r="K7" i="1"/>
  <c r="L19"/>
  <c r="J19"/>
  <c r="H19"/>
  <c r="G19"/>
  <c r="L23"/>
  <c r="J23"/>
  <c r="H23"/>
  <c r="G23"/>
  <c r="L10"/>
  <c r="J10"/>
  <c r="H10"/>
  <c r="G10"/>
  <c r="L7"/>
  <c r="J7"/>
  <c r="H7"/>
  <c r="G7"/>
  <c r="L18" i="2"/>
  <c r="J18"/>
  <c r="H18"/>
  <c r="G18"/>
  <c r="L14"/>
  <c r="J14"/>
  <c r="H14"/>
  <c r="G14"/>
  <c r="L11"/>
  <c r="J11"/>
  <c r="H11"/>
  <c r="G11"/>
  <c r="L7"/>
  <c r="J7"/>
  <c r="H7"/>
  <c r="G7"/>
  <c r="L116" i="3"/>
  <c r="J116"/>
  <c r="H116"/>
  <c r="G116"/>
  <c r="L113"/>
  <c r="J113"/>
  <c r="H113"/>
  <c r="G113"/>
  <c r="L108"/>
  <c r="J108"/>
  <c r="H108"/>
  <c r="G108"/>
  <c r="L100"/>
  <c r="J100"/>
  <c r="H100"/>
  <c r="G100"/>
  <c r="L85"/>
  <c r="J85"/>
  <c r="G85"/>
  <c r="H85"/>
  <c r="G76"/>
  <c r="L76"/>
  <c r="J76"/>
  <c r="H76"/>
  <c r="L68"/>
  <c r="J68"/>
  <c r="H68"/>
  <c r="G68"/>
  <c r="G29"/>
  <c r="G36"/>
  <c r="G50"/>
  <c r="L50"/>
  <c r="J50"/>
  <c r="H50"/>
  <c r="L36"/>
  <c r="J36"/>
  <c r="H36"/>
  <c r="J29"/>
  <c r="H29"/>
  <c r="L16"/>
  <c r="J16"/>
  <c r="H16"/>
  <c r="G16"/>
  <c r="H10"/>
  <c r="G10"/>
  <c r="L10"/>
  <c r="M9"/>
  <c r="K9"/>
  <c r="N9"/>
  <c r="J10"/>
  <c r="K112"/>
  <c r="M112"/>
  <c r="N112"/>
  <c r="K115"/>
  <c r="K116"/>
  <c r="M115"/>
  <c r="M116"/>
  <c r="N115"/>
  <c r="N116"/>
  <c r="G5" i="8"/>
  <c r="G12"/>
  <c r="I5"/>
  <c r="J5"/>
  <c r="K10" i="2"/>
  <c r="M10"/>
  <c r="N10"/>
  <c r="K62" i="3"/>
  <c r="M62"/>
  <c r="N62"/>
  <c r="K65"/>
  <c r="M65"/>
  <c r="N65"/>
  <c r="K83"/>
  <c r="M83"/>
  <c r="N83"/>
  <c r="K103"/>
  <c r="M103"/>
  <c r="N103"/>
  <c r="K97"/>
  <c r="M97"/>
  <c r="N97"/>
  <c r="K96"/>
  <c r="M96"/>
  <c r="N96"/>
  <c r="K95"/>
  <c r="M95"/>
  <c r="N95"/>
  <c r="K94"/>
  <c r="M94"/>
  <c r="N94"/>
  <c r="K93"/>
  <c r="M93"/>
  <c r="N93"/>
  <c r="K92"/>
  <c r="M92"/>
  <c r="N92"/>
  <c r="K91"/>
  <c r="M91"/>
  <c r="N91"/>
  <c r="K90"/>
  <c r="M90"/>
  <c r="N90"/>
  <c r="K89"/>
  <c r="M89"/>
  <c r="N89"/>
  <c r="K88"/>
  <c r="M88"/>
  <c r="N88"/>
  <c r="K81"/>
  <c r="M81"/>
  <c r="N81"/>
  <c r="K54"/>
  <c r="M54"/>
  <c r="N54"/>
  <c r="K53"/>
  <c r="M53"/>
  <c r="N53"/>
  <c r="K48"/>
  <c r="M48"/>
  <c r="N48"/>
  <c r="K47"/>
  <c r="M47"/>
  <c r="N47"/>
  <c r="K13"/>
  <c r="M13"/>
  <c r="N13"/>
  <c r="K12"/>
  <c r="K16"/>
  <c r="M12"/>
  <c r="M16"/>
  <c r="M7"/>
  <c r="K7"/>
  <c r="N7"/>
  <c r="K16" i="2"/>
  <c r="K18"/>
  <c r="M16"/>
  <c r="N16"/>
  <c r="N18"/>
  <c r="K6" i="3"/>
  <c r="K10"/>
  <c r="M6"/>
  <c r="M10"/>
  <c r="N6"/>
  <c r="G32" i="8"/>
  <c r="I32"/>
  <c r="J32"/>
  <c r="G31"/>
  <c r="I31"/>
  <c r="J31"/>
  <c r="G30"/>
  <c r="I30"/>
  <c r="J30"/>
  <c r="G29"/>
  <c r="I29"/>
  <c r="J29"/>
  <c r="G28"/>
  <c r="G33"/>
  <c r="I28"/>
  <c r="I33"/>
  <c r="G25"/>
  <c r="I25"/>
  <c r="J25"/>
  <c r="G24"/>
  <c r="I24"/>
  <c r="J24"/>
  <c r="G23"/>
  <c r="I23"/>
  <c r="J23"/>
  <c r="G22"/>
  <c r="I22"/>
  <c r="J22"/>
  <c r="G21"/>
  <c r="G26"/>
  <c r="I21"/>
  <c r="I26"/>
  <c r="J21"/>
  <c r="G18"/>
  <c r="I18"/>
  <c r="J18"/>
  <c r="G17"/>
  <c r="I17"/>
  <c r="J17"/>
  <c r="G16"/>
  <c r="I16"/>
  <c r="J16"/>
  <c r="G15"/>
  <c r="I15"/>
  <c r="J15"/>
  <c r="G14"/>
  <c r="G19"/>
  <c r="I14"/>
  <c r="I19"/>
  <c r="G11"/>
  <c r="I11"/>
  <c r="J11"/>
  <c r="G10"/>
  <c r="I10"/>
  <c r="J10"/>
  <c r="G9"/>
  <c r="I9"/>
  <c r="J9"/>
  <c r="G8"/>
  <c r="I8"/>
  <c r="J8"/>
  <c r="G7"/>
  <c r="I7"/>
  <c r="J7"/>
  <c r="G6"/>
  <c r="I6"/>
  <c r="J6"/>
  <c r="I4"/>
  <c r="J4"/>
  <c r="J4" i="6"/>
  <c r="J5"/>
  <c r="J10"/>
  <c r="J6"/>
  <c r="J7"/>
  <c r="J8"/>
  <c r="J9"/>
  <c r="J4" i="4"/>
  <c r="J5"/>
  <c r="J6"/>
  <c r="J7"/>
  <c r="J8"/>
  <c r="J9"/>
  <c r="J10"/>
  <c r="K9" i="1"/>
  <c r="K10"/>
  <c r="K12"/>
  <c r="K19"/>
  <c r="K13"/>
  <c r="K14"/>
  <c r="K15"/>
  <c r="K16"/>
  <c r="K17"/>
  <c r="K18"/>
  <c r="K21"/>
  <c r="K23"/>
  <c r="K22"/>
  <c r="K6" i="2"/>
  <c r="K7"/>
  <c r="M6"/>
  <c r="M7"/>
  <c r="K9"/>
  <c r="K11"/>
  <c r="M9"/>
  <c r="M11"/>
  <c r="N9"/>
  <c r="N11"/>
  <c r="K13"/>
  <c r="K14"/>
  <c r="M13"/>
  <c r="M14"/>
  <c r="K17"/>
  <c r="M17"/>
  <c r="N17"/>
  <c r="L9" i="6"/>
  <c r="M9"/>
  <c r="L8"/>
  <c r="M8"/>
  <c r="L7"/>
  <c r="M7"/>
  <c r="L6"/>
  <c r="M6"/>
  <c r="L5"/>
  <c r="M5"/>
  <c r="L4"/>
  <c r="M4"/>
  <c r="L9" i="4"/>
  <c r="M9"/>
  <c r="L8"/>
  <c r="M8"/>
  <c r="L7"/>
  <c r="M7"/>
  <c r="L6"/>
  <c r="M6"/>
  <c r="L5"/>
  <c r="M5"/>
  <c r="L4"/>
  <c r="M4"/>
  <c r="M22" i="1"/>
  <c r="N22"/>
  <c r="M21"/>
  <c r="M23"/>
  <c r="N21"/>
  <c r="N23"/>
  <c r="M18"/>
  <c r="N18"/>
  <c r="M17"/>
  <c r="N17"/>
  <c r="M16"/>
  <c r="N16"/>
  <c r="M15"/>
  <c r="N15"/>
  <c r="M14"/>
  <c r="N14"/>
  <c r="M13"/>
  <c r="N13"/>
  <c r="M12"/>
  <c r="M19"/>
  <c r="N12"/>
  <c r="N19"/>
  <c r="M9"/>
  <c r="M10"/>
  <c r="N9"/>
  <c r="N10"/>
  <c r="M6"/>
  <c r="M7"/>
  <c r="M24"/>
  <c r="M110" i="3"/>
  <c r="M113"/>
  <c r="M8"/>
  <c r="M14"/>
  <c r="M15"/>
  <c r="M18"/>
  <c r="M19"/>
  <c r="M20"/>
  <c r="M21"/>
  <c r="M22"/>
  <c r="M23"/>
  <c r="M24"/>
  <c r="M25"/>
  <c r="M26"/>
  <c r="M27"/>
  <c r="M28"/>
  <c r="M31"/>
  <c r="M36"/>
  <c r="M32"/>
  <c r="M33"/>
  <c r="M34"/>
  <c r="M35"/>
  <c r="M38"/>
  <c r="M50"/>
  <c r="M39"/>
  <c r="M40"/>
  <c r="M41"/>
  <c r="M42"/>
  <c r="M43"/>
  <c r="M44"/>
  <c r="M45"/>
  <c r="M46"/>
  <c r="M49"/>
  <c r="M52"/>
  <c r="M68"/>
  <c r="M55"/>
  <c r="M56"/>
  <c r="M57"/>
  <c r="M58"/>
  <c r="M59"/>
  <c r="M60"/>
  <c r="M61"/>
  <c r="M63"/>
  <c r="M64"/>
  <c r="M66"/>
  <c r="M67"/>
  <c r="M70"/>
  <c r="M76"/>
  <c r="M71"/>
  <c r="M72"/>
  <c r="M73"/>
  <c r="M74"/>
  <c r="M75"/>
  <c r="M78"/>
  <c r="M85"/>
  <c r="M79"/>
  <c r="M80"/>
  <c r="M82"/>
  <c r="M84"/>
  <c r="M87"/>
  <c r="M100"/>
  <c r="M98"/>
  <c r="M99"/>
  <c r="M102"/>
  <c r="M108"/>
  <c r="M104"/>
  <c r="M105"/>
  <c r="M106"/>
  <c r="M107"/>
  <c r="M111"/>
  <c r="K111"/>
  <c r="N111"/>
  <c r="K110"/>
  <c r="N110"/>
  <c r="K107"/>
  <c r="N107"/>
  <c r="K106"/>
  <c r="N106"/>
  <c r="K105"/>
  <c r="N105"/>
  <c r="K104"/>
  <c r="N104"/>
  <c r="K102"/>
  <c r="K108"/>
  <c r="K99"/>
  <c r="N99"/>
  <c r="K98"/>
  <c r="N98"/>
  <c r="K87"/>
  <c r="N87"/>
  <c r="K84"/>
  <c r="N84"/>
  <c r="K82"/>
  <c r="N82"/>
  <c r="K80"/>
  <c r="N80"/>
  <c r="K79"/>
  <c r="N79"/>
  <c r="K78"/>
  <c r="K85"/>
  <c r="K75"/>
  <c r="N75"/>
  <c r="K74"/>
  <c r="N74"/>
  <c r="K73"/>
  <c r="N73"/>
  <c r="K72"/>
  <c r="N72"/>
  <c r="K71"/>
  <c r="N71"/>
  <c r="K70"/>
  <c r="K76"/>
  <c r="K67"/>
  <c r="N67"/>
  <c r="K66"/>
  <c r="N66"/>
  <c r="K64"/>
  <c r="N64"/>
  <c r="K63"/>
  <c r="N63"/>
  <c r="K61"/>
  <c r="N61"/>
  <c r="K60"/>
  <c r="N60"/>
  <c r="K59"/>
  <c r="N59"/>
  <c r="K58"/>
  <c r="N58"/>
  <c r="K57"/>
  <c r="N57"/>
  <c r="K56"/>
  <c r="N56"/>
  <c r="K55"/>
  <c r="N55"/>
  <c r="K52"/>
  <c r="K68"/>
  <c r="K49"/>
  <c r="N49"/>
  <c r="K46"/>
  <c r="N46"/>
  <c r="K45"/>
  <c r="N45"/>
  <c r="K44"/>
  <c r="N44"/>
  <c r="K43"/>
  <c r="N43"/>
  <c r="K42"/>
  <c r="N42"/>
  <c r="K41"/>
  <c r="N41"/>
  <c r="K40"/>
  <c r="N40"/>
  <c r="K39"/>
  <c r="N39"/>
  <c r="K38"/>
  <c r="K50"/>
  <c r="K35"/>
  <c r="N35"/>
  <c r="K34"/>
  <c r="N34"/>
  <c r="K33"/>
  <c r="N33"/>
  <c r="K32"/>
  <c r="N32"/>
  <c r="K31"/>
  <c r="K36"/>
  <c r="K28"/>
  <c r="N28"/>
  <c r="K27"/>
  <c r="N27"/>
  <c r="K26"/>
  <c r="N26"/>
  <c r="K25"/>
  <c r="K24"/>
  <c r="N24"/>
  <c r="K23"/>
  <c r="N23"/>
  <c r="K22"/>
  <c r="N22"/>
  <c r="K21"/>
  <c r="N21"/>
  <c r="K20"/>
  <c r="N20"/>
  <c r="K19"/>
  <c r="N19"/>
  <c r="K18"/>
  <c r="N18"/>
  <c r="K15"/>
  <c r="N15"/>
  <c r="K14"/>
  <c r="N14"/>
  <c r="K8"/>
  <c r="N8"/>
  <c r="M10" i="6"/>
  <c r="L10"/>
  <c r="M10" i="4"/>
  <c r="L10"/>
  <c r="N100" i="3"/>
  <c r="N113"/>
  <c r="K19" i="2"/>
  <c r="J12" i="8"/>
  <c r="J26"/>
  <c r="M117" i="3"/>
  <c r="K24" i="1"/>
  <c r="N10" i="3"/>
  <c r="G34" i="8"/>
  <c r="K100" i="3"/>
  <c r="K117"/>
  <c r="K113"/>
  <c r="M18" i="2"/>
  <c r="M19"/>
  <c r="N6" i="1"/>
  <c r="N7"/>
  <c r="N24"/>
  <c r="I12" i="8"/>
  <c r="I34"/>
  <c r="N25" i="3"/>
  <c r="N31"/>
  <c r="N36"/>
  <c r="N38"/>
  <c r="N50"/>
  <c r="N52"/>
  <c r="N68"/>
  <c r="N70"/>
  <c r="N76"/>
  <c r="N78"/>
  <c r="N85"/>
  <c r="N102"/>
  <c r="N108"/>
  <c r="N13" i="2"/>
  <c r="N14"/>
  <c r="N6"/>
  <c r="N7"/>
  <c r="J14" i="8"/>
  <c r="J19"/>
  <c r="J28"/>
  <c r="J33"/>
  <c r="N12" i="3"/>
  <c r="N16"/>
  <c r="N19" i="2"/>
  <c r="N117" i="3"/>
  <c r="J34" i="8"/>
</calcChain>
</file>

<file path=xl/comments1.xml><?xml version="1.0" encoding="utf-8"?>
<comments xmlns="http://schemas.openxmlformats.org/spreadsheetml/2006/main">
  <authors>
    <author>poe18</author>
  </authors>
  <commentList>
    <comment ref="A11" authorId="0">
      <text>
        <r>
          <rPr>
            <b/>
            <sz val="8"/>
            <color indexed="81"/>
            <rFont val="Tahoma"/>
            <family val="2"/>
          </rPr>
          <t xml:space="preserve">Technical Progress:
</t>
        </r>
        <r>
          <rPr>
            <sz val="8"/>
            <color indexed="81"/>
            <rFont val="Tahoma"/>
            <family val="2"/>
          </rPr>
          <t xml:space="preserve">
EXAMPLES: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- Requirements Progress (Planned vs Actual)
- Software Coding &amp; Unit Testing Progress (Planned vs Actual)
- Software Integration &amp; Testing Progresmm (Planned vs Actual)
- FQT Progress (Planned vs Actual)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<sst xmlns="http://schemas.openxmlformats.org/spreadsheetml/2006/main" count="428" uniqueCount="224">
  <si>
    <t>Conduct SR Management process review(s)</t>
  </si>
  <si>
    <t xml:space="preserve">Conduct SR product examination(s) </t>
  </si>
  <si>
    <t xml:space="preserve">
Analyze SD process for trends</t>
  </si>
  <si>
    <t>Software Requirements (SR) - Technical</t>
  </si>
  <si>
    <t>Software Design (SD) - Technical</t>
  </si>
  <si>
    <t>Software Coding and Unit Testing (C&amp;UT) - Technical</t>
  </si>
  <si>
    <t>Software Configuration Management Plan (SCMP) -
Ensure it meets the contractual requirements (i.e. DID or equivalent)</t>
  </si>
  <si>
    <t>Software Quality Assurance Plan (SQAP) -
Ensure it meets the contractual requirements (i.e. DID or equivalent)</t>
  </si>
  <si>
    <t>Software Development Plan (SDP) -
Ensure it meets the contractual requirements (i.e. DID or equivalent)</t>
  </si>
  <si>
    <t xml:space="preserve">Software Planning/Work Packages - 
Perform product examination
</t>
  </si>
  <si>
    <t xml:space="preserve">Supplier Software Process Corrective Action (CA)
Analyze CA process for trends </t>
  </si>
  <si>
    <t>Work Breakdown Structure (WBS) -
Perform product examination</t>
  </si>
  <si>
    <t xml:space="preserve">Software Problem Report (SPR) 
Analyze SPR process for trends </t>
  </si>
  <si>
    <t>Risk Management Plan  (RMP) -
If contract is software only, ensure the RMP meets the contractual requirements (i.e. DID or equivalent)</t>
  </si>
  <si>
    <t>Supplier Software Process Corrective Action (CA) 
Conduct CA process review(s)</t>
  </si>
  <si>
    <t>Supplier Software Process Corrective Action (CA)  
Conduct CA product examination(s)</t>
  </si>
  <si>
    <t xml:space="preserve">Software Problem Report (SPR) 
Conduct SPR process review(s) </t>
  </si>
  <si>
    <t>Software Problem Report (SPR) 
Conduct SPR product examination(s)</t>
  </si>
  <si>
    <t xml:space="preserve">Supplier subcontractor/vendor management process 
Conduct Subcontractor/vendor management process review(s) </t>
  </si>
  <si>
    <t xml:space="preserve">Supplier subcontractor/vendor management process  
Analyze supplier subcontractor/vendor process for trends </t>
  </si>
  <si>
    <t xml:space="preserve">Supplier subcontractor/vendor management process 
Conduct Subcontractor/vendor management product examination(s) </t>
  </si>
  <si>
    <t xml:space="preserve">Software Purchase Orders (POs) -
Perform product examination
Review outgoing software POs to determine need for Letter Of Delegation (LOD) 
</t>
  </si>
  <si>
    <t xml:space="preserve">Software Purchase Orders (POs) - 
Perform product examination
Review outgoing software POs to determine need for Letter Of Delegation (LOD) 
</t>
  </si>
  <si>
    <t>Software Requirements Specification (SRS) 
Ensure it meets the contractual requirements (i.e. DID or equivalent)</t>
  </si>
  <si>
    <t>Interface Requirements Specification (IRS) 
Ensure it meets the contractual requirements (i.e. DID or equivalent)</t>
  </si>
  <si>
    <t>Software Requirements Review (SRR) - 
Ensure the exit criteria was satisfied</t>
  </si>
  <si>
    <t xml:space="preserve">Software Requirements Peer Review Process - 
Analyze SR Peer Review process for trends </t>
  </si>
  <si>
    <t xml:space="preserve">Requirements Traceability - 
Conduct product examination
</t>
  </si>
  <si>
    <t>Software Requirements Peer Review Process - 
Conduct process review(s)</t>
  </si>
  <si>
    <t>Software Requirements Peer Review Process - 
Conduct product examination(s)</t>
  </si>
  <si>
    <t xml:space="preserve">Software Requirements Review (SRR) - 
Track and verify entrance criteria
</t>
  </si>
  <si>
    <t xml:space="preserve">Software Requirements Review (SRR) - 
Participate in review 
</t>
  </si>
  <si>
    <t xml:space="preserve">Software Requirements Review (SRR) - 
Ensure exit criteria is satisfied and action items are dispositioned
</t>
  </si>
  <si>
    <t>Critical Design Review (CDR) - 
Ensure the exit criteria was satisfied</t>
  </si>
  <si>
    <t xml:space="preserve">Software Design Document (SDD) -
Ensure it meets contractual requirements (i.e. DID or equivalent) </t>
  </si>
  <si>
    <t>Design Traceability -
Conduct product examination(s)</t>
  </si>
  <si>
    <t xml:space="preserve">Interface Design Document (IDD) - 
Ensure it meets contractual requirements (i.e. DID or equivalent) </t>
  </si>
  <si>
    <t xml:space="preserve">Software Design (SD) Peer Review Process - 
Analyze SD Peer Review process for trends </t>
  </si>
  <si>
    <t xml:space="preserve">Preliminary Design Review (PDR) - 
Ensure the exit criteria was satisfied </t>
  </si>
  <si>
    <t>Software Test Plan (STP) -
Ensure it meets the contractual requirements (i.e. DID or equivalent)</t>
  </si>
  <si>
    <t>Design Traceability -
Conduct product examinations(s)</t>
  </si>
  <si>
    <t>Software Design (SD) Peer Review Process - 
Conduct process review(s)</t>
  </si>
  <si>
    <t>Software Design (SD) Peer Review Process - 
Conduct product examination(s)</t>
  </si>
  <si>
    <t xml:space="preserve">Preliminary Design Review (PDR) - 
Track and verify entrance criteria </t>
  </si>
  <si>
    <t xml:space="preserve">Preliminary Design Review (PDR) - 
Participate in the review </t>
  </si>
  <si>
    <t>Preliminary Design Review (PDR) - 
Ensure exit criteria is satisfied and action items are dispositioned</t>
  </si>
  <si>
    <t xml:space="preserve">Critical Design Review (CDR) - 
Track and verify entrance criteria </t>
  </si>
  <si>
    <t xml:space="preserve">Critical Design Review (CDR) - 
Participate in the review </t>
  </si>
  <si>
    <t xml:space="preserve">Critical Design Review (CDR) - 
Ensure exit criteria is satisfied and action items are dispositioned </t>
  </si>
  <si>
    <t>Code &amp; Unit Test (C&amp;UT) Peer Review Process - 
Conduct process review(s) of the C&amp;UT peer review process</t>
  </si>
  <si>
    <t>Code &amp; Unit Test (C&amp;UT) Peer Review Process - 
Conduct  product examination(s) of the C&amp;UT peer review process</t>
  </si>
  <si>
    <t xml:space="preserve">Code &amp; Unit Test (C&amp;UT) Peer Review Process - 
Analyze C&amp;UT peer review process </t>
  </si>
  <si>
    <t xml:space="preserve">Software Integration and Testing (I&amp;T) Peer Review Process -
Analyze I&amp;T Peer Review process for trends </t>
  </si>
  <si>
    <t>Software Integration and Testing (I&amp;T) Peer Review Process -
Conduct I&amp;T process review(s)</t>
  </si>
  <si>
    <t>Software Integration and Testing (I&amp;T) Peer Review Process -
Conduct product examination(s)</t>
  </si>
  <si>
    <t>Software Test Environment -
Verify the Software Test Environment meets the STP</t>
  </si>
  <si>
    <r>
      <t xml:space="preserve">Accepting Software Embedded in a Systems - 
If applicable the person accepting the system shall coordinate with a SPDP Certified Software Professional to: 
(a) Ensure the information on the DD 250 form or equivalent is correct
(b) Verify that the product meets the terms and conditions of the contract 
NOTE: </t>
    </r>
    <r>
      <rPr>
        <i/>
        <sz val="10"/>
        <color indexed="8"/>
        <rFont val="Arial"/>
        <family val="2"/>
      </rPr>
      <t>To provide concurrance on accepting embedded software, you must be SPDP certified</t>
    </r>
  </si>
  <si>
    <t xml:space="preserve">Functional Configuration Audit (FCA) - 
As a minimum observe execution of the audit to ensure it is conducted as specified in governing documents. Provide additional support as requested by the Customer                                                                                                                                                                                                                     </t>
  </si>
  <si>
    <t xml:space="preserve">Physical Configuration Audit (PCA) - 
As a minimum observe execution of the audit to ensure it is conducted as specified in governing documents. Provide additional support as requested by the Customer                                                                                                                                                                           </t>
  </si>
  <si>
    <r>
      <t xml:space="preserve">Accepting Software Contract Line Item -
(Software and/or deliverable documentation)
If signing a DD 250 or equivalent for inspection and/or acceptance: 
(a) Ensure the information on the DD 250 form or equivalent is correct
(b) Verify that the product meets the terms and conditions of the contract 
(c) Sign as appropriate
NOTE: </t>
    </r>
    <r>
      <rPr>
        <i/>
        <sz val="10"/>
        <color indexed="8"/>
        <rFont val="Arial"/>
        <family val="2"/>
      </rPr>
      <t>You must be SPDP certified to Accept Software</t>
    </r>
  </si>
  <si>
    <t xml:space="preserve">Software Product Specification (SPS)  or equivalent -
Ensure it meets the contractual requirements (i.e. DID or equivalent)
</t>
  </si>
  <si>
    <t xml:space="preserve">Software Version Description Document (SVD) or equivalent  -
Ensure it meets the contractual requirements (i.e. DID or equivalent)
</t>
  </si>
  <si>
    <t xml:space="preserve">Software Version Description Document (SVD) or equivalent -
Ensure it meets the contractual requirements (i.e. DID or equivalent)
</t>
  </si>
  <si>
    <t>Formal Qualification Test (FQT) -
Ensure FQT is executed IAW STP</t>
  </si>
  <si>
    <t xml:space="preserve">Formal Qualification Test (FQT) 
Process - 
Analyze FQT process for trends </t>
  </si>
  <si>
    <t>Software Test Report (STR) - 
Review STR to ensure it meets the contractual requirements (i.e. DID or equivalent) and accurately captures the test results</t>
  </si>
  <si>
    <t xml:space="preserve">Test Readiness Review (TRR) - 
Ensure exit criteria is satisfied and action items are dispositioned </t>
  </si>
  <si>
    <t>Formal Qualification Test (FQT) 
Process - 
Conduct product examination(s)</t>
  </si>
  <si>
    <t>Formal Qualification Test (FQT) -
Verify the Test Environment meets the STP</t>
  </si>
  <si>
    <t>Test Case/Description Peer Review - 
Analyze peer review process</t>
  </si>
  <si>
    <t xml:space="preserve">Test Readiness Review (TRR) - 
Track and verify entrance criteria </t>
  </si>
  <si>
    <t>Test Readiness Review (TRR) - 
Participate in review</t>
  </si>
  <si>
    <t>Software Test Cases/Description Tracability
Perform product examination</t>
  </si>
  <si>
    <t>Test Case/Description Peer Review - 
Conduct process review(s)</t>
  </si>
  <si>
    <t>Test Case/Description Peer Review - 
Conduct product examination(s)</t>
  </si>
  <si>
    <t xml:space="preserve">Software Test Description (STD) -
Ensure it meets the contractual requirements (i.e. DID or equivalent)
</t>
  </si>
  <si>
    <t>Test Readiness Review (TRR) - 
Ensure the exit criteria was satisfied</t>
  </si>
  <si>
    <t>IPT/Status/Management Meetings - 
As defined in the PST process, participate to acquire knowledge and status</t>
  </si>
  <si>
    <t>IPT/Status/Management Meetings - 
Review IPT Minutes</t>
  </si>
  <si>
    <t>Integrated Baseline Review (IBR) - 
Participate as requested</t>
  </si>
  <si>
    <t>Technical Performance Measures (TPMs) (if applicable)</t>
  </si>
  <si>
    <t>Technical Progress (Planned vs Actual)</t>
  </si>
  <si>
    <t>Work Breakdown Structure (WBS) -
Ensure Software tasks identified in the WBS: 
Have been budgeted and supplier is tracking and analyzing execution of budget</t>
  </si>
  <si>
    <t>IPT/Status/Management Meetings - 
If contract is software only, ensure:
The IPT is tracking and managing bugets</t>
  </si>
  <si>
    <t>Software Surveillance Core Elements - Cost</t>
  </si>
  <si>
    <t>Software Surveillance Core Elements - Schedule</t>
  </si>
  <si>
    <t>Software Configuration Management (SCM) - Schedule</t>
  </si>
  <si>
    <t>Software Quality Assurance (SQA) - Schedule</t>
  </si>
  <si>
    <t>Software Management  (Planning, Monitoring, and Control) - Schedule</t>
  </si>
  <si>
    <t>Software Subcontract Management - Schedule</t>
  </si>
  <si>
    <t>Customer PLUS Elements</t>
  </si>
  <si>
    <t>PLUS Element</t>
  </si>
  <si>
    <t>PLUS Element Risk Rating</t>
  </si>
  <si>
    <t>Intensity</t>
  </si>
  <si>
    <t>Frequency</t>
  </si>
  <si>
    <t>CORE ELEMENT SUMMARY RATIONALE</t>
  </si>
  <si>
    <t>Toolbox</t>
  </si>
  <si>
    <t>High</t>
  </si>
  <si>
    <t>Moderate</t>
  </si>
  <si>
    <t>Low</t>
  </si>
  <si>
    <t>Core Element Risk Rating</t>
  </si>
  <si>
    <t>CMO Unique Elements</t>
  </si>
  <si>
    <t>CMO Unique Element</t>
  </si>
  <si>
    <t>Description</t>
  </si>
  <si>
    <t>CMO Unique Element Risk Rating</t>
  </si>
  <si>
    <t>CMO Unique ELEMENT SUMMARY RATIONALE</t>
  </si>
  <si>
    <t>Software Quality Assurance (SQA) - Technical</t>
  </si>
  <si>
    <t>Software Configuration Management (SCM) - Technical</t>
  </si>
  <si>
    <t>Software Subcontract Management - Technical</t>
  </si>
  <si>
    <t>Software Delivery (Preparation) - Technical</t>
  </si>
  <si>
    <t>Program Level Processes/Products - Technical</t>
  </si>
  <si>
    <t>Software Surveillance Core Elements - Technical</t>
  </si>
  <si>
    <t>h</t>
  </si>
  <si>
    <t>i</t>
  </si>
  <si>
    <t>j</t>
  </si>
  <si>
    <t>Program Level Processes/Products - Cost</t>
  </si>
  <si>
    <t>Y/N</t>
  </si>
  <si>
    <t>Reference</t>
  </si>
  <si>
    <t>Earned Value (if applicable)</t>
  </si>
  <si>
    <t>Requirements Stability</t>
  </si>
  <si>
    <t>Software Size</t>
  </si>
  <si>
    <t>Staffing</t>
  </si>
  <si>
    <t>Defects</t>
  </si>
  <si>
    <t>Overall Software Schedule</t>
  </si>
  <si>
    <t>Comments</t>
  </si>
  <si>
    <t>Data Validation</t>
  </si>
  <si>
    <t>Y</t>
  </si>
  <si>
    <t>N</t>
  </si>
  <si>
    <t>Frequency FUNDED</t>
  </si>
  <si>
    <t>UNFUNDED HOURS</t>
  </si>
  <si>
    <t>FUNDED
HOURS</t>
  </si>
  <si>
    <t>Hours Needed</t>
  </si>
  <si>
    <t>FTE Hours - Technical:</t>
  </si>
  <si>
    <t>k</t>
  </si>
  <si>
    <t>g</t>
  </si>
  <si>
    <t>Example: Formula in MS Word to total column is: =SUM(h1:h71)</t>
  </si>
  <si>
    <t>T</t>
  </si>
  <si>
    <t>C</t>
  </si>
  <si>
    <t>S</t>
  </si>
  <si>
    <t>FTE Hours - Cost:</t>
  </si>
  <si>
    <t>FTE Hours - Schedule:</t>
  </si>
  <si>
    <t>FTE Hours - CMO Unique:</t>
  </si>
  <si>
    <t>FTE Hours - Customer PLUS:</t>
  </si>
  <si>
    <t>Hours Per Task/Activity (@ 100%)</t>
  </si>
  <si>
    <t>Software Management (PLANNING, MONITORING &amp; CONTROL) - Technical</t>
  </si>
  <si>
    <t>Software Integration and Testing (I&amp;T) - Technical</t>
  </si>
  <si>
    <t xml:space="preserve">Ensure I&amp;T is executed IAW the STP </t>
  </si>
  <si>
    <t>Software/System Formal Qualification Testing (FQT) - Technical</t>
  </si>
  <si>
    <t>Conduct SQA process review(s)</t>
  </si>
  <si>
    <t>FTE Hours - Program Measures:</t>
  </si>
  <si>
    <t>ADDITIONAL PROGRAM MEASURES DEFINED BY DCMA</t>
  </si>
  <si>
    <t>CUSTOMER PLUS MEASURES</t>
  </si>
  <si>
    <t>Software Risks -
If applicable, for Software Risks: 
Ensure mitigation plan is in place and is being executed</t>
  </si>
  <si>
    <t>Software Risks -
If applicable, for Software Risks: 
(1) Ensure the supplier has conducted a cost impact analysis
(2) Ensure mitigation plan is in place and is being executed</t>
  </si>
  <si>
    <t>Software Quality Assurance (SQA) - 
(1) Ensure SQA is budgeted to perform the tasks identified in the SQAP
(2) Ensure that the budget is being executed</t>
  </si>
  <si>
    <t>Supplier subcontractor/vendor Management
Review supporting DCMA reports per LOD for cost impact(s)</t>
  </si>
  <si>
    <t>Software Quality Assurance (SQA) - Cost</t>
  </si>
  <si>
    <t>Software Management (PLANNING, MONITORING &amp; CONTROL) - Cost</t>
  </si>
  <si>
    <t>Software Subcontract Management - Cost</t>
  </si>
  <si>
    <t>Software Quality Assurance (SQA) - 
(1) Ensure SQA has an Audit schedule in place
(2) Ensure SQA is executing the tasks scheduled in the SQAP</t>
  </si>
  <si>
    <t>Software Configuration Managament (SCM) - 
Ensure SCM Audits are performed IAW the SCM Plan</t>
  </si>
  <si>
    <t>Integrated Master Plan (IMP) - 
(1) Ensure Software is included in plan
(2) Ensure Software Milestones &amp; Formal Reviews are identified per the contract</t>
  </si>
  <si>
    <t xml:space="preserve">Integrated Master Schedule (IMS) -
Ensure status is maintained     </t>
  </si>
  <si>
    <t xml:space="preserve">Integrated Master Schedule (IMS) -
(1) Ensure Software tasks are identified and scheduled, and at a minimum address:
     - Software WBS elements
     - IMS Task alignment with IMP milestones
(2) Ensure status is maintained 
(3) If Software is identified on the critical path, monitor progress for schedule impact </t>
  </si>
  <si>
    <t>Integrated Baseline Review (IBR) - Participate as required</t>
  </si>
  <si>
    <t>Supplier Software Corrective Action (CAs) -
Analyze for impact on schedule</t>
  </si>
  <si>
    <t>Supplier Software Corrective Action (CAs) -
Track for impact on schedule</t>
  </si>
  <si>
    <t>Software Engineering - 
(1) Verify software engineering is staffed to perform scheduled tasks (e.g. SQA, SCM,  Lead Engineers, Programmers, Testers, etc.)
(2) Ensure Engineering is executing the tasks identified in the schedule</t>
  </si>
  <si>
    <t xml:space="preserve">Software Problem Reports (SPRs) - 
Ensure supplier is analyzing SPR data for schedule impact </t>
  </si>
  <si>
    <t>Software Engineering - 
(1) Verify software engineering is staffed to perform scheduled tasks (e.g. SQA, SCM, Lead Engineers, Programmers, Testers, etc.)</t>
  </si>
  <si>
    <t>Software Engineering - 
(1) Verify software engineering is staffed to perform scheduled tasks (e.g. SQA, SCM,  Lead Engineers, Programmers, Testers, etc.)</t>
  </si>
  <si>
    <t>Software Engineering - 
(2) Ensure Engineering is executing the tasks identified in the schedule</t>
  </si>
  <si>
    <t>Supplier subcontractor/vendor Management -
Review results for:
Ensure supplier is tracking and managing subcontractor(s) schedule progress</t>
  </si>
  <si>
    <t>Supplier subcontractor/vendor Management -
Review results for:
Review supporting DCMA reports per LOD for schedule impact(s)</t>
  </si>
  <si>
    <t xml:space="preserve">Software Risks - 
Ensure Software Risks are identified and mitigated IAW risk plan  </t>
  </si>
  <si>
    <t>Technical Performance SCC Rating Rationale:</t>
  </si>
  <si>
    <t>Software Contract Criticality (SCC) - Technical Performance</t>
  </si>
  <si>
    <t>Cost Performance SCC Rating Rationale:</t>
  </si>
  <si>
    <t>Software Contract Criticality (SCC) - Cost Performance</t>
  </si>
  <si>
    <t>Schedule Performance SCC Rating Rationale:</t>
  </si>
  <si>
    <t>Software Contract Criticality (SCC) - Schedule Performance</t>
  </si>
  <si>
    <r>
      <t xml:space="preserve">SOFTWARE SURVEILLANCE CORE MEASURES
</t>
    </r>
    <r>
      <rPr>
        <b/>
        <sz val="10"/>
        <color indexed="8"/>
        <rFont val="Arial"/>
        <family val="2"/>
      </rPr>
      <t xml:space="preserve">
</t>
    </r>
    <r>
      <rPr>
        <b/>
        <sz val="10"/>
        <color indexed="60"/>
        <rFont val="Arial"/>
        <family val="2"/>
      </rPr>
      <t>(Required if any SCC = High or Moderate)</t>
    </r>
  </si>
  <si>
    <r>
      <t xml:space="preserve">Contractual Measures
</t>
    </r>
    <r>
      <rPr>
        <b/>
        <sz val="10"/>
        <color indexed="60"/>
        <rFont val="Arial"/>
        <family val="2"/>
      </rPr>
      <t>(Mapped to Software Surveillance Core Measures)</t>
    </r>
  </si>
  <si>
    <r>
      <t xml:space="preserve">CONTRACTUAL MEASURES
</t>
    </r>
    <r>
      <rPr>
        <b/>
        <sz val="10"/>
        <color indexed="60"/>
        <rFont val="Arial"/>
        <family val="2"/>
      </rPr>
      <t>(NOT Mappped to Software Surveillance Core Measures)</t>
    </r>
  </si>
  <si>
    <t>Process
 or 
product</t>
  </si>
  <si>
    <t>Process 
or 
Product</t>
  </si>
  <si>
    <t>Results of SAM efforts and appropriate DCMA/Supplier data</t>
  </si>
  <si>
    <t>System Audit(s) -
Participate as requested</t>
  </si>
  <si>
    <t>Trend Analysis - 
Analyze the comprehensive results of Software Acquisition Management (SAM) Efforts and appropriate data (DCMA and Supplier) to determine if trends exist that will have a negative affect on the program’s Technical Performance, Cost, and Schedule.</t>
  </si>
  <si>
    <t>Trend Analysis</t>
  </si>
  <si>
    <t>SQA Total:</t>
  </si>
  <si>
    <t>SCM Total:</t>
  </si>
  <si>
    <t>Software Management Total:</t>
  </si>
  <si>
    <t>Software Requirements Total:</t>
  </si>
  <si>
    <t>Software Design Total:</t>
  </si>
  <si>
    <t>C&amp;UT Total:</t>
  </si>
  <si>
    <t>I&amp;T Total:</t>
  </si>
  <si>
    <t>FQT Total:</t>
  </si>
  <si>
    <t>Software Delivery Total:</t>
  </si>
  <si>
    <t>Program Level Total:</t>
  </si>
  <si>
    <t>Trend Analysis Total:</t>
  </si>
  <si>
    <t>Software Subcontract Management Total:</t>
  </si>
  <si>
    <t>Frequency
FUNDED</t>
  </si>
  <si>
    <t>Contractual Measures Total:</t>
  </si>
  <si>
    <t>Customer PLUS Measures Total:</t>
  </si>
  <si>
    <t>Software Surveillance Core Measures Total:</t>
  </si>
  <si>
    <t>Additional Program Measures Defined by DCMA Total:</t>
  </si>
  <si>
    <t>Review supporting DCMA reports per LOD for technical impact(s)</t>
  </si>
  <si>
    <t>Analyze SQA process for trends</t>
  </si>
  <si>
    <t xml:space="preserve">Conduct SQA product examination(s) 
</t>
  </si>
  <si>
    <t>Conduct SCM process review(s)</t>
  </si>
  <si>
    <t>Analyze SCM process for trends</t>
  </si>
  <si>
    <t xml:space="preserve">Conduct SCM product examination(s) </t>
  </si>
  <si>
    <t>Analyze the SR Management process for trends</t>
  </si>
  <si>
    <t>Conduct SD process review(s)</t>
  </si>
  <si>
    <t xml:space="preserve">Conduct SD product examination(s) </t>
  </si>
  <si>
    <t>Analyze SD process for trends</t>
  </si>
  <si>
    <t>Conduct C&amp;UT process review(s)</t>
  </si>
  <si>
    <t>Conduct product examination(s)</t>
  </si>
  <si>
    <t xml:space="preserve">Analyze C&amp;UT process for trends </t>
  </si>
  <si>
    <t>Conduct I&amp;T product examination(s)</t>
  </si>
  <si>
    <t xml:space="preserve">Analyze I&amp;T process for trends </t>
  </si>
  <si>
    <t>Program Measures Elements</t>
  </si>
  <si>
    <t>Hours Per Task/Activity 
(@ 100%)</t>
  </si>
</sst>
</file>

<file path=xl/styles.xml><?xml version="1.0" encoding="utf-8"?>
<styleSheet xmlns="http://schemas.openxmlformats.org/spreadsheetml/2006/main">
  <fonts count="48">
    <font>
      <sz val="11"/>
      <color theme="1"/>
      <name val="Calibri"/>
      <family val="2"/>
      <scheme val="minor"/>
    </font>
    <font>
      <sz val="16"/>
      <color indexed="8"/>
      <name val="Calibri"/>
      <family val="2"/>
    </font>
    <font>
      <sz val="10"/>
      <color indexed="8"/>
      <name val="Arial"/>
      <family val="2"/>
    </font>
    <font>
      <sz val="8"/>
      <name val="Calibri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b/>
      <sz val="10"/>
      <name val="Calibri"/>
      <family val="2"/>
    </font>
    <font>
      <b/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b/>
      <sz val="12"/>
      <name val="Arial"/>
      <family val="2"/>
    </font>
    <font>
      <sz val="8"/>
      <color indexed="8"/>
      <name val="Arial"/>
      <family val="2"/>
    </font>
    <font>
      <b/>
      <sz val="8"/>
      <name val="Calibri"/>
      <family val="2"/>
    </font>
    <font>
      <sz val="8"/>
      <name val="Arial"/>
      <family val="2"/>
    </font>
    <font>
      <sz val="8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Arial"/>
      <family val="2"/>
    </font>
    <font>
      <b/>
      <sz val="16"/>
      <name val="Arial"/>
      <family val="2"/>
    </font>
    <font>
      <b/>
      <sz val="8"/>
      <color indexed="8"/>
      <name val="Arial"/>
      <family val="2"/>
    </font>
    <font>
      <sz val="8"/>
      <color indexed="10"/>
      <name val="Arial"/>
      <family val="2"/>
    </font>
    <font>
      <b/>
      <sz val="16"/>
      <color indexed="8"/>
      <name val="Calibri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6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  <font>
      <sz val="12"/>
      <name val="Calibri"/>
      <family val="2"/>
    </font>
    <font>
      <b/>
      <sz val="10"/>
      <color indexed="60"/>
      <name val="Arial"/>
      <family val="2"/>
    </font>
    <font>
      <b/>
      <sz val="14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62"/>
      <name val="Arial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8"/>
      <color indexed="9"/>
      <name val="Arial"/>
      <family val="2"/>
    </font>
    <font>
      <sz val="14"/>
      <color indexed="8"/>
      <name val="Calibri"/>
      <family val="2"/>
    </font>
    <font>
      <sz val="8"/>
      <color indexed="2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10" fillId="0" borderId="0" xfId="0" applyFont="1"/>
    <xf numFmtId="0" fontId="11" fillId="0" borderId="0" xfId="0" applyFont="1" applyFill="1" applyBorder="1" applyAlignment="1">
      <alignment horizontal="left" vertical="center" wrapText="1"/>
    </xf>
    <xf numFmtId="0" fontId="4" fillId="2" borderId="0" xfId="0" applyFont="1" applyFill="1" applyBorder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3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18" fillId="0" borderId="2" xfId="0" applyFont="1" applyBorder="1" applyAlignment="1" applyProtection="1">
      <alignment horizontal="center" vertical="center" wrapText="1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0" fontId="0" fillId="0" borderId="0" xfId="0" applyAlignment="1"/>
    <xf numFmtId="0" fontId="26" fillId="0" borderId="0" xfId="0" applyFont="1" applyAlignment="1">
      <alignment horizontal="right" vertical="center"/>
    </xf>
    <xf numFmtId="0" fontId="4" fillId="0" borderId="0" xfId="0" applyFont="1" applyAlignment="1"/>
    <xf numFmtId="0" fontId="4" fillId="0" borderId="0" xfId="0" applyFont="1" applyBorder="1" applyAlignment="1"/>
    <xf numFmtId="0" fontId="1" fillId="0" borderId="0" xfId="0" applyFont="1" applyAlignmen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 wrapText="1"/>
    </xf>
    <xf numFmtId="0" fontId="15" fillId="6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7" borderId="8" xfId="0" applyFont="1" applyFill="1" applyBorder="1" applyAlignment="1">
      <alignment horizontal="center" vertical="center" wrapText="1"/>
    </xf>
    <xf numFmtId="0" fontId="18" fillId="7" borderId="7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18" fillId="7" borderId="9" xfId="0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9" xfId="0" applyFont="1" applyFill="1" applyBorder="1" applyAlignment="1">
      <alignment horizontal="center" vertical="center"/>
    </xf>
    <xf numFmtId="0" fontId="18" fillId="7" borderId="10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8" fillId="0" borderId="13" xfId="0" applyFont="1" applyBorder="1" applyAlignment="1" applyProtection="1">
      <alignment horizontal="center" vertical="center" wrapText="1"/>
      <protection locked="0"/>
    </xf>
    <xf numFmtId="1" fontId="18" fillId="0" borderId="1" xfId="0" applyNumberFormat="1" applyFont="1" applyBorder="1" applyAlignment="1" applyProtection="1">
      <alignment horizontal="center" vertical="center" wrapText="1"/>
      <protection locked="0"/>
    </xf>
    <xf numFmtId="2" fontId="18" fillId="0" borderId="1" xfId="0" applyNumberFormat="1" applyFont="1" applyBorder="1" applyAlignment="1" applyProtection="1">
      <alignment horizontal="center" vertical="center" wrapText="1"/>
      <protection locked="0"/>
    </xf>
    <xf numFmtId="3" fontId="18" fillId="6" borderId="1" xfId="0" applyNumberFormat="1" applyFont="1" applyFill="1" applyBorder="1" applyAlignment="1" applyProtection="1">
      <alignment horizontal="center" vertical="center"/>
    </xf>
    <xf numFmtId="1" fontId="18" fillId="0" borderId="1" xfId="0" applyNumberFormat="1" applyFont="1" applyBorder="1" applyAlignment="1" applyProtection="1">
      <alignment horizontal="center" vertical="center"/>
      <protection locked="0"/>
    </xf>
    <xf numFmtId="1" fontId="18" fillId="5" borderId="14" xfId="0" applyNumberFormat="1" applyFont="1" applyFill="1" applyBorder="1" applyAlignment="1" applyProtection="1">
      <alignment horizontal="center" vertical="center"/>
    </xf>
    <xf numFmtId="3" fontId="18" fillId="3" borderId="15" xfId="0" applyNumberFormat="1" applyFont="1" applyFill="1" applyBorder="1" applyAlignment="1" applyProtection="1">
      <alignment horizontal="center" vertical="center"/>
    </xf>
    <xf numFmtId="1" fontId="18" fillId="0" borderId="16" xfId="0" applyNumberFormat="1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 wrapText="1"/>
      <protection locked="0"/>
    </xf>
    <xf numFmtId="1" fontId="18" fillId="0" borderId="16" xfId="0" applyNumberFormat="1" applyFont="1" applyBorder="1" applyAlignment="1" applyProtection="1">
      <alignment horizontal="center" vertical="center" wrapText="1"/>
      <protection locked="0"/>
    </xf>
    <xf numFmtId="2" fontId="18" fillId="0" borderId="16" xfId="0" applyNumberFormat="1" applyFont="1" applyBorder="1" applyAlignment="1" applyProtection="1">
      <alignment horizontal="center" vertical="center" wrapText="1"/>
      <protection locked="0"/>
    </xf>
    <xf numFmtId="3" fontId="18" fillId="6" borderId="16" xfId="0" applyNumberFormat="1" applyFont="1" applyFill="1" applyBorder="1" applyAlignment="1" applyProtection="1">
      <alignment horizontal="center" vertical="center"/>
    </xf>
    <xf numFmtId="1" fontId="18" fillId="5" borderId="17" xfId="0" applyNumberFormat="1" applyFont="1" applyFill="1" applyBorder="1" applyAlignment="1" applyProtection="1">
      <alignment horizontal="center" vertical="center"/>
    </xf>
    <xf numFmtId="3" fontId="18" fillId="3" borderId="18" xfId="0" applyNumberFormat="1" applyFont="1" applyFill="1" applyBorder="1" applyAlignment="1" applyProtection="1">
      <alignment horizontal="center" vertical="center"/>
    </xf>
    <xf numFmtId="0" fontId="18" fillId="0" borderId="19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4" fillId="0" borderId="20" xfId="0" applyFont="1" applyBorder="1" applyAlignment="1" applyProtection="1">
      <alignment horizontal="center" vertical="center" wrapText="1"/>
      <protection locked="0"/>
    </xf>
    <xf numFmtId="0" fontId="18" fillId="0" borderId="20" xfId="0" applyFont="1" applyBorder="1" applyAlignment="1" applyProtection="1">
      <alignment horizontal="center" vertical="center" wrapText="1"/>
      <protection locked="0"/>
    </xf>
    <xf numFmtId="0" fontId="4" fillId="7" borderId="3" xfId="0" applyFont="1" applyFill="1" applyBorder="1" applyAlignment="1">
      <alignment wrapText="1"/>
    </xf>
    <xf numFmtId="0" fontId="2" fillId="7" borderId="3" xfId="0" applyFont="1" applyFill="1" applyBorder="1" applyAlignment="1">
      <alignment horizontal="left" vertical="top" wrapText="1"/>
    </xf>
    <xf numFmtId="0" fontId="4" fillId="7" borderId="3" xfId="0" applyFont="1" applyFill="1" applyBorder="1" applyAlignment="1">
      <alignment horizontal="left" vertical="top" wrapText="1"/>
    </xf>
    <xf numFmtId="0" fontId="14" fillId="7" borderId="3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wrapText="1"/>
    </xf>
    <xf numFmtId="0" fontId="14" fillId="7" borderId="21" xfId="0" applyFont="1" applyFill="1" applyBorder="1" applyAlignment="1">
      <alignment horizontal="left" vertical="top" wrapText="1"/>
    </xf>
    <xf numFmtId="0" fontId="14" fillId="7" borderId="21" xfId="0" applyNumberFormat="1" applyFont="1" applyFill="1" applyBorder="1" applyAlignment="1">
      <alignment horizontal="left" vertical="top" wrapText="1"/>
    </xf>
    <xf numFmtId="0" fontId="4" fillId="7" borderId="14" xfId="0" applyFont="1" applyFill="1" applyBorder="1" applyAlignment="1">
      <alignment horizontal="left" vertical="top" wrapText="1"/>
    </xf>
    <xf numFmtId="0" fontId="18" fillId="0" borderId="22" xfId="0" applyFont="1" applyBorder="1" applyAlignment="1" applyProtection="1">
      <alignment horizontal="center" vertical="center" wrapText="1"/>
      <protection locked="0"/>
    </xf>
    <xf numFmtId="0" fontId="18" fillId="0" borderId="23" xfId="0" applyFont="1" applyBorder="1" applyAlignment="1" applyProtection="1">
      <alignment horizontal="center" vertical="center" wrapText="1"/>
      <protection locked="0"/>
    </xf>
    <xf numFmtId="0" fontId="18" fillId="0" borderId="24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8" fillId="0" borderId="26" xfId="0" applyFont="1" applyBorder="1" applyAlignment="1" applyProtection="1">
      <alignment horizontal="center" vertical="center" wrapText="1"/>
      <protection locked="0"/>
    </xf>
    <xf numFmtId="2" fontId="18" fillId="0" borderId="27" xfId="0" applyNumberFormat="1" applyFont="1" applyBorder="1" applyAlignment="1" applyProtection="1">
      <alignment horizontal="center" vertical="center" wrapText="1"/>
      <protection locked="0"/>
    </xf>
    <xf numFmtId="3" fontId="18" fillId="6" borderId="27" xfId="0" applyNumberFormat="1" applyFont="1" applyFill="1" applyBorder="1" applyAlignment="1" applyProtection="1">
      <alignment horizontal="center" vertical="center"/>
    </xf>
    <xf numFmtId="1" fontId="18" fillId="0" borderId="27" xfId="0" applyNumberFormat="1" applyFont="1" applyBorder="1" applyAlignment="1" applyProtection="1">
      <alignment horizontal="center" vertical="center"/>
      <protection locked="0"/>
    </xf>
    <xf numFmtId="3" fontId="18" fillId="3" borderId="28" xfId="0" applyNumberFormat="1" applyFont="1" applyFill="1" applyBorder="1" applyAlignment="1" applyProtection="1">
      <alignment horizontal="center" vertical="center"/>
    </xf>
    <xf numFmtId="1" fontId="18" fillId="5" borderId="27" xfId="0" applyNumberFormat="1" applyFont="1" applyFill="1" applyBorder="1" applyAlignment="1" applyProtection="1">
      <alignment horizontal="center" vertical="center"/>
    </xf>
    <xf numFmtId="3" fontId="18" fillId="3" borderId="29" xfId="0" applyNumberFormat="1" applyFont="1" applyFill="1" applyBorder="1" applyAlignment="1" applyProtection="1">
      <alignment horizontal="center" vertical="center"/>
    </xf>
    <xf numFmtId="0" fontId="18" fillId="0" borderId="27" xfId="0" applyFont="1" applyBorder="1" applyAlignment="1" applyProtection="1">
      <alignment horizontal="center" vertical="center" wrapText="1"/>
      <protection locked="0"/>
    </xf>
    <xf numFmtId="2" fontId="18" fillId="0" borderId="30" xfId="0" applyNumberFormat="1" applyFont="1" applyBorder="1" applyAlignment="1" applyProtection="1">
      <alignment horizontal="center" vertical="center" wrapText="1"/>
      <protection locked="0"/>
    </xf>
    <xf numFmtId="3" fontId="18" fillId="6" borderId="30" xfId="0" applyNumberFormat="1" applyFont="1" applyFill="1" applyBorder="1" applyAlignment="1" applyProtection="1">
      <alignment horizontal="center" vertical="center"/>
    </xf>
    <xf numFmtId="1" fontId="18" fillId="0" borderId="30" xfId="0" applyNumberFormat="1" applyFont="1" applyBorder="1" applyAlignment="1" applyProtection="1">
      <alignment horizontal="center" vertical="center"/>
      <protection locked="0"/>
    </xf>
    <xf numFmtId="1" fontId="18" fillId="5" borderId="30" xfId="0" applyNumberFormat="1" applyFont="1" applyFill="1" applyBorder="1" applyAlignment="1" applyProtection="1">
      <alignment horizontal="center" vertical="center"/>
    </xf>
    <xf numFmtId="2" fontId="18" fillId="0" borderId="24" xfId="0" applyNumberFormat="1" applyFont="1" applyBorder="1" applyAlignment="1" applyProtection="1">
      <alignment horizontal="center" vertical="center" wrapText="1"/>
      <protection locked="0"/>
    </xf>
    <xf numFmtId="3" fontId="18" fillId="6" borderId="24" xfId="0" applyNumberFormat="1" applyFont="1" applyFill="1" applyBorder="1" applyAlignment="1" applyProtection="1">
      <alignment horizontal="center" vertical="center"/>
    </xf>
    <xf numFmtId="1" fontId="18" fillId="0" borderId="24" xfId="0" applyNumberFormat="1" applyFont="1" applyBorder="1" applyAlignment="1" applyProtection="1">
      <alignment horizontal="center" vertical="center"/>
      <protection locked="0"/>
    </xf>
    <xf numFmtId="1" fontId="18" fillId="5" borderId="24" xfId="0" applyNumberFormat="1" applyFont="1" applyFill="1" applyBorder="1" applyAlignment="1" applyProtection="1">
      <alignment horizontal="center" vertical="center"/>
    </xf>
    <xf numFmtId="3" fontId="18" fillId="3" borderId="31" xfId="0" applyNumberFormat="1" applyFont="1" applyFill="1" applyBorder="1" applyAlignment="1" applyProtection="1">
      <alignment horizontal="center" vertical="center"/>
    </xf>
    <xf numFmtId="2" fontId="18" fillId="0" borderId="32" xfId="0" applyNumberFormat="1" applyFont="1" applyBorder="1" applyAlignment="1" applyProtection="1">
      <alignment horizontal="center" vertical="center" wrapText="1"/>
      <protection locked="0"/>
    </xf>
    <xf numFmtId="3" fontId="18" fillId="6" borderId="32" xfId="0" applyNumberFormat="1" applyFont="1" applyFill="1" applyBorder="1" applyAlignment="1" applyProtection="1">
      <alignment horizontal="center" vertical="center"/>
    </xf>
    <xf numFmtId="1" fontId="18" fillId="0" borderId="32" xfId="0" applyNumberFormat="1" applyFont="1" applyBorder="1" applyAlignment="1" applyProtection="1">
      <alignment horizontal="center" vertical="center"/>
      <protection locked="0"/>
    </xf>
    <xf numFmtId="1" fontId="18" fillId="5" borderId="32" xfId="0" applyNumberFormat="1" applyFont="1" applyFill="1" applyBorder="1" applyAlignment="1" applyProtection="1">
      <alignment horizontal="center" vertical="center"/>
    </xf>
    <xf numFmtId="3" fontId="18" fillId="3" borderId="33" xfId="0" applyNumberFormat="1" applyFont="1" applyFill="1" applyBorder="1" applyAlignment="1" applyProtection="1">
      <alignment horizontal="center" vertical="center"/>
    </xf>
    <xf numFmtId="0" fontId="2" fillId="5" borderId="34" xfId="0" applyFont="1" applyFill="1" applyBorder="1" applyAlignment="1" applyProtection="1">
      <alignment horizontal="left" vertical="center" wrapText="1"/>
    </xf>
    <xf numFmtId="0" fontId="13" fillId="5" borderId="35" xfId="0" applyFont="1" applyFill="1" applyBorder="1" applyAlignment="1" applyProtection="1">
      <alignment horizontal="left" vertical="center" wrapText="1"/>
    </xf>
    <xf numFmtId="0" fontId="2" fillId="5" borderId="35" xfId="0" applyFont="1" applyFill="1" applyBorder="1" applyAlignment="1" applyProtection="1">
      <alignment horizontal="left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8" borderId="36" xfId="0" applyFont="1" applyFill="1" applyBorder="1" applyAlignment="1">
      <alignment horizontal="center" vertical="center" wrapText="1"/>
    </xf>
    <xf numFmtId="0" fontId="15" fillId="7" borderId="4" xfId="0" applyFont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8" fillId="0" borderId="37" xfId="0" applyFont="1" applyBorder="1" applyAlignment="1" applyProtection="1">
      <alignment horizontal="center" vertical="center" wrapText="1"/>
      <protection locked="0"/>
    </xf>
    <xf numFmtId="0" fontId="18" fillId="0" borderId="38" xfId="0" applyFont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>
      <alignment wrapText="1"/>
    </xf>
    <xf numFmtId="0" fontId="2" fillId="0" borderId="39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0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2" fillId="0" borderId="21" xfId="0" applyNumberFormat="1" applyFont="1" applyBorder="1" applyAlignment="1">
      <alignment horizontal="left" vertical="top" wrapText="1"/>
    </xf>
    <xf numFmtId="0" fontId="2" fillId="0" borderId="42" xfId="0" applyFont="1" applyBorder="1" applyAlignment="1">
      <alignment horizontal="left" vertical="top" wrapText="1"/>
    </xf>
    <xf numFmtId="0" fontId="2" fillId="5" borderId="43" xfId="0" applyFont="1" applyFill="1" applyBorder="1" applyAlignment="1" applyProtection="1">
      <alignment horizontal="left" vertical="center" wrapText="1"/>
    </xf>
    <xf numFmtId="0" fontId="18" fillId="0" borderId="44" xfId="0" applyFont="1" applyBorder="1" applyAlignment="1" applyProtection="1">
      <alignment horizontal="center" vertical="center" wrapText="1"/>
      <protection locked="0"/>
    </xf>
    <xf numFmtId="0" fontId="18" fillId="0" borderId="20" xfId="0" applyFont="1" applyFill="1" applyBorder="1" applyAlignment="1" applyProtection="1">
      <alignment horizontal="center" vertical="center" wrapText="1"/>
      <protection locked="0"/>
    </xf>
    <xf numFmtId="0" fontId="2" fillId="0" borderId="45" xfId="0" applyFont="1" applyBorder="1" applyAlignment="1">
      <alignment horizontal="left" vertical="top" wrapText="1"/>
    </xf>
    <xf numFmtId="0" fontId="34" fillId="0" borderId="3" xfId="0" applyFont="1" applyBorder="1" applyAlignment="1" applyProtection="1">
      <alignment horizontal="center" vertical="center" wrapText="1"/>
      <protection locked="0"/>
    </xf>
    <xf numFmtId="1" fontId="18" fillId="0" borderId="3" xfId="0" applyNumberFormat="1" applyFont="1" applyBorder="1" applyAlignment="1" applyProtection="1">
      <alignment horizontal="center" vertical="center"/>
      <protection locked="0"/>
    </xf>
    <xf numFmtId="2" fontId="18" fillId="0" borderId="3" xfId="0" applyNumberFormat="1" applyFont="1" applyBorder="1" applyAlignment="1" applyProtection="1">
      <alignment horizontal="center" vertical="center" wrapText="1"/>
      <protection locked="0"/>
    </xf>
    <xf numFmtId="3" fontId="18" fillId="6" borderId="3" xfId="0" applyNumberFormat="1" applyFont="1" applyFill="1" applyBorder="1" applyAlignment="1" applyProtection="1">
      <alignment horizontal="center" vertical="center"/>
    </xf>
    <xf numFmtId="1" fontId="18" fillId="5" borderId="3" xfId="0" applyNumberFormat="1" applyFont="1" applyFill="1" applyBorder="1" applyAlignment="1" applyProtection="1">
      <alignment horizontal="center" vertical="center"/>
    </xf>
    <xf numFmtId="3" fontId="18" fillId="3" borderId="46" xfId="0" applyNumberFormat="1" applyFont="1" applyFill="1" applyBorder="1" applyAlignment="1" applyProtection="1">
      <alignment horizontal="center" vertical="center"/>
    </xf>
    <xf numFmtId="0" fontId="2" fillId="0" borderId="47" xfId="0" applyFont="1" applyBorder="1" applyAlignment="1">
      <alignment horizontal="left" vertical="top" wrapText="1"/>
    </xf>
    <xf numFmtId="0" fontId="2" fillId="0" borderId="48" xfId="0" applyFont="1" applyBorder="1" applyAlignment="1">
      <alignment horizontal="left" vertical="top" wrapText="1"/>
    </xf>
    <xf numFmtId="1" fontId="18" fillId="0" borderId="48" xfId="0" applyNumberFormat="1" applyFont="1" applyBorder="1" applyAlignment="1" applyProtection="1">
      <alignment horizontal="center" vertical="center"/>
      <protection locked="0"/>
    </xf>
    <xf numFmtId="2" fontId="18" fillId="0" borderId="48" xfId="0" applyNumberFormat="1" applyFont="1" applyBorder="1" applyAlignment="1" applyProtection="1">
      <alignment horizontal="center" vertical="center" wrapText="1"/>
      <protection locked="0"/>
    </xf>
    <xf numFmtId="3" fontId="18" fillId="6" borderId="48" xfId="0" applyNumberFormat="1" applyFont="1" applyFill="1" applyBorder="1" applyAlignment="1" applyProtection="1">
      <alignment horizontal="center" vertical="center"/>
    </xf>
    <xf numFmtId="1" fontId="18" fillId="5" borderId="48" xfId="0" applyNumberFormat="1" applyFont="1" applyFill="1" applyBorder="1" applyAlignment="1" applyProtection="1">
      <alignment horizontal="center" vertical="center"/>
    </xf>
    <xf numFmtId="3" fontId="18" fillId="3" borderId="49" xfId="0" applyNumberFormat="1" applyFont="1" applyFill="1" applyBorder="1" applyAlignment="1" applyProtection="1">
      <alignment horizontal="center" vertical="center"/>
    </xf>
    <xf numFmtId="0" fontId="17" fillId="3" borderId="50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5" borderId="51" xfId="0" applyFont="1" applyFill="1" applyBorder="1" applyAlignment="1">
      <alignment horizontal="center" vertical="center" wrapText="1"/>
    </xf>
    <xf numFmtId="0" fontId="4" fillId="7" borderId="48" xfId="0" applyFont="1" applyFill="1" applyBorder="1" applyAlignment="1">
      <alignment horizontal="left" vertical="top" wrapText="1"/>
    </xf>
    <xf numFmtId="0" fontId="18" fillId="0" borderId="48" xfId="0" applyFont="1" applyBorder="1" applyAlignment="1" applyProtection="1">
      <alignment horizontal="center" vertical="center" wrapText="1"/>
      <protection locked="0"/>
    </xf>
    <xf numFmtId="1" fontId="18" fillId="0" borderId="52" xfId="0" applyNumberFormat="1" applyFont="1" applyBorder="1" applyAlignment="1" applyProtection="1">
      <alignment horizontal="center" vertical="center" wrapText="1"/>
      <protection locked="0"/>
    </xf>
    <xf numFmtId="0" fontId="18" fillId="0" borderId="52" xfId="0" applyFont="1" applyBorder="1" applyAlignment="1" applyProtection="1">
      <alignment horizontal="center" vertical="center" wrapText="1"/>
      <protection locked="0"/>
    </xf>
    <xf numFmtId="2" fontId="18" fillId="0" borderId="52" xfId="0" applyNumberFormat="1" applyFont="1" applyBorder="1" applyAlignment="1" applyProtection="1">
      <alignment horizontal="center" vertical="center" wrapText="1"/>
      <protection locked="0"/>
    </xf>
    <xf numFmtId="3" fontId="18" fillId="6" borderId="52" xfId="0" applyNumberFormat="1" applyFont="1" applyFill="1" applyBorder="1" applyAlignment="1" applyProtection="1">
      <alignment horizontal="center" vertical="center"/>
    </xf>
    <xf numFmtId="1" fontId="18" fillId="0" borderId="52" xfId="0" applyNumberFormat="1" applyFont="1" applyBorder="1" applyAlignment="1" applyProtection="1">
      <alignment horizontal="center" vertical="center"/>
      <protection locked="0"/>
    </xf>
    <xf numFmtId="1" fontId="18" fillId="5" borderId="53" xfId="0" applyNumberFormat="1" applyFont="1" applyFill="1" applyBorder="1" applyAlignment="1" applyProtection="1">
      <alignment horizontal="center" vertical="center"/>
    </xf>
    <xf numFmtId="3" fontId="18" fillId="3" borderId="54" xfId="0" applyNumberFormat="1" applyFont="1" applyFill="1" applyBorder="1" applyAlignment="1" applyProtection="1">
      <alignment horizontal="center" vertical="center"/>
    </xf>
    <xf numFmtId="0" fontId="4" fillId="0" borderId="55" xfId="0" applyFont="1" applyBorder="1"/>
    <xf numFmtId="0" fontId="34" fillId="0" borderId="55" xfId="0" applyFont="1" applyBorder="1" applyAlignment="1">
      <alignment horizontal="center"/>
    </xf>
    <xf numFmtId="0" fontId="4" fillId="0" borderId="45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5" xfId="0" applyFont="1" applyBorder="1" applyAlignment="1">
      <alignment horizontal="left" vertical="top" wrapText="1"/>
    </xf>
    <xf numFmtId="0" fontId="18" fillId="0" borderId="1" xfId="0" applyFont="1" applyFill="1" applyBorder="1" applyAlignment="1" applyProtection="1">
      <alignment horizontal="center" vertical="center" wrapText="1"/>
      <protection locked="0"/>
    </xf>
    <xf numFmtId="1" fontId="18" fillId="0" borderId="3" xfId="0" applyNumberFormat="1" applyFont="1" applyBorder="1" applyAlignment="1" applyProtection="1">
      <alignment horizontal="center" vertical="center" wrapText="1"/>
      <protection locked="0"/>
    </xf>
    <xf numFmtId="0" fontId="14" fillId="0" borderId="56" xfId="0" applyFont="1" applyBorder="1" applyAlignment="1" applyProtection="1">
      <alignment horizontal="left" vertical="center" wrapText="1"/>
      <protection locked="0"/>
    </xf>
    <xf numFmtId="0" fontId="14" fillId="0" borderId="45" xfId="0" applyFont="1" applyFill="1" applyBorder="1" applyAlignment="1" applyProtection="1">
      <alignment horizontal="left" vertical="center" wrapText="1"/>
      <protection locked="0"/>
    </xf>
    <xf numFmtId="0" fontId="2" fillId="0" borderId="45" xfId="0" applyFont="1" applyFill="1" applyBorder="1" applyAlignment="1" applyProtection="1">
      <alignment horizontal="left" vertical="center" wrapText="1"/>
      <protection locked="0"/>
    </xf>
    <xf numFmtId="0" fontId="14" fillId="0" borderId="50" xfId="0" applyFont="1" applyFill="1" applyBorder="1" applyAlignment="1" applyProtection="1">
      <alignment horizontal="left" vertical="center" wrapText="1"/>
      <protection locked="0"/>
    </xf>
    <xf numFmtId="0" fontId="14" fillId="0" borderId="57" xfId="0" applyFont="1" applyBorder="1" applyAlignment="1" applyProtection="1">
      <alignment horizontal="left" vertical="center" wrapText="1"/>
      <protection locked="0"/>
    </xf>
    <xf numFmtId="0" fontId="18" fillId="0" borderId="2" xfId="0" applyFont="1" applyBorder="1" applyAlignment="1" applyProtection="1">
      <alignment horizontal="left" vertical="center" wrapText="1"/>
      <protection locked="0"/>
    </xf>
    <xf numFmtId="0" fontId="18" fillId="0" borderId="3" xfId="0" applyFont="1" applyFill="1" applyBorder="1" applyAlignment="1" applyProtection="1">
      <alignment horizontal="left" vertical="center" wrapText="1"/>
      <protection locked="0"/>
    </xf>
    <xf numFmtId="0" fontId="25" fillId="0" borderId="3" xfId="0" applyFont="1" applyFill="1" applyBorder="1" applyAlignment="1" applyProtection="1">
      <alignment horizontal="left" vertical="center" wrapText="1"/>
      <protection locked="0"/>
    </xf>
    <xf numFmtId="0" fontId="18" fillId="0" borderId="3" xfId="0" applyFont="1" applyBorder="1" applyAlignment="1" applyProtection="1">
      <alignment horizontal="left" vertical="center" wrapText="1"/>
      <protection locked="0"/>
    </xf>
    <xf numFmtId="0" fontId="25" fillId="0" borderId="16" xfId="0" applyFont="1" applyFill="1" applyBorder="1" applyAlignment="1" applyProtection="1">
      <alignment horizontal="left" vertical="center" wrapText="1"/>
      <protection locked="0"/>
    </xf>
    <xf numFmtId="0" fontId="38" fillId="0" borderId="58" xfId="0" applyFont="1" applyBorder="1" applyAlignment="1" applyProtection="1">
      <alignment horizontal="center" vertical="center"/>
      <protection locked="0"/>
    </xf>
    <xf numFmtId="0" fontId="38" fillId="0" borderId="21" xfId="0" applyFont="1" applyBorder="1" applyAlignment="1" applyProtection="1">
      <alignment horizontal="center" vertical="center"/>
      <protection locked="0"/>
    </xf>
    <xf numFmtId="0" fontId="38" fillId="0" borderId="3" xfId="0" applyFont="1" applyBorder="1" applyAlignment="1" applyProtection="1">
      <alignment horizontal="center" vertical="center"/>
      <protection locked="0"/>
    </xf>
    <xf numFmtId="0" fontId="38" fillId="0" borderId="1" xfId="0" applyFont="1" applyBorder="1" applyAlignment="1" applyProtection="1">
      <alignment horizontal="center" vertical="center"/>
      <protection locked="0"/>
    </xf>
    <xf numFmtId="0" fontId="38" fillId="0" borderId="16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left" vertical="center" wrapText="1"/>
      <protection locked="0"/>
    </xf>
    <xf numFmtId="0" fontId="2" fillId="0" borderId="35" xfId="0" applyFont="1" applyBorder="1" applyAlignment="1" applyProtection="1">
      <alignment horizontal="left" vertical="center" wrapText="1"/>
      <protection locked="0"/>
    </xf>
    <xf numFmtId="0" fontId="2" fillId="0" borderId="59" xfId="0" applyFont="1" applyBorder="1" applyAlignment="1" applyProtection="1">
      <alignment horizontal="left" vertical="center" wrapText="1"/>
      <protection locked="0"/>
    </xf>
    <xf numFmtId="0" fontId="18" fillId="0" borderId="60" xfId="0" applyFont="1" applyBorder="1" applyAlignment="1" applyProtection="1">
      <alignment horizontal="center" vertical="center" wrapText="1"/>
      <protection locked="0"/>
    </xf>
    <xf numFmtId="0" fontId="18" fillId="0" borderId="61" xfId="0" applyFont="1" applyBorder="1" applyAlignment="1" applyProtection="1">
      <alignment horizontal="center" vertical="center" wrapText="1"/>
      <protection locked="0"/>
    </xf>
    <xf numFmtId="0" fontId="18" fillId="0" borderId="62" xfId="0" applyFont="1" applyBorder="1" applyAlignment="1" applyProtection="1">
      <alignment horizontal="center" vertical="center" wrapText="1"/>
      <protection locked="0"/>
    </xf>
    <xf numFmtId="0" fontId="18" fillId="0" borderId="63" xfId="0" applyFont="1" applyBorder="1" applyAlignment="1" applyProtection="1">
      <alignment horizontal="center" vertical="center" wrapText="1"/>
      <protection locked="0"/>
    </xf>
    <xf numFmtId="0" fontId="18" fillId="0" borderId="24" xfId="0" applyFont="1" applyFill="1" applyBorder="1" applyAlignment="1" applyProtection="1">
      <alignment horizontal="center" vertical="center" wrapText="1"/>
      <protection locked="0"/>
    </xf>
    <xf numFmtId="0" fontId="18" fillId="0" borderId="44" xfId="0" applyFont="1" applyFill="1" applyBorder="1" applyAlignment="1" applyProtection="1">
      <alignment horizontal="center" vertical="center" wrapText="1"/>
      <protection locked="0"/>
    </xf>
    <xf numFmtId="0" fontId="18" fillId="0" borderId="61" xfId="0" applyFont="1" applyFill="1" applyBorder="1" applyAlignment="1" applyProtection="1">
      <alignment horizontal="center" vertical="center" wrapText="1"/>
      <protection locked="0"/>
    </xf>
    <xf numFmtId="0" fontId="18" fillId="0" borderId="62" xfId="0" applyFont="1" applyFill="1" applyBorder="1" applyAlignment="1" applyProtection="1">
      <alignment horizontal="center" vertical="center" wrapText="1"/>
      <protection locked="0"/>
    </xf>
    <xf numFmtId="0" fontId="38" fillId="0" borderId="3" xfId="0" applyFont="1" applyBorder="1" applyAlignment="1" applyProtection="1">
      <alignment horizontal="center" vertical="center" wrapText="1"/>
      <protection locked="0"/>
    </xf>
    <xf numFmtId="0" fontId="38" fillId="0" borderId="16" xfId="0" applyFont="1" applyBorder="1" applyAlignment="1" applyProtection="1">
      <alignment horizontal="center" vertical="center" wrapText="1"/>
      <protection locked="0"/>
    </xf>
    <xf numFmtId="0" fontId="31" fillId="7" borderId="3" xfId="0" applyFont="1" applyFill="1" applyBorder="1" applyAlignment="1">
      <alignment horizontal="center" vertical="center" wrapText="1"/>
    </xf>
    <xf numFmtId="1" fontId="34" fillId="2" borderId="21" xfId="0" applyNumberFormat="1" applyFont="1" applyFill="1" applyBorder="1" applyAlignment="1" applyProtection="1">
      <alignment horizontal="center" vertical="center" wrapText="1"/>
      <protection locked="0"/>
    </xf>
    <xf numFmtId="0" fontId="18" fillId="2" borderId="64" xfId="0" applyFont="1" applyFill="1" applyBorder="1" applyAlignment="1" applyProtection="1">
      <alignment horizontal="center" vertical="center" wrapText="1"/>
      <protection locked="0"/>
    </xf>
    <xf numFmtId="0" fontId="2" fillId="2" borderId="45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44" fillId="7" borderId="3" xfId="0" applyFont="1" applyFill="1" applyBorder="1" applyAlignment="1">
      <alignment horizontal="left" vertical="top" wrapText="1"/>
    </xf>
    <xf numFmtId="1" fontId="34" fillId="2" borderId="3" xfId="0" applyNumberFormat="1" applyFont="1" applyFill="1" applyBorder="1" applyAlignment="1" applyProtection="1">
      <alignment horizontal="center" wrapText="1"/>
      <protection locked="0"/>
    </xf>
    <xf numFmtId="0" fontId="2" fillId="7" borderId="48" xfId="0" applyFont="1" applyFill="1" applyBorder="1" applyAlignment="1">
      <alignment horizontal="left" vertical="top" wrapText="1"/>
    </xf>
    <xf numFmtId="0" fontId="2" fillId="0" borderId="39" xfId="0" applyFont="1" applyFill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2" fillId="0" borderId="65" xfId="0" applyFont="1" applyFill="1" applyBorder="1" applyAlignment="1">
      <alignment horizontal="left" vertical="top" wrapText="1"/>
    </xf>
    <xf numFmtId="0" fontId="2" fillId="0" borderId="21" xfId="0" applyFont="1" applyFill="1" applyBorder="1" applyAlignment="1">
      <alignment horizontal="left" vertical="top" wrapText="1"/>
    </xf>
    <xf numFmtId="0" fontId="45" fillId="0" borderId="0" xfId="0" applyFont="1" applyFill="1" applyAlignment="1">
      <alignment horizontal="right" vertical="center" wrapText="1"/>
    </xf>
    <xf numFmtId="0" fontId="45" fillId="0" borderId="0" xfId="0" applyFont="1" applyFill="1" applyAlignment="1">
      <alignment horizontal="right" vertical="center"/>
    </xf>
    <xf numFmtId="0" fontId="45" fillId="0" borderId="0" xfId="0" applyFont="1" applyFill="1" applyAlignment="1">
      <alignment horizontal="left" vertical="center" wrapText="1"/>
    </xf>
    <xf numFmtId="9" fontId="18" fillId="0" borderId="66" xfId="0" applyNumberFormat="1" applyFont="1" applyBorder="1" applyAlignment="1" applyProtection="1">
      <alignment horizontal="center" vertical="center" wrapText="1"/>
      <protection locked="0"/>
    </xf>
    <xf numFmtId="9" fontId="18" fillId="0" borderId="67" xfId="0" applyNumberFormat="1" applyFont="1" applyBorder="1" applyAlignment="1" applyProtection="1">
      <alignment horizontal="center" vertical="center" wrapText="1"/>
      <protection locked="0"/>
    </xf>
    <xf numFmtId="0" fontId="18" fillId="0" borderId="66" xfId="0" applyFont="1" applyBorder="1" applyAlignment="1" applyProtection="1">
      <alignment horizontal="center" vertical="center" wrapText="1"/>
      <protection locked="0"/>
    </xf>
    <xf numFmtId="0" fontId="18" fillId="0" borderId="67" xfId="0" applyFont="1" applyBorder="1" applyAlignment="1" applyProtection="1">
      <alignment horizontal="center" vertical="center" wrapText="1"/>
      <protection locked="0"/>
    </xf>
    <xf numFmtId="0" fontId="18" fillId="2" borderId="41" xfId="0" applyFont="1" applyFill="1" applyBorder="1" applyAlignment="1" applyProtection="1">
      <alignment horizontal="center" vertical="center" wrapText="1"/>
      <protection locked="0"/>
    </xf>
    <xf numFmtId="0" fontId="34" fillId="7" borderId="1" xfId="0" applyFont="1" applyFill="1" applyBorder="1" applyAlignment="1" applyProtection="1">
      <alignment horizontal="center" vertical="center" wrapText="1"/>
      <protection locked="0"/>
    </xf>
    <xf numFmtId="0" fontId="18" fillId="7" borderId="1" xfId="0" applyFont="1" applyFill="1" applyBorder="1" applyAlignment="1" applyProtection="1">
      <alignment horizontal="center" vertical="center" wrapText="1"/>
      <protection locked="0"/>
    </xf>
    <xf numFmtId="0" fontId="2" fillId="7" borderId="21" xfId="0" applyFont="1" applyFill="1" applyBorder="1" applyAlignment="1">
      <alignment horizontal="left" vertical="top" wrapText="1"/>
    </xf>
    <xf numFmtId="1" fontId="18" fillId="7" borderId="3" xfId="0" applyNumberFormat="1" applyFont="1" applyFill="1" applyBorder="1" applyAlignment="1">
      <alignment horizontal="right" vertical="center" wrapText="1"/>
    </xf>
    <xf numFmtId="0" fontId="18" fillId="7" borderId="3" xfId="0" applyFont="1" applyFill="1" applyBorder="1" applyAlignment="1">
      <alignment horizontal="right" vertical="center" wrapText="1"/>
    </xf>
    <xf numFmtId="1" fontId="18" fillId="7" borderId="3" xfId="0" applyNumberFormat="1" applyFont="1" applyFill="1" applyBorder="1" applyAlignment="1" applyProtection="1">
      <alignment horizontal="right" vertical="center" wrapText="1"/>
    </xf>
    <xf numFmtId="1" fontId="18" fillId="7" borderId="3" xfId="0" applyNumberFormat="1" applyFont="1" applyFill="1" applyBorder="1" applyAlignment="1" applyProtection="1">
      <alignment horizontal="right" vertical="center"/>
    </xf>
    <xf numFmtId="3" fontId="18" fillId="7" borderId="46" xfId="0" applyNumberFormat="1" applyFont="1" applyFill="1" applyBorder="1" applyAlignment="1" applyProtection="1">
      <alignment horizontal="right" vertical="center"/>
    </xf>
    <xf numFmtId="0" fontId="18" fillId="7" borderId="3" xfId="0" applyFont="1" applyFill="1" applyBorder="1" applyAlignment="1" applyProtection="1">
      <alignment horizontal="right" vertical="center" wrapText="1"/>
    </xf>
    <xf numFmtId="2" fontId="18" fillId="0" borderId="8" xfId="0" applyNumberFormat="1" applyFont="1" applyBorder="1" applyAlignment="1" applyProtection="1">
      <alignment horizontal="center" vertical="center" wrapText="1"/>
      <protection locked="0"/>
    </xf>
    <xf numFmtId="3" fontId="18" fillId="6" borderId="8" xfId="0" applyNumberFormat="1" applyFont="1" applyFill="1" applyBorder="1" applyAlignment="1" applyProtection="1">
      <alignment horizontal="center" vertical="center"/>
    </xf>
    <xf numFmtId="1" fontId="18" fillId="0" borderId="8" xfId="0" applyNumberFormat="1" applyFont="1" applyBorder="1" applyAlignment="1" applyProtection="1">
      <alignment horizontal="center" vertical="center"/>
      <protection locked="0"/>
    </xf>
    <xf numFmtId="1" fontId="18" fillId="5" borderId="8" xfId="0" applyNumberFormat="1" applyFont="1" applyFill="1" applyBorder="1" applyAlignment="1" applyProtection="1">
      <alignment horizontal="center" vertical="center"/>
    </xf>
    <xf numFmtId="0" fontId="18" fillId="7" borderId="5" xfId="0" applyFont="1" applyFill="1" applyBorder="1" applyAlignment="1" applyProtection="1">
      <alignment horizontal="right" vertical="center" wrapText="1"/>
    </xf>
    <xf numFmtId="3" fontId="18" fillId="7" borderId="5" xfId="0" applyNumberFormat="1" applyFont="1" applyFill="1" applyBorder="1" applyAlignment="1" applyProtection="1">
      <alignment horizontal="right" vertical="center" wrapText="1"/>
    </xf>
    <xf numFmtId="1" fontId="18" fillId="7" borderId="5" xfId="0" applyNumberFormat="1" applyFont="1" applyFill="1" applyBorder="1" applyAlignment="1" applyProtection="1">
      <alignment horizontal="right" vertical="center" wrapText="1"/>
    </xf>
    <xf numFmtId="0" fontId="2" fillId="0" borderId="68" xfId="0" applyFont="1" applyBorder="1" applyAlignment="1" applyProtection="1">
      <alignment horizontal="left" vertical="center" wrapText="1"/>
      <protection locked="0"/>
    </xf>
    <xf numFmtId="0" fontId="13" fillId="5" borderId="68" xfId="0" applyFont="1" applyFill="1" applyBorder="1" applyAlignment="1" applyProtection="1">
      <alignment horizontal="left" vertical="center" wrapText="1"/>
    </xf>
    <xf numFmtId="0" fontId="18" fillId="0" borderId="60" xfId="0" applyFont="1" applyFill="1" applyBorder="1" applyAlignment="1" applyProtection="1">
      <alignment horizontal="center" vertical="center" wrapText="1"/>
      <protection locked="0"/>
    </xf>
    <xf numFmtId="2" fontId="18" fillId="0" borderId="60" xfId="0" applyNumberFormat="1" applyFont="1" applyBorder="1" applyAlignment="1" applyProtection="1">
      <alignment horizontal="center" vertical="center" wrapText="1"/>
      <protection locked="0"/>
    </xf>
    <xf numFmtId="3" fontId="18" fillId="6" borderId="60" xfId="0" applyNumberFormat="1" applyFont="1" applyFill="1" applyBorder="1" applyAlignment="1" applyProtection="1">
      <alignment horizontal="center" vertical="center"/>
    </xf>
    <xf numFmtId="1" fontId="18" fillId="0" borderId="60" xfId="0" applyNumberFormat="1" applyFont="1" applyBorder="1" applyAlignment="1" applyProtection="1">
      <alignment horizontal="center" vertical="center"/>
      <protection locked="0"/>
    </xf>
    <xf numFmtId="1" fontId="18" fillId="5" borderId="60" xfId="0" applyNumberFormat="1" applyFont="1" applyFill="1" applyBorder="1" applyAlignment="1" applyProtection="1">
      <alignment horizontal="center" vertical="center"/>
    </xf>
    <xf numFmtId="0" fontId="47" fillId="7" borderId="3" xfId="0" applyFont="1" applyFill="1" applyBorder="1" applyAlignment="1" applyProtection="1">
      <alignment horizontal="right" vertical="center" wrapText="1"/>
    </xf>
    <xf numFmtId="0" fontId="47" fillId="7" borderId="3" xfId="0" applyFont="1" applyFill="1" applyBorder="1" applyAlignment="1">
      <alignment horizontal="right" vertical="center" wrapText="1"/>
    </xf>
    <xf numFmtId="1" fontId="47" fillId="7" borderId="3" xfId="0" applyNumberFormat="1" applyFont="1" applyFill="1" applyBorder="1" applyAlignment="1">
      <alignment horizontal="right" vertical="center" wrapText="1"/>
    </xf>
    <xf numFmtId="3" fontId="18" fillId="7" borderId="69" xfId="0" applyNumberFormat="1" applyFont="1" applyFill="1" applyBorder="1" applyAlignment="1">
      <alignment vertical="center"/>
    </xf>
    <xf numFmtId="3" fontId="42" fillId="7" borderId="69" xfId="0" applyNumberFormat="1" applyFont="1" applyFill="1" applyBorder="1" applyAlignment="1">
      <alignment vertical="center"/>
    </xf>
    <xf numFmtId="3" fontId="42" fillId="7" borderId="70" xfId="0" applyNumberFormat="1" applyFont="1" applyFill="1" applyBorder="1" applyAlignment="1">
      <alignment vertical="center"/>
    </xf>
    <xf numFmtId="3" fontId="18" fillId="7" borderId="71" xfId="0" applyNumberFormat="1" applyFont="1" applyFill="1" applyBorder="1" applyAlignment="1" applyProtection="1">
      <alignment horizontal="right" vertical="center" wrapText="1"/>
    </xf>
    <xf numFmtId="3" fontId="18" fillId="7" borderId="5" xfId="0" applyNumberFormat="1" applyFont="1" applyFill="1" applyBorder="1" applyAlignment="1">
      <alignment vertical="center"/>
    </xf>
    <xf numFmtId="3" fontId="42" fillId="7" borderId="5" xfId="0" applyNumberFormat="1" applyFont="1" applyFill="1" applyBorder="1" applyAlignment="1">
      <alignment vertical="center"/>
    </xf>
    <xf numFmtId="3" fontId="4" fillId="7" borderId="16" xfId="0" applyNumberFormat="1" applyFont="1" applyFill="1" applyBorder="1" applyAlignment="1">
      <alignment horizontal="right" vertical="center"/>
    </xf>
    <xf numFmtId="3" fontId="42" fillId="7" borderId="16" xfId="0" applyNumberFormat="1" applyFont="1" applyFill="1" applyBorder="1" applyAlignment="1">
      <alignment horizontal="right" vertical="center"/>
    </xf>
    <xf numFmtId="3" fontId="42" fillId="7" borderId="33" xfId="0" applyNumberFormat="1" applyFont="1" applyFill="1" applyBorder="1" applyAlignment="1">
      <alignment horizontal="right" vertical="center"/>
    </xf>
    <xf numFmtId="3" fontId="18" fillId="7" borderId="16" xfId="0" applyNumberFormat="1" applyFont="1" applyFill="1" applyBorder="1" applyAlignment="1">
      <alignment horizontal="right" vertical="center"/>
    </xf>
    <xf numFmtId="3" fontId="42" fillId="7" borderId="63" xfId="0" applyNumberFormat="1" applyFont="1" applyFill="1" applyBorder="1" applyAlignment="1">
      <alignment horizontal="right" vertical="center"/>
    </xf>
    <xf numFmtId="3" fontId="18" fillId="7" borderId="16" xfId="0" applyNumberFormat="1" applyFont="1" applyFill="1" applyBorder="1" applyAlignment="1">
      <alignment vertical="center" wrapText="1"/>
    </xf>
    <xf numFmtId="3" fontId="42" fillId="7" borderId="18" xfId="0" applyNumberFormat="1" applyFont="1" applyFill="1" applyBorder="1" applyAlignment="1">
      <alignment horizontal="right" vertical="center"/>
    </xf>
    <xf numFmtId="0" fontId="23" fillId="0" borderId="0" xfId="0" applyFont="1"/>
    <xf numFmtId="0" fontId="22" fillId="0" borderId="0" xfId="0" applyFont="1"/>
    <xf numFmtId="0" fontId="0" fillId="0" borderId="65" xfId="0" applyBorder="1"/>
    <xf numFmtId="0" fontId="3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/>
    </xf>
    <xf numFmtId="0" fontId="35" fillId="6" borderId="41" xfId="0" applyFont="1" applyFill="1" applyBorder="1" applyAlignment="1">
      <alignment horizontal="center" vertical="center" wrapText="1"/>
    </xf>
    <xf numFmtId="0" fontId="46" fillId="0" borderId="72" xfId="0" applyFont="1" applyBorder="1" applyAlignment="1"/>
    <xf numFmtId="0" fontId="46" fillId="0" borderId="31" xfId="0" applyFont="1" applyBorder="1" applyAlignment="1"/>
    <xf numFmtId="0" fontId="35" fillId="6" borderId="39" xfId="0" applyFont="1" applyFill="1" applyBorder="1" applyAlignment="1">
      <alignment horizontal="center" vertical="center" wrapText="1"/>
    </xf>
    <xf numFmtId="0" fontId="4" fillId="6" borderId="7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horizontal="right" vertical="center" wrapText="1"/>
    </xf>
    <xf numFmtId="0" fontId="5" fillId="7" borderId="32" xfId="0" applyFont="1" applyFill="1" applyBorder="1" applyAlignment="1">
      <alignment vertical="center" wrapText="1"/>
    </xf>
    <xf numFmtId="0" fontId="5" fillId="7" borderId="89" xfId="0" applyFont="1" applyFill="1" applyBorder="1" applyAlignment="1">
      <alignment vertical="center" wrapText="1"/>
    </xf>
    <xf numFmtId="0" fontId="34" fillId="0" borderId="21" xfId="0" applyFont="1" applyBorder="1" applyAlignment="1" applyProtection="1">
      <alignment horizontal="center" vertical="center" wrapText="1"/>
      <protection locked="0"/>
    </xf>
    <xf numFmtId="0" fontId="34" fillId="0" borderId="20" xfId="0" applyFont="1" applyBorder="1" applyAlignment="1" applyProtection="1">
      <alignment horizontal="center" vertical="center" wrapText="1"/>
      <protection locked="0"/>
    </xf>
    <xf numFmtId="0" fontId="18" fillId="0" borderId="20" xfId="0" applyFont="1" applyBorder="1" applyAlignment="1" applyProtection="1">
      <alignment horizontal="center" vertical="center" wrapText="1"/>
      <protection locked="0"/>
    </xf>
    <xf numFmtId="0" fontId="18" fillId="0" borderId="21" xfId="0" applyFont="1" applyBorder="1" applyAlignment="1" applyProtection="1">
      <alignment horizontal="center" vertical="center" wrapText="1"/>
      <protection locked="0"/>
    </xf>
    <xf numFmtId="1" fontId="23" fillId="0" borderId="20" xfId="0" applyNumberFormat="1" applyFont="1" applyBorder="1" applyAlignment="1" applyProtection="1">
      <alignment horizontal="center" vertical="center"/>
      <protection locked="0"/>
    </xf>
    <xf numFmtId="0" fontId="18" fillId="0" borderId="79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>
      <alignment horizontal="center" vertical="center" wrapText="1"/>
    </xf>
    <xf numFmtId="0" fontId="18" fillId="0" borderId="80" xfId="0" applyFont="1" applyBorder="1" applyAlignment="1">
      <alignment horizontal="center" vertical="center" wrapText="1"/>
    </xf>
    <xf numFmtId="0" fontId="24" fillId="6" borderId="81" xfId="0" applyFont="1" applyFill="1" applyBorder="1" applyAlignment="1">
      <alignment horizontal="center" vertical="center" wrapText="1"/>
    </xf>
    <xf numFmtId="0" fontId="4" fillId="0" borderId="82" xfId="0" applyFont="1" applyBorder="1" applyAlignment="1"/>
    <xf numFmtId="0" fontId="4" fillId="0" borderId="83" xfId="0" applyFont="1" applyBorder="1" applyAlignment="1"/>
    <xf numFmtId="0" fontId="12" fillId="6" borderId="40" xfId="0" applyFont="1" applyFill="1" applyBorder="1" applyAlignment="1">
      <alignment horizontal="center" vertical="center"/>
    </xf>
    <xf numFmtId="0" fontId="5" fillId="6" borderId="80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8" fillId="6" borderId="84" xfId="0" applyFont="1" applyFill="1" applyBorder="1" applyAlignment="1">
      <alignment horizontal="center" vertical="center" textRotation="90" wrapText="1"/>
    </xf>
    <xf numFmtId="0" fontId="8" fillId="6" borderId="85" xfId="0" applyFont="1" applyFill="1" applyBorder="1" applyAlignment="1">
      <alignment horizontal="center" vertical="center" textRotation="90" wrapText="1"/>
    </xf>
    <xf numFmtId="0" fontId="17" fillId="6" borderId="86" xfId="0" applyFont="1" applyFill="1" applyBorder="1" applyAlignment="1">
      <alignment horizontal="center" vertical="center" wrapText="1"/>
    </xf>
    <xf numFmtId="0" fontId="17" fillId="6" borderId="87" xfId="0" applyFont="1" applyFill="1" applyBorder="1" applyAlignment="1">
      <alignment horizontal="center" vertical="center" wrapText="1"/>
    </xf>
    <xf numFmtId="0" fontId="17" fillId="6" borderId="88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textRotation="90" wrapText="1"/>
    </xf>
    <xf numFmtId="0" fontId="8" fillId="6" borderId="25" xfId="0" applyFont="1" applyFill="1" applyBorder="1" applyAlignment="1">
      <alignment horizontal="center" vertical="center" textRotation="90" wrapText="1"/>
    </xf>
    <xf numFmtId="0" fontId="15" fillId="3" borderId="84" xfId="0" applyFont="1" applyFill="1" applyBorder="1" applyAlignment="1">
      <alignment horizontal="center" vertical="center" textRotation="90" wrapText="1"/>
    </xf>
    <xf numFmtId="0" fontId="15" fillId="3" borderId="85" xfId="0" applyFont="1" applyFill="1" applyBorder="1" applyAlignment="1">
      <alignment horizontal="center" vertical="center" textRotation="90" wrapText="1"/>
    </xf>
    <xf numFmtId="1" fontId="34" fillId="0" borderId="20" xfId="0" applyNumberFormat="1" applyFont="1" applyBorder="1" applyAlignment="1" applyProtection="1">
      <alignment horizontal="center" vertical="center"/>
      <protection locked="0"/>
    </xf>
    <xf numFmtId="1" fontId="34" fillId="0" borderId="21" xfId="0" applyNumberFormat="1" applyFont="1" applyBorder="1" applyAlignment="1" applyProtection="1">
      <alignment horizontal="center" vertical="center"/>
      <protection locked="0"/>
    </xf>
    <xf numFmtId="0" fontId="31" fillId="0" borderId="20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right" vertical="center" wrapText="1"/>
    </xf>
    <xf numFmtId="0" fontId="32" fillId="7" borderId="72" xfId="0" applyFont="1" applyFill="1" applyBorder="1" applyAlignment="1">
      <alignment horizontal="right" vertical="center"/>
    </xf>
    <xf numFmtId="0" fontId="29" fillId="6" borderId="25" xfId="0" applyFont="1" applyFill="1" applyBorder="1" applyAlignment="1">
      <alignment horizontal="center" vertical="center" textRotation="90" wrapText="1"/>
    </xf>
    <xf numFmtId="0" fontId="8" fillId="6" borderId="30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center" vertical="center" wrapText="1"/>
    </xf>
    <xf numFmtId="0" fontId="17" fillId="6" borderId="73" xfId="0" applyFont="1" applyFill="1" applyBorder="1" applyAlignment="1">
      <alignment horizontal="right" vertical="center" wrapText="1"/>
    </xf>
    <xf numFmtId="0" fontId="36" fillId="0" borderId="74" xfId="0" applyFont="1" applyBorder="1" applyAlignment="1">
      <alignment horizontal="right" vertical="center"/>
    </xf>
    <xf numFmtId="0" fontId="36" fillId="0" borderId="75" xfId="0" applyFont="1" applyBorder="1" applyAlignment="1">
      <alignment horizontal="right" vertical="center"/>
    </xf>
    <xf numFmtId="0" fontId="2" fillId="0" borderId="76" xfId="0" applyFont="1" applyBorder="1" applyAlignment="1">
      <alignment horizontal="left" vertical="center" wrapText="1"/>
    </xf>
    <xf numFmtId="0" fontId="0" fillId="0" borderId="74" xfId="0" applyBorder="1" applyAlignment="1">
      <alignment horizontal="left" vertical="center" wrapText="1"/>
    </xf>
    <xf numFmtId="0" fontId="0" fillId="0" borderId="70" xfId="0" applyBorder="1" applyAlignment="1">
      <alignment horizontal="left" vertical="center" wrapText="1"/>
    </xf>
    <xf numFmtId="0" fontId="15" fillId="5" borderId="77" xfId="0" applyFont="1" applyFill="1" applyBorder="1" applyAlignment="1">
      <alignment horizontal="center" vertical="center" textRotation="90" wrapText="1"/>
    </xf>
    <xf numFmtId="0" fontId="2" fillId="5" borderId="78" xfId="0" applyFont="1" applyFill="1" applyBorder="1" applyAlignment="1">
      <alignment horizontal="center" vertical="center" textRotation="90" wrapText="1"/>
    </xf>
    <xf numFmtId="0" fontId="8" fillId="6" borderId="7" xfId="0" applyFont="1" applyFill="1" applyBorder="1" applyAlignment="1">
      <alignment horizontal="center" vertical="center" textRotation="90" wrapText="1"/>
    </xf>
    <xf numFmtId="0" fontId="8" fillId="6" borderId="11" xfId="0" applyFont="1" applyFill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12" fillId="5" borderId="40" xfId="0" applyFont="1" applyFill="1" applyBorder="1" applyAlignment="1">
      <alignment horizontal="center" vertical="center"/>
    </xf>
    <xf numFmtId="0" fontId="5" fillId="5" borderId="80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35" fillId="5" borderId="39" xfId="0" applyFont="1" applyFill="1" applyBorder="1" applyAlignment="1">
      <alignment horizontal="center" vertical="center" wrapText="1"/>
    </xf>
    <xf numFmtId="0" fontId="4" fillId="5" borderId="7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34" fillId="0" borderId="1" xfId="0" applyFont="1" applyBorder="1" applyAlignment="1" applyProtection="1">
      <alignment horizontal="center" vertical="center" wrapText="1"/>
      <protection locked="0"/>
    </xf>
    <xf numFmtId="0" fontId="8" fillId="12" borderId="30" xfId="0" applyFont="1" applyFill="1" applyBorder="1" applyAlignment="1">
      <alignment horizontal="center" vertical="center" textRotation="90" wrapText="1"/>
    </xf>
    <xf numFmtId="0" fontId="20" fillId="5" borderId="25" xfId="0" applyFont="1" applyFill="1" applyBorder="1" applyAlignment="1">
      <alignment horizontal="center" vertical="center" textRotation="90" wrapText="1"/>
    </xf>
    <xf numFmtId="0" fontId="8" fillId="5" borderId="7" xfId="0" applyFont="1" applyFill="1" applyBorder="1" applyAlignment="1">
      <alignment horizontal="center" vertical="center" textRotation="90" wrapText="1"/>
    </xf>
    <xf numFmtId="0" fontId="20" fillId="5" borderId="11" xfId="0" applyFont="1" applyFill="1" applyBorder="1" applyAlignment="1">
      <alignment horizontal="center" vertical="center" textRotation="90" wrapText="1"/>
    </xf>
    <xf numFmtId="0" fontId="15" fillId="5" borderId="30" xfId="0" applyFont="1" applyFill="1" applyBorder="1" applyAlignment="1">
      <alignment horizontal="center" vertical="center" textRotation="90" wrapText="1"/>
    </xf>
    <xf numFmtId="0" fontId="2" fillId="5" borderId="25" xfId="0" applyFont="1" applyFill="1" applyBorder="1" applyAlignment="1">
      <alignment horizontal="center" vertical="center" textRotation="90" wrapText="1"/>
    </xf>
    <xf numFmtId="0" fontId="8" fillId="5" borderId="30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4" fillId="5" borderId="81" xfId="0" applyFont="1" applyFill="1" applyBorder="1" applyAlignment="1">
      <alignment horizontal="center" vertical="center" wrapText="1"/>
    </xf>
    <xf numFmtId="0" fontId="30" fillId="5" borderId="82" xfId="0" applyFont="1" applyFill="1" applyBorder="1" applyAlignment="1">
      <alignment horizontal="center" vertical="center" wrapText="1"/>
    </xf>
    <xf numFmtId="0" fontId="30" fillId="5" borderId="83" xfId="0" applyFont="1" applyFill="1" applyBorder="1" applyAlignment="1">
      <alignment horizontal="center" vertical="center" wrapText="1"/>
    </xf>
    <xf numFmtId="0" fontId="4" fillId="12" borderId="25" xfId="0" applyFont="1" applyFill="1" applyBorder="1" applyAlignment="1">
      <alignment horizontal="center" vertical="center" textRotation="90" wrapText="1"/>
    </xf>
    <xf numFmtId="0" fontId="17" fillId="5" borderId="86" xfId="0" applyFont="1" applyFill="1" applyBorder="1" applyAlignment="1">
      <alignment horizontal="center" vertical="center" wrapText="1"/>
    </xf>
    <xf numFmtId="0" fontId="17" fillId="5" borderId="87" xfId="0" applyFont="1" applyFill="1" applyBorder="1" applyAlignment="1">
      <alignment horizontal="center" vertical="center" wrapText="1"/>
    </xf>
    <xf numFmtId="0" fontId="17" fillId="5" borderId="88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textRotation="90" wrapText="1"/>
    </xf>
    <xf numFmtId="0" fontId="8" fillId="5" borderId="25" xfId="0" applyFont="1" applyFill="1" applyBorder="1" applyAlignment="1">
      <alignment horizontal="center" vertical="center" textRotation="90" wrapText="1"/>
    </xf>
    <xf numFmtId="0" fontId="8" fillId="5" borderId="25" xfId="0" applyFont="1" applyFill="1" applyBorder="1" applyAlignment="1">
      <alignment horizontal="center" vertical="center" wrapText="1"/>
    </xf>
    <xf numFmtId="0" fontId="17" fillId="5" borderId="73" xfId="0" applyFont="1" applyFill="1" applyBorder="1" applyAlignment="1">
      <alignment horizontal="right" vertical="center" wrapText="1"/>
    </xf>
    <xf numFmtId="0" fontId="36" fillId="5" borderId="74" xfId="0" applyFont="1" applyFill="1" applyBorder="1" applyAlignment="1">
      <alignment horizontal="right" vertical="center"/>
    </xf>
    <xf numFmtId="0" fontId="36" fillId="5" borderId="75" xfId="0" applyFont="1" applyFill="1" applyBorder="1" applyAlignment="1">
      <alignment horizontal="right" vertical="center"/>
    </xf>
    <xf numFmtId="0" fontId="2" fillId="2" borderId="76" xfId="0" applyFont="1" applyFill="1" applyBorder="1" applyAlignment="1">
      <alignment horizontal="left" vertical="center" wrapText="1"/>
    </xf>
    <xf numFmtId="0" fontId="2" fillId="2" borderId="74" xfId="0" applyFont="1" applyFill="1" applyBorder="1" applyAlignment="1">
      <alignment horizontal="left" vertical="center" wrapText="1"/>
    </xf>
    <xf numFmtId="0" fontId="2" fillId="2" borderId="70" xfId="0" applyFont="1" applyFill="1" applyBorder="1" applyAlignment="1">
      <alignment horizontal="left" vertical="center" wrapText="1"/>
    </xf>
    <xf numFmtId="0" fontId="31" fillId="0" borderId="52" xfId="0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18" fillId="0" borderId="52" xfId="0" applyFont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right" vertical="center"/>
    </xf>
    <xf numFmtId="0" fontId="4" fillId="7" borderId="89" xfId="0" applyFont="1" applyFill="1" applyBorder="1" applyAlignment="1">
      <alignment vertical="center"/>
    </xf>
    <xf numFmtId="0" fontId="35" fillId="5" borderId="42" xfId="0" applyFont="1" applyFill="1" applyBorder="1" applyAlignment="1">
      <alignment horizontal="center" vertical="center" wrapText="1"/>
    </xf>
    <xf numFmtId="0" fontId="4" fillId="5" borderId="79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90" xfId="0" applyFont="1" applyFill="1" applyBorder="1" applyAlignment="1">
      <alignment horizontal="center" vertical="center"/>
    </xf>
    <xf numFmtId="0" fontId="24" fillId="9" borderId="81" xfId="0" applyFont="1" applyFill="1" applyBorder="1" applyAlignment="1">
      <alignment horizontal="center" vertical="center" wrapText="1"/>
    </xf>
    <xf numFmtId="0" fontId="27" fillId="9" borderId="82" xfId="0" applyFont="1" applyFill="1" applyBorder="1" applyAlignment="1">
      <alignment horizontal="center" vertical="center" wrapText="1"/>
    </xf>
    <xf numFmtId="0" fontId="27" fillId="9" borderId="83" xfId="0" applyFont="1" applyFill="1" applyBorder="1" applyAlignment="1">
      <alignment horizontal="center" vertical="center" wrapText="1"/>
    </xf>
    <xf numFmtId="0" fontId="38" fillId="9" borderId="39" xfId="0" applyFont="1" applyFill="1" applyBorder="1" applyAlignment="1">
      <alignment horizontal="center" vertical="center" wrapText="1"/>
    </xf>
    <xf numFmtId="0" fontId="43" fillId="9" borderId="72" xfId="0" applyFont="1" applyFill="1" applyBorder="1" applyAlignment="1">
      <alignment horizontal="center"/>
    </xf>
    <xf numFmtId="0" fontId="43" fillId="9" borderId="31" xfId="0" applyFont="1" applyFill="1" applyBorder="1" applyAlignment="1">
      <alignment horizontal="center"/>
    </xf>
    <xf numFmtId="0" fontId="43" fillId="9" borderId="72" xfId="0" applyFont="1" applyFill="1" applyBorder="1" applyAlignment="1">
      <alignment horizontal="center" vertical="center"/>
    </xf>
    <xf numFmtId="0" fontId="43" fillId="9" borderId="31" xfId="0" applyFont="1" applyFill="1" applyBorder="1" applyAlignment="1">
      <alignment horizontal="center" vertical="center"/>
    </xf>
    <xf numFmtId="0" fontId="28" fillId="9" borderId="40" xfId="0" applyFont="1" applyFill="1" applyBorder="1" applyAlignment="1">
      <alignment horizontal="center" vertical="center" wrapText="1"/>
    </xf>
    <xf numFmtId="0" fontId="9" fillId="9" borderId="80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8" fillId="13" borderId="30" xfId="0" applyFont="1" applyFill="1" applyBorder="1" applyAlignment="1">
      <alignment horizontal="center" vertical="center" textRotation="90" wrapText="1"/>
    </xf>
    <xf numFmtId="0" fontId="4" fillId="13" borderId="25" xfId="0" applyFont="1" applyFill="1" applyBorder="1" applyAlignment="1">
      <alignment horizontal="center" vertical="center" textRotation="90" wrapText="1"/>
    </xf>
    <xf numFmtId="0" fontId="17" fillId="9" borderId="86" xfId="0" applyFont="1" applyFill="1" applyBorder="1" applyAlignment="1">
      <alignment horizontal="center" vertical="center" wrapText="1"/>
    </xf>
    <xf numFmtId="0" fontId="17" fillId="9" borderId="87" xfId="0" applyFont="1" applyFill="1" applyBorder="1" applyAlignment="1">
      <alignment horizontal="center" vertical="center" wrapText="1"/>
    </xf>
    <xf numFmtId="0" fontId="17" fillId="9" borderId="88" xfId="0" applyFont="1" applyFill="1" applyBorder="1" applyAlignment="1">
      <alignment horizontal="center" vertical="center" wrapText="1"/>
    </xf>
    <xf numFmtId="0" fontId="8" fillId="9" borderId="30" xfId="0" applyFont="1" applyFill="1" applyBorder="1" applyAlignment="1">
      <alignment horizontal="center" vertical="center" textRotation="90" wrapText="1"/>
    </xf>
    <xf numFmtId="0" fontId="10" fillId="9" borderId="25" xfId="0" applyFont="1" applyFill="1" applyBorder="1" applyAlignment="1">
      <alignment horizontal="center" vertical="center" textRotation="90" wrapText="1"/>
    </xf>
    <xf numFmtId="0" fontId="8" fillId="9" borderId="7" xfId="0" applyFont="1" applyFill="1" applyBorder="1" applyAlignment="1">
      <alignment horizontal="center" vertical="center" textRotation="90" wrapText="1"/>
    </xf>
    <xf numFmtId="0" fontId="10" fillId="9" borderId="11" xfId="0" applyFont="1" applyFill="1" applyBorder="1" applyAlignment="1">
      <alignment horizontal="center" vertical="center" textRotation="90" wrapText="1"/>
    </xf>
    <xf numFmtId="1" fontId="34" fillId="0" borderId="21" xfId="0" applyNumberFormat="1" applyFont="1" applyBorder="1" applyAlignment="1" applyProtection="1">
      <alignment wrapText="1"/>
      <protection locked="0"/>
    </xf>
    <xf numFmtId="1" fontId="34" fillId="0" borderId="20" xfId="0" applyNumberFormat="1" applyFont="1" applyBorder="1" applyAlignment="1" applyProtection="1">
      <alignment wrapText="1"/>
      <protection locked="0"/>
    </xf>
    <xf numFmtId="0" fontId="0" fillId="7" borderId="32" xfId="0" applyFill="1" applyBorder="1" applyAlignment="1">
      <alignment vertical="center"/>
    </xf>
    <xf numFmtId="0" fontId="0" fillId="7" borderId="89" xfId="0" applyFill="1" applyBorder="1" applyAlignment="1">
      <alignment vertical="center"/>
    </xf>
    <xf numFmtId="0" fontId="8" fillId="9" borderId="30" xfId="0" applyFont="1" applyFill="1" applyBorder="1" applyAlignment="1">
      <alignment horizontal="center" vertical="center" wrapText="1"/>
    </xf>
    <xf numFmtId="0" fontId="8" fillId="9" borderId="25" xfId="0" applyFont="1" applyFill="1" applyBorder="1" applyAlignment="1">
      <alignment horizontal="center" vertical="center" wrapText="1"/>
    </xf>
    <xf numFmtId="0" fontId="17" fillId="9" borderId="73" xfId="0" applyFont="1" applyFill="1" applyBorder="1" applyAlignment="1">
      <alignment horizontal="right" vertical="center" wrapText="1"/>
    </xf>
    <xf numFmtId="0" fontId="36" fillId="9" borderId="74" xfId="0" applyFont="1" applyFill="1" applyBorder="1" applyAlignment="1">
      <alignment horizontal="right" vertical="center"/>
    </xf>
    <xf numFmtId="0" fontId="36" fillId="9" borderId="75" xfId="0" applyFont="1" applyFill="1" applyBorder="1" applyAlignment="1">
      <alignment horizontal="right" vertical="center"/>
    </xf>
    <xf numFmtId="0" fontId="18" fillId="0" borderId="64" xfId="0" applyFont="1" applyBorder="1" applyAlignment="1" applyProtection="1">
      <alignment horizontal="center" vertical="center" wrapText="1"/>
      <protection locked="0"/>
    </xf>
    <xf numFmtId="0" fontId="18" fillId="0" borderId="91" xfId="0" applyFont="1" applyBorder="1" applyAlignment="1" applyProtection="1">
      <alignment horizontal="center" vertical="center" wrapText="1"/>
      <protection locked="0"/>
    </xf>
    <xf numFmtId="1" fontId="32" fillId="0" borderId="52" xfId="0" applyNumberFormat="1" applyFont="1" applyBorder="1" applyAlignment="1">
      <alignment wrapText="1"/>
    </xf>
    <xf numFmtId="0" fontId="10" fillId="9" borderId="25" xfId="0" applyFont="1" applyFill="1" applyBorder="1" applyAlignment="1">
      <alignment horizontal="center" vertical="center" wrapText="1"/>
    </xf>
    <xf numFmtId="0" fontId="33" fillId="5" borderId="25" xfId="0" applyFont="1" applyFill="1" applyBorder="1" applyAlignment="1">
      <alignment horizontal="center" vertical="center" textRotation="90" wrapText="1"/>
    </xf>
    <xf numFmtId="0" fontId="7" fillId="3" borderId="85" xfId="0" applyFont="1" applyFill="1" applyBorder="1" applyAlignment="1">
      <alignment horizontal="center" vertical="center" textRotation="90" wrapText="1"/>
    </xf>
    <xf numFmtId="0" fontId="19" fillId="9" borderId="25" xfId="0" applyFont="1" applyFill="1" applyBorder="1" applyAlignment="1">
      <alignment horizontal="center" vertical="center" textRotation="90" wrapText="1"/>
    </xf>
    <xf numFmtId="0" fontId="19" fillId="9" borderId="11" xfId="0" applyFont="1" applyFill="1" applyBorder="1" applyAlignment="1">
      <alignment horizontal="center" vertical="center" textRotation="90" wrapText="1"/>
    </xf>
    <xf numFmtId="0" fontId="8" fillId="10" borderId="7" xfId="0" applyFont="1" applyFill="1" applyBorder="1" applyAlignment="1">
      <alignment horizontal="center" vertical="center" textRotation="90" wrapText="1"/>
    </xf>
    <xf numFmtId="0" fontId="8" fillId="10" borderId="11" xfId="0" applyFont="1" applyFill="1" applyBorder="1" applyAlignment="1">
      <alignment horizontal="center" vertical="center" textRotation="90" wrapText="1"/>
    </xf>
    <xf numFmtId="0" fontId="24" fillId="10" borderId="81" xfId="0" applyFont="1" applyFill="1" applyBorder="1" applyAlignment="1">
      <alignment horizontal="center" vertical="center" wrapText="1"/>
    </xf>
    <xf numFmtId="0" fontId="4" fillId="10" borderId="82" xfId="0" applyFont="1" applyFill="1" applyBorder="1" applyAlignment="1">
      <alignment horizontal="center" vertical="center" wrapText="1"/>
    </xf>
    <xf numFmtId="0" fontId="4" fillId="10" borderId="83" xfId="0" applyFont="1" applyFill="1" applyBorder="1" applyAlignment="1">
      <alignment horizontal="center" vertical="center" wrapText="1"/>
    </xf>
    <xf numFmtId="0" fontId="8" fillId="10" borderId="30" xfId="0" applyFont="1" applyFill="1" applyBorder="1" applyAlignment="1">
      <alignment horizontal="center" vertical="center" textRotation="90" wrapText="1"/>
    </xf>
    <xf numFmtId="0" fontId="29" fillId="10" borderId="25" xfId="0" applyFont="1" applyFill="1" applyBorder="1" applyAlignment="1">
      <alignment horizontal="center" vertical="center" textRotation="90" wrapText="1"/>
    </xf>
    <xf numFmtId="0" fontId="15" fillId="10" borderId="36" xfId="0" applyFont="1" applyFill="1" applyBorder="1" applyAlignment="1">
      <alignment horizontal="center" vertical="center" wrapText="1"/>
    </xf>
    <xf numFmtId="0" fontId="14" fillId="10" borderId="92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4" fillId="10" borderId="12" xfId="0" applyFont="1" applyFill="1" applyBorder="1" applyAlignment="1">
      <alignment horizontal="center" vertical="center" wrapText="1"/>
    </xf>
    <xf numFmtId="0" fontId="8" fillId="14" borderId="30" xfId="0" applyFont="1" applyFill="1" applyBorder="1" applyAlignment="1">
      <alignment horizontal="center" vertical="center" textRotation="90" wrapText="1"/>
    </xf>
    <xf numFmtId="0" fontId="4" fillId="14" borderId="25" xfId="0" applyFont="1" applyFill="1" applyBorder="1" applyAlignment="1">
      <alignment horizontal="center" vertical="center" textRotation="90" wrapText="1"/>
    </xf>
    <xf numFmtId="0" fontId="14" fillId="7" borderId="5" xfId="0" applyFont="1" applyFill="1" applyBorder="1" applyAlignment="1">
      <alignment horizontal="right" vertical="center"/>
    </xf>
    <xf numFmtId="0" fontId="4" fillId="7" borderId="5" xfId="0" applyFont="1" applyFill="1" applyBorder="1" applyAlignment="1">
      <alignment vertical="center"/>
    </xf>
    <xf numFmtId="0" fontId="4" fillId="7" borderId="76" xfId="0" applyFont="1" applyFill="1" applyBorder="1" applyAlignment="1">
      <alignment vertical="center"/>
    </xf>
    <xf numFmtId="0" fontId="29" fillId="10" borderId="11" xfId="0" applyFont="1" applyFill="1" applyBorder="1" applyAlignment="1">
      <alignment horizontal="center" vertical="center" textRotation="90" wrapText="1"/>
    </xf>
    <xf numFmtId="0" fontId="8" fillId="10" borderId="30" xfId="0" applyFont="1" applyFill="1" applyBorder="1" applyAlignment="1">
      <alignment horizontal="center" vertical="center" wrapText="1"/>
    </xf>
    <xf numFmtId="0" fontId="29" fillId="10" borderId="25" xfId="0" applyFont="1" applyFill="1" applyBorder="1" applyAlignment="1">
      <alignment horizontal="center" vertical="center" wrapText="1"/>
    </xf>
    <xf numFmtId="0" fontId="8" fillId="10" borderId="25" xfId="0" applyFont="1" applyFill="1" applyBorder="1" applyAlignment="1">
      <alignment horizontal="center" vertical="center" wrapText="1"/>
    </xf>
    <xf numFmtId="0" fontId="8" fillId="10" borderId="25" xfId="0" applyFont="1" applyFill="1" applyBorder="1" applyAlignment="1">
      <alignment horizontal="center" vertical="center" textRotation="90" wrapText="1"/>
    </xf>
    <xf numFmtId="0" fontId="24" fillId="11" borderId="81" xfId="0" applyFont="1" applyFill="1" applyBorder="1" applyAlignment="1">
      <alignment horizontal="center" vertical="center" wrapText="1"/>
    </xf>
    <xf numFmtId="0" fontId="30" fillId="11" borderId="82" xfId="0" applyFont="1" applyFill="1" applyBorder="1" applyAlignment="1">
      <alignment horizontal="center" vertical="center" wrapText="1"/>
    </xf>
    <xf numFmtId="0" fontId="30" fillId="11" borderId="83" xfId="0" applyFont="1" applyFill="1" applyBorder="1" applyAlignment="1">
      <alignment horizontal="center" vertical="center" wrapText="1"/>
    </xf>
    <xf numFmtId="0" fontId="15" fillId="11" borderId="36" xfId="0" applyFont="1" applyFill="1" applyBorder="1" applyAlignment="1">
      <alignment horizontal="center" vertical="center" wrapText="1"/>
    </xf>
    <xf numFmtId="0" fontId="14" fillId="11" borderId="94" xfId="0" applyFont="1" applyFill="1" applyBorder="1" applyAlignment="1">
      <alignment horizontal="center" vertical="center" wrapText="1"/>
    </xf>
    <xf numFmtId="0" fontId="15" fillId="11" borderId="6" xfId="0" applyFont="1" applyFill="1" applyBorder="1" applyAlignment="1">
      <alignment horizontal="center" vertical="center" wrapText="1"/>
    </xf>
    <xf numFmtId="0" fontId="14" fillId="11" borderId="95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textRotation="90" wrapText="1"/>
    </xf>
    <xf numFmtId="0" fontId="29" fillId="11" borderId="96" xfId="0" applyFont="1" applyFill="1" applyBorder="1" applyAlignment="1">
      <alignment horizontal="center" vertical="center" textRotation="90" wrapText="1"/>
    </xf>
    <xf numFmtId="0" fontId="8" fillId="11" borderId="30" xfId="0" applyFont="1" applyFill="1" applyBorder="1" applyAlignment="1">
      <alignment horizontal="center" vertical="center" wrapText="1"/>
    </xf>
    <xf numFmtId="0" fontId="29" fillId="11" borderId="93" xfId="0" applyFont="1" applyFill="1" applyBorder="1" applyAlignment="1">
      <alignment horizontal="center" vertical="center" wrapText="1"/>
    </xf>
    <xf numFmtId="0" fontId="8" fillId="11" borderId="25" xfId="0" applyFont="1" applyFill="1" applyBorder="1" applyAlignment="1">
      <alignment horizontal="center" vertical="center" wrapText="1"/>
    </xf>
    <xf numFmtId="0" fontId="8" fillId="11" borderId="30" xfId="0" applyFont="1" applyFill="1" applyBorder="1" applyAlignment="1">
      <alignment horizontal="center" vertical="center" textRotation="90" wrapText="1"/>
    </xf>
    <xf numFmtId="0" fontId="29" fillId="11" borderId="93" xfId="0" applyFont="1" applyFill="1" applyBorder="1" applyAlignment="1">
      <alignment horizontal="center" vertical="center" textRotation="90" wrapText="1"/>
    </xf>
    <xf numFmtId="0" fontId="25" fillId="7" borderId="73" xfId="0" applyFont="1" applyFill="1" applyBorder="1" applyAlignment="1" applyProtection="1">
      <alignment horizontal="right" vertical="center" wrapText="1"/>
    </xf>
    <xf numFmtId="0" fontId="25" fillId="7" borderId="74" xfId="0" applyFont="1" applyFill="1" applyBorder="1" applyAlignment="1">
      <alignment horizontal="right" vertical="center" wrapText="1"/>
    </xf>
    <xf numFmtId="0" fontId="30" fillId="4" borderId="81" xfId="0" applyFont="1" applyFill="1" applyBorder="1" applyAlignment="1">
      <alignment horizontal="center" vertical="center"/>
    </xf>
    <xf numFmtId="0" fontId="0" fillId="4" borderId="82" xfId="0" applyFill="1" applyBorder="1" applyAlignment="1"/>
    <xf numFmtId="0" fontId="0" fillId="4" borderId="83" xfId="0" applyFill="1" applyBorder="1" applyAlignment="1"/>
    <xf numFmtId="0" fontId="15" fillId="6" borderId="11" xfId="0" applyFont="1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21" fillId="6" borderId="25" xfId="0" applyFont="1" applyFill="1" applyBorder="1" applyAlignment="1">
      <alignment horizontal="center" vertical="center" textRotation="90" wrapText="1"/>
    </xf>
    <xf numFmtId="0" fontId="15" fillId="6" borderId="8" xfId="0" applyFont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 textRotation="90" wrapText="1"/>
    </xf>
    <xf numFmtId="0" fontId="8" fillId="15" borderId="30" xfId="0" applyFont="1" applyFill="1" applyBorder="1" applyAlignment="1">
      <alignment horizontal="center" vertical="center" textRotation="90" wrapText="1"/>
    </xf>
    <xf numFmtId="0" fontId="4" fillId="15" borderId="25" xfId="0" applyFont="1" applyFill="1" applyBorder="1" applyAlignment="1">
      <alignment horizontal="center" vertical="center" textRotation="90" wrapText="1"/>
    </xf>
    <xf numFmtId="0" fontId="19" fillId="6" borderId="25" xfId="0" applyFont="1" applyFill="1" applyBorder="1" applyAlignment="1">
      <alignment horizontal="center" vertical="center" textRotation="90" wrapText="1"/>
    </xf>
    <xf numFmtId="0" fontId="2" fillId="0" borderId="97" xfId="0" applyFont="1" applyBorder="1" applyAlignment="1" applyProtection="1">
      <alignment horizontal="left" vertical="center" wrapText="1"/>
      <protection locked="0"/>
    </xf>
    <xf numFmtId="0" fontId="2" fillId="0" borderId="98" xfId="0" applyFont="1" applyBorder="1" applyAlignment="1" applyProtection="1">
      <alignment horizontal="left" vertical="center" wrapText="1"/>
      <protection locked="0"/>
    </xf>
    <xf numFmtId="0" fontId="2" fillId="0" borderId="6" xfId="0" applyFont="1" applyBorder="1" applyAlignment="1" applyProtection="1">
      <alignment horizontal="left" vertical="center" wrapText="1"/>
      <protection locked="0"/>
    </xf>
    <xf numFmtId="0" fontId="2" fillId="0" borderId="65" xfId="0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99" xfId="0" applyFont="1" applyBorder="1" applyAlignment="1" applyProtection="1">
      <alignment horizontal="left" vertical="center" wrapText="1"/>
      <protection locked="0"/>
    </xf>
    <xf numFmtId="0" fontId="2" fillId="0" borderId="100" xfId="0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14" fillId="7" borderId="76" xfId="0" applyFont="1" applyFill="1" applyBorder="1" applyAlignment="1">
      <alignment horizontal="right" vertical="center"/>
    </xf>
    <xf numFmtId="0" fontId="0" fillId="7" borderId="74" xfId="0" applyFill="1" applyBorder="1" applyAlignment="1">
      <alignment vertical="center"/>
    </xf>
    <xf numFmtId="0" fontId="18" fillId="7" borderId="76" xfId="0" applyFont="1" applyFill="1" applyBorder="1" applyAlignment="1"/>
    <xf numFmtId="0" fontId="0" fillId="0" borderId="74" xfId="0" applyBorder="1" applyAlignment="1"/>
    <xf numFmtId="0" fontId="0" fillId="0" borderId="70" xfId="0" applyBorder="1" applyAlignment="1"/>
    <xf numFmtId="0" fontId="18" fillId="7" borderId="76" xfId="0" applyFont="1" applyFill="1" applyBorder="1" applyAlignment="1">
      <alignment vertical="center"/>
    </xf>
    <xf numFmtId="0" fontId="25" fillId="7" borderId="75" xfId="0" applyFont="1" applyFill="1" applyBorder="1" applyAlignment="1">
      <alignment horizontal="right" vertical="center" wrapText="1"/>
    </xf>
    <xf numFmtId="0" fontId="25" fillId="7" borderId="101" xfId="0" applyFont="1" applyFill="1" applyBorder="1" applyAlignment="1" applyProtection="1">
      <alignment horizontal="right" vertical="center" wrapText="1"/>
    </xf>
    <xf numFmtId="0" fontId="25" fillId="7" borderId="102" xfId="0" applyFont="1" applyFill="1" applyBorder="1" applyAlignment="1">
      <alignment horizontal="right" vertical="center" wrapText="1"/>
    </xf>
    <xf numFmtId="0" fontId="35" fillId="8" borderId="36" xfId="0" applyFont="1" applyFill="1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</cellXfs>
  <cellStyles count="1">
    <cellStyle name="Normal" xfId="0" builtinId="0"/>
  </cellStyles>
  <dxfs count="18">
    <dxf>
      <fill>
        <patternFill>
          <bgColor indexed="45"/>
        </patternFill>
      </fill>
    </dxf>
    <dxf>
      <fill>
        <patternFill>
          <bgColor indexed="43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27"/>
    <pageSetUpPr fitToPage="1"/>
  </sheetPr>
  <dimension ref="A1:T150"/>
  <sheetViews>
    <sheetView tabSelected="1" zoomScale="75" zoomScaleNormal="75" workbookViewId="0">
      <pane ySplit="4" topLeftCell="A5" activePane="bottomLeft" state="frozen"/>
      <selection pane="bottomLeft" activeCell="O12" sqref="O12"/>
    </sheetView>
  </sheetViews>
  <sheetFormatPr defaultColWidth="35.85546875" defaultRowHeight="15.75"/>
  <cols>
    <col min="1" max="3" width="37" style="2" customWidth="1"/>
    <col min="4" max="4" width="5.7109375" style="13" customWidth="1"/>
    <col min="5" max="5" width="15.42578125" style="9" customWidth="1"/>
    <col min="6" max="6" width="14.85546875" style="9" customWidth="1"/>
    <col min="7" max="8" width="7.140625" style="9" customWidth="1"/>
    <col min="9" max="9" width="18.140625" style="9" customWidth="1"/>
    <col min="10" max="10" width="7.140625" style="9" customWidth="1"/>
    <col min="11" max="14" width="7.140625" style="11" customWidth="1"/>
    <col min="15" max="15" width="35.85546875" customWidth="1"/>
    <col min="16" max="16" width="35.85546875" hidden="1" customWidth="1"/>
    <col min="17" max="17" width="5.5703125" hidden="1" customWidth="1"/>
    <col min="18" max="18" width="5.140625" hidden="1" customWidth="1"/>
    <col min="19" max="19" width="35.85546875" hidden="1" customWidth="1"/>
  </cols>
  <sheetData>
    <row r="1" spans="1:20" s="17" customFormat="1" ht="36" customHeight="1" thickTop="1" thickBot="1">
      <c r="A1" s="269" t="s">
        <v>111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1"/>
      <c r="O1" s="6"/>
      <c r="P1" s="6"/>
      <c r="Q1" s="63" t="s">
        <v>136</v>
      </c>
      <c r="R1" s="64">
        <v>1</v>
      </c>
    </row>
    <row r="2" spans="1:20" s="17" customFormat="1" ht="66.75" customHeight="1" thickBot="1">
      <c r="A2" s="295" t="s">
        <v>175</v>
      </c>
      <c r="B2" s="296"/>
      <c r="C2" s="297"/>
      <c r="D2" s="298"/>
      <c r="E2" s="299"/>
      <c r="F2" s="299"/>
      <c r="G2" s="299"/>
      <c r="H2" s="299"/>
      <c r="I2" s="299"/>
      <c r="J2" s="299"/>
      <c r="K2" s="299"/>
      <c r="L2" s="299"/>
      <c r="M2" s="299"/>
      <c r="N2" s="300"/>
      <c r="O2" s="6"/>
      <c r="P2" s="6"/>
      <c r="Q2" s="63"/>
      <c r="R2" s="64">
        <v>2</v>
      </c>
    </row>
    <row r="3" spans="1:20" ht="42" customHeight="1" thickBot="1">
      <c r="A3" s="277" t="s">
        <v>176</v>
      </c>
      <c r="B3" s="278"/>
      <c r="C3" s="279"/>
      <c r="D3" s="303" t="s">
        <v>100</v>
      </c>
      <c r="E3" s="293" t="s">
        <v>95</v>
      </c>
      <c r="F3" s="293" t="s">
        <v>185</v>
      </c>
      <c r="G3" s="280" t="s">
        <v>93</v>
      </c>
      <c r="H3" s="280" t="s">
        <v>94</v>
      </c>
      <c r="I3" s="280" t="s">
        <v>96</v>
      </c>
      <c r="J3" s="280" t="s">
        <v>143</v>
      </c>
      <c r="K3" s="280" t="s">
        <v>131</v>
      </c>
      <c r="L3" s="275" t="s">
        <v>128</v>
      </c>
      <c r="M3" s="301" t="s">
        <v>130</v>
      </c>
      <c r="N3" s="282" t="s">
        <v>129</v>
      </c>
      <c r="Q3" s="63" t="s">
        <v>137</v>
      </c>
      <c r="R3" s="64">
        <v>3</v>
      </c>
    </row>
    <row r="4" spans="1:20" ht="25.5" customHeight="1" thickTop="1" thickBot="1">
      <c r="A4" s="139" t="s">
        <v>97</v>
      </c>
      <c r="B4" s="140" t="s">
        <v>98</v>
      </c>
      <c r="C4" s="141" t="s">
        <v>99</v>
      </c>
      <c r="D4" s="304"/>
      <c r="E4" s="294"/>
      <c r="F4" s="294"/>
      <c r="G4" s="292"/>
      <c r="H4" s="292"/>
      <c r="I4" s="292"/>
      <c r="J4" s="305"/>
      <c r="K4" s="281"/>
      <c r="L4" s="276"/>
      <c r="M4" s="302"/>
      <c r="N4" s="283"/>
      <c r="O4" s="248"/>
      <c r="P4" s="108"/>
      <c r="Q4" s="249" t="s">
        <v>138</v>
      </c>
      <c r="R4" s="250">
        <v>4</v>
      </c>
      <c r="S4" s="108"/>
      <c r="T4" s="108"/>
    </row>
    <row r="5" spans="1:20" s="17" customFormat="1" ht="32.25" customHeight="1">
      <c r="A5" s="272" t="s">
        <v>106</v>
      </c>
      <c r="B5" s="273"/>
      <c r="C5" s="273"/>
      <c r="D5" s="273"/>
      <c r="E5" s="273"/>
      <c r="F5" s="273"/>
      <c r="G5" s="273"/>
      <c r="H5" s="273"/>
      <c r="I5" s="273"/>
      <c r="J5" s="273"/>
      <c r="K5" s="273"/>
      <c r="L5" s="273"/>
      <c r="M5" s="273"/>
      <c r="N5" s="274"/>
      <c r="Q5" s="31"/>
      <c r="R5" s="64">
        <v>5</v>
      </c>
    </row>
    <row r="6" spans="1:20" ht="61.5" customHeight="1">
      <c r="A6" s="195" t="s">
        <v>7</v>
      </c>
      <c r="B6" s="116" t="s">
        <v>7</v>
      </c>
      <c r="C6" s="116" t="s">
        <v>7</v>
      </c>
      <c r="D6" s="284"/>
      <c r="E6" s="262"/>
      <c r="F6" s="15"/>
      <c r="G6" s="46"/>
      <c r="H6" s="46"/>
      <c r="I6" s="14"/>
      <c r="J6" s="47"/>
      <c r="K6" s="48">
        <f>SUM(0.01*G6*H6*J6)</f>
        <v>0</v>
      </c>
      <c r="L6" s="49"/>
      <c r="M6" s="50">
        <f>SUM(0.01*G6*L6*J6)</f>
        <v>0</v>
      </c>
      <c r="N6" s="51">
        <f>SUM(K6-M6)</f>
        <v>0</v>
      </c>
      <c r="Q6" s="31"/>
      <c r="R6" s="64">
        <v>6</v>
      </c>
    </row>
    <row r="7" spans="1:20" ht="39" customHeight="1">
      <c r="A7" s="112" t="s">
        <v>148</v>
      </c>
      <c r="B7" s="113" t="s">
        <v>148</v>
      </c>
      <c r="C7" s="113" t="s">
        <v>208</v>
      </c>
      <c r="D7" s="284"/>
      <c r="E7" s="262"/>
      <c r="F7" s="15"/>
      <c r="G7" s="46"/>
      <c r="H7" s="46"/>
      <c r="I7" s="14"/>
      <c r="J7" s="47"/>
      <c r="K7" s="48">
        <f>SUM(0.01*G7*H7*J7)</f>
        <v>0</v>
      </c>
      <c r="L7" s="49"/>
      <c r="M7" s="50">
        <f>SUM(0.01*G7*L7*J7)</f>
        <v>0</v>
      </c>
      <c r="N7" s="51">
        <f>SUM(K7-M7)</f>
        <v>0</v>
      </c>
      <c r="Q7" s="31"/>
      <c r="R7" s="64">
        <v>7</v>
      </c>
    </row>
    <row r="8" spans="1:20" ht="39.75" customHeight="1">
      <c r="A8" s="112" t="s">
        <v>209</v>
      </c>
      <c r="B8" s="113" t="s">
        <v>209</v>
      </c>
      <c r="C8" s="68"/>
      <c r="D8" s="284"/>
      <c r="E8" s="262"/>
      <c r="F8" s="15"/>
      <c r="G8" s="46"/>
      <c r="H8" s="46"/>
      <c r="I8" s="14"/>
      <c r="J8" s="47"/>
      <c r="K8" s="48">
        <f>SUM(0.01*G8*H8*J8)</f>
        <v>0</v>
      </c>
      <c r="L8" s="49"/>
      <c r="M8" s="50">
        <f>SUM(0.01*G8*L8*J8)</f>
        <v>0</v>
      </c>
      <c r="N8" s="51">
        <f>SUM(K8-M8)</f>
        <v>0</v>
      </c>
      <c r="Q8" s="31"/>
      <c r="R8" s="64">
        <v>8</v>
      </c>
    </row>
    <row r="9" spans="1:20" ht="39.75" customHeight="1">
      <c r="A9" s="121" t="s">
        <v>208</v>
      </c>
      <c r="B9" s="196" t="s">
        <v>208</v>
      </c>
      <c r="C9" s="209"/>
      <c r="D9" s="284"/>
      <c r="E9" s="262"/>
      <c r="F9" s="204"/>
      <c r="G9" s="46"/>
      <c r="H9" s="46"/>
      <c r="I9" s="14"/>
      <c r="J9" s="47"/>
      <c r="K9" s="48">
        <f>SUM(0.01*G9*H9*J9)</f>
        <v>0</v>
      </c>
      <c r="L9" s="49"/>
      <c r="M9" s="50">
        <f>SUM(0.01*G9*L9*J9)</f>
        <v>0</v>
      </c>
      <c r="N9" s="51">
        <f>SUM(K9-M9)</f>
        <v>0</v>
      </c>
      <c r="Q9" s="31"/>
      <c r="R9" s="64">
        <v>9</v>
      </c>
    </row>
    <row r="10" spans="1:20" ht="16.5" customHeight="1">
      <c r="A10" s="290" t="s">
        <v>190</v>
      </c>
      <c r="B10" s="291"/>
      <c r="C10" s="291"/>
      <c r="D10" s="291"/>
      <c r="E10" s="291"/>
      <c r="F10" s="291"/>
      <c r="G10" s="230">
        <f>SUM(SUM(G6:G9)/4)</f>
        <v>0</v>
      </c>
      <c r="H10" s="212">
        <f>SUM(H6:H9)</f>
        <v>0</v>
      </c>
      <c r="I10" s="215"/>
      <c r="J10" s="212">
        <f>SUM(J6:J9)</f>
        <v>0</v>
      </c>
      <c r="K10" s="213">
        <f>SUM(K6:K9)</f>
        <v>0</v>
      </c>
      <c r="L10" s="213">
        <f>SUM(L6:L9)</f>
        <v>0</v>
      </c>
      <c r="M10" s="213">
        <f>SUM(M6:M9)</f>
        <v>0</v>
      </c>
      <c r="N10" s="214">
        <f>SUM(N6:N9)</f>
        <v>0</v>
      </c>
      <c r="Q10" s="31"/>
      <c r="R10" s="64">
        <v>10</v>
      </c>
    </row>
    <row r="11" spans="1:20" s="17" customFormat="1" ht="32.25" customHeight="1">
      <c r="A11" s="254" t="s">
        <v>107</v>
      </c>
      <c r="B11" s="255"/>
      <c r="C11" s="255"/>
      <c r="D11" s="255"/>
      <c r="E11" s="255"/>
      <c r="F11" s="255"/>
      <c r="G11" s="255"/>
      <c r="H11" s="255"/>
      <c r="I11" s="255"/>
      <c r="J11" s="255"/>
      <c r="K11" s="255"/>
      <c r="L11" s="255"/>
      <c r="M11" s="255"/>
      <c r="N11" s="256"/>
      <c r="Q11" s="31"/>
      <c r="R11" s="64">
        <v>11</v>
      </c>
    </row>
    <row r="12" spans="1:20" ht="70.5" customHeight="1">
      <c r="A12" s="195" t="s">
        <v>6</v>
      </c>
      <c r="B12" s="116" t="s">
        <v>6</v>
      </c>
      <c r="C12" s="116" t="s">
        <v>6</v>
      </c>
      <c r="D12" s="284"/>
      <c r="E12" s="262"/>
      <c r="F12" s="15"/>
      <c r="G12" s="46"/>
      <c r="H12" s="46"/>
      <c r="I12" s="14"/>
      <c r="J12" s="47"/>
      <c r="K12" s="48">
        <f>SUM(0.01*G12*H12*J12)</f>
        <v>0</v>
      </c>
      <c r="L12" s="49"/>
      <c r="M12" s="50">
        <f>SUM(0.01*G12*L12*J12)</f>
        <v>0</v>
      </c>
      <c r="N12" s="51">
        <f>SUM(K12-M12)</f>
        <v>0</v>
      </c>
      <c r="Q12" s="31"/>
      <c r="R12" s="64">
        <v>12</v>
      </c>
    </row>
    <row r="13" spans="1:20" ht="39.75" customHeight="1">
      <c r="A13" s="112" t="s">
        <v>210</v>
      </c>
      <c r="B13" s="113" t="s">
        <v>210</v>
      </c>
      <c r="C13" s="113" t="s">
        <v>211</v>
      </c>
      <c r="D13" s="284"/>
      <c r="E13" s="262"/>
      <c r="F13" s="15"/>
      <c r="G13" s="46"/>
      <c r="H13" s="46"/>
      <c r="I13" s="14"/>
      <c r="J13" s="47"/>
      <c r="K13" s="48">
        <f>SUM(0.01*G13*H13*J13)</f>
        <v>0</v>
      </c>
      <c r="L13" s="49"/>
      <c r="M13" s="50">
        <f>SUM(0.01*G13*L13*J13)</f>
        <v>0</v>
      </c>
      <c r="N13" s="51">
        <f>SUM(K13-M13)</f>
        <v>0</v>
      </c>
      <c r="Q13" s="31"/>
      <c r="R13" s="64">
        <v>13</v>
      </c>
    </row>
    <row r="14" spans="1:20" ht="40.5" customHeight="1">
      <c r="A14" s="112" t="s">
        <v>212</v>
      </c>
      <c r="B14" s="113" t="s">
        <v>212</v>
      </c>
      <c r="C14" s="69"/>
      <c r="D14" s="284"/>
      <c r="E14" s="262"/>
      <c r="F14" s="15"/>
      <c r="G14" s="46"/>
      <c r="H14" s="46"/>
      <c r="I14" s="14"/>
      <c r="J14" s="47"/>
      <c r="K14" s="48">
        <f>SUM(0.01*G14*H14*J14)</f>
        <v>0</v>
      </c>
      <c r="L14" s="49"/>
      <c r="M14" s="50">
        <f>SUM(0.01*G14*L14*J14)</f>
        <v>0</v>
      </c>
      <c r="N14" s="51">
        <f>SUM(K14-M14)</f>
        <v>0</v>
      </c>
      <c r="Q14" s="31"/>
      <c r="R14" s="64">
        <v>14</v>
      </c>
    </row>
    <row r="15" spans="1:20" ht="40.5" customHeight="1">
      <c r="A15" s="112" t="s">
        <v>211</v>
      </c>
      <c r="B15" s="113" t="s">
        <v>211</v>
      </c>
      <c r="C15" s="69"/>
      <c r="D15" s="284"/>
      <c r="E15" s="262"/>
      <c r="F15" s="15"/>
      <c r="G15" s="46"/>
      <c r="H15" s="46"/>
      <c r="I15" s="14"/>
      <c r="J15" s="47"/>
      <c r="K15" s="48">
        <f>SUM(0.01*G15*H15*J15)</f>
        <v>0</v>
      </c>
      <c r="L15" s="49"/>
      <c r="M15" s="50">
        <f>SUM(0.01*G15*L15*J15)</f>
        <v>0</v>
      </c>
      <c r="N15" s="51">
        <f>SUM(K15-M15)</f>
        <v>0</v>
      </c>
      <c r="Q15" s="31"/>
      <c r="R15" s="64">
        <v>15</v>
      </c>
    </row>
    <row r="16" spans="1:20" ht="16.5" customHeight="1">
      <c r="A16" s="290" t="s">
        <v>191</v>
      </c>
      <c r="B16" s="291"/>
      <c r="C16" s="291"/>
      <c r="D16" s="291"/>
      <c r="E16" s="291"/>
      <c r="F16" s="291"/>
      <c r="G16" s="230">
        <f>SUM(SUM(G12:G15)/4)</f>
        <v>0</v>
      </c>
      <c r="H16" s="212">
        <f>SUM(H12:H15)</f>
        <v>0</v>
      </c>
      <c r="I16" s="215"/>
      <c r="J16" s="212">
        <f>SUM(J12:J15)</f>
        <v>0</v>
      </c>
      <c r="K16" s="213">
        <f>SUM(K12:K15)</f>
        <v>0</v>
      </c>
      <c r="L16" s="213">
        <f>SUM(L12:L15)</f>
        <v>0</v>
      </c>
      <c r="M16" s="213">
        <f>SUM(M12:M15)</f>
        <v>0</v>
      </c>
      <c r="N16" s="214">
        <f>SUM(N12:N15)</f>
        <v>0</v>
      </c>
      <c r="Q16" s="31"/>
      <c r="R16" s="64">
        <v>16</v>
      </c>
    </row>
    <row r="17" spans="1:18" s="17" customFormat="1" ht="32.25" customHeight="1">
      <c r="A17" s="254" t="s">
        <v>144</v>
      </c>
      <c r="B17" s="255"/>
      <c r="C17" s="255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56"/>
      <c r="Q17" s="31"/>
      <c r="R17" s="64">
        <v>17</v>
      </c>
    </row>
    <row r="18" spans="1:18" ht="61.5" customHeight="1">
      <c r="A18" s="117" t="s">
        <v>8</v>
      </c>
      <c r="B18" s="116" t="s">
        <v>8</v>
      </c>
      <c r="C18" s="118" t="s">
        <v>8</v>
      </c>
      <c r="D18" s="285"/>
      <c r="E18" s="263"/>
      <c r="F18" s="15"/>
      <c r="G18" s="46"/>
      <c r="H18" s="46"/>
      <c r="I18" s="14"/>
      <c r="J18" s="47"/>
      <c r="K18" s="48">
        <f>SUM(0.01*G18*H18*J18)</f>
        <v>0</v>
      </c>
      <c r="L18" s="49"/>
      <c r="M18" s="50">
        <f>SUM(0.01*G18*L18*J18)</f>
        <v>0</v>
      </c>
      <c r="N18" s="51">
        <f>SUM(K18-M18)</f>
        <v>0</v>
      </c>
      <c r="Q18" s="31"/>
      <c r="R18" s="64">
        <v>18</v>
      </c>
    </row>
    <row r="19" spans="1:18" ht="60.75" customHeight="1">
      <c r="A19" s="112" t="s">
        <v>9</v>
      </c>
      <c r="B19" s="113" t="s">
        <v>9</v>
      </c>
      <c r="C19" s="113" t="s">
        <v>10</v>
      </c>
      <c r="D19" s="284"/>
      <c r="E19" s="262"/>
      <c r="F19" s="15"/>
      <c r="G19" s="46"/>
      <c r="H19" s="46"/>
      <c r="I19" s="14"/>
      <c r="J19" s="47"/>
      <c r="K19" s="48">
        <f>SUM(0.01*G19*H19*J19)</f>
        <v>0</v>
      </c>
      <c r="L19" s="49"/>
      <c r="M19" s="50">
        <f>SUM(0.01*G19*L19*J19)</f>
        <v>0</v>
      </c>
      <c r="N19" s="51">
        <f>SUM(K19-M19)</f>
        <v>0</v>
      </c>
      <c r="Q19" s="31"/>
      <c r="R19" s="64">
        <v>19</v>
      </c>
    </row>
    <row r="20" spans="1:18" ht="39.75" customHeight="1">
      <c r="A20" s="112" t="s">
        <v>11</v>
      </c>
      <c r="B20" s="119" t="s">
        <v>11</v>
      </c>
      <c r="C20" s="113" t="s">
        <v>12</v>
      </c>
      <c r="D20" s="284"/>
      <c r="E20" s="262"/>
      <c r="F20" s="15"/>
      <c r="G20" s="46"/>
      <c r="H20" s="46"/>
      <c r="I20" s="14"/>
      <c r="J20" s="47"/>
      <c r="K20" s="48">
        <f>SUM(0.01*G20*H20*J20)</f>
        <v>0</v>
      </c>
      <c r="L20" s="49"/>
      <c r="M20" s="50">
        <f>SUM(0.01*G20*L20*J20)</f>
        <v>0</v>
      </c>
      <c r="N20" s="51">
        <f>SUM(K20-M20)</f>
        <v>0</v>
      </c>
      <c r="Q20" s="31"/>
      <c r="R20" s="64">
        <v>20</v>
      </c>
    </row>
    <row r="21" spans="1:18" ht="69" customHeight="1">
      <c r="A21" s="112" t="s">
        <v>13</v>
      </c>
      <c r="B21" s="113" t="s">
        <v>13</v>
      </c>
      <c r="C21" s="113" t="s">
        <v>174</v>
      </c>
      <c r="D21" s="286"/>
      <c r="E21" s="288"/>
      <c r="F21" s="16"/>
      <c r="G21" s="46"/>
      <c r="H21" s="46"/>
      <c r="I21" s="14"/>
      <c r="J21" s="47"/>
      <c r="K21" s="48">
        <f t="shared" ref="K21:K28" si="0">SUM(0.01*G21*H21*J21)</f>
        <v>0</v>
      </c>
      <c r="L21" s="49"/>
      <c r="M21" s="50">
        <f t="shared" ref="M21:M28" si="1">SUM(0.01*G21*L21*J21)</f>
        <v>0</v>
      </c>
      <c r="N21" s="51">
        <f t="shared" ref="N21:N28" si="2">SUM(K21-M21)</f>
        <v>0</v>
      </c>
      <c r="R21" s="64">
        <v>21</v>
      </c>
    </row>
    <row r="22" spans="1:18" ht="57.75" customHeight="1">
      <c r="A22" s="114" t="s">
        <v>174</v>
      </c>
      <c r="B22" s="115" t="s">
        <v>174</v>
      </c>
      <c r="C22" s="67"/>
      <c r="D22" s="286"/>
      <c r="E22" s="288"/>
      <c r="F22" s="14"/>
      <c r="G22" s="46"/>
      <c r="H22" s="46"/>
      <c r="I22" s="14"/>
      <c r="J22" s="47"/>
      <c r="K22" s="48">
        <f t="shared" si="0"/>
        <v>0</v>
      </c>
      <c r="L22" s="49"/>
      <c r="M22" s="50">
        <f t="shared" si="1"/>
        <v>0</v>
      </c>
      <c r="N22" s="51">
        <f t="shared" si="2"/>
        <v>0</v>
      </c>
      <c r="R22" s="64">
        <v>22</v>
      </c>
    </row>
    <row r="23" spans="1:18" ht="58.5" customHeight="1">
      <c r="A23" s="112" t="s">
        <v>14</v>
      </c>
      <c r="B23" s="113" t="s">
        <v>14</v>
      </c>
      <c r="C23" s="67"/>
      <c r="D23" s="286"/>
      <c r="E23" s="288"/>
      <c r="F23" s="14"/>
      <c r="G23" s="46"/>
      <c r="H23" s="46"/>
      <c r="I23" s="14"/>
      <c r="J23" s="47"/>
      <c r="K23" s="48">
        <f t="shared" si="0"/>
        <v>0</v>
      </c>
      <c r="L23" s="49"/>
      <c r="M23" s="50">
        <f t="shared" si="1"/>
        <v>0</v>
      </c>
      <c r="N23" s="51">
        <f t="shared" si="2"/>
        <v>0</v>
      </c>
      <c r="R23" s="64">
        <v>23</v>
      </c>
    </row>
    <row r="24" spans="1:18" ht="61.5" customHeight="1">
      <c r="A24" s="112" t="s">
        <v>15</v>
      </c>
      <c r="B24" s="113" t="s">
        <v>15</v>
      </c>
      <c r="C24" s="70"/>
      <c r="D24" s="286"/>
      <c r="E24" s="288"/>
      <c r="F24" s="14"/>
      <c r="G24" s="46"/>
      <c r="H24" s="46"/>
      <c r="I24" s="14"/>
      <c r="J24" s="47"/>
      <c r="K24" s="48">
        <f t="shared" si="0"/>
        <v>0</v>
      </c>
      <c r="L24" s="49"/>
      <c r="M24" s="50">
        <f t="shared" si="1"/>
        <v>0</v>
      </c>
      <c r="N24" s="51">
        <f t="shared" si="2"/>
        <v>0</v>
      </c>
      <c r="R24" s="64">
        <v>24</v>
      </c>
    </row>
    <row r="25" spans="1:18" ht="57" customHeight="1">
      <c r="A25" s="112" t="s">
        <v>10</v>
      </c>
      <c r="B25" s="113" t="s">
        <v>10</v>
      </c>
      <c r="C25" s="67"/>
      <c r="D25" s="286"/>
      <c r="E25" s="288"/>
      <c r="F25" s="14"/>
      <c r="G25" s="46"/>
      <c r="H25" s="46"/>
      <c r="I25" s="14"/>
      <c r="J25" s="47"/>
      <c r="K25" s="48">
        <f t="shared" si="0"/>
        <v>0</v>
      </c>
      <c r="L25" s="49"/>
      <c r="M25" s="50">
        <f t="shared" si="1"/>
        <v>0</v>
      </c>
      <c r="N25" s="51">
        <f t="shared" si="2"/>
        <v>0</v>
      </c>
      <c r="R25" s="64">
        <v>25</v>
      </c>
    </row>
    <row r="26" spans="1:18" ht="44.25" customHeight="1">
      <c r="A26" s="112" t="s">
        <v>16</v>
      </c>
      <c r="B26" s="113" t="s">
        <v>16</v>
      </c>
      <c r="C26" s="67"/>
      <c r="D26" s="286"/>
      <c r="E26" s="288"/>
      <c r="F26" s="14"/>
      <c r="G26" s="46"/>
      <c r="H26" s="46"/>
      <c r="I26" s="14"/>
      <c r="J26" s="47"/>
      <c r="K26" s="48">
        <f t="shared" si="0"/>
        <v>0</v>
      </c>
      <c r="L26" s="49"/>
      <c r="M26" s="50">
        <f t="shared" si="1"/>
        <v>0</v>
      </c>
      <c r="N26" s="51">
        <f t="shared" si="2"/>
        <v>0</v>
      </c>
      <c r="R26" s="64"/>
    </row>
    <row r="27" spans="1:18" ht="46.5" customHeight="1">
      <c r="A27" s="112" t="s">
        <v>17</v>
      </c>
      <c r="B27" s="113" t="s">
        <v>17</v>
      </c>
      <c r="C27" s="67"/>
      <c r="D27" s="286"/>
      <c r="E27" s="288"/>
      <c r="F27" s="14"/>
      <c r="G27" s="46"/>
      <c r="H27" s="46"/>
      <c r="I27" s="14"/>
      <c r="J27" s="47"/>
      <c r="K27" s="48">
        <f t="shared" si="0"/>
        <v>0</v>
      </c>
      <c r="L27" s="49"/>
      <c r="M27" s="50">
        <f t="shared" si="1"/>
        <v>0</v>
      </c>
      <c r="N27" s="51">
        <f t="shared" si="2"/>
        <v>0</v>
      </c>
    </row>
    <row r="28" spans="1:18" ht="42.75" customHeight="1">
      <c r="A28" s="112" t="s">
        <v>12</v>
      </c>
      <c r="B28" s="113" t="s">
        <v>12</v>
      </c>
      <c r="C28" s="70"/>
      <c r="D28" s="287"/>
      <c r="E28" s="289"/>
      <c r="F28" s="14"/>
      <c r="G28" s="46"/>
      <c r="H28" s="46"/>
      <c r="I28" s="14"/>
      <c r="J28" s="47"/>
      <c r="K28" s="48">
        <f t="shared" si="0"/>
        <v>0</v>
      </c>
      <c r="L28" s="49"/>
      <c r="M28" s="50">
        <f t="shared" si="1"/>
        <v>0</v>
      </c>
      <c r="N28" s="51">
        <f t="shared" si="2"/>
        <v>0</v>
      </c>
    </row>
    <row r="29" spans="1:18" ht="16.5" customHeight="1">
      <c r="A29" s="290" t="s">
        <v>192</v>
      </c>
      <c r="B29" s="291"/>
      <c r="C29" s="291"/>
      <c r="D29" s="291"/>
      <c r="E29" s="291"/>
      <c r="F29" s="291"/>
      <c r="G29" s="230">
        <f>SUM(SUM(G18:G28)/11)</f>
        <v>0</v>
      </c>
      <c r="H29" s="212">
        <f>SUM(H18:H28)</f>
        <v>0</v>
      </c>
      <c r="I29" s="215"/>
      <c r="J29" s="212">
        <f>SUM(J18:J28)</f>
        <v>0</v>
      </c>
      <c r="K29" s="213">
        <f>SUM(K18:K28)</f>
        <v>0</v>
      </c>
      <c r="L29" s="213">
        <f>SUM(L18:L28)</f>
        <v>0</v>
      </c>
      <c r="M29" s="213">
        <f>SUM(M18:M28)</f>
        <v>0</v>
      </c>
      <c r="N29" s="214">
        <f>SUM(N18:N28)</f>
        <v>0</v>
      </c>
    </row>
    <row r="30" spans="1:18" s="17" customFormat="1" ht="32.25" customHeight="1">
      <c r="A30" s="254" t="s">
        <v>108</v>
      </c>
      <c r="B30" s="255"/>
      <c r="C30" s="255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6"/>
    </row>
    <row r="31" spans="1:18" ht="71.25" customHeight="1">
      <c r="A31" s="112" t="s">
        <v>18</v>
      </c>
      <c r="B31" s="113" t="s">
        <v>18</v>
      </c>
      <c r="C31" s="113" t="s">
        <v>19</v>
      </c>
      <c r="D31" s="260"/>
      <c r="E31" s="263"/>
      <c r="F31" s="15"/>
      <c r="G31" s="46"/>
      <c r="H31" s="46"/>
      <c r="I31" s="14"/>
      <c r="J31" s="47"/>
      <c r="K31" s="48">
        <f>SUM(0.01*G31*H31*J31)</f>
        <v>0</v>
      </c>
      <c r="L31" s="49"/>
      <c r="M31" s="50">
        <f>SUM(0.01*G31*L31*J31)</f>
        <v>0</v>
      </c>
      <c r="N31" s="51">
        <f>SUM(K31-M31)</f>
        <v>0</v>
      </c>
    </row>
    <row r="32" spans="1:18" ht="66.75" customHeight="1">
      <c r="A32" s="112" t="s">
        <v>20</v>
      </c>
      <c r="B32" s="113" t="s">
        <v>20</v>
      </c>
      <c r="C32" s="113" t="s">
        <v>207</v>
      </c>
      <c r="D32" s="261"/>
      <c r="E32" s="262"/>
      <c r="F32" s="15"/>
      <c r="G32" s="46"/>
      <c r="H32" s="46"/>
      <c r="I32" s="14"/>
      <c r="J32" s="47"/>
      <c r="K32" s="48">
        <f>SUM(0.01*G32*H32*J32)</f>
        <v>0</v>
      </c>
      <c r="L32" s="49"/>
      <c r="M32" s="50">
        <f>SUM(0.01*G32*L32*J32)</f>
        <v>0</v>
      </c>
      <c r="N32" s="51">
        <f>SUM(K32-M32)</f>
        <v>0</v>
      </c>
    </row>
    <row r="33" spans="1:14" ht="66.75" customHeight="1">
      <c r="A33" s="121" t="s">
        <v>21</v>
      </c>
      <c r="B33" s="196" t="s">
        <v>22</v>
      </c>
      <c r="C33" s="68"/>
      <c r="D33" s="261"/>
      <c r="E33" s="262"/>
      <c r="F33" s="15"/>
      <c r="G33" s="46"/>
      <c r="H33" s="46"/>
      <c r="I33" s="14"/>
      <c r="J33" s="47"/>
      <c r="K33" s="48">
        <f>SUM(0.01*G33*H33*J33)</f>
        <v>0</v>
      </c>
      <c r="L33" s="49"/>
      <c r="M33" s="50">
        <f>SUM(0.01*G33*L33*J33)</f>
        <v>0</v>
      </c>
      <c r="N33" s="51">
        <f>SUM(K33-M33)</f>
        <v>0</v>
      </c>
    </row>
    <row r="34" spans="1:14" ht="69" customHeight="1">
      <c r="A34" s="125" t="s">
        <v>19</v>
      </c>
      <c r="B34" s="113" t="s">
        <v>19</v>
      </c>
      <c r="C34" s="71"/>
      <c r="D34" s="261"/>
      <c r="E34" s="262"/>
      <c r="F34" s="15"/>
      <c r="G34" s="46"/>
      <c r="H34" s="46"/>
      <c r="I34" s="14"/>
      <c r="J34" s="47"/>
      <c r="K34" s="48">
        <f>SUM(0.01*G34*H34*J34)</f>
        <v>0</v>
      </c>
      <c r="L34" s="49"/>
      <c r="M34" s="50">
        <f>SUM(0.01*G34*L34*J34)</f>
        <v>0</v>
      </c>
      <c r="N34" s="51">
        <f>SUM(K34-M34)</f>
        <v>0</v>
      </c>
    </row>
    <row r="35" spans="1:14" ht="48" customHeight="1">
      <c r="A35" s="121" t="s">
        <v>207</v>
      </c>
      <c r="B35" s="113" t="s">
        <v>207</v>
      </c>
      <c r="C35" s="70"/>
      <c r="D35" s="261"/>
      <c r="E35" s="262"/>
      <c r="F35" s="15"/>
      <c r="G35" s="46"/>
      <c r="H35" s="46"/>
      <c r="I35" s="14"/>
      <c r="J35" s="47"/>
      <c r="K35" s="48">
        <f>SUM(0.01*G35*H35*J35)</f>
        <v>0</v>
      </c>
      <c r="L35" s="49"/>
      <c r="M35" s="50">
        <f>SUM(0.01*G35*L35*J35)</f>
        <v>0</v>
      </c>
      <c r="N35" s="51">
        <f>SUM(K35-M35)</f>
        <v>0</v>
      </c>
    </row>
    <row r="36" spans="1:14" ht="16.5" customHeight="1">
      <c r="A36" s="290" t="s">
        <v>192</v>
      </c>
      <c r="B36" s="291"/>
      <c r="C36" s="291"/>
      <c r="D36" s="291"/>
      <c r="E36" s="291"/>
      <c r="F36" s="291"/>
      <c r="G36" s="231">
        <f>SUM(SUM(G31:G35)/5)</f>
        <v>0</v>
      </c>
      <c r="H36" s="210">
        <f>SUM(H31:H35)</f>
        <v>0</v>
      </c>
      <c r="I36" s="211"/>
      <c r="J36" s="212">
        <f>SUM(J31:J35)</f>
        <v>0</v>
      </c>
      <c r="K36" s="213">
        <f>SUM(K31:K35)</f>
        <v>0</v>
      </c>
      <c r="L36" s="213">
        <f>SUM(L31:L35)</f>
        <v>0</v>
      </c>
      <c r="M36" s="213">
        <f>SUM(M31:M35)</f>
        <v>0</v>
      </c>
      <c r="N36" s="214">
        <f>SUM(N31:N35)</f>
        <v>0</v>
      </c>
    </row>
    <row r="37" spans="1:14" s="17" customFormat="1" ht="32.25" customHeight="1">
      <c r="A37" s="254" t="s">
        <v>3</v>
      </c>
      <c r="B37" s="255"/>
      <c r="C37" s="255"/>
      <c r="D37" s="255"/>
      <c r="E37" s="255"/>
      <c r="F37" s="255"/>
      <c r="G37" s="255"/>
      <c r="H37" s="255"/>
      <c r="I37" s="255"/>
      <c r="J37" s="255"/>
      <c r="K37" s="255"/>
      <c r="L37" s="255"/>
      <c r="M37" s="255"/>
      <c r="N37" s="256"/>
    </row>
    <row r="38" spans="1:14" ht="61.5" customHeight="1">
      <c r="A38" s="197" t="s">
        <v>23</v>
      </c>
      <c r="B38" s="198" t="s">
        <v>23</v>
      </c>
      <c r="C38" s="113" t="s">
        <v>26</v>
      </c>
      <c r="D38" s="261"/>
      <c r="E38" s="262"/>
      <c r="F38" s="15"/>
      <c r="G38" s="46"/>
      <c r="H38" s="46"/>
      <c r="I38" s="14"/>
      <c r="J38" s="47"/>
      <c r="K38" s="48">
        <f t="shared" ref="K38:K49" si="3">SUM(0.01*G38*H38*J38)</f>
        <v>0</v>
      </c>
      <c r="L38" s="49"/>
      <c r="M38" s="50">
        <f t="shared" ref="M38:M49" si="4">SUM(0.01*G38*L38*J38)</f>
        <v>0</v>
      </c>
      <c r="N38" s="51">
        <f t="shared" ref="N38:N49" si="5">SUM(K38-M38)</f>
        <v>0</v>
      </c>
    </row>
    <row r="39" spans="1:14" ht="60" customHeight="1">
      <c r="A39" s="195" t="s">
        <v>24</v>
      </c>
      <c r="B39" s="116" t="s">
        <v>24</v>
      </c>
      <c r="C39" s="120" t="s">
        <v>25</v>
      </c>
      <c r="D39" s="261"/>
      <c r="E39" s="262"/>
      <c r="F39" s="15"/>
      <c r="G39" s="46"/>
      <c r="H39" s="46"/>
      <c r="I39" s="14"/>
      <c r="J39" s="47"/>
      <c r="K39" s="48">
        <f t="shared" si="3"/>
        <v>0</v>
      </c>
      <c r="L39" s="49"/>
      <c r="M39" s="50">
        <f t="shared" si="4"/>
        <v>0</v>
      </c>
      <c r="N39" s="51">
        <f t="shared" si="5"/>
        <v>0</v>
      </c>
    </row>
    <row r="40" spans="1:14" ht="42.75" customHeight="1">
      <c r="A40" s="195" t="s">
        <v>0</v>
      </c>
      <c r="B40" s="116" t="s">
        <v>0</v>
      </c>
      <c r="C40" s="67"/>
      <c r="D40" s="261"/>
      <c r="E40" s="262"/>
      <c r="F40" s="15"/>
      <c r="G40" s="46"/>
      <c r="H40" s="46"/>
      <c r="I40" s="14"/>
      <c r="J40" s="47"/>
      <c r="K40" s="48">
        <f t="shared" si="3"/>
        <v>0</v>
      </c>
      <c r="L40" s="49"/>
      <c r="M40" s="50">
        <f t="shared" si="4"/>
        <v>0</v>
      </c>
      <c r="N40" s="51">
        <f t="shared" si="5"/>
        <v>0</v>
      </c>
    </row>
    <row r="41" spans="1:14" ht="39.75" customHeight="1">
      <c r="A41" s="195" t="s">
        <v>1</v>
      </c>
      <c r="B41" s="116" t="s">
        <v>1</v>
      </c>
      <c r="C41" s="67"/>
      <c r="D41" s="261"/>
      <c r="E41" s="262"/>
      <c r="F41" s="15"/>
      <c r="G41" s="46"/>
      <c r="H41" s="46"/>
      <c r="I41" s="14"/>
      <c r="J41" s="47"/>
      <c r="K41" s="48">
        <f t="shared" si="3"/>
        <v>0</v>
      </c>
      <c r="L41" s="49"/>
      <c r="M41" s="50">
        <f t="shared" si="4"/>
        <v>0</v>
      </c>
      <c r="N41" s="51">
        <f t="shared" si="5"/>
        <v>0</v>
      </c>
    </row>
    <row r="42" spans="1:14" ht="60" customHeight="1">
      <c r="A42" s="195" t="s">
        <v>213</v>
      </c>
      <c r="B42" s="116" t="s">
        <v>213</v>
      </c>
      <c r="C42" s="67"/>
      <c r="D42" s="261"/>
      <c r="E42" s="262"/>
      <c r="F42" s="15"/>
      <c r="G42" s="46"/>
      <c r="H42" s="46"/>
      <c r="I42" s="14"/>
      <c r="J42" s="47"/>
      <c r="K42" s="48">
        <f t="shared" si="3"/>
        <v>0</v>
      </c>
      <c r="L42" s="49"/>
      <c r="M42" s="50">
        <f t="shared" si="4"/>
        <v>0</v>
      </c>
      <c r="N42" s="51">
        <f t="shared" si="5"/>
        <v>0</v>
      </c>
    </row>
    <row r="43" spans="1:14" ht="39.75" customHeight="1">
      <c r="A43" s="195" t="s">
        <v>27</v>
      </c>
      <c r="B43" s="116" t="s">
        <v>27</v>
      </c>
      <c r="C43" s="67"/>
      <c r="D43" s="261"/>
      <c r="E43" s="262"/>
      <c r="F43" s="15"/>
      <c r="G43" s="46"/>
      <c r="H43" s="46"/>
      <c r="I43" s="14"/>
      <c r="J43" s="47"/>
      <c r="K43" s="48">
        <f t="shared" si="3"/>
        <v>0</v>
      </c>
      <c r="L43" s="49"/>
      <c r="M43" s="50">
        <f t="shared" si="4"/>
        <v>0</v>
      </c>
      <c r="N43" s="51">
        <f t="shared" si="5"/>
        <v>0</v>
      </c>
    </row>
    <row r="44" spans="1:14" ht="60" customHeight="1">
      <c r="A44" s="112" t="s">
        <v>28</v>
      </c>
      <c r="B44" s="113" t="s">
        <v>28</v>
      </c>
      <c r="C44" s="67"/>
      <c r="D44" s="261"/>
      <c r="E44" s="262"/>
      <c r="F44" s="15"/>
      <c r="G44" s="46"/>
      <c r="H44" s="46"/>
      <c r="I44" s="14"/>
      <c r="J44" s="47"/>
      <c r="K44" s="48">
        <f t="shared" si="3"/>
        <v>0</v>
      </c>
      <c r="L44" s="49"/>
      <c r="M44" s="50">
        <f t="shared" si="4"/>
        <v>0</v>
      </c>
      <c r="N44" s="51">
        <f t="shared" si="5"/>
        <v>0</v>
      </c>
    </row>
    <row r="45" spans="1:14" ht="60.75" customHeight="1">
      <c r="A45" s="112" t="s">
        <v>29</v>
      </c>
      <c r="B45" s="113" t="s">
        <v>29</v>
      </c>
      <c r="C45" s="72"/>
      <c r="D45" s="261"/>
      <c r="E45" s="262"/>
      <c r="F45" s="15"/>
      <c r="G45" s="46"/>
      <c r="H45" s="46"/>
      <c r="I45" s="14"/>
      <c r="J45" s="47"/>
      <c r="K45" s="48">
        <f t="shared" si="3"/>
        <v>0</v>
      </c>
      <c r="L45" s="49"/>
      <c r="M45" s="50">
        <f t="shared" si="4"/>
        <v>0</v>
      </c>
      <c r="N45" s="51">
        <f t="shared" si="5"/>
        <v>0</v>
      </c>
    </row>
    <row r="46" spans="1:14" ht="59.25" customHeight="1">
      <c r="A46" s="112" t="s">
        <v>26</v>
      </c>
      <c r="B46" s="113" t="s">
        <v>26</v>
      </c>
      <c r="C46" s="70"/>
      <c r="D46" s="261"/>
      <c r="E46" s="262"/>
      <c r="F46" s="15"/>
      <c r="G46" s="46"/>
      <c r="H46" s="46"/>
      <c r="I46" s="14"/>
      <c r="J46" s="47"/>
      <c r="K46" s="48">
        <f t="shared" si="3"/>
        <v>0</v>
      </c>
      <c r="L46" s="49"/>
      <c r="M46" s="50">
        <f t="shared" si="4"/>
        <v>0</v>
      </c>
      <c r="N46" s="51">
        <f t="shared" si="5"/>
        <v>0</v>
      </c>
    </row>
    <row r="47" spans="1:14" ht="52.5" customHeight="1">
      <c r="A47" s="121" t="s">
        <v>30</v>
      </c>
      <c r="B47" s="196" t="s">
        <v>30</v>
      </c>
      <c r="C47" s="72"/>
      <c r="D47" s="261"/>
      <c r="E47" s="262"/>
      <c r="F47" s="15"/>
      <c r="G47" s="46"/>
      <c r="H47" s="46"/>
      <c r="I47" s="14"/>
      <c r="J47" s="47"/>
      <c r="K47" s="48">
        <f t="shared" si="3"/>
        <v>0</v>
      </c>
      <c r="L47" s="49"/>
      <c r="M47" s="50">
        <f t="shared" si="4"/>
        <v>0</v>
      </c>
      <c r="N47" s="51">
        <f t="shared" si="5"/>
        <v>0</v>
      </c>
    </row>
    <row r="48" spans="1:14" ht="51" customHeight="1">
      <c r="A48" s="121" t="s">
        <v>31</v>
      </c>
      <c r="B48" s="196" t="s">
        <v>31</v>
      </c>
      <c r="C48" s="111"/>
      <c r="D48" s="261"/>
      <c r="E48" s="262"/>
      <c r="F48" s="15"/>
      <c r="G48" s="46"/>
      <c r="H48" s="46"/>
      <c r="I48" s="14"/>
      <c r="J48" s="47"/>
      <c r="K48" s="48">
        <f t="shared" si="3"/>
        <v>0</v>
      </c>
      <c r="L48" s="49"/>
      <c r="M48" s="50">
        <f t="shared" si="4"/>
        <v>0</v>
      </c>
      <c r="N48" s="51">
        <f t="shared" si="5"/>
        <v>0</v>
      </c>
    </row>
    <row r="49" spans="1:14" ht="60" customHeight="1">
      <c r="A49" s="121" t="s">
        <v>32</v>
      </c>
      <c r="B49" s="113" t="s">
        <v>32</v>
      </c>
      <c r="C49" s="73"/>
      <c r="D49" s="261"/>
      <c r="E49" s="262"/>
      <c r="F49" s="15"/>
      <c r="G49" s="46"/>
      <c r="H49" s="46"/>
      <c r="I49" s="14"/>
      <c r="J49" s="47"/>
      <c r="K49" s="48">
        <f t="shared" si="3"/>
        <v>0</v>
      </c>
      <c r="L49" s="49"/>
      <c r="M49" s="50">
        <f t="shared" si="4"/>
        <v>0</v>
      </c>
      <c r="N49" s="51">
        <f t="shared" si="5"/>
        <v>0</v>
      </c>
    </row>
    <row r="50" spans="1:14" ht="16.5" customHeight="1">
      <c r="A50" s="290" t="s">
        <v>193</v>
      </c>
      <c r="B50" s="291"/>
      <c r="C50" s="291"/>
      <c r="D50" s="291"/>
      <c r="E50" s="291"/>
      <c r="F50" s="291"/>
      <c r="G50" s="231">
        <f>SUM(SUM(G38:G49)/12)</f>
        <v>0</v>
      </c>
      <c r="H50" s="210">
        <f>SUM(H38:H49)</f>
        <v>0</v>
      </c>
      <c r="I50" s="211"/>
      <c r="J50" s="212">
        <f>SUM(J38:J49)</f>
        <v>0</v>
      </c>
      <c r="K50" s="213">
        <f>SUM(K38:K49)</f>
        <v>0</v>
      </c>
      <c r="L50" s="213">
        <f>SUM(L38:L49)</f>
        <v>0</v>
      </c>
      <c r="M50" s="213">
        <f>SUM(M38:M49)</f>
        <v>0</v>
      </c>
      <c r="N50" s="214">
        <f>SUM(N38:N49)</f>
        <v>0</v>
      </c>
    </row>
    <row r="51" spans="1:14" s="17" customFormat="1" ht="32.25" customHeight="1">
      <c r="A51" s="254" t="s">
        <v>4</v>
      </c>
      <c r="B51" s="255"/>
      <c r="C51" s="255"/>
      <c r="D51" s="255"/>
      <c r="E51" s="255"/>
      <c r="F51" s="255"/>
      <c r="G51" s="255"/>
      <c r="H51" s="255"/>
      <c r="I51" s="255"/>
      <c r="J51" s="255"/>
      <c r="K51" s="255"/>
      <c r="L51" s="255"/>
      <c r="M51" s="255"/>
      <c r="N51" s="256"/>
    </row>
    <row r="52" spans="1:14" ht="62.25" customHeight="1">
      <c r="A52" s="195" t="s">
        <v>34</v>
      </c>
      <c r="B52" s="116" t="s">
        <v>34</v>
      </c>
      <c r="C52" s="115" t="s">
        <v>2</v>
      </c>
      <c r="D52" s="261"/>
      <c r="E52" s="262"/>
      <c r="F52" s="15"/>
      <c r="G52" s="46"/>
      <c r="H52" s="46"/>
      <c r="I52" s="14"/>
      <c r="J52" s="47"/>
      <c r="K52" s="48">
        <f t="shared" ref="K52:K67" si="6">SUM(0.01*G52*H52*J52)</f>
        <v>0</v>
      </c>
      <c r="L52" s="49"/>
      <c r="M52" s="50">
        <f t="shared" ref="M52:M67" si="7">SUM(0.01*G52*L52*J52)</f>
        <v>0</v>
      </c>
      <c r="N52" s="51">
        <f t="shared" ref="N52:N67" si="8">SUM(K52-M52)</f>
        <v>0</v>
      </c>
    </row>
    <row r="53" spans="1:14" ht="62.25" customHeight="1">
      <c r="A53" s="195" t="s">
        <v>36</v>
      </c>
      <c r="B53" s="116" t="s">
        <v>36</v>
      </c>
      <c r="C53" s="113" t="s">
        <v>38</v>
      </c>
      <c r="D53" s="261"/>
      <c r="E53" s="262"/>
      <c r="F53" s="15"/>
      <c r="G53" s="46"/>
      <c r="H53" s="46"/>
      <c r="I53" s="14"/>
      <c r="J53" s="47"/>
      <c r="K53" s="48">
        <f t="shared" si="6"/>
        <v>0</v>
      </c>
      <c r="L53" s="49"/>
      <c r="M53" s="50">
        <f t="shared" si="7"/>
        <v>0</v>
      </c>
      <c r="N53" s="51">
        <f t="shared" si="8"/>
        <v>0</v>
      </c>
    </row>
    <row r="54" spans="1:14" ht="48.75" customHeight="1">
      <c r="A54" s="114" t="s">
        <v>214</v>
      </c>
      <c r="B54" s="115" t="s">
        <v>214</v>
      </c>
      <c r="C54" s="113" t="s">
        <v>33</v>
      </c>
      <c r="D54" s="261"/>
      <c r="E54" s="262"/>
      <c r="F54" s="15"/>
      <c r="G54" s="46"/>
      <c r="H54" s="46"/>
      <c r="I54" s="14"/>
      <c r="J54" s="47"/>
      <c r="K54" s="48">
        <f t="shared" si="6"/>
        <v>0</v>
      </c>
      <c r="L54" s="49"/>
      <c r="M54" s="50">
        <f t="shared" si="7"/>
        <v>0</v>
      </c>
      <c r="N54" s="51">
        <f t="shared" si="8"/>
        <v>0</v>
      </c>
    </row>
    <row r="55" spans="1:14" ht="58.5" customHeight="1">
      <c r="A55" s="114" t="s">
        <v>215</v>
      </c>
      <c r="B55" s="115" t="s">
        <v>215</v>
      </c>
      <c r="C55" s="113" t="s">
        <v>39</v>
      </c>
      <c r="D55" s="261"/>
      <c r="E55" s="262"/>
      <c r="F55" s="15"/>
      <c r="G55" s="46"/>
      <c r="H55" s="46"/>
      <c r="I55" s="14"/>
      <c r="J55" s="47"/>
      <c r="K55" s="48">
        <f t="shared" si="6"/>
        <v>0</v>
      </c>
      <c r="L55" s="49"/>
      <c r="M55" s="50">
        <f t="shared" si="7"/>
        <v>0</v>
      </c>
      <c r="N55" s="51">
        <f t="shared" si="8"/>
        <v>0</v>
      </c>
    </row>
    <row r="56" spans="1:14" ht="37.5" customHeight="1">
      <c r="A56" s="114" t="s">
        <v>216</v>
      </c>
      <c r="B56" s="115" t="s">
        <v>216</v>
      </c>
      <c r="C56" s="72"/>
      <c r="D56" s="261"/>
      <c r="E56" s="262"/>
      <c r="F56" s="15"/>
      <c r="G56" s="46"/>
      <c r="H56" s="46"/>
      <c r="I56" s="14"/>
      <c r="J56" s="47"/>
      <c r="K56" s="48">
        <f t="shared" si="6"/>
        <v>0</v>
      </c>
      <c r="L56" s="49"/>
      <c r="M56" s="50">
        <f t="shared" si="7"/>
        <v>0</v>
      </c>
      <c r="N56" s="51">
        <f t="shared" si="8"/>
        <v>0</v>
      </c>
    </row>
    <row r="57" spans="1:14" ht="48" customHeight="1">
      <c r="A57" s="112" t="s">
        <v>40</v>
      </c>
      <c r="B57" s="113" t="s">
        <v>35</v>
      </c>
      <c r="C57" s="72"/>
      <c r="D57" s="261"/>
      <c r="E57" s="262"/>
      <c r="F57" s="15"/>
      <c r="G57" s="46"/>
      <c r="H57" s="46"/>
      <c r="I57" s="14"/>
      <c r="J57" s="47"/>
      <c r="K57" s="48">
        <f t="shared" si="6"/>
        <v>0</v>
      </c>
      <c r="L57" s="49"/>
      <c r="M57" s="50">
        <f t="shared" si="7"/>
        <v>0</v>
      </c>
      <c r="N57" s="51">
        <f t="shared" si="8"/>
        <v>0</v>
      </c>
    </row>
    <row r="58" spans="1:14" ht="58.5" customHeight="1">
      <c r="A58" s="112" t="s">
        <v>41</v>
      </c>
      <c r="B58" s="113" t="s">
        <v>41</v>
      </c>
      <c r="C58" s="72"/>
      <c r="D58" s="261"/>
      <c r="E58" s="262"/>
      <c r="F58" s="15"/>
      <c r="G58" s="46"/>
      <c r="H58" s="46"/>
      <c r="I58" s="14"/>
      <c r="J58" s="47"/>
      <c r="K58" s="48">
        <f t="shared" si="6"/>
        <v>0</v>
      </c>
      <c r="L58" s="49"/>
      <c r="M58" s="50">
        <f t="shared" si="7"/>
        <v>0</v>
      </c>
      <c r="N58" s="51">
        <f t="shared" si="8"/>
        <v>0</v>
      </c>
    </row>
    <row r="59" spans="1:14" ht="60.75" customHeight="1">
      <c r="A59" s="112" t="s">
        <v>42</v>
      </c>
      <c r="B59" s="113" t="s">
        <v>42</v>
      </c>
      <c r="C59" s="72"/>
      <c r="D59" s="261"/>
      <c r="E59" s="262"/>
      <c r="F59" s="15"/>
      <c r="G59" s="46"/>
      <c r="H59" s="46"/>
      <c r="I59" s="14"/>
      <c r="J59" s="47"/>
      <c r="K59" s="48">
        <f t="shared" si="6"/>
        <v>0</v>
      </c>
      <c r="L59" s="49"/>
      <c r="M59" s="50">
        <f t="shared" si="7"/>
        <v>0</v>
      </c>
      <c r="N59" s="51">
        <f t="shared" si="8"/>
        <v>0</v>
      </c>
    </row>
    <row r="60" spans="1:14" ht="59.25" customHeight="1">
      <c r="A60" s="112" t="s">
        <v>37</v>
      </c>
      <c r="B60" s="113" t="s">
        <v>37</v>
      </c>
      <c r="C60" s="70"/>
      <c r="D60" s="261"/>
      <c r="E60" s="262"/>
      <c r="F60" s="15"/>
      <c r="G60" s="46"/>
      <c r="H60" s="46"/>
      <c r="I60" s="14"/>
      <c r="J60" s="47"/>
      <c r="K60" s="48">
        <f t="shared" si="6"/>
        <v>0</v>
      </c>
      <c r="L60" s="49"/>
      <c r="M60" s="50">
        <f t="shared" si="7"/>
        <v>0</v>
      </c>
      <c r="N60" s="51">
        <f t="shared" si="8"/>
        <v>0</v>
      </c>
    </row>
    <row r="61" spans="1:14" ht="51.75" customHeight="1">
      <c r="A61" s="112" t="s">
        <v>43</v>
      </c>
      <c r="B61" s="113" t="s">
        <v>43</v>
      </c>
      <c r="C61" s="67"/>
      <c r="D61" s="261"/>
      <c r="E61" s="262"/>
      <c r="F61" s="15"/>
      <c r="G61" s="46"/>
      <c r="H61" s="46"/>
      <c r="I61" s="14"/>
      <c r="J61" s="47"/>
      <c r="K61" s="48">
        <f t="shared" si="6"/>
        <v>0</v>
      </c>
      <c r="L61" s="49"/>
      <c r="M61" s="50">
        <f t="shared" si="7"/>
        <v>0</v>
      </c>
      <c r="N61" s="51">
        <f t="shared" si="8"/>
        <v>0</v>
      </c>
    </row>
    <row r="62" spans="1:14" ht="45.75" customHeight="1">
      <c r="A62" s="112" t="s">
        <v>44</v>
      </c>
      <c r="B62" s="113" t="s">
        <v>44</v>
      </c>
      <c r="C62" s="67"/>
      <c r="D62" s="261"/>
      <c r="E62" s="262"/>
      <c r="F62" s="15"/>
      <c r="G62" s="46"/>
      <c r="H62" s="46"/>
      <c r="I62" s="14"/>
      <c r="J62" s="47"/>
      <c r="K62" s="48">
        <f>SUM(0.01*G62*H62*J62)</f>
        <v>0</v>
      </c>
      <c r="L62" s="49"/>
      <c r="M62" s="50">
        <f>SUM(0.01*G62*L62*J62)</f>
        <v>0</v>
      </c>
      <c r="N62" s="51">
        <f>SUM(K62-M62)</f>
        <v>0</v>
      </c>
    </row>
    <row r="63" spans="1:14" ht="60" customHeight="1">
      <c r="A63" s="112" t="s">
        <v>45</v>
      </c>
      <c r="B63" s="113" t="s">
        <v>45</v>
      </c>
      <c r="C63" s="70"/>
      <c r="D63" s="261"/>
      <c r="E63" s="262"/>
      <c r="F63" s="15"/>
      <c r="G63" s="46"/>
      <c r="H63" s="46"/>
      <c r="I63" s="14"/>
      <c r="J63" s="47"/>
      <c r="K63" s="48">
        <f t="shared" si="6"/>
        <v>0</v>
      </c>
      <c r="L63" s="49"/>
      <c r="M63" s="50">
        <f t="shared" si="7"/>
        <v>0</v>
      </c>
      <c r="N63" s="51">
        <f t="shared" si="8"/>
        <v>0</v>
      </c>
    </row>
    <row r="64" spans="1:14" ht="48.75" customHeight="1">
      <c r="A64" s="112" t="s">
        <v>46</v>
      </c>
      <c r="B64" s="113" t="s">
        <v>46</v>
      </c>
      <c r="C64" s="70"/>
      <c r="D64" s="261"/>
      <c r="E64" s="262"/>
      <c r="F64" s="15"/>
      <c r="G64" s="46"/>
      <c r="H64" s="46"/>
      <c r="I64" s="14"/>
      <c r="J64" s="47"/>
      <c r="K64" s="48">
        <f t="shared" si="6"/>
        <v>0</v>
      </c>
      <c r="L64" s="49"/>
      <c r="M64" s="50">
        <f t="shared" si="7"/>
        <v>0</v>
      </c>
      <c r="N64" s="51">
        <f t="shared" si="8"/>
        <v>0</v>
      </c>
    </row>
    <row r="65" spans="1:14" ht="45" customHeight="1">
      <c r="A65" s="112" t="s">
        <v>47</v>
      </c>
      <c r="B65" s="113" t="s">
        <v>47</v>
      </c>
      <c r="C65" s="70"/>
      <c r="D65" s="261"/>
      <c r="E65" s="262"/>
      <c r="F65" s="15"/>
      <c r="G65" s="46"/>
      <c r="H65" s="46"/>
      <c r="I65" s="14"/>
      <c r="J65" s="47"/>
      <c r="K65" s="48">
        <f>SUM(0.01*G65*H65*J65)</f>
        <v>0</v>
      </c>
      <c r="L65" s="49"/>
      <c r="M65" s="50">
        <f>SUM(0.01*G65*L65*J65)</f>
        <v>0</v>
      </c>
      <c r="N65" s="51">
        <f>SUM(K65-M65)</f>
        <v>0</v>
      </c>
    </row>
    <row r="66" spans="1:14" ht="54" customHeight="1">
      <c r="A66" s="112" t="s">
        <v>48</v>
      </c>
      <c r="B66" s="113" t="s">
        <v>48</v>
      </c>
      <c r="C66" s="67"/>
      <c r="D66" s="261"/>
      <c r="E66" s="262"/>
      <c r="F66" s="15"/>
      <c r="G66" s="46"/>
      <c r="H66" s="46"/>
      <c r="I66" s="14"/>
      <c r="J66" s="47"/>
      <c r="K66" s="48">
        <f t="shared" si="6"/>
        <v>0</v>
      </c>
      <c r="L66" s="49"/>
      <c r="M66" s="50">
        <f t="shared" si="7"/>
        <v>0</v>
      </c>
      <c r="N66" s="51">
        <f t="shared" si="8"/>
        <v>0</v>
      </c>
    </row>
    <row r="67" spans="1:14" ht="61.5" customHeight="1">
      <c r="A67" s="121" t="s">
        <v>39</v>
      </c>
      <c r="B67" s="113" t="s">
        <v>39</v>
      </c>
      <c r="C67" s="70"/>
      <c r="D67" s="261"/>
      <c r="E67" s="262"/>
      <c r="F67" s="15"/>
      <c r="G67" s="46"/>
      <c r="H67" s="46"/>
      <c r="I67" s="14"/>
      <c r="J67" s="47"/>
      <c r="K67" s="48">
        <f t="shared" si="6"/>
        <v>0</v>
      </c>
      <c r="L67" s="49"/>
      <c r="M67" s="50">
        <f t="shared" si="7"/>
        <v>0</v>
      </c>
      <c r="N67" s="51">
        <f t="shared" si="8"/>
        <v>0</v>
      </c>
    </row>
    <row r="68" spans="1:14" ht="16.5" customHeight="1">
      <c r="A68" s="290" t="s">
        <v>194</v>
      </c>
      <c r="B68" s="291"/>
      <c r="C68" s="291"/>
      <c r="D68" s="291"/>
      <c r="E68" s="291"/>
      <c r="F68" s="291"/>
      <c r="G68" s="231">
        <f>SUM(SUM(G52:G67)/16)</f>
        <v>0</v>
      </c>
      <c r="H68" s="210">
        <f>SUM(H52:H67)</f>
        <v>0</v>
      </c>
      <c r="I68" s="211"/>
      <c r="J68" s="212">
        <f>SUM(J52:J67)</f>
        <v>0</v>
      </c>
      <c r="K68" s="213">
        <f>SUM(K52:K67)</f>
        <v>0</v>
      </c>
      <c r="L68" s="213">
        <f>SUM(L52:L67)</f>
        <v>0</v>
      </c>
      <c r="M68" s="213">
        <f>SUM(M52:M67)</f>
        <v>0</v>
      </c>
      <c r="N68" s="214">
        <f>SUM(N52:N67)</f>
        <v>0</v>
      </c>
    </row>
    <row r="69" spans="1:14" s="17" customFormat="1" ht="32.25" customHeight="1">
      <c r="A69" s="254" t="s">
        <v>5</v>
      </c>
      <c r="B69" s="255"/>
      <c r="C69" s="255"/>
      <c r="D69" s="255"/>
      <c r="E69" s="255"/>
      <c r="F69" s="255"/>
      <c r="G69" s="255"/>
      <c r="H69" s="255"/>
      <c r="I69" s="255"/>
      <c r="J69" s="255"/>
      <c r="K69" s="255"/>
      <c r="L69" s="255"/>
      <c r="M69" s="255"/>
      <c r="N69" s="256"/>
    </row>
    <row r="70" spans="1:14" ht="68.25" customHeight="1">
      <c r="A70" s="114" t="s">
        <v>217</v>
      </c>
      <c r="B70" s="113" t="s">
        <v>217</v>
      </c>
      <c r="C70" s="113" t="s">
        <v>49</v>
      </c>
      <c r="D70" s="264"/>
      <c r="E70" s="265"/>
      <c r="F70" s="16"/>
      <c r="G70" s="46"/>
      <c r="H70" s="46"/>
      <c r="I70" s="14"/>
      <c r="J70" s="47"/>
      <c r="K70" s="48">
        <f t="shared" ref="K70:K75" si="9">SUM(0.01*G70*H70*J70)</f>
        <v>0</v>
      </c>
      <c r="L70" s="49"/>
      <c r="M70" s="50">
        <f t="shared" ref="M70:M75" si="10">SUM(0.01*G70*L70*J70)</f>
        <v>0</v>
      </c>
      <c r="N70" s="51">
        <f t="shared" ref="N70:N75" si="11">SUM(K70-M70)</f>
        <v>0</v>
      </c>
    </row>
    <row r="71" spans="1:14" ht="36.75" customHeight="1">
      <c r="A71" s="114" t="s">
        <v>218</v>
      </c>
      <c r="B71" s="115" t="s">
        <v>218</v>
      </c>
      <c r="C71" s="74"/>
      <c r="D71" s="264"/>
      <c r="E71" s="266"/>
      <c r="F71" s="14"/>
      <c r="G71" s="46"/>
      <c r="H71" s="46"/>
      <c r="I71" s="14"/>
      <c r="J71" s="47"/>
      <c r="K71" s="48">
        <f t="shared" si="9"/>
        <v>0</v>
      </c>
      <c r="L71" s="49"/>
      <c r="M71" s="50">
        <f t="shared" si="10"/>
        <v>0</v>
      </c>
      <c r="N71" s="51">
        <f t="shared" si="11"/>
        <v>0</v>
      </c>
    </row>
    <row r="72" spans="1:14" ht="37.5" customHeight="1">
      <c r="A72" s="114" t="s">
        <v>219</v>
      </c>
      <c r="B72" s="115" t="s">
        <v>219</v>
      </c>
      <c r="C72" s="74"/>
      <c r="D72" s="264"/>
      <c r="E72" s="266"/>
      <c r="F72" s="14"/>
      <c r="G72" s="46"/>
      <c r="H72" s="46"/>
      <c r="I72" s="14"/>
      <c r="J72" s="47"/>
      <c r="K72" s="48">
        <f t="shared" si="9"/>
        <v>0</v>
      </c>
      <c r="L72" s="49"/>
      <c r="M72" s="50">
        <f t="shared" si="10"/>
        <v>0</v>
      </c>
      <c r="N72" s="51">
        <f t="shared" si="11"/>
        <v>0</v>
      </c>
    </row>
    <row r="73" spans="1:14" ht="69" customHeight="1">
      <c r="A73" s="112" t="s">
        <v>49</v>
      </c>
      <c r="B73" s="113" t="s">
        <v>49</v>
      </c>
      <c r="C73" s="71"/>
      <c r="D73" s="264"/>
      <c r="E73" s="266"/>
      <c r="F73" s="14"/>
      <c r="G73" s="46"/>
      <c r="H73" s="46"/>
      <c r="I73" s="14"/>
      <c r="J73" s="47"/>
      <c r="K73" s="48">
        <f t="shared" si="9"/>
        <v>0</v>
      </c>
      <c r="L73" s="49"/>
      <c r="M73" s="50">
        <f t="shared" si="10"/>
        <v>0</v>
      </c>
      <c r="N73" s="51">
        <f t="shared" si="11"/>
        <v>0</v>
      </c>
    </row>
    <row r="74" spans="1:14" ht="69.75" customHeight="1">
      <c r="A74" s="112" t="s">
        <v>50</v>
      </c>
      <c r="B74" s="113" t="s">
        <v>50</v>
      </c>
      <c r="C74" s="70"/>
      <c r="D74" s="264"/>
      <c r="E74" s="267"/>
      <c r="F74" s="14"/>
      <c r="G74" s="46"/>
      <c r="H74" s="46"/>
      <c r="I74" s="14"/>
      <c r="J74" s="47"/>
      <c r="K74" s="48">
        <f t="shared" si="9"/>
        <v>0</v>
      </c>
      <c r="L74" s="49"/>
      <c r="M74" s="50">
        <f t="shared" si="10"/>
        <v>0</v>
      </c>
      <c r="N74" s="51">
        <f t="shared" si="11"/>
        <v>0</v>
      </c>
    </row>
    <row r="75" spans="1:14" ht="59.25" customHeight="1">
      <c r="A75" s="112" t="s">
        <v>51</v>
      </c>
      <c r="B75" s="113" t="s">
        <v>51</v>
      </c>
      <c r="C75" s="70"/>
      <c r="D75" s="264"/>
      <c r="E75" s="268"/>
      <c r="F75" s="14"/>
      <c r="G75" s="46"/>
      <c r="H75" s="46"/>
      <c r="I75" s="14"/>
      <c r="J75" s="47"/>
      <c r="K75" s="48">
        <f t="shared" si="9"/>
        <v>0</v>
      </c>
      <c r="L75" s="49"/>
      <c r="M75" s="50">
        <f t="shared" si="10"/>
        <v>0</v>
      </c>
      <c r="N75" s="51">
        <f t="shared" si="11"/>
        <v>0</v>
      </c>
    </row>
    <row r="76" spans="1:14" ht="16.5" customHeight="1">
      <c r="A76" s="290" t="s">
        <v>195</v>
      </c>
      <c r="B76" s="291"/>
      <c r="C76" s="291"/>
      <c r="D76" s="291"/>
      <c r="E76" s="291"/>
      <c r="F76" s="291"/>
      <c r="G76" s="231">
        <f>SUM(SUM(G70:G75)/6)</f>
        <v>0</v>
      </c>
      <c r="H76" s="210">
        <f>SUM(H70:H75)</f>
        <v>0</v>
      </c>
      <c r="I76" s="211"/>
      <c r="J76" s="212">
        <f>SUM(J70:J75)</f>
        <v>0</v>
      </c>
      <c r="K76" s="213">
        <f>SUM(K70:K75)</f>
        <v>0</v>
      </c>
      <c r="L76" s="213">
        <f>SUM(L70:L75)</f>
        <v>0</v>
      </c>
      <c r="M76" s="213">
        <f>SUM(M70:M75)</f>
        <v>0</v>
      </c>
      <c r="N76" s="214">
        <f>SUM(N70:N75)</f>
        <v>0</v>
      </c>
    </row>
    <row r="77" spans="1:14" s="17" customFormat="1" ht="32.25" customHeight="1">
      <c r="A77" s="254" t="s">
        <v>145</v>
      </c>
      <c r="B77" s="255"/>
      <c r="C77" s="255"/>
      <c r="D77" s="255"/>
      <c r="E77" s="255"/>
      <c r="F77" s="255"/>
      <c r="G77" s="255"/>
      <c r="H77" s="255"/>
      <c r="I77" s="255"/>
      <c r="J77" s="255"/>
      <c r="K77" s="255"/>
      <c r="L77" s="255"/>
      <c r="M77" s="255"/>
      <c r="N77" s="256"/>
    </row>
    <row r="78" spans="1:14" ht="59.25" customHeight="1">
      <c r="A78" s="112" t="s">
        <v>220</v>
      </c>
      <c r="B78" s="113" t="s">
        <v>220</v>
      </c>
      <c r="C78" s="113" t="s">
        <v>52</v>
      </c>
      <c r="D78" s="261"/>
      <c r="E78" s="266"/>
      <c r="F78" s="14"/>
      <c r="G78" s="46"/>
      <c r="H78" s="46"/>
      <c r="I78" s="14"/>
      <c r="J78" s="47"/>
      <c r="K78" s="48">
        <f t="shared" ref="K78:K84" si="12">SUM(0.01*G78*H78*J78)</f>
        <v>0</v>
      </c>
      <c r="L78" s="49"/>
      <c r="M78" s="50">
        <f t="shared" ref="M78:M84" si="13">SUM(0.01*G78*L78*J78)</f>
        <v>0</v>
      </c>
      <c r="N78" s="51">
        <f t="shared" ref="N78:N84" si="14">SUM(K78-M78)</f>
        <v>0</v>
      </c>
    </row>
    <row r="79" spans="1:14" ht="39.75" customHeight="1">
      <c r="A79" s="112" t="s">
        <v>221</v>
      </c>
      <c r="B79" s="113" t="s">
        <v>221</v>
      </c>
      <c r="C79" s="67"/>
      <c r="D79" s="261"/>
      <c r="E79" s="266"/>
      <c r="F79" s="14"/>
      <c r="G79" s="46"/>
      <c r="H79" s="46"/>
      <c r="I79" s="14"/>
      <c r="J79" s="47"/>
      <c r="K79" s="48">
        <f t="shared" si="12"/>
        <v>0</v>
      </c>
      <c r="L79" s="49"/>
      <c r="M79" s="50">
        <f t="shared" si="13"/>
        <v>0</v>
      </c>
      <c r="N79" s="51">
        <f t="shared" si="14"/>
        <v>0</v>
      </c>
    </row>
    <row r="80" spans="1:14" ht="69.75" customHeight="1">
      <c r="A80" s="112" t="s">
        <v>53</v>
      </c>
      <c r="B80" s="113" t="s">
        <v>53</v>
      </c>
      <c r="C80" s="71"/>
      <c r="D80" s="261"/>
      <c r="E80" s="266"/>
      <c r="F80" s="14"/>
      <c r="G80" s="46"/>
      <c r="H80" s="46"/>
      <c r="I80" s="14"/>
      <c r="J80" s="47"/>
      <c r="K80" s="48">
        <f t="shared" si="12"/>
        <v>0</v>
      </c>
      <c r="L80" s="49"/>
      <c r="M80" s="50">
        <f t="shared" si="13"/>
        <v>0</v>
      </c>
      <c r="N80" s="51">
        <f t="shared" si="14"/>
        <v>0</v>
      </c>
    </row>
    <row r="81" spans="1:14" ht="60.75" customHeight="1">
      <c r="A81" s="112" t="s">
        <v>54</v>
      </c>
      <c r="B81" s="119" t="s">
        <v>54</v>
      </c>
      <c r="C81" s="67"/>
      <c r="D81" s="261"/>
      <c r="E81" s="266"/>
      <c r="F81" s="14"/>
      <c r="G81" s="46"/>
      <c r="H81" s="46"/>
      <c r="I81" s="14"/>
      <c r="J81" s="47"/>
      <c r="K81" s="48">
        <f>SUM(0.01*G81*H81*J81)</f>
        <v>0</v>
      </c>
      <c r="L81" s="49"/>
      <c r="M81" s="50">
        <f>SUM(0.01*G81*L81*J81)</f>
        <v>0</v>
      </c>
      <c r="N81" s="51">
        <f>SUM(K81-M81)</f>
        <v>0</v>
      </c>
    </row>
    <row r="82" spans="1:14" ht="60" customHeight="1">
      <c r="A82" s="112" t="s">
        <v>52</v>
      </c>
      <c r="B82" s="113" t="s">
        <v>52</v>
      </c>
      <c r="C82" s="70"/>
      <c r="D82" s="261"/>
      <c r="E82" s="266"/>
      <c r="F82" s="14"/>
      <c r="G82" s="46"/>
      <c r="H82" s="46"/>
      <c r="I82" s="14"/>
      <c r="J82" s="47"/>
      <c r="K82" s="48">
        <f t="shared" si="12"/>
        <v>0</v>
      </c>
      <c r="L82" s="49"/>
      <c r="M82" s="50">
        <f t="shared" si="13"/>
        <v>0</v>
      </c>
      <c r="N82" s="51">
        <f t="shared" si="14"/>
        <v>0</v>
      </c>
    </row>
    <row r="83" spans="1:14" ht="60" customHeight="1">
      <c r="A83" s="112" t="s">
        <v>55</v>
      </c>
      <c r="B83" s="113" t="s">
        <v>55</v>
      </c>
      <c r="C83" s="70"/>
      <c r="D83" s="261"/>
      <c r="E83" s="266"/>
      <c r="F83" s="14"/>
      <c r="G83" s="46"/>
      <c r="H83" s="46"/>
      <c r="I83" s="14"/>
      <c r="J83" s="47"/>
      <c r="K83" s="48">
        <f>SUM(0.01*G83*H83*J83)</f>
        <v>0</v>
      </c>
      <c r="L83" s="49"/>
      <c r="M83" s="50">
        <f>SUM(0.01*G83*L83*J83)</f>
        <v>0</v>
      </c>
      <c r="N83" s="51">
        <f>SUM(K83-M83)</f>
        <v>0</v>
      </c>
    </row>
    <row r="84" spans="1:14" ht="37.5" customHeight="1">
      <c r="A84" s="112" t="s">
        <v>146</v>
      </c>
      <c r="B84" s="113" t="s">
        <v>146</v>
      </c>
      <c r="C84" s="70"/>
      <c r="D84" s="261"/>
      <c r="E84" s="266"/>
      <c r="F84" s="14"/>
      <c r="G84" s="46"/>
      <c r="H84" s="46"/>
      <c r="I84" s="14"/>
      <c r="J84" s="47"/>
      <c r="K84" s="48">
        <f t="shared" si="12"/>
        <v>0</v>
      </c>
      <c r="L84" s="49"/>
      <c r="M84" s="50">
        <f t="shared" si="13"/>
        <v>0</v>
      </c>
      <c r="N84" s="51">
        <f t="shared" si="14"/>
        <v>0</v>
      </c>
    </row>
    <row r="85" spans="1:14" ht="16.5" customHeight="1">
      <c r="A85" s="290" t="s">
        <v>196</v>
      </c>
      <c r="B85" s="291"/>
      <c r="C85" s="291"/>
      <c r="D85" s="291"/>
      <c r="E85" s="291"/>
      <c r="F85" s="291"/>
      <c r="G85" s="231">
        <f>SUM(SUM(G78:G84)/7)</f>
        <v>0</v>
      </c>
      <c r="H85" s="210">
        <f>SUM(H78:H84)</f>
        <v>0</v>
      </c>
      <c r="I85" s="211"/>
      <c r="J85" s="212">
        <f>SUM(J78:J84)</f>
        <v>0</v>
      </c>
      <c r="K85" s="213">
        <f>SUM(K78:K84)</f>
        <v>0</v>
      </c>
      <c r="L85" s="213">
        <f>SUM(L78:L84)</f>
        <v>0</v>
      </c>
      <c r="M85" s="213">
        <f>SUM(M78:M84)</f>
        <v>0</v>
      </c>
      <c r="N85" s="214">
        <f>SUM(N78:N84)</f>
        <v>0</v>
      </c>
    </row>
    <row r="86" spans="1:14" s="17" customFormat="1" ht="32.25" customHeight="1">
      <c r="A86" s="254" t="s">
        <v>147</v>
      </c>
      <c r="B86" s="255"/>
      <c r="C86" s="255"/>
      <c r="D86" s="255"/>
      <c r="E86" s="255"/>
      <c r="F86" s="255"/>
      <c r="G86" s="255"/>
      <c r="H86" s="255"/>
      <c r="I86" s="255"/>
      <c r="J86" s="255"/>
      <c r="K86" s="255"/>
      <c r="L86" s="255"/>
      <c r="M86" s="255"/>
      <c r="N86" s="256"/>
    </row>
    <row r="87" spans="1:14" s="5" customFormat="1" ht="59.25" customHeight="1">
      <c r="A87" s="112" t="s">
        <v>75</v>
      </c>
      <c r="B87" s="113" t="s">
        <v>75</v>
      </c>
      <c r="C87" s="113" t="s">
        <v>76</v>
      </c>
      <c r="D87" s="260"/>
      <c r="E87" s="262"/>
      <c r="F87" s="15"/>
      <c r="G87" s="46"/>
      <c r="H87" s="46"/>
      <c r="I87" s="14"/>
      <c r="J87" s="47"/>
      <c r="K87" s="48">
        <f>SUM(0.01*G87*H87*J87)</f>
        <v>0</v>
      </c>
      <c r="L87" s="49"/>
      <c r="M87" s="50">
        <f>SUM(0.01*G87*L87*J87)</f>
        <v>0</v>
      </c>
      <c r="N87" s="51">
        <f>SUM(K87-M87)</f>
        <v>0</v>
      </c>
    </row>
    <row r="88" spans="1:14" s="5" customFormat="1" ht="57" customHeight="1">
      <c r="A88" s="112" t="s">
        <v>72</v>
      </c>
      <c r="B88" s="113" t="s">
        <v>72</v>
      </c>
      <c r="C88" s="113" t="s">
        <v>68</v>
      </c>
      <c r="D88" s="261"/>
      <c r="E88" s="262"/>
      <c r="F88" s="15"/>
      <c r="G88" s="46"/>
      <c r="H88" s="46"/>
      <c r="I88" s="14"/>
      <c r="J88" s="47"/>
      <c r="K88" s="48">
        <f t="shared" ref="K88:K97" si="15">SUM(0.01*G88*H88*J88)</f>
        <v>0</v>
      </c>
      <c r="L88" s="49"/>
      <c r="M88" s="50">
        <f t="shared" ref="M88:M97" si="16">SUM(0.01*G88*L88*J88)</f>
        <v>0</v>
      </c>
      <c r="N88" s="51">
        <f t="shared" ref="N88:N97" si="17">SUM(K88-M88)</f>
        <v>0</v>
      </c>
    </row>
    <row r="89" spans="1:14" s="5" customFormat="1" ht="44.25" customHeight="1">
      <c r="A89" s="112" t="s">
        <v>73</v>
      </c>
      <c r="B89" s="113" t="s">
        <v>73</v>
      </c>
      <c r="C89" s="113" t="s">
        <v>63</v>
      </c>
      <c r="D89" s="261"/>
      <c r="E89" s="262"/>
      <c r="F89" s="15"/>
      <c r="G89" s="46"/>
      <c r="H89" s="46"/>
      <c r="I89" s="14"/>
      <c r="J89" s="47"/>
      <c r="K89" s="48">
        <f t="shared" si="15"/>
        <v>0</v>
      </c>
      <c r="L89" s="49"/>
      <c r="M89" s="50">
        <f t="shared" si="16"/>
        <v>0</v>
      </c>
      <c r="N89" s="51">
        <f t="shared" si="17"/>
        <v>0</v>
      </c>
    </row>
    <row r="90" spans="1:14" s="5" customFormat="1" ht="79.5" customHeight="1">
      <c r="A90" s="112" t="s">
        <v>74</v>
      </c>
      <c r="B90" s="113" t="s">
        <v>74</v>
      </c>
      <c r="C90" s="113" t="s">
        <v>65</v>
      </c>
      <c r="D90" s="261"/>
      <c r="E90" s="262"/>
      <c r="F90" s="15"/>
      <c r="G90" s="46"/>
      <c r="H90" s="46"/>
      <c r="I90" s="14"/>
      <c r="J90" s="47"/>
      <c r="K90" s="48">
        <f t="shared" si="15"/>
        <v>0</v>
      </c>
      <c r="L90" s="49"/>
      <c r="M90" s="50">
        <f t="shared" si="16"/>
        <v>0</v>
      </c>
      <c r="N90" s="51">
        <f t="shared" si="17"/>
        <v>0</v>
      </c>
    </row>
    <row r="91" spans="1:14" s="5" customFormat="1" ht="47.25" customHeight="1">
      <c r="A91" s="112" t="s">
        <v>69</v>
      </c>
      <c r="B91" s="113" t="s">
        <v>69</v>
      </c>
      <c r="C91" s="70"/>
      <c r="D91" s="261"/>
      <c r="E91" s="262"/>
      <c r="F91" s="15"/>
      <c r="G91" s="46"/>
      <c r="H91" s="46"/>
      <c r="I91" s="14"/>
      <c r="J91" s="47"/>
      <c r="K91" s="48">
        <f t="shared" si="15"/>
        <v>0</v>
      </c>
      <c r="L91" s="49"/>
      <c r="M91" s="50">
        <f t="shared" si="16"/>
        <v>0</v>
      </c>
      <c r="N91" s="51">
        <f t="shared" si="17"/>
        <v>0</v>
      </c>
    </row>
    <row r="92" spans="1:14" s="5" customFormat="1" ht="53.25" customHeight="1">
      <c r="A92" s="112" t="s">
        <v>70</v>
      </c>
      <c r="B92" s="113" t="s">
        <v>70</v>
      </c>
      <c r="C92" s="70"/>
      <c r="D92" s="261"/>
      <c r="E92" s="262"/>
      <c r="F92" s="15"/>
      <c r="G92" s="46"/>
      <c r="H92" s="46"/>
      <c r="I92" s="14"/>
      <c r="J92" s="47"/>
      <c r="K92" s="48">
        <f t="shared" si="15"/>
        <v>0</v>
      </c>
      <c r="L92" s="49"/>
      <c r="M92" s="50">
        <f t="shared" si="16"/>
        <v>0</v>
      </c>
      <c r="N92" s="51">
        <f t="shared" si="17"/>
        <v>0</v>
      </c>
    </row>
    <row r="93" spans="1:14" s="5" customFormat="1" ht="46.5" customHeight="1">
      <c r="A93" s="112" t="s">
        <v>71</v>
      </c>
      <c r="B93" s="113" t="s">
        <v>71</v>
      </c>
      <c r="C93" s="70"/>
      <c r="D93" s="261"/>
      <c r="E93" s="262"/>
      <c r="F93" s="15"/>
      <c r="G93" s="46"/>
      <c r="H93" s="46"/>
      <c r="I93" s="14"/>
      <c r="J93" s="47"/>
      <c r="K93" s="48">
        <f t="shared" si="15"/>
        <v>0</v>
      </c>
      <c r="L93" s="49"/>
      <c r="M93" s="50">
        <f t="shared" si="16"/>
        <v>0</v>
      </c>
      <c r="N93" s="51">
        <f t="shared" si="17"/>
        <v>0</v>
      </c>
    </row>
    <row r="94" spans="1:14" s="5" customFormat="1" ht="54.75" customHeight="1">
      <c r="A94" s="112" t="s">
        <v>66</v>
      </c>
      <c r="B94" s="113" t="s">
        <v>66</v>
      </c>
      <c r="C94" s="70"/>
      <c r="D94" s="261"/>
      <c r="E94" s="262"/>
      <c r="F94" s="15"/>
      <c r="G94" s="46"/>
      <c r="H94" s="46"/>
      <c r="I94" s="14"/>
      <c r="J94" s="47"/>
      <c r="K94" s="48">
        <f t="shared" si="15"/>
        <v>0</v>
      </c>
      <c r="L94" s="49"/>
      <c r="M94" s="50">
        <f t="shared" si="16"/>
        <v>0</v>
      </c>
      <c r="N94" s="51">
        <f t="shared" si="17"/>
        <v>0</v>
      </c>
    </row>
    <row r="95" spans="1:14" s="5" customFormat="1" ht="63" customHeight="1">
      <c r="A95" s="112" t="s">
        <v>67</v>
      </c>
      <c r="B95" s="113" t="s">
        <v>67</v>
      </c>
      <c r="C95" s="70"/>
      <c r="D95" s="261"/>
      <c r="E95" s="262"/>
      <c r="F95" s="15"/>
      <c r="G95" s="46"/>
      <c r="H95" s="46"/>
      <c r="I95" s="14"/>
      <c r="J95" s="47"/>
      <c r="K95" s="48">
        <f t="shared" si="15"/>
        <v>0</v>
      </c>
      <c r="L95" s="49"/>
      <c r="M95" s="50">
        <f t="shared" si="16"/>
        <v>0</v>
      </c>
      <c r="N95" s="51">
        <f t="shared" si="17"/>
        <v>0</v>
      </c>
    </row>
    <row r="96" spans="1:14" s="5" customFormat="1" ht="51" customHeight="1">
      <c r="A96" s="112" t="s">
        <v>68</v>
      </c>
      <c r="B96" s="113" t="s">
        <v>68</v>
      </c>
      <c r="C96" s="70"/>
      <c r="D96" s="261"/>
      <c r="E96" s="262"/>
      <c r="F96" s="15"/>
      <c r="G96" s="46"/>
      <c r="H96" s="46"/>
      <c r="I96" s="14"/>
      <c r="J96" s="47"/>
      <c r="K96" s="48">
        <f t="shared" si="15"/>
        <v>0</v>
      </c>
      <c r="L96" s="49"/>
      <c r="M96" s="50">
        <f t="shared" si="16"/>
        <v>0</v>
      </c>
      <c r="N96" s="51">
        <f t="shared" si="17"/>
        <v>0</v>
      </c>
    </row>
    <row r="97" spans="1:14" s="5" customFormat="1" ht="54" customHeight="1">
      <c r="A97" s="112" t="s">
        <v>63</v>
      </c>
      <c r="B97" s="113" t="s">
        <v>63</v>
      </c>
      <c r="C97" s="70"/>
      <c r="D97" s="261"/>
      <c r="E97" s="262"/>
      <c r="F97" s="15"/>
      <c r="G97" s="46"/>
      <c r="H97" s="46"/>
      <c r="I97" s="14"/>
      <c r="J97" s="47"/>
      <c r="K97" s="48">
        <f t="shared" si="15"/>
        <v>0</v>
      </c>
      <c r="L97" s="49"/>
      <c r="M97" s="50">
        <f t="shared" si="16"/>
        <v>0</v>
      </c>
      <c r="N97" s="51">
        <f t="shared" si="17"/>
        <v>0</v>
      </c>
    </row>
    <row r="98" spans="1:14" s="5" customFormat="1" ht="60.75" customHeight="1">
      <c r="A98" s="112" t="s">
        <v>64</v>
      </c>
      <c r="B98" s="113" t="s">
        <v>64</v>
      </c>
      <c r="C98" s="70"/>
      <c r="D98" s="261"/>
      <c r="E98" s="262"/>
      <c r="F98" s="15"/>
      <c r="G98" s="46"/>
      <c r="H98" s="46"/>
      <c r="I98" s="14"/>
      <c r="J98" s="47"/>
      <c r="K98" s="48">
        <f>SUM(0.01*G98*H98*J98)</f>
        <v>0</v>
      </c>
      <c r="L98" s="49"/>
      <c r="M98" s="50">
        <f>SUM(0.01*G98*L98*J98)</f>
        <v>0</v>
      </c>
      <c r="N98" s="51">
        <f>SUM(K98-M98)</f>
        <v>0</v>
      </c>
    </row>
    <row r="99" spans="1:14" ht="84" customHeight="1">
      <c r="A99" s="112" t="s">
        <v>65</v>
      </c>
      <c r="B99" s="113" t="s">
        <v>65</v>
      </c>
      <c r="C99" s="70"/>
      <c r="D99" s="261"/>
      <c r="E99" s="262"/>
      <c r="F99" s="15"/>
      <c r="G99" s="46"/>
      <c r="H99" s="46"/>
      <c r="I99" s="14"/>
      <c r="J99" s="47"/>
      <c r="K99" s="48">
        <f>SUM(0.01*G99*H99*J99)</f>
        <v>0</v>
      </c>
      <c r="L99" s="49"/>
      <c r="M99" s="50">
        <f>SUM(0.01*G99*L99*J99)</f>
        <v>0</v>
      </c>
      <c r="N99" s="51">
        <f>SUM(K99-M99)</f>
        <v>0</v>
      </c>
    </row>
    <row r="100" spans="1:14" ht="16.5" customHeight="1">
      <c r="A100" s="290" t="s">
        <v>197</v>
      </c>
      <c r="B100" s="291"/>
      <c r="C100" s="291"/>
      <c r="D100" s="291"/>
      <c r="E100" s="291"/>
      <c r="F100" s="291"/>
      <c r="G100" s="231">
        <f>SUM(SUM(G87:G99)/13)</f>
        <v>0</v>
      </c>
      <c r="H100" s="210">
        <f>SUM(H87:H99)</f>
        <v>0</v>
      </c>
      <c r="I100" s="211"/>
      <c r="J100" s="212">
        <f>SUM(J87:J99)</f>
        <v>0</v>
      </c>
      <c r="K100" s="213">
        <f>SUM(K87:K99)</f>
        <v>0</v>
      </c>
      <c r="L100" s="213">
        <f>SUM(L87:L99)</f>
        <v>0</v>
      </c>
      <c r="M100" s="213">
        <f>SUM(M87:M99)</f>
        <v>0</v>
      </c>
      <c r="N100" s="214">
        <f>SUM(N87:N99)</f>
        <v>0</v>
      </c>
    </row>
    <row r="101" spans="1:14" s="17" customFormat="1" ht="32.25" customHeight="1">
      <c r="A101" s="254" t="s">
        <v>109</v>
      </c>
      <c r="B101" s="255"/>
      <c r="C101" s="255"/>
      <c r="D101" s="255"/>
      <c r="E101" s="255"/>
      <c r="F101" s="255"/>
      <c r="G101" s="255"/>
      <c r="H101" s="255"/>
      <c r="I101" s="255"/>
      <c r="J101" s="255"/>
      <c r="K101" s="255"/>
      <c r="L101" s="255"/>
      <c r="M101" s="255"/>
      <c r="N101" s="256"/>
    </row>
    <row r="102" spans="1:14" ht="74.25" customHeight="1">
      <c r="A102" s="112" t="s">
        <v>60</v>
      </c>
      <c r="B102" s="113" t="s">
        <v>60</v>
      </c>
      <c r="C102" s="113" t="s">
        <v>60</v>
      </c>
      <c r="D102" s="261"/>
      <c r="E102" s="262"/>
      <c r="F102" s="15"/>
      <c r="G102" s="46"/>
      <c r="H102" s="46"/>
      <c r="I102" s="14"/>
      <c r="J102" s="47"/>
      <c r="K102" s="48">
        <f t="shared" ref="K102:K107" si="18">SUM(0.01*G102*H102*J102)</f>
        <v>0</v>
      </c>
      <c r="L102" s="49"/>
      <c r="M102" s="50">
        <f t="shared" ref="M102:M107" si="19">SUM(0.01*G102*L102*J102)</f>
        <v>0</v>
      </c>
      <c r="N102" s="51">
        <f t="shared" ref="N102:N107" si="20">SUM(K102-M102)</f>
        <v>0</v>
      </c>
    </row>
    <row r="103" spans="1:14" ht="70.5" customHeight="1">
      <c r="A103" s="112" t="s">
        <v>61</v>
      </c>
      <c r="B103" s="119" t="s">
        <v>62</v>
      </c>
      <c r="C103" s="113" t="s">
        <v>62</v>
      </c>
      <c r="D103" s="261"/>
      <c r="E103" s="262"/>
      <c r="F103" s="15"/>
      <c r="G103" s="46"/>
      <c r="H103" s="46"/>
      <c r="I103" s="14"/>
      <c r="J103" s="47"/>
      <c r="K103" s="48">
        <f>SUM(0.01*G103*H103*J103)</f>
        <v>0</v>
      </c>
      <c r="L103" s="49"/>
      <c r="M103" s="50">
        <f>SUM(0.01*G103*L103*J103)</f>
        <v>0</v>
      </c>
      <c r="N103" s="51">
        <f>SUM(K103-M103)</f>
        <v>0</v>
      </c>
    </row>
    <row r="104" spans="1:14" ht="95.25" customHeight="1">
      <c r="A104" s="112" t="s">
        <v>57</v>
      </c>
      <c r="B104" s="113" t="s">
        <v>57</v>
      </c>
      <c r="C104" s="113" t="s">
        <v>57</v>
      </c>
      <c r="D104" s="261"/>
      <c r="E104" s="262"/>
      <c r="F104" s="15"/>
      <c r="G104" s="46"/>
      <c r="H104" s="46"/>
      <c r="I104" s="14"/>
      <c r="J104" s="47"/>
      <c r="K104" s="48">
        <f t="shared" si="18"/>
        <v>0</v>
      </c>
      <c r="L104" s="49"/>
      <c r="M104" s="50">
        <f t="shared" si="19"/>
        <v>0</v>
      </c>
      <c r="N104" s="51">
        <f t="shared" si="20"/>
        <v>0</v>
      </c>
    </row>
    <row r="105" spans="1:14" ht="90.75" customHeight="1">
      <c r="A105" s="112" t="s">
        <v>58</v>
      </c>
      <c r="B105" s="113" t="s">
        <v>58</v>
      </c>
      <c r="C105" s="113" t="s">
        <v>58</v>
      </c>
      <c r="D105" s="261"/>
      <c r="E105" s="262"/>
      <c r="F105" s="15"/>
      <c r="G105" s="46"/>
      <c r="H105" s="46"/>
      <c r="I105" s="14"/>
      <c r="J105" s="47"/>
      <c r="K105" s="48">
        <f t="shared" si="18"/>
        <v>0</v>
      </c>
      <c r="L105" s="49"/>
      <c r="M105" s="50">
        <f t="shared" si="19"/>
        <v>0</v>
      </c>
      <c r="N105" s="51">
        <f t="shared" si="20"/>
        <v>0</v>
      </c>
    </row>
    <row r="106" spans="1:14" ht="168.75" customHeight="1">
      <c r="A106" s="112" t="s">
        <v>59</v>
      </c>
      <c r="B106" s="113" t="s">
        <v>59</v>
      </c>
      <c r="C106" s="113" t="s">
        <v>59</v>
      </c>
      <c r="D106" s="261"/>
      <c r="E106" s="262"/>
      <c r="F106" s="15"/>
      <c r="G106" s="46"/>
      <c r="H106" s="46"/>
      <c r="I106" s="14"/>
      <c r="J106" s="47"/>
      <c r="K106" s="48">
        <f t="shared" si="18"/>
        <v>0</v>
      </c>
      <c r="L106" s="49"/>
      <c r="M106" s="50">
        <f t="shared" si="19"/>
        <v>0</v>
      </c>
      <c r="N106" s="51">
        <f t="shared" si="20"/>
        <v>0</v>
      </c>
    </row>
    <row r="107" spans="1:14" ht="189.75" customHeight="1">
      <c r="A107" s="112" t="s">
        <v>56</v>
      </c>
      <c r="B107" s="113" t="s">
        <v>56</v>
      </c>
      <c r="C107" s="113" t="s">
        <v>56</v>
      </c>
      <c r="D107" s="261"/>
      <c r="E107" s="262"/>
      <c r="F107" s="15"/>
      <c r="G107" s="46"/>
      <c r="H107" s="46"/>
      <c r="I107" s="14"/>
      <c r="J107" s="47"/>
      <c r="K107" s="48">
        <f t="shared" si="18"/>
        <v>0</v>
      </c>
      <c r="L107" s="49"/>
      <c r="M107" s="50">
        <f t="shared" si="19"/>
        <v>0</v>
      </c>
      <c r="N107" s="51">
        <f t="shared" si="20"/>
        <v>0</v>
      </c>
    </row>
    <row r="108" spans="1:14" ht="16.5" customHeight="1">
      <c r="A108" s="290" t="s">
        <v>198</v>
      </c>
      <c r="B108" s="291"/>
      <c r="C108" s="291"/>
      <c r="D108" s="291"/>
      <c r="E108" s="291"/>
      <c r="F108" s="291"/>
      <c r="G108" s="211">
        <f>SUM(SUM(G102:G107)/6)</f>
        <v>0</v>
      </c>
      <c r="H108" s="210">
        <f>SUM(H102:H107)</f>
        <v>0</v>
      </c>
      <c r="I108" s="211"/>
      <c r="J108" s="212">
        <f>SUM(J102:J107)</f>
        <v>0</v>
      </c>
      <c r="K108" s="213">
        <f>SUM(K102:K107)</f>
        <v>0</v>
      </c>
      <c r="L108" s="213">
        <f>SUM(L102:L107)</f>
        <v>0</v>
      </c>
      <c r="M108" s="213">
        <f>SUM(M102:M107)</f>
        <v>0</v>
      </c>
      <c r="N108" s="214">
        <f>SUM(N102:N107)</f>
        <v>0</v>
      </c>
    </row>
    <row r="109" spans="1:14" s="17" customFormat="1" ht="32.25" customHeight="1">
      <c r="A109" s="254" t="s">
        <v>110</v>
      </c>
      <c r="B109" s="255"/>
      <c r="C109" s="255"/>
      <c r="D109" s="255"/>
      <c r="E109" s="255"/>
      <c r="F109" s="255"/>
      <c r="G109" s="255"/>
      <c r="H109" s="255"/>
      <c r="I109" s="255"/>
      <c r="J109" s="255"/>
      <c r="K109" s="255"/>
      <c r="L109" s="255"/>
      <c r="M109" s="255"/>
      <c r="N109" s="256"/>
    </row>
    <row r="110" spans="1:14" s="5" customFormat="1" ht="59.25" customHeight="1">
      <c r="A110" s="125" t="s">
        <v>77</v>
      </c>
      <c r="B110" s="113" t="s">
        <v>77</v>
      </c>
      <c r="C110" s="113" t="s">
        <v>78</v>
      </c>
      <c r="D110" s="126"/>
      <c r="E110" s="16"/>
      <c r="F110" s="15"/>
      <c r="G110" s="46"/>
      <c r="H110" s="46"/>
      <c r="I110" s="14"/>
      <c r="J110" s="47"/>
      <c r="K110" s="48">
        <f>SUM(0.01*G110*H110*J110)</f>
        <v>0</v>
      </c>
      <c r="L110" s="49"/>
      <c r="M110" s="50">
        <f>SUM(0.01*G110*L110*J110)</f>
        <v>0</v>
      </c>
      <c r="N110" s="51">
        <f>SUM(K110-M110)</f>
        <v>0</v>
      </c>
    </row>
    <row r="111" spans="1:14" s="5" customFormat="1" ht="50.25" customHeight="1">
      <c r="A111" s="125" t="s">
        <v>79</v>
      </c>
      <c r="B111" s="113" t="s">
        <v>79</v>
      </c>
      <c r="C111" s="113" t="s">
        <v>79</v>
      </c>
      <c r="D111" s="126"/>
      <c r="E111" s="16"/>
      <c r="F111" s="15"/>
      <c r="G111" s="46"/>
      <c r="H111" s="46"/>
      <c r="I111" s="14"/>
      <c r="J111" s="47"/>
      <c r="K111" s="48">
        <f>SUM(0.01*G111*H111*J111)</f>
        <v>0</v>
      </c>
      <c r="L111" s="49"/>
      <c r="M111" s="50">
        <f>SUM(0.01*G111*L111*J111)</f>
        <v>0</v>
      </c>
      <c r="N111" s="51">
        <f>SUM(K111-M111)</f>
        <v>0</v>
      </c>
    </row>
    <row r="112" spans="1:14" s="5" customFormat="1" ht="50.25" customHeight="1">
      <c r="A112" s="113" t="s">
        <v>187</v>
      </c>
      <c r="B112" s="113" t="s">
        <v>187</v>
      </c>
      <c r="C112" s="113" t="s">
        <v>187</v>
      </c>
      <c r="D112" s="126"/>
      <c r="E112" s="16"/>
      <c r="F112" s="16"/>
      <c r="G112" s="158"/>
      <c r="H112" s="158"/>
      <c r="I112" s="16"/>
      <c r="J112" s="128"/>
      <c r="K112" s="48">
        <f>SUM(0.01*G112*H112*J112)</f>
        <v>0</v>
      </c>
      <c r="L112" s="49"/>
      <c r="M112" s="50">
        <f>SUM(0.01*G112*L112*J112)</f>
        <v>0</v>
      </c>
      <c r="N112" s="51">
        <f>SUM(K112-M112)</f>
        <v>0</v>
      </c>
    </row>
    <row r="113" spans="1:15" s="5" customFormat="1" ht="16.5" customHeight="1">
      <c r="A113" s="290" t="s">
        <v>199</v>
      </c>
      <c r="B113" s="291"/>
      <c r="C113" s="291"/>
      <c r="D113" s="291"/>
      <c r="E113" s="291"/>
      <c r="F113" s="291"/>
      <c r="G113" s="231">
        <f>SUM(SUM(G110:G112)/3)</f>
        <v>0</v>
      </c>
      <c r="H113" s="210">
        <f>SUM(H110:H112)</f>
        <v>0</v>
      </c>
      <c r="I113" s="211"/>
      <c r="J113" s="212">
        <f>SUM(J110:J112)</f>
        <v>0</v>
      </c>
      <c r="K113" s="213">
        <f>SUM(K110:K112)</f>
        <v>0</v>
      </c>
      <c r="L113" s="213">
        <f>SUM(L110:L112)</f>
        <v>0</v>
      </c>
      <c r="M113" s="213">
        <f>SUM(M110:M112)</f>
        <v>0</v>
      </c>
      <c r="N113" s="214">
        <f>SUM(N110:N112)</f>
        <v>0</v>
      </c>
    </row>
    <row r="114" spans="1:15" s="5" customFormat="1" ht="32.25" customHeight="1">
      <c r="A114" s="251" t="s">
        <v>189</v>
      </c>
      <c r="B114" s="252"/>
      <c r="C114" s="252"/>
      <c r="D114" s="252"/>
      <c r="E114" s="252"/>
      <c r="F114" s="252"/>
      <c r="G114" s="252"/>
      <c r="H114" s="252"/>
      <c r="I114" s="252"/>
      <c r="J114" s="252"/>
      <c r="K114" s="252"/>
      <c r="L114" s="252"/>
      <c r="M114" s="252"/>
      <c r="N114" s="253"/>
    </row>
    <row r="115" spans="1:15" s="5" customFormat="1" ht="125.25" customHeight="1">
      <c r="A115" s="113" t="s">
        <v>188</v>
      </c>
      <c r="B115" s="113" t="s">
        <v>188</v>
      </c>
      <c r="C115" s="113" t="s">
        <v>188</v>
      </c>
      <c r="D115" s="207"/>
      <c r="E115" s="208"/>
      <c r="F115" s="14" t="s">
        <v>186</v>
      </c>
      <c r="G115" s="46"/>
      <c r="H115" s="46"/>
      <c r="I115" s="14"/>
      <c r="J115" s="47"/>
      <c r="K115" s="48">
        <f>SUM(0.01*G115*H115*J115)</f>
        <v>0</v>
      </c>
      <c r="L115" s="49"/>
      <c r="M115" s="50">
        <f>SUM(0.01*G115*L115*J115)</f>
        <v>0</v>
      </c>
      <c r="N115" s="51">
        <f>SUM(K115-M115)</f>
        <v>0</v>
      </c>
    </row>
    <row r="116" spans="1:15" ht="15">
      <c r="A116" s="290" t="s">
        <v>200</v>
      </c>
      <c r="B116" s="291"/>
      <c r="C116" s="291"/>
      <c r="D116" s="291"/>
      <c r="E116" s="291"/>
      <c r="F116" s="291"/>
      <c r="G116" s="232">
        <f>SUM(G115:G115)</f>
        <v>0</v>
      </c>
      <c r="H116" s="210">
        <f>SUM(H115:H115)</f>
        <v>0</v>
      </c>
      <c r="I116" s="211"/>
      <c r="J116" s="212">
        <f>SUM(J115:J115)</f>
        <v>0</v>
      </c>
      <c r="K116" s="213">
        <f>SUM(K115:K115)</f>
        <v>0</v>
      </c>
      <c r="L116" s="213">
        <f>SUM(L115:L115)</f>
        <v>0</v>
      </c>
      <c r="M116" s="213">
        <f>SUM(M115:M115)</f>
        <v>0</v>
      </c>
      <c r="N116" s="214">
        <f>SUM(N115:N115)</f>
        <v>0</v>
      </c>
    </row>
    <row r="117" spans="1:15" ht="28.5" customHeight="1" thickBot="1">
      <c r="A117" s="4"/>
      <c r="B117" s="4"/>
      <c r="C117" s="4"/>
      <c r="D117" s="12"/>
      <c r="E117" s="8"/>
      <c r="F117" s="257" t="s">
        <v>132</v>
      </c>
      <c r="G117" s="258"/>
      <c r="H117" s="258"/>
      <c r="I117" s="259"/>
      <c r="J117" s="244"/>
      <c r="K117" s="240">
        <f>SUM(K10+K16+K29+K36+K50+K68+K76+K85+K100+K108+K113+K116)</f>
        <v>0</v>
      </c>
      <c r="L117" s="240"/>
      <c r="M117" s="240">
        <f>SUM(M10+M16+M29+M36+M50+M68+M76+M85+M100+M108+M113+M116)</f>
        <v>0</v>
      </c>
      <c r="N117" s="245">
        <f>SUM(N10+N16+N29+N36+N50+N68+N76+N85+N100+N108+N113+N116)</f>
        <v>0</v>
      </c>
    </row>
    <row r="118" spans="1:15" ht="37.5" customHeight="1">
      <c r="A118" s="4"/>
      <c r="B118" s="4"/>
      <c r="C118" s="4"/>
      <c r="D118" s="12"/>
      <c r="E118" s="8"/>
      <c r="F118" s="8"/>
      <c r="G118" s="8"/>
      <c r="H118" s="8"/>
      <c r="I118" s="8"/>
      <c r="J118" s="199" t="s">
        <v>134</v>
      </c>
      <c r="K118" s="200" t="s">
        <v>112</v>
      </c>
      <c r="L118" s="200" t="s">
        <v>113</v>
      </c>
      <c r="M118" s="200" t="s">
        <v>114</v>
      </c>
      <c r="N118" s="200" t="s">
        <v>133</v>
      </c>
      <c r="O118" s="201" t="s">
        <v>135</v>
      </c>
    </row>
    <row r="119" spans="1:15" ht="15">
      <c r="A119" s="4"/>
      <c r="B119" s="4"/>
      <c r="C119" s="4"/>
      <c r="D119" s="12"/>
      <c r="E119" s="8"/>
      <c r="F119" s="8"/>
      <c r="G119" s="8"/>
      <c r="H119" s="8"/>
      <c r="I119" s="8"/>
      <c r="J119" s="8"/>
      <c r="K119" s="10"/>
      <c r="L119" s="10"/>
      <c r="M119" s="10"/>
      <c r="N119" s="10"/>
    </row>
    <row r="120" spans="1:15" ht="15">
      <c r="A120" s="4"/>
      <c r="B120" s="4"/>
      <c r="C120" s="4"/>
      <c r="D120" s="12"/>
      <c r="E120" s="8"/>
      <c r="F120" s="8"/>
      <c r="G120" s="8"/>
      <c r="H120" s="8"/>
      <c r="I120" s="8"/>
      <c r="J120" s="8"/>
      <c r="K120" s="10"/>
      <c r="L120" s="10"/>
      <c r="M120" s="10"/>
      <c r="N120" s="10"/>
    </row>
    <row r="121" spans="1:15" ht="15">
      <c r="A121" s="4"/>
      <c r="B121" s="4"/>
      <c r="C121" s="4"/>
      <c r="D121" s="12"/>
      <c r="E121" s="8"/>
      <c r="F121" s="8"/>
      <c r="G121" s="8"/>
      <c r="H121" s="8"/>
      <c r="I121" s="8"/>
      <c r="J121" s="8"/>
      <c r="K121" s="10"/>
      <c r="L121" s="10"/>
      <c r="M121" s="10"/>
      <c r="N121" s="10"/>
    </row>
    <row r="122" spans="1:15" ht="15">
      <c r="A122" s="4"/>
      <c r="B122" s="4"/>
      <c r="C122" s="4"/>
      <c r="D122" s="12"/>
      <c r="E122" s="8"/>
      <c r="F122" s="8"/>
      <c r="G122" s="8"/>
      <c r="H122" s="8"/>
      <c r="I122" s="8"/>
      <c r="J122" s="8"/>
      <c r="K122" s="10"/>
      <c r="L122" s="10"/>
      <c r="M122" s="10"/>
      <c r="N122" s="10"/>
    </row>
    <row r="123" spans="1:15" ht="15">
      <c r="A123" s="4"/>
      <c r="B123" s="4"/>
      <c r="C123" s="4"/>
      <c r="D123" s="12"/>
      <c r="E123" s="8"/>
      <c r="F123" s="8"/>
      <c r="G123" s="8"/>
      <c r="H123" s="8"/>
      <c r="I123" s="8"/>
      <c r="J123" s="8"/>
      <c r="K123" s="10"/>
      <c r="L123" s="10"/>
      <c r="M123" s="10"/>
      <c r="N123" s="10"/>
    </row>
    <row r="124" spans="1:15" ht="15">
      <c r="A124" s="4"/>
      <c r="B124" s="4"/>
      <c r="C124" s="4"/>
      <c r="D124" s="12"/>
      <c r="E124" s="8"/>
      <c r="F124" s="8"/>
      <c r="G124" s="8"/>
      <c r="H124" s="8"/>
      <c r="I124" s="8"/>
      <c r="J124" s="8"/>
      <c r="K124" s="10"/>
      <c r="L124" s="10"/>
      <c r="M124" s="10"/>
      <c r="N124" s="10"/>
    </row>
    <row r="125" spans="1:15" ht="15">
      <c r="A125" s="4"/>
      <c r="B125" s="4"/>
      <c r="C125" s="4"/>
      <c r="D125" s="12"/>
      <c r="E125" s="8"/>
      <c r="F125" s="8"/>
      <c r="G125" s="8"/>
      <c r="H125" s="8"/>
      <c r="I125" s="8"/>
      <c r="J125" s="8"/>
      <c r="K125" s="10"/>
      <c r="L125" s="10"/>
      <c r="M125" s="10"/>
      <c r="N125" s="10"/>
    </row>
    <row r="126" spans="1:15" ht="15">
      <c r="A126" s="4"/>
      <c r="B126" s="4"/>
      <c r="C126" s="4"/>
      <c r="D126" s="12"/>
      <c r="E126" s="8"/>
      <c r="F126" s="8"/>
      <c r="G126" s="8"/>
      <c r="H126" s="8"/>
      <c r="I126" s="8"/>
      <c r="J126" s="8"/>
      <c r="K126" s="10"/>
      <c r="L126" s="10"/>
      <c r="M126" s="10"/>
      <c r="N126" s="10"/>
    </row>
    <row r="127" spans="1:15" ht="15">
      <c r="A127" s="4"/>
      <c r="B127" s="4"/>
      <c r="C127" s="4"/>
      <c r="D127" s="12"/>
      <c r="E127" s="8"/>
      <c r="F127" s="8"/>
      <c r="G127" s="8"/>
      <c r="H127" s="8"/>
      <c r="I127" s="8"/>
      <c r="J127" s="8"/>
      <c r="K127" s="10"/>
      <c r="L127" s="10"/>
      <c r="M127" s="10"/>
      <c r="N127" s="10"/>
    </row>
    <row r="128" spans="1:15" ht="15">
      <c r="A128" s="4"/>
      <c r="B128" s="4"/>
      <c r="C128" s="4"/>
      <c r="D128" s="12"/>
      <c r="E128" s="8"/>
      <c r="F128" s="8"/>
      <c r="G128" s="8"/>
      <c r="H128" s="8"/>
      <c r="I128" s="8"/>
      <c r="J128" s="8"/>
      <c r="K128" s="10"/>
      <c r="L128" s="10"/>
      <c r="M128" s="10"/>
      <c r="N128" s="10"/>
    </row>
    <row r="129" spans="1:14" ht="15">
      <c r="A129" s="4"/>
      <c r="B129" s="4"/>
      <c r="C129" s="4"/>
      <c r="D129" s="12"/>
      <c r="E129" s="8"/>
      <c r="F129" s="8"/>
      <c r="G129" s="8"/>
      <c r="H129" s="8"/>
      <c r="I129" s="8"/>
      <c r="J129" s="8"/>
      <c r="K129" s="10"/>
      <c r="L129" s="10"/>
      <c r="M129" s="10"/>
      <c r="N129" s="10"/>
    </row>
    <row r="130" spans="1:14" ht="15">
      <c r="A130" s="4"/>
      <c r="B130" s="4"/>
      <c r="C130" s="4"/>
      <c r="D130" s="12"/>
      <c r="E130" s="8"/>
      <c r="F130" s="8"/>
      <c r="G130" s="8"/>
      <c r="H130" s="8"/>
      <c r="I130" s="8"/>
      <c r="J130" s="8"/>
      <c r="K130" s="10"/>
      <c r="L130" s="10"/>
      <c r="M130" s="10"/>
      <c r="N130" s="10"/>
    </row>
    <row r="131" spans="1:14" ht="15">
      <c r="A131" s="4"/>
      <c r="B131" s="4"/>
      <c r="C131" s="4"/>
      <c r="D131" s="12"/>
      <c r="E131" s="8"/>
      <c r="F131" s="8"/>
      <c r="G131" s="8"/>
      <c r="H131" s="8"/>
      <c r="I131" s="8"/>
      <c r="J131" s="8"/>
      <c r="K131" s="10"/>
      <c r="L131" s="10"/>
      <c r="M131" s="10"/>
      <c r="N131" s="10"/>
    </row>
    <row r="132" spans="1:14" ht="15">
      <c r="A132" s="4"/>
      <c r="B132" s="4"/>
      <c r="C132" s="4"/>
      <c r="D132" s="12"/>
      <c r="E132" s="8"/>
      <c r="F132" s="8"/>
      <c r="G132" s="8"/>
      <c r="H132" s="8"/>
      <c r="I132" s="8"/>
      <c r="J132" s="8"/>
      <c r="K132" s="10"/>
      <c r="L132" s="10"/>
      <c r="M132" s="10"/>
      <c r="N132" s="10"/>
    </row>
    <row r="133" spans="1:14" ht="15">
      <c r="A133" s="4"/>
      <c r="B133" s="4"/>
      <c r="C133" s="4"/>
      <c r="D133" s="12"/>
      <c r="E133" s="8"/>
      <c r="F133" s="8"/>
      <c r="G133" s="8"/>
      <c r="H133" s="8"/>
      <c r="I133" s="8"/>
      <c r="J133" s="8"/>
      <c r="K133" s="10"/>
      <c r="L133" s="10"/>
      <c r="M133" s="10"/>
      <c r="N133" s="10"/>
    </row>
    <row r="134" spans="1:14" ht="15">
      <c r="A134" s="4"/>
      <c r="B134" s="4"/>
      <c r="C134" s="4"/>
      <c r="D134" s="12"/>
      <c r="E134" s="8"/>
      <c r="F134" s="8"/>
      <c r="G134" s="8"/>
      <c r="H134" s="8"/>
      <c r="I134" s="8"/>
      <c r="J134" s="8"/>
      <c r="K134" s="10"/>
      <c r="L134" s="10"/>
      <c r="M134" s="10"/>
      <c r="N134" s="10"/>
    </row>
    <row r="135" spans="1:14" ht="15">
      <c r="A135" s="4"/>
      <c r="B135" s="4"/>
      <c r="C135" s="4"/>
      <c r="D135" s="12"/>
      <c r="E135" s="8"/>
      <c r="F135" s="8"/>
      <c r="G135" s="8"/>
      <c r="H135" s="8"/>
      <c r="I135" s="8"/>
      <c r="J135" s="8"/>
      <c r="K135" s="10"/>
      <c r="L135" s="10"/>
      <c r="M135" s="10"/>
      <c r="N135" s="10"/>
    </row>
    <row r="136" spans="1:14" ht="15">
      <c r="A136" s="4"/>
      <c r="B136" s="4"/>
      <c r="C136" s="4"/>
      <c r="D136" s="12"/>
      <c r="E136" s="8"/>
      <c r="F136" s="8"/>
      <c r="G136" s="8"/>
      <c r="H136" s="8"/>
      <c r="I136" s="8"/>
      <c r="J136" s="8"/>
      <c r="K136" s="10"/>
      <c r="L136" s="10"/>
      <c r="M136" s="10"/>
      <c r="N136" s="10"/>
    </row>
    <row r="137" spans="1:14" ht="15">
      <c r="A137" s="4"/>
      <c r="B137" s="4"/>
      <c r="C137" s="4"/>
      <c r="D137" s="12"/>
      <c r="E137" s="8"/>
      <c r="F137" s="8"/>
      <c r="G137" s="8"/>
      <c r="H137" s="8"/>
      <c r="I137" s="8"/>
      <c r="J137" s="8"/>
      <c r="K137" s="10"/>
      <c r="L137" s="10"/>
      <c r="M137" s="10"/>
      <c r="N137" s="10"/>
    </row>
    <row r="138" spans="1:14" ht="15">
      <c r="A138" s="4"/>
      <c r="B138" s="4"/>
      <c r="C138" s="4"/>
      <c r="D138" s="12"/>
      <c r="E138" s="8"/>
      <c r="F138" s="8"/>
      <c r="G138" s="8"/>
      <c r="H138" s="8"/>
      <c r="I138" s="8"/>
      <c r="J138" s="8"/>
      <c r="K138" s="10"/>
      <c r="L138" s="10"/>
      <c r="M138" s="10"/>
      <c r="N138" s="10"/>
    </row>
    <row r="139" spans="1:14" ht="15">
      <c r="A139" s="4"/>
      <c r="B139" s="4"/>
      <c r="C139" s="4"/>
      <c r="D139" s="12"/>
      <c r="E139" s="8"/>
      <c r="F139" s="8"/>
      <c r="G139" s="8"/>
      <c r="H139" s="8"/>
      <c r="I139" s="8"/>
      <c r="J139" s="8"/>
      <c r="K139" s="10"/>
      <c r="L139" s="10"/>
      <c r="M139" s="10"/>
      <c r="N139" s="10"/>
    </row>
    <row r="140" spans="1:14" ht="15">
      <c r="A140" s="4"/>
      <c r="B140" s="4"/>
      <c r="C140" s="4"/>
      <c r="D140" s="12"/>
      <c r="E140" s="8"/>
      <c r="F140" s="8"/>
      <c r="G140" s="8"/>
      <c r="H140" s="8"/>
      <c r="I140" s="8"/>
      <c r="J140" s="8"/>
      <c r="K140" s="10"/>
      <c r="L140" s="10"/>
      <c r="M140" s="10"/>
      <c r="N140" s="10"/>
    </row>
    <row r="141" spans="1:14" ht="15">
      <c r="A141" s="4"/>
      <c r="B141" s="4"/>
      <c r="C141" s="4"/>
      <c r="D141" s="12"/>
      <c r="E141" s="8"/>
      <c r="F141" s="8"/>
      <c r="G141" s="8"/>
      <c r="H141" s="8"/>
      <c r="I141" s="8"/>
      <c r="J141" s="8"/>
      <c r="K141" s="10"/>
      <c r="L141" s="10"/>
      <c r="M141" s="10"/>
      <c r="N141" s="10"/>
    </row>
    <row r="142" spans="1:14" ht="15">
      <c r="A142" s="4"/>
      <c r="B142" s="4"/>
      <c r="C142" s="4"/>
      <c r="D142" s="12"/>
      <c r="E142" s="8"/>
      <c r="F142" s="8"/>
      <c r="G142" s="8"/>
      <c r="H142" s="8"/>
      <c r="I142" s="8"/>
      <c r="J142" s="8"/>
      <c r="K142" s="10"/>
      <c r="L142" s="10"/>
      <c r="M142" s="10"/>
      <c r="N142" s="10"/>
    </row>
    <row r="143" spans="1:14" ht="15">
      <c r="A143" s="4"/>
      <c r="B143" s="4"/>
      <c r="C143" s="4"/>
      <c r="D143" s="12"/>
      <c r="E143" s="8"/>
      <c r="F143" s="8"/>
      <c r="G143" s="8"/>
      <c r="H143" s="8"/>
      <c r="I143" s="8"/>
      <c r="J143" s="8"/>
      <c r="K143" s="10"/>
      <c r="L143" s="10"/>
      <c r="M143" s="10"/>
      <c r="N143" s="10"/>
    </row>
    <row r="144" spans="1:14" ht="15">
      <c r="A144" s="4"/>
      <c r="B144" s="4"/>
      <c r="C144" s="4"/>
      <c r="D144" s="12"/>
      <c r="E144" s="8"/>
      <c r="F144" s="8"/>
      <c r="G144" s="8"/>
      <c r="H144" s="8"/>
      <c r="I144" s="8"/>
      <c r="J144" s="8"/>
      <c r="K144" s="10"/>
      <c r="L144" s="10"/>
      <c r="M144" s="10"/>
      <c r="N144" s="10"/>
    </row>
    <row r="145" spans="1:14" ht="15">
      <c r="A145" s="4"/>
      <c r="B145" s="4"/>
      <c r="C145" s="4"/>
      <c r="D145" s="12"/>
      <c r="E145" s="8"/>
      <c r="F145" s="8"/>
      <c r="G145" s="8"/>
      <c r="H145" s="8"/>
      <c r="I145" s="8"/>
      <c r="J145" s="8"/>
      <c r="K145" s="10"/>
      <c r="L145" s="10"/>
      <c r="M145" s="10"/>
      <c r="N145" s="10"/>
    </row>
    <row r="146" spans="1:14" ht="15">
      <c r="A146" s="4"/>
      <c r="B146" s="4"/>
      <c r="C146" s="4"/>
      <c r="D146" s="12"/>
      <c r="E146" s="8"/>
      <c r="F146" s="8"/>
      <c r="G146" s="8"/>
      <c r="H146" s="8"/>
      <c r="I146" s="8"/>
      <c r="J146" s="8"/>
      <c r="K146" s="10"/>
      <c r="L146" s="10"/>
      <c r="M146" s="10"/>
      <c r="N146" s="10"/>
    </row>
    <row r="147" spans="1:14" ht="15">
      <c r="A147" s="4"/>
      <c r="B147" s="4"/>
      <c r="C147" s="4"/>
      <c r="D147" s="12"/>
      <c r="E147" s="8"/>
      <c r="F147" s="8"/>
      <c r="G147" s="8"/>
      <c r="H147" s="8"/>
      <c r="I147" s="8"/>
      <c r="J147" s="8"/>
      <c r="K147" s="10"/>
      <c r="L147" s="10"/>
      <c r="M147" s="10"/>
      <c r="N147" s="10"/>
    </row>
    <row r="148" spans="1:14" ht="15">
      <c r="A148" s="4"/>
      <c r="B148" s="4"/>
      <c r="C148" s="4"/>
      <c r="D148" s="12"/>
      <c r="E148" s="8"/>
      <c r="F148" s="8"/>
      <c r="G148" s="8"/>
      <c r="H148" s="8"/>
      <c r="I148" s="8"/>
      <c r="J148" s="8"/>
      <c r="K148" s="10"/>
      <c r="L148" s="10"/>
      <c r="M148" s="10"/>
      <c r="N148" s="10"/>
    </row>
    <row r="149" spans="1:14" ht="15">
      <c r="A149" s="4"/>
      <c r="B149" s="4"/>
      <c r="C149" s="4"/>
      <c r="D149" s="12"/>
      <c r="E149" s="8"/>
      <c r="F149" s="8"/>
      <c r="G149" s="8"/>
      <c r="H149" s="8"/>
      <c r="I149" s="8"/>
      <c r="J149" s="8"/>
      <c r="K149" s="10"/>
      <c r="L149" s="10"/>
      <c r="M149" s="10"/>
      <c r="N149" s="10"/>
    </row>
    <row r="150" spans="1:14" ht="15">
      <c r="A150" s="4"/>
      <c r="B150" s="4"/>
      <c r="C150" s="4"/>
      <c r="D150" s="12"/>
      <c r="E150" s="8"/>
      <c r="F150" s="8"/>
      <c r="G150" s="8"/>
      <c r="H150" s="8"/>
      <c r="I150" s="8"/>
      <c r="J150" s="8"/>
      <c r="K150" s="10"/>
      <c r="L150" s="10"/>
      <c r="M150" s="10"/>
      <c r="N150" s="10"/>
    </row>
  </sheetData>
  <mergeCells count="60">
    <mergeCell ref="A108:F108"/>
    <mergeCell ref="A113:F113"/>
    <mergeCell ref="A116:F116"/>
    <mergeCell ref="A50:F50"/>
    <mergeCell ref="A68:F68"/>
    <mergeCell ref="A76:F76"/>
    <mergeCell ref="A85:F85"/>
    <mergeCell ref="E102:E107"/>
    <mergeCell ref="A101:N101"/>
    <mergeCell ref="D102:D107"/>
    <mergeCell ref="A10:F10"/>
    <mergeCell ref="A16:F16"/>
    <mergeCell ref="A29:F29"/>
    <mergeCell ref="A100:F100"/>
    <mergeCell ref="E87:E99"/>
    <mergeCell ref="A77:N77"/>
    <mergeCell ref="A86:N86"/>
    <mergeCell ref="D87:D99"/>
    <mergeCell ref="D78:D84"/>
    <mergeCell ref="E78:E84"/>
    <mergeCell ref="G3:G4"/>
    <mergeCell ref="F3:F4"/>
    <mergeCell ref="E3:E4"/>
    <mergeCell ref="A2:C2"/>
    <mergeCell ref="D2:N2"/>
    <mergeCell ref="M3:M4"/>
    <mergeCell ref="D3:D4"/>
    <mergeCell ref="J3:J4"/>
    <mergeCell ref="I3:I4"/>
    <mergeCell ref="H3:H4"/>
    <mergeCell ref="D6:D9"/>
    <mergeCell ref="A51:N51"/>
    <mergeCell ref="D38:D49"/>
    <mergeCell ref="A69:N69"/>
    <mergeCell ref="D52:D67"/>
    <mergeCell ref="E6:E9"/>
    <mergeCell ref="D18:D28"/>
    <mergeCell ref="E18:E28"/>
    <mergeCell ref="D12:D15"/>
    <mergeCell ref="A36:F36"/>
    <mergeCell ref="E70:E75"/>
    <mergeCell ref="A1:N1"/>
    <mergeCell ref="A5:N5"/>
    <mergeCell ref="A11:N11"/>
    <mergeCell ref="A17:N17"/>
    <mergeCell ref="L3:L4"/>
    <mergeCell ref="A3:C3"/>
    <mergeCell ref="E12:E15"/>
    <mergeCell ref="K3:K4"/>
    <mergeCell ref="N3:N4"/>
    <mergeCell ref="A114:N114"/>
    <mergeCell ref="A30:N30"/>
    <mergeCell ref="A37:N37"/>
    <mergeCell ref="F117:I117"/>
    <mergeCell ref="A109:N109"/>
    <mergeCell ref="D31:D35"/>
    <mergeCell ref="E52:E67"/>
    <mergeCell ref="E38:E49"/>
    <mergeCell ref="E31:E35"/>
    <mergeCell ref="D70:D75"/>
  </mergeCells>
  <phoneticPr fontId="3" type="noConversion"/>
  <conditionalFormatting sqref="D18:D20 D87:D99 D70:D75 D52:D67 D38:D49 D31:D35 D12:D15 D115 D6:D9 D102:D107 D110:D112">
    <cfRule type="cellIs" dxfId="17" priority="1" stopIfTrue="1" operator="between">
      <formula>1</formula>
      <formula>10</formula>
    </cfRule>
    <cfRule type="cellIs" dxfId="16" priority="2" stopIfTrue="1" operator="between">
      <formula>11</formula>
      <formula>20</formula>
    </cfRule>
    <cfRule type="cellIs" dxfId="15" priority="3" stopIfTrue="1" operator="between">
      <formula>21</formula>
      <formula>25</formula>
    </cfRule>
  </conditionalFormatting>
  <conditionalFormatting sqref="D78:D84">
    <cfRule type="cellIs" dxfId="14" priority="4" stopIfTrue="1" operator="between">
      <formula>1</formula>
      <formula>10</formula>
    </cfRule>
    <cfRule type="cellIs" dxfId="13" priority="5" stopIfTrue="1" operator="between">
      <formula>11</formula>
      <formula>20</formula>
    </cfRule>
    <cfRule type="cellIs" dxfId="12" priority="6" stopIfTrue="1" operator="between">
      <formula>21</formula>
      <formula>25</formula>
    </cfRule>
  </conditionalFormatting>
  <dataValidations xWindow="1057" yWindow="458" count="9">
    <dataValidation type="whole" allowBlank="1" showInputMessage="1" showErrorMessage="1" promptTitle="Frequency Funded" prompt="Frequency Funded must be equal to, or less than the number in the  &quot;Frequency&quot; column." sqref="L38:L49 L110:L112 L87:L99 L12:L15 L6:L9 L31:L35 L52:L67 L70:L75 L18:L28 L102:L107 L78:L84 L115">
      <formula1>0</formula1>
      <formula2>365</formula2>
    </dataValidation>
    <dataValidation allowBlank="1" showInputMessage="1" showErrorMessage="1" promptTitle="Hours Per Task/Activity" prompt="Enter the estimated time it would take to perform the task/activity one time at 100%  intensity._x000a__x000a_EXAMPLE: _x000a_12 hours 30 minutes = 12.5" sqref="J38:J49 J110:J112 J87:J99 J12:J15 J6:J9 J31:J35 J52:J67 J70:J75 J18:J28 J78:J84 J102:J107 J115"/>
    <dataValidation type="whole" allowBlank="1" showInputMessage="1" showErrorMessage="1" error="Must be between 1 and 100" promptTitle="Intensity is a number" prompt="Enter a whole number from 1 - 100_x000a__x000a_EXAMPLES:  _x000a_10% = 10_x000a_25% = 25_x000a_50% = 50_x000a_75% = 75, etc." sqref="G87:G99 G110:G112 G78:G84 G70:G75 G6:G9 G18:G28 G31:G35 G52:G67 G38:G49 G12:G15 G102:G107 G115">
      <formula1>1</formula1>
      <formula2>100</formula2>
    </dataValidation>
    <dataValidation allowBlank="1" showErrorMessage="1" error="Must be blank or a number from 1 to 25" sqref="D115"/>
    <dataValidation type="whole" allowBlank="1" showInputMessage="1" showErrorMessage="1" error="Must be a number" promptTitle="Frequency is a number" prompt="EXAMPLE:_x000a_Annual/One Time = 1_x000a_Weekly = 52_x000a_Monthly = 12 (there are 12 months)_x000a_Quarterly = 4_x000a_Biannual = 2_x000a__x000a_Note: For frequencie like &quot;As Required&quot; or &quot;Per Schedule&quot; or &quot;When Presented&quot;, you must estimate how many times it should occur_x000a_ and provide a number._x000a_" sqref="H6:H9">
      <formula1>1</formula1>
      <formula2>365</formula2>
    </dataValidation>
    <dataValidation type="whole" allowBlank="1" showInputMessage="1" showErrorMessage="1" error="Must be a number" promptTitle="Frequency is a number" prompt="EXAMPLE:_x000a_Annual/One Time = 1_x000a_Weekly = 52_x000a_Monthly = 12 (there are 12 months)_x000a_Quarterly = 4_x000a_Biannual = 2_x000a__x000a_Note: For frequencie like &quot;As Required&quot; or &quot;Per Schedule&quot; or &quot;When Presented&quot;, you must estimate how many times it should occur and provide a number._x000a_" sqref="H115 H110:H112 H102:H107 H87:H99 H78:H84 H70:H75 H52:H67 H38:H49 H31:H35 H18:H28 H12:H15">
      <formula1>1</formula1>
      <formula2>365</formula2>
    </dataValidation>
    <dataValidation allowBlank="1" showErrorMessage="1" promptTitle="Hours Per Task/Activity" prompt="Enter the estimated time it would take to perform the task/activity one time at 100%  intensity._x000a__x000a_EXAMPLE: _x000a_12 hours 30 minutes = 12.5" sqref="J10"/>
    <dataValidation allowBlank="1" sqref="J16 J116 J113 J108 J100 J85 J76 J68 J50 J36 J29"/>
    <dataValidation type="list" allowBlank="1" showInputMessage="1" showErrorMessage="1" error="Must be blank or a number from 1 to 25" promptTitle="Weighted Risk Rating" prompt="Select the numerical &quot;Weighted Risk Rating&quot; value from Appendix A, Figure 3._x000a__x000a_EXAMPLE: _x000a_Likelihood of 5, and Consequence of 5 = 25 _x000a_Likelihood of 3, and Consequence of 3 = 14 " sqref="D6:D9 D12:D15 D18:D28 D31:D35 D38:D49 D52:D67 D70:D75 D78:D84 D87:D99 D102:D107 D110 D111 D112">
      <formula1>$R$1:$R$25</formula1>
    </dataValidation>
  </dataValidations>
  <pageMargins left="0.44" right="0.38" top="0.42" bottom="0.41" header="0.3" footer="0.3"/>
  <pageSetup scale="69" fitToHeight="30" orientation="portrait" r:id="rId1"/>
  <ignoredErrors>
    <ignoredError sqref="J10 L10 J16 L16 J2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42"/>
    <pageSetUpPr fitToPage="1"/>
  </sheetPr>
  <dimension ref="A1:R71"/>
  <sheetViews>
    <sheetView zoomScale="75" zoomScaleNormal="75" workbookViewId="0">
      <pane ySplit="4" topLeftCell="A5" activePane="bottomLeft" state="frozen"/>
      <selection pane="bottomLeft" activeCell="A6" sqref="A6"/>
    </sheetView>
  </sheetViews>
  <sheetFormatPr defaultRowHeight="15.75"/>
  <cols>
    <col min="1" max="3" width="37" style="2" customWidth="1"/>
    <col min="4" max="4" width="5.7109375" style="13" customWidth="1"/>
    <col min="5" max="5" width="15.42578125" style="24" customWidth="1"/>
    <col min="6" max="6" width="14.85546875" style="25" customWidth="1"/>
    <col min="7" max="8" width="7.140625" style="25" customWidth="1"/>
    <col min="9" max="9" width="18.140625" style="25" customWidth="1"/>
    <col min="10" max="12" width="7.140625" style="11" customWidth="1"/>
    <col min="13" max="14" width="7.28515625" style="11" customWidth="1"/>
    <col min="15" max="15" width="36.85546875" customWidth="1"/>
    <col min="16" max="18" width="9.140625" hidden="1" customWidth="1"/>
  </cols>
  <sheetData>
    <row r="1" spans="1:18" s="17" customFormat="1" ht="36" customHeight="1" thickTop="1" thickBot="1">
      <c r="A1" s="321" t="s">
        <v>84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3"/>
      <c r="Q1" s="64" t="s">
        <v>136</v>
      </c>
      <c r="R1" s="64">
        <v>1</v>
      </c>
    </row>
    <row r="2" spans="1:18" s="17" customFormat="1" ht="66.75" customHeight="1" thickBot="1">
      <c r="A2" s="331" t="s">
        <v>177</v>
      </c>
      <c r="B2" s="332"/>
      <c r="C2" s="333"/>
      <c r="D2" s="334"/>
      <c r="E2" s="335"/>
      <c r="F2" s="335"/>
      <c r="G2" s="335"/>
      <c r="H2" s="335"/>
      <c r="I2" s="335"/>
      <c r="J2" s="335"/>
      <c r="K2" s="335"/>
      <c r="L2" s="335"/>
      <c r="M2" s="335"/>
      <c r="N2" s="336"/>
      <c r="Q2" s="64"/>
      <c r="R2" s="64">
        <v>2</v>
      </c>
    </row>
    <row r="3" spans="1:18" ht="42" customHeight="1" thickBot="1">
      <c r="A3" s="325" t="s">
        <v>178</v>
      </c>
      <c r="B3" s="326"/>
      <c r="C3" s="327"/>
      <c r="D3" s="315" t="s">
        <v>100</v>
      </c>
      <c r="E3" s="319" t="s">
        <v>95</v>
      </c>
      <c r="F3" s="319" t="s">
        <v>184</v>
      </c>
      <c r="G3" s="313" t="s">
        <v>93</v>
      </c>
      <c r="H3" s="313" t="s">
        <v>94</v>
      </c>
      <c r="I3" s="313" t="s">
        <v>96</v>
      </c>
      <c r="J3" s="313" t="s">
        <v>143</v>
      </c>
      <c r="K3" s="313" t="s">
        <v>131</v>
      </c>
      <c r="L3" s="315" t="s">
        <v>128</v>
      </c>
      <c r="M3" s="317" t="s">
        <v>130</v>
      </c>
      <c r="N3" s="282" t="s">
        <v>129</v>
      </c>
      <c r="Q3" s="64" t="s">
        <v>137</v>
      </c>
      <c r="R3" s="64">
        <v>3</v>
      </c>
    </row>
    <row r="4" spans="1:18" ht="25.5" customHeight="1" thickTop="1" thickBot="1">
      <c r="A4" s="26" t="s">
        <v>97</v>
      </c>
      <c r="B4" s="27" t="s">
        <v>98</v>
      </c>
      <c r="C4" s="28" t="s">
        <v>99</v>
      </c>
      <c r="D4" s="316"/>
      <c r="E4" s="320"/>
      <c r="F4" s="330"/>
      <c r="G4" s="314"/>
      <c r="H4" s="314"/>
      <c r="I4" s="314"/>
      <c r="J4" s="324"/>
      <c r="K4" s="329"/>
      <c r="L4" s="328"/>
      <c r="M4" s="318"/>
      <c r="N4" s="283"/>
      <c r="Q4" s="64" t="s">
        <v>138</v>
      </c>
      <c r="R4" s="64">
        <v>4</v>
      </c>
    </row>
    <row r="5" spans="1:18" ht="25.5" customHeight="1">
      <c r="A5" s="306" t="s">
        <v>156</v>
      </c>
      <c r="B5" s="307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8"/>
      <c r="Q5" s="64"/>
      <c r="R5" s="64">
        <v>5</v>
      </c>
    </row>
    <row r="6" spans="1:18" ht="79.5" customHeight="1">
      <c r="A6" s="114" t="s">
        <v>154</v>
      </c>
      <c r="B6" s="113" t="s">
        <v>154</v>
      </c>
      <c r="C6" s="68"/>
      <c r="D6" s="65"/>
      <c r="E6" s="124"/>
      <c r="F6" s="15"/>
      <c r="G6" s="49"/>
      <c r="H6" s="49"/>
      <c r="I6" s="157"/>
      <c r="J6" s="47"/>
      <c r="K6" s="48">
        <f>SUM(0.01*G6*H6*J6)</f>
        <v>0</v>
      </c>
      <c r="L6" s="49"/>
      <c r="M6" s="50">
        <f>SUM(0.01*G6*L6*J6)</f>
        <v>0</v>
      </c>
      <c r="N6" s="51">
        <f>SUM(K6-M6)</f>
        <v>0</v>
      </c>
      <c r="R6" s="64">
        <v>6</v>
      </c>
    </row>
    <row r="7" spans="1:18" ht="16.5" customHeight="1">
      <c r="A7" s="290" t="s">
        <v>190</v>
      </c>
      <c r="B7" s="291"/>
      <c r="C7" s="291"/>
      <c r="D7" s="291"/>
      <c r="E7" s="291"/>
      <c r="F7" s="291"/>
      <c r="G7" s="232">
        <f>SUM(G6:G6)</f>
        <v>0</v>
      </c>
      <c r="H7" s="210">
        <f>SUM(H6:H6)</f>
        <v>0</v>
      </c>
      <c r="I7" s="211"/>
      <c r="J7" s="212">
        <f>SUM(J6:J6)</f>
        <v>0</v>
      </c>
      <c r="K7" s="213">
        <f>SUM(K6:K6)</f>
        <v>0</v>
      </c>
      <c r="L7" s="213">
        <f>SUM(L6:L6)</f>
        <v>0</v>
      </c>
      <c r="M7" s="213">
        <f>SUM(M6:M6)</f>
        <v>0</v>
      </c>
      <c r="N7" s="214">
        <f>SUM(N6:N6)</f>
        <v>0</v>
      </c>
      <c r="R7" s="64">
        <v>7</v>
      </c>
    </row>
    <row r="8" spans="1:18" ht="31.5" customHeight="1">
      <c r="A8" s="309" t="s">
        <v>157</v>
      </c>
      <c r="B8" s="310"/>
      <c r="C8" s="310"/>
      <c r="D8" s="310"/>
      <c r="E8" s="310"/>
      <c r="F8" s="310"/>
      <c r="G8" s="310"/>
      <c r="H8" s="310"/>
      <c r="I8" s="310"/>
      <c r="J8" s="310"/>
      <c r="K8" s="310"/>
      <c r="L8" s="310"/>
      <c r="M8" s="310"/>
      <c r="N8" s="311"/>
      <c r="R8" s="64">
        <v>8</v>
      </c>
    </row>
    <row r="9" spans="1:18" ht="90.75" customHeight="1">
      <c r="A9" s="125" t="s">
        <v>153</v>
      </c>
      <c r="B9" s="113" t="s">
        <v>153</v>
      </c>
      <c r="C9" s="113" t="s">
        <v>152</v>
      </c>
      <c r="D9" s="260"/>
      <c r="E9" s="263"/>
      <c r="F9" s="16"/>
      <c r="G9" s="127"/>
      <c r="H9" s="127"/>
      <c r="I9" s="16"/>
      <c r="J9" s="128"/>
      <c r="K9" s="129">
        <f>SUM(0.01*G9*H9*J9)</f>
        <v>0</v>
      </c>
      <c r="L9" s="127"/>
      <c r="M9" s="130">
        <f>SUM(0.01*G9*L9*J9)</f>
        <v>0</v>
      </c>
      <c r="N9" s="131">
        <f>SUM(K9-M9)</f>
        <v>0</v>
      </c>
      <c r="R9" s="64">
        <v>9</v>
      </c>
    </row>
    <row r="10" spans="1:18" ht="90.75" customHeight="1">
      <c r="A10" s="125" t="s">
        <v>82</v>
      </c>
      <c r="B10" s="113" t="s">
        <v>82</v>
      </c>
      <c r="C10" s="68"/>
      <c r="D10" s="312"/>
      <c r="E10" s="338"/>
      <c r="F10" s="16"/>
      <c r="G10" s="127"/>
      <c r="H10" s="127"/>
      <c r="I10" s="16"/>
      <c r="J10" s="47"/>
      <c r="K10" s="48">
        <f>SUM(0.01*G10*H10*J10)</f>
        <v>0</v>
      </c>
      <c r="L10" s="49"/>
      <c r="M10" s="50">
        <f>SUM(0.01*G10*L10*J10)</f>
        <v>0</v>
      </c>
      <c r="N10" s="51">
        <f>SUM(K10-M10)</f>
        <v>0</v>
      </c>
      <c r="R10" s="64">
        <v>10</v>
      </c>
    </row>
    <row r="11" spans="1:18" ht="16.5" customHeight="1">
      <c r="A11" s="290" t="s">
        <v>192</v>
      </c>
      <c r="B11" s="291"/>
      <c r="C11" s="291"/>
      <c r="D11" s="291"/>
      <c r="E11" s="291"/>
      <c r="F11" s="291"/>
      <c r="G11" s="232">
        <f>SUM(SUM(G9:G10)/2)</f>
        <v>0</v>
      </c>
      <c r="H11" s="210">
        <f>SUM(H9:H10)</f>
        <v>0</v>
      </c>
      <c r="I11" s="211"/>
      <c r="J11" s="212">
        <f>SUM(J9:J10)</f>
        <v>0</v>
      </c>
      <c r="K11" s="213">
        <f>SUM(K9:K10)</f>
        <v>0</v>
      </c>
      <c r="L11" s="213">
        <f>SUM(L9:L10)</f>
        <v>0</v>
      </c>
      <c r="M11" s="213">
        <f>SUM(M9:M10)</f>
        <v>0</v>
      </c>
      <c r="N11" s="214">
        <f>SUM(N9:N10)</f>
        <v>0</v>
      </c>
      <c r="R11" s="64">
        <v>11</v>
      </c>
    </row>
    <row r="12" spans="1:18" ht="33.75" customHeight="1">
      <c r="A12" s="342" t="s">
        <v>158</v>
      </c>
      <c r="B12" s="343"/>
      <c r="C12" s="344"/>
      <c r="D12" s="343"/>
      <c r="E12" s="343"/>
      <c r="F12" s="343"/>
      <c r="G12" s="343"/>
      <c r="H12" s="343"/>
      <c r="I12" s="343"/>
      <c r="J12" s="343"/>
      <c r="K12" s="343"/>
      <c r="L12" s="343"/>
      <c r="M12" s="343"/>
      <c r="N12" s="345"/>
      <c r="R12" s="64">
        <v>12</v>
      </c>
    </row>
    <row r="13" spans="1:18" ht="57.75" customHeight="1">
      <c r="A13" s="125" t="s">
        <v>155</v>
      </c>
      <c r="B13" s="113" t="s">
        <v>155</v>
      </c>
      <c r="C13" s="113" t="s">
        <v>155</v>
      </c>
      <c r="D13" s="126"/>
      <c r="E13" s="16"/>
      <c r="F13" s="16"/>
      <c r="G13" s="127"/>
      <c r="H13" s="127"/>
      <c r="I13" s="16"/>
      <c r="J13" s="128"/>
      <c r="K13" s="129">
        <f>SUM(0.01*G13*H13*J13)</f>
        <v>0</v>
      </c>
      <c r="L13" s="127"/>
      <c r="M13" s="130">
        <f>SUM(0.01*G13*L13*J13)</f>
        <v>0</v>
      </c>
      <c r="N13" s="131">
        <f>SUM(K13-M13)</f>
        <v>0</v>
      </c>
      <c r="R13" s="64">
        <v>13</v>
      </c>
    </row>
    <row r="14" spans="1:18" ht="16.5" customHeight="1">
      <c r="A14" s="290" t="s">
        <v>201</v>
      </c>
      <c r="B14" s="291"/>
      <c r="C14" s="291"/>
      <c r="D14" s="291"/>
      <c r="E14" s="291"/>
      <c r="F14" s="291"/>
      <c r="G14" s="232">
        <f>SUM(G12:G13)</f>
        <v>0</v>
      </c>
      <c r="H14" s="210">
        <f>SUM(H13:H13)</f>
        <v>0</v>
      </c>
      <c r="I14" s="211"/>
      <c r="J14" s="212">
        <f>SUM(J13:J13)</f>
        <v>0</v>
      </c>
      <c r="K14" s="213">
        <f>SUM(K13:K13)</f>
        <v>0</v>
      </c>
      <c r="L14" s="213">
        <f>SUM(L13:L13)</f>
        <v>0</v>
      </c>
      <c r="M14" s="213">
        <f>SUM(M13:M13)</f>
        <v>0</v>
      </c>
      <c r="N14" s="214">
        <f>SUM(N13:N13)</f>
        <v>0</v>
      </c>
      <c r="R14" s="64">
        <v>14</v>
      </c>
    </row>
    <row r="15" spans="1:18" ht="36.75" customHeight="1">
      <c r="A15" s="342" t="s">
        <v>115</v>
      </c>
      <c r="B15" s="343"/>
      <c r="C15" s="343"/>
      <c r="D15" s="343"/>
      <c r="E15" s="343"/>
      <c r="F15" s="343"/>
      <c r="G15" s="343"/>
      <c r="H15" s="343"/>
      <c r="I15" s="343"/>
      <c r="J15" s="343"/>
      <c r="K15" s="343"/>
      <c r="L15" s="343"/>
      <c r="M15" s="343"/>
      <c r="N15" s="345"/>
      <c r="R15" s="64">
        <v>15</v>
      </c>
    </row>
    <row r="16" spans="1:18" ht="60" customHeight="1">
      <c r="A16" s="125" t="s">
        <v>83</v>
      </c>
      <c r="B16" s="113" t="s">
        <v>83</v>
      </c>
      <c r="C16" s="68"/>
      <c r="D16" s="260"/>
      <c r="E16" s="263"/>
      <c r="F16" s="16"/>
      <c r="G16" s="127"/>
      <c r="H16" s="127"/>
      <c r="I16" s="16"/>
      <c r="J16" s="128"/>
      <c r="K16" s="129">
        <f>SUM(0.01*G16*H16*J16)</f>
        <v>0</v>
      </c>
      <c r="L16" s="127"/>
      <c r="M16" s="130">
        <f>SUM(0.01*G16*L16*J16)</f>
        <v>0</v>
      </c>
      <c r="N16" s="131">
        <f>SUM(K16-M16)</f>
        <v>0</v>
      </c>
      <c r="R16" s="64">
        <v>16</v>
      </c>
    </row>
    <row r="17" spans="1:18" ht="45" customHeight="1" thickBot="1">
      <c r="A17" s="132" t="s">
        <v>79</v>
      </c>
      <c r="B17" s="133" t="s">
        <v>79</v>
      </c>
      <c r="C17" s="194"/>
      <c r="D17" s="337"/>
      <c r="E17" s="339"/>
      <c r="F17" s="143"/>
      <c r="G17" s="134"/>
      <c r="H17" s="134"/>
      <c r="I17" s="143"/>
      <c r="J17" s="135"/>
      <c r="K17" s="136">
        <f>SUM(0.01*G17*H17*J17)</f>
        <v>0</v>
      </c>
      <c r="L17" s="134"/>
      <c r="M17" s="137">
        <f>SUM(0.01*G17*L17*J17)</f>
        <v>0</v>
      </c>
      <c r="N17" s="138">
        <f>SUM(K17-M17)</f>
        <v>0</v>
      </c>
      <c r="R17" s="64">
        <v>17</v>
      </c>
    </row>
    <row r="18" spans="1:18" ht="15.75" customHeight="1" thickTop="1">
      <c r="A18" s="290" t="s">
        <v>199</v>
      </c>
      <c r="B18" s="291"/>
      <c r="C18" s="291"/>
      <c r="D18" s="291"/>
      <c r="E18" s="291"/>
      <c r="F18" s="291"/>
      <c r="G18" s="232">
        <f>SUM(SUM(G16:G17)/2)</f>
        <v>0</v>
      </c>
      <c r="H18" s="210">
        <f>SUM(H16:H17)</f>
        <v>0</v>
      </c>
      <c r="I18" s="211"/>
      <c r="J18" s="212">
        <f>SUM(J16:J17)</f>
        <v>0</v>
      </c>
      <c r="K18" s="213">
        <f>SUM(K16:K17)</f>
        <v>0</v>
      </c>
      <c r="L18" s="213">
        <f>SUM(L16:L17)</f>
        <v>0</v>
      </c>
      <c r="M18" s="213">
        <f>SUM(M16:M17)</f>
        <v>0</v>
      </c>
      <c r="N18" s="214">
        <f>SUM(N16:N17)</f>
        <v>0</v>
      </c>
      <c r="R18" s="64">
        <v>18</v>
      </c>
    </row>
    <row r="19" spans="1:18" ht="27" customHeight="1" thickBot="1">
      <c r="A19" s="4"/>
      <c r="B19" s="4"/>
      <c r="C19" s="4"/>
      <c r="D19" s="12"/>
      <c r="E19" s="22"/>
      <c r="F19" s="23"/>
      <c r="G19" s="23"/>
      <c r="H19" s="340" t="s">
        <v>139</v>
      </c>
      <c r="I19" s="341"/>
      <c r="J19" s="242"/>
      <c r="K19" s="240">
        <f>SUM(K7+K11+K14+K18)</f>
        <v>0</v>
      </c>
      <c r="L19" s="240"/>
      <c r="M19" s="240">
        <f>SUM(M7+M11+M14+M18)</f>
        <v>0</v>
      </c>
      <c r="N19" s="243">
        <f>SUM(N7+N11+N14+N18)</f>
        <v>0</v>
      </c>
      <c r="R19" s="64">
        <v>19</v>
      </c>
    </row>
    <row r="20" spans="1:18">
      <c r="A20" s="4"/>
      <c r="B20" s="4"/>
      <c r="C20" s="4"/>
      <c r="D20" s="12"/>
      <c r="E20" s="22"/>
      <c r="F20" s="23"/>
      <c r="G20" s="23"/>
      <c r="H20" s="23"/>
      <c r="I20" s="23"/>
      <c r="J20" s="18"/>
      <c r="K20" s="18"/>
      <c r="L20" s="18"/>
      <c r="M20" s="18"/>
      <c r="N20" s="18"/>
      <c r="O20" s="18"/>
      <c r="R20" s="64">
        <v>20</v>
      </c>
    </row>
    <row r="21" spans="1:18">
      <c r="A21" s="4"/>
      <c r="B21" s="4"/>
      <c r="C21" s="4"/>
      <c r="D21" s="12"/>
      <c r="E21" s="22"/>
      <c r="F21" s="23"/>
      <c r="G21" s="23"/>
      <c r="H21" s="23"/>
      <c r="I21" s="23"/>
      <c r="J21" s="10"/>
      <c r="K21" s="10"/>
      <c r="L21" s="10"/>
      <c r="M21" s="10"/>
      <c r="N21" s="10"/>
      <c r="R21" s="64">
        <v>21</v>
      </c>
    </row>
    <row r="22" spans="1:18">
      <c r="A22" s="4"/>
      <c r="B22" s="4"/>
      <c r="C22" s="4"/>
      <c r="D22" s="12"/>
      <c r="E22" s="22"/>
      <c r="F22" s="23"/>
      <c r="G22" s="23"/>
      <c r="H22" s="23"/>
      <c r="I22" s="23"/>
      <c r="J22" s="10"/>
      <c r="K22" s="10"/>
      <c r="L22" s="10"/>
      <c r="M22" s="10"/>
      <c r="N22" s="10"/>
      <c r="R22" s="64">
        <v>22</v>
      </c>
    </row>
    <row r="23" spans="1:18">
      <c r="A23" s="4"/>
      <c r="B23" s="4"/>
      <c r="C23" s="4"/>
      <c r="D23" s="12"/>
      <c r="E23" s="22"/>
      <c r="F23" s="23"/>
      <c r="G23" s="23"/>
      <c r="H23" s="23"/>
      <c r="I23" s="23"/>
      <c r="J23" s="10"/>
      <c r="K23" s="10"/>
      <c r="L23" s="10"/>
      <c r="M23" s="10"/>
      <c r="N23" s="10"/>
      <c r="R23" s="64">
        <v>23</v>
      </c>
    </row>
    <row r="24" spans="1:18">
      <c r="A24" s="4"/>
      <c r="B24" s="4"/>
      <c r="C24" s="4"/>
      <c r="D24" s="12"/>
      <c r="E24" s="22"/>
      <c r="F24" s="23"/>
      <c r="G24" s="23"/>
      <c r="H24" s="23"/>
      <c r="I24" s="23"/>
      <c r="J24" s="10"/>
      <c r="K24" s="10"/>
      <c r="L24" s="10"/>
      <c r="M24" s="10"/>
      <c r="N24" s="10"/>
      <c r="R24" s="64">
        <v>24</v>
      </c>
    </row>
    <row r="25" spans="1:18">
      <c r="A25" s="4"/>
      <c r="B25" s="4"/>
      <c r="C25" s="4"/>
      <c r="D25" s="12"/>
      <c r="E25" s="22"/>
      <c r="F25" s="23"/>
      <c r="G25" s="23"/>
      <c r="H25" s="23"/>
      <c r="I25" s="23"/>
      <c r="J25" s="10"/>
      <c r="K25" s="10"/>
      <c r="L25" s="10"/>
      <c r="M25" s="10"/>
      <c r="N25" s="10"/>
      <c r="R25" s="64">
        <v>25</v>
      </c>
    </row>
    <row r="26" spans="1:18" ht="15">
      <c r="A26" s="4"/>
      <c r="B26" s="4"/>
      <c r="C26" s="4"/>
      <c r="D26" s="12"/>
      <c r="E26" s="22"/>
      <c r="F26" s="23"/>
      <c r="G26" s="23"/>
      <c r="H26" s="23"/>
      <c r="I26" s="23"/>
      <c r="J26" s="10"/>
      <c r="K26" s="10"/>
      <c r="L26" s="10"/>
      <c r="M26" s="10"/>
      <c r="N26" s="10"/>
    </row>
    <row r="27" spans="1:18" ht="15">
      <c r="A27" s="4"/>
      <c r="B27" s="4"/>
      <c r="C27" s="4"/>
      <c r="D27" s="12"/>
      <c r="E27" s="22"/>
      <c r="F27" s="23"/>
      <c r="G27" s="23"/>
      <c r="H27" s="23"/>
      <c r="I27" s="23"/>
      <c r="J27" s="10"/>
      <c r="K27" s="10"/>
      <c r="L27" s="10"/>
      <c r="M27" s="10"/>
      <c r="N27" s="10"/>
    </row>
    <row r="28" spans="1:18" ht="15">
      <c r="A28" s="4"/>
      <c r="B28" s="4"/>
      <c r="C28" s="4"/>
      <c r="D28" s="12"/>
      <c r="E28" s="22"/>
      <c r="F28" s="23"/>
      <c r="G28" s="23"/>
      <c r="H28" s="23"/>
      <c r="I28" s="23"/>
      <c r="J28" s="10"/>
      <c r="K28" s="10"/>
      <c r="L28" s="10"/>
      <c r="M28" s="10"/>
      <c r="N28" s="10"/>
    </row>
    <row r="29" spans="1:18" ht="15">
      <c r="A29" s="4"/>
      <c r="B29" s="4"/>
      <c r="C29" s="4"/>
      <c r="D29" s="12"/>
      <c r="E29" s="22"/>
      <c r="F29" s="23"/>
      <c r="G29" s="23"/>
      <c r="H29" s="23"/>
      <c r="I29" s="23"/>
      <c r="J29" s="10"/>
      <c r="K29" s="10"/>
      <c r="L29" s="10"/>
      <c r="M29" s="10"/>
      <c r="N29" s="10"/>
    </row>
    <row r="30" spans="1:18" ht="15">
      <c r="A30" s="4"/>
      <c r="B30" s="4"/>
      <c r="C30" s="4"/>
      <c r="D30" s="12"/>
      <c r="E30" s="22"/>
      <c r="F30" s="23"/>
      <c r="G30" s="23"/>
      <c r="H30" s="23"/>
      <c r="I30" s="23"/>
      <c r="J30" s="10"/>
      <c r="K30" s="10"/>
      <c r="L30" s="10"/>
      <c r="M30" s="10"/>
      <c r="N30" s="10"/>
    </row>
    <row r="31" spans="1:18" ht="15">
      <c r="A31" s="4"/>
      <c r="B31" s="4"/>
      <c r="C31" s="4"/>
      <c r="D31" s="12"/>
      <c r="E31" s="22"/>
      <c r="F31" s="23"/>
      <c r="G31" s="23"/>
      <c r="H31" s="23"/>
      <c r="I31" s="23"/>
      <c r="J31" s="10"/>
      <c r="K31" s="10"/>
      <c r="L31" s="10"/>
      <c r="M31" s="10"/>
      <c r="N31" s="10"/>
    </row>
    <row r="32" spans="1:18" ht="15">
      <c r="A32" s="4"/>
      <c r="B32" s="4"/>
      <c r="C32" s="4"/>
      <c r="D32" s="12"/>
      <c r="E32" s="22"/>
      <c r="F32" s="23"/>
      <c r="G32" s="23"/>
      <c r="H32" s="23"/>
      <c r="I32" s="23"/>
      <c r="J32" s="10"/>
      <c r="K32" s="10"/>
      <c r="L32" s="10"/>
      <c r="M32" s="10"/>
      <c r="N32" s="10"/>
    </row>
    <row r="33" spans="1:14" ht="15">
      <c r="A33" s="4"/>
      <c r="B33" s="4"/>
      <c r="C33" s="4"/>
      <c r="D33" s="12"/>
      <c r="E33" s="22"/>
      <c r="F33" s="23"/>
      <c r="G33" s="23"/>
      <c r="H33" s="23"/>
      <c r="I33" s="23"/>
      <c r="J33" s="10"/>
      <c r="K33" s="10"/>
      <c r="L33" s="10"/>
      <c r="M33" s="10"/>
      <c r="N33" s="10"/>
    </row>
    <row r="34" spans="1:14" ht="15">
      <c r="A34" s="4"/>
      <c r="B34" s="4"/>
      <c r="C34" s="4"/>
      <c r="D34" s="12"/>
      <c r="E34" s="22"/>
      <c r="F34" s="23"/>
      <c r="G34" s="23"/>
      <c r="H34" s="23"/>
      <c r="I34" s="23"/>
      <c r="J34" s="10"/>
      <c r="K34" s="10"/>
      <c r="L34" s="10"/>
      <c r="M34" s="10"/>
      <c r="N34" s="10"/>
    </row>
    <row r="35" spans="1:14" ht="15">
      <c r="A35" s="4"/>
      <c r="B35" s="4"/>
      <c r="C35" s="4"/>
      <c r="D35" s="12"/>
      <c r="E35" s="22"/>
      <c r="F35" s="23"/>
      <c r="G35" s="23"/>
      <c r="H35" s="23"/>
      <c r="I35" s="23"/>
      <c r="J35" s="10"/>
      <c r="K35" s="10"/>
      <c r="L35" s="10"/>
      <c r="M35" s="10"/>
      <c r="N35" s="10"/>
    </row>
    <row r="36" spans="1:14" ht="15">
      <c r="A36" s="4"/>
      <c r="B36" s="4"/>
      <c r="C36" s="4"/>
      <c r="D36" s="12"/>
      <c r="E36" s="22"/>
      <c r="F36" s="23"/>
      <c r="G36" s="23"/>
      <c r="H36" s="23"/>
      <c r="I36" s="23"/>
      <c r="J36" s="10"/>
      <c r="K36" s="10"/>
      <c r="L36" s="10"/>
      <c r="M36" s="10"/>
      <c r="N36" s="10"/>
    </row>
    <row r="37" spans="1:14" ht="15">
      <c r="A37" s="4"/>
      <c r="B37" s="4"/>
      <c r="C37" s="4"/>
      <c r="D37" s="12"/>
      <c r="E37" s="22"/>
      <c r="F37" s="23"/>
      <c r="G37" s="23"/>
      <c r="H37" s="23"/>
      <c r="I37" s="23"/>
      <c r="J37" s="10"/>
      <c r="K37" s="10"/>
      <c r="L37" s="10"/>
      <c r="M37" s="10"/>
      <c r="N37" s="10"/>
    </row>
    <row r="38" spans="1:14" ht="15">
      <c r="A38" s="4"/>
      <c r="B38" s="4"/>
      <c r="C38" s="4"/>
      <c r="D38" s="12"/>
      <c r="E38" s="22"/>
      <c r="F38" s="23"/>
      <c r="G38" s="23"/>
      <c r="H38" s="23"/>
      <c r="I38" s="23"/>
      <c r="J38" s="10"/>
      <c r="K38" s="10"/>
      <c r="L38" s="10"/>
      <c r="M38" s="10"/>
      <c r="N38" s="10"/>
    </row>
    <row r="39" spans="1:14" ht="15">
      <c r="A39" s="4"/>
      <c r="B39" s="4"/>
      <c r="C39" s="4"/>
      <c r="D39" s="12"/>
      <c r="E39" s="22"/>
      <c r="F39" s="23"/>
      <c r="G39" s="23"/>
      <c r="H39" s="23"/>
      <c r="I39" s="23"/>
      <c r="J39" s="10"/>
      <c r="K39" s="10"/>
      <c r="L39" s="10"/>
      <c r="M39" s="10"/>
      <c r="N39" s="10"/>
    </row>
    <row r="40" spans="1:14" ht="15">
      <c r="A40" s="4"/>
      <c r="B40" s="4"/>
      <c r="C40" s="4"/>
      <c r="D40" s="12"/>
      <c r="E40" s="22"/>
      <c r="F40" s="23"/>
      <c r="G40" s="23"/>
      <c r="H40" s="23"/>
      <c r="I40" s="23"/>
      <c r="J40" s="10"/>
      <c r="K40" s="10"/>
      <c r="L40" s="10"/>
      <c r="M40" s="10"/>
      <c r="N40" s="10"/>
    </row>
    <row r="41" spans="1:14" ht="15">
      <c r="A41" s="4"/>
      <c r="B41" s="4"/>
      <c r="C41" s="4"/>
      <c r="D41" s="12"/>
      <c r="E41" s="22"/>
      <c r="F41" s="23"/>
      <c r="G41" s="23"/>
      <c r="H41" s="23"/>
      <c r="I41" s="23"/>
      <c r="J41" s="10"/>
      <c r="K41" s="10"/>
      <c r="L41" s="10"/>
      <c r="M41" s="10"/>
      <c r="N41" s="10"/>
    </row>
    <row r="42" spans="1:14" ht="15">
      <c r="A42" s="4"/>
      <c r="B42" s="4"/>
      <c r="C42" s="4"/>
      <c r="D42" s="12"/>
      <c r="E42" s="22"/>
      <c r="F42" s="23"/>
      <c r="G42" s="23"/>
      <c r="H42" s="23"/>
      <c r="I42" s="23"/>
      <c r="J42" s="10"/>
      <c r="K42" s="10"/>
      <c r="L42" s="10"/>
      <c r="M42" s="10"/>
      <c r="N42" s="10"/>
    </row>
    <row r="43" spans="1:14" ht="15">
      <c r="A43" s="4"/>
      <c r="B43" s="4"/>
      <c r="C43" s="4"/>
      <c r="D43" s="12"/>
      <c r="E43" s="22"/>
      <c r="F43" s="23"/>
      <c r="G43" s="23"/>
      <c r="H43" s="23"/>
      <c r="I43" s="23"/>
      <c r="J43" s="10"/>
      <c r="K43" s="10"/>
      <c r="L43" s="10"/>
      <c r="M43" s="10"/>
      <c r="N43" s="10"/>
    </row>
    <row r="44" spans="1:14" ht="15">
      <c r="A44" s="4"/>
      <c r="B44" s="4"/>
      <c r="C44" s="4"/>
      <c r="D44" s="12"/>
      <c r="E44" s="22"/>
      <c r="F44" s="23"/>
      <c r="G44" s="23"/>
      <c r="H44" s="23"/>
      <c r="I44" s="23"/>
      <c r="J44" s="10"/>
      <c r="K44" s="10"/>
      <c r="L44" s="10"/>
      <c r="M44" s="10"/>
      <c r="N44" s="10"/>
    </row>
    <row r="45" spans="1:14" ht="15">
      <c r="A45" s="4"/>
      <c r="B45" s="4"/>
      <c r="C45" s="4"/>
      <c r="D45" s="12"/>
      <c r="E45" s="22"/>
      <c r="F45" s="23"/>
      <c r="G45" s="23"/>
      <c r="H45" s="23"/>
      <c r="I45" s="23"/>
      <c r="J45" s="10"/>
      <c r="K45" s="10"/>
      <c r="L45" s="10"/>
      <c r="M45" s="10"/>
      <c r="N45" s="10"/>
    </row>
    <row r="46" spans="1:14" ht="15">
      <c r="A46" s="4"/>
      <c r="B46" s="4"/>
      <c r="C46" s="4"/>
      <c r="D46" s="12"/>
      <c r="E46" s="22"/>
      <c r="F46" s="23"/>
      <c r="G46" s="23"/>
      <c r="H46" s="23"/>
      <c r="I46" s="23"/>
      <c r="J46" s="10"/>
      <c r="K46" s="10"/>
      <c r="L46" s="10"/>
      <c r="M46" s="10"/>
      <c r="N46" s="10"/>
    </row>
    <row r="47" spans="1:14" ht="15">
      <c r="A47" s="4"/>
      <c r="B47" s="4"/>
      <c r="C47" s="4"/>
      <c r="D47" s="12"/>
      <c r="E47" s="22"/>
      <c r="F47" s="23"/>
      <c r="G47" s="23"/>
      <c r="H47" s="23"/>
      <c r="I47" s="23"/>
      <c r="J47" s="10"/>
      <c r="K47" s="10"/>
      <c r="L47" s="10"/>
      <c r="M47" s="10"/>
      <c r="N47" s="10"/>
    </row>
    <row r="48" spans="1:14" ht="15">
      <c r="A48" s="4"/>
      <c r="B48" s="4"/>
      <c r="C48" s="4"/>
      <c r="D48" s="12"/>
      <c r="E48" s="22"/>
      <c r="F48" s="23"/>
      <c r="G48" s="23"/>
      <c r="H48" s="23"/>
      <c r="I48" s="23"/>
      <c r="J48" s="10"/>
      <c r="K48" s="10"/>
      <c r="L48" s="10"/>
      <c r="M48" s="10"/>
      <c r="N48" s="10"/>
    </row>
    <row r="49" spans="1:14" ht="15">
      <c r="A49" s="4"/>
      <c r="B49" s="4"/>
      <c r="C49" s="4"/>
      <c r="D49" s="12"/>
      <c r="E49" s="22"/>
      <c r="F49" s="23"/>
      <c r="G49" s="23"/>
      <c r="H49" s="23"/>
      <c r="I49" s="23"/>
      <c r="J49" s="10"/>
      <c r="K49" s="10"/>
      <c r="L49" s="10"/>
      <c r="M49" s="10"/>
      <c r="N49" s="10"/>
    </row>
    <row r="50" spans="1:14" ht="15">
      <c r="A50" s="4"/>
      <c r="B50" s="4"/>
      <c r="C50" s="4"/>
      <c r="D50" s="12"/>
      <c r="E50" s="22"/>
      <c r="F50" s="23"/>
      <c r="G50" s="23"/>
      <c r="H50" s="23"/>
      <c r="I50" s="23"/>
      <c r="J50" s="10"/>
      <c r="K50" s="10"/>
      <c r="L50" s="10"/>
      <c r="M50" s="10"/>
      <c r="N50" s="10"/>
    </row>
    <row r="51" spans="1:14" ht="15">
      <c r="A51" s="4"/>
      <c r="B51" s="4"/>
      <c r="C51" s="4"/>
      <c r="D51" s="12"/>
      <c r="E51" s="22"/>
      <c r="F51" s="23"/>
      <c r="G51" s="23"/>
      <c r="H51" s="23"/>
      <c r="I51" s="23"/>
      <c r="J51" s="10"/>
      <c r="K51" s="10"/>
      <c r="L51" s="10"/>
      <c r="M51" s="10"/>
      <c r="N51" s="10"/>
    </row>
    <row r="52" spans="1:14" ht="15">
      <c r="A52" s="4"/>
      <c r="B52" s="4"/>
      <c r="C52" s="4"/>
      <c r="D52" s="12"/>
      <c r="E52" s="22"/>
      <c r="F52" s="23"/>
      <c r="G52" s="23"/>
      <c r="H52" s="23"/>
      <c r="I52" s="23"/>
      <c r="J52" s="10"/>
      <c r="K52" s="10"/>
      <c r="L52" s="10"/>
      <c r="M52" s="10"/>
      <c r="N52" s="10"/>
    </row>
    <row r="53" spans="1:14" ht="15">
      <c r="A53" s="4"/>
      <c r="B53" s="4"/>
      <c r="C53" s="4"/>
      <c r="D53" s="12"/>
      <c r="E53" s="22"/>
      <c r="F53" s="23"/>
      <c r="G53" s="23"/>
      <c r="H53" s="23"/>
      <c r="I53" s="23"/>
      <c r="J53" s="10"/>
      <c r="K53" s="10"/>
      <c r="L53" s="10"/>
      <c r="M53" s="10"/>
      <c r="N53" s="10"/>
    </row>
    <row r="54" spans="1:14" ht="15">
      <c r="A54" s="4"/>
      <c r="B54" s="4"/>
      <c r="C54" s="4"/>
      <c r="D54" s="12"/>
      <c r="E54" s="22"/>
      <c r="F54" s="23"/>
      <c r="G54" s="23"/>
      <c r="H54" s="23"/>
      <c r="I54" s="23"/>
      <c r="J54" s="10"/>
      <c r="K54" s="10"/>
      <c r="L54" s="10"/>
      <c r="M54" s="10"/>
      <c r="N54" s="10"/>
    </row>
    <row r="55" spans="1:14" ht="15">
      <c r="A55" s="4"/>
      <c r="B55" s="4"/>
      <c r="C55" s="4"/>
      <c r="D55" s="12"/>
      <c r="E55" s="22"/>
      <c r="F55" s="23"/>
      <c r="G55" s="23"/>
      <c r="H55" s="23"/>
      <c r="I55" s="23"/>
      <c r="J55" s="10"/>
      <c r="K55" s="10"/>
      <c r="L55" s="10"/>
      <c r="M55" s="10"/>
      <c r="N55" s="10"/>
    </row>
    <row r="56" spans="1:14" ht="15">
      <c r="A56" s="4"/>
      <c r="B56" s="4"/>
      <c r="C56" s="4"/>
      <c r="D56" s="12"/>
      <c r="E56" s="22"/>
      <c r="F56" s="23"/>
      <c r="G56" s="23"/>
      <c r="H56" s="23"/>
      <c r="I56" s="23"/>
      <c r="J56" s="10"/>
      <c r="K56" s="10"/>
      <c r="L56" s="10"/>
      <c r="M56" s="10"/>
      <c r="N56" s="10"/>
    </row>
    <row r="57" spans="1:14" ht="15">
      <c r="A57" s="4"/>
      <c r="B57" s="4"/>
      <c r="C57" s="4"/>
      <c r="D57" s="12"/>
      <c r="E57" s="22"/>
      <c r="F57" s="23"/>
      <c r="G57" s="23"/>
      <c r="H57" s="23"/>
      <c r="I57" s="23"/>
      <c r="J57" s="10"/>
      <c r="K57" s="10"/>
      <c r="L57" s="10"/>
      <c r="M57" s="10"/>
      <c r="N57" s="10"/>
    </row>
    <row r="58" spans="1:14" ht="15">
      <c r="A58" s="4"/>
      <c r="B58" s="4"/>
      <c r="C58" s="4"/>
      <c r="D58" s="12"/>
      <c r="E58" s="22"/>
      <c r="F58" s="23"/>
      <c r="G58" s="23"/>
      <c r="H58" s="23"/>
      <c r="I58" s="23"/>
      <c r="J58" s="10"/>
      <c r="K58" s="10"/>
      <c r="L58" s="10"/>
      <c r="M58" s="10"/>
      <c r="N58" s="10"/>
    </row>
    <row r="59" spans="1:14" ht="15">
      <c r="A59" s="4"/>
      <c r="B59" s="4"/>
      <c r="C59" s="4"/>
      <c r="D59" s="12"/>
      <c r="E59" s="22"/>
      <c r="F59" s="23"/>
      <c r="G59" s="23"/>
      <c r="H59" s="23"/>
      <c r="I59" s="23"/>
      <c r="J59" s="10"/>
      <c r="K59" s="10"/>
      <c r="L59" s="10"/>
      <c r="M59" s="10"/>
      <c r="N59" s="10"/>
    </row>
    <row r="60" spans="1:14" ht="15">
      <c r="A60" s="4"/>
      <c r="B60" s="4"/>
      <c r="C60" s="4"/>
      <c r="D60" s="12"/>
      <c r="E60" s="22"/>
      <c r="F60" s="23"/>
      <c r="G60" s="23"/>
      <c r="H60" s="23"/>
      <c r="I60" s="23"/>
      <c r="J60" s="10"/>
      <c r="K60" s="10"/>
      <c r="L60" s="10"/>
      <c r="M60" s="10"/>
      <c r="N60" s="10"/>
    </row>
    <row r="61" spans="1:14" ht="15">
      <c r="A61" s="4"/>
      <c r="B61" s="4"/>
      <c r="C61" s="4"/>
      <c r="D61" s="12"/>
      <c r="E61" s="22"/>
      <c r="F61" s="23"/>
      <c r="G61" s="23"/>
      <c r="H61" s="23"/>
      <c r="I61" s="23"/>
      <c r="J61" s="10"/>
      <c r="K61" s="10"/>
      <c r="L61" s="10"/>
      <c r="M61" s="10"/>
      <c r="N61" s="10"/>
    </row>
    <row r="62" spans="1:14" ht="15">
      <c r="A62" s="4"/>
      <c r="B62" s="4"/>
      <c r="C62" s="4"/>
      <c r="D62" s="12"/>
      <c r="E62" s="22"/>
      <c r="F62" s="23"/>
      <c r="G62" s="23"/>
      <c r="H62" s="23"/>
      <c r="I62" s="23"/>
      <c r="J62" s="10"/>
      <c r="K62" s="10"/>
      <c r="L62" s="10"/>
      <c r="M62" s="10"/>
      <c r="N62" s="10"/>
    </row>
    <row r="63" spans="1:14" ht="15">
      <c r="A63" s="4"/>
      <c r="B63" s="4"/>
      <c r="C63" s="4"/>
      <c r="D63" s="12"/>
      <c r="E63" s="22"/>
      <c r="F63" s="23"/>
      <c r="G63" s="23"/>
      <c r="H63" s="23"/>
      <c r="I63" s="23"/>
      <c r="J63" s="10"/>
      <c r="K63" s="10"/>
      <c r="L63" s="10"/>
      <c r="M63" s="10"/>
      <c r="N63" s="10"/>
    </row>
    <row r="64" spans="1:14" ht="15">
      <c r="A64" s="4"/>
      <c r="B64" s="4"/>
      <c r="C64" s="4"/>
      <c r="D64" s="12"/>
      <c r="E64" s="22"/>
      <c r="F64" s="23"/>
      <c r="G64" s="23"/>
      <c r="H64" s="23"/>
      <c r="I64" s="23"/>
      <c r="J64" s="10"/>
      <c r="K64" s="10"/>
      <c r="L64" s="10"/>
      <c r="M64" s="10"/>
      <c r="N64" s="10"/>
    </row>
    <row r="65" spans="1:14" ht="15">
      <c r="A65" s="4"/>
      <c r="B65" s="4"/>
      <c r="C65" s="4"/>
      <c r="D65" s="12"/>
      <c r="E65" s="22"/>
      <c r="F65" s="23"/>
      <c r="G65" s="23"/>
      <c r="H65" s="23"/>
      <c r="I65" s="23"/>
      <c r="J65" s="10"/>
      <c r="K65" s="10"/>
      <c r="L65" s="10"/>
      <c r="M65" s="10"/>
      <c r="N65" s="10"/>
    </row>
    <row r="66" spans="1:14" ht="15">
      <c r="A66" s="4"/>
      <c r="B66" s="4"/>
      <c r="C66" s="4"/>
      <c r="D66" s="12"/>
      <c r="E66" s="22"/>
      <c r="F66" s="23"/>
      <c r="G66" s="23"/>
      <c r="H66" s="23"/>
      <c r="I66" s="23"/>
      <c r="J66" s="10"/>
      <c r="K66" s="10"/>
      <c r="L66" s="10"/>
      <c r="M66" s="10"/>
      <c r="N66" s="10"/>
    </row>
    <row r="67" spans="1:14" ht="15">
      <c r="A67" s="4"/>
      <c r="B67" s="4"/>
      <c r="C67" s="4"/>
      <c r="D67" s="12"/>
      <c r="E67" s="22"/>
      <c r="F67" s="23"/>
      <c r="G67" s="23"/>
      <c r="H67" s="23"/>
      <c r="I67" s="23"/>
      <c r="J67" s="10"/>
      <c r="K67" s="10"/>
      <c r="L67" s="10"/>
      <c r="M67" s="10"/>
      <c r="N67" s="10"/>
    </row>
    <row r="68" spans="1:14" ht="15">
      <c r="A68" s="4"/>
      <c r="B68" s="4"/>
      <c r="C68" s="4"/>
      <c r="D68" s="12"/>
      <c r="E68" s="22"/>
      <c r="F68" s="23"/>
      <c r="G68" s="23"/>
      <c r="H68" s="23"/>
      <c r="I68" s="23"/>
      <c r="J68" s="10"/>
      <c r="K68" s="10"/>
      <c r="L68" s="10"/>
      <c r="M68" s="10"/>
      <c r="N68" s="10"/>
    </row>
    <row r="69" spans="1:14" ht="15">
      <c r="A69" s="4"/>
      <c r="B69" s="4"/>
      <c r="C69" s="4"/>
      <c r="D69" s="12"/>
      <c r="E69" s="22"/>
      <c r="F69" s="23"/>
      <c r="G69" s="23"/>
      <c r="H69" s="23"/>
      <c r="I69" s="23"/>
      <c r="J69" s="10"/>
      <c r="K69" s="10"/>
      <c r="L69" s="10"/>
      <c r="M69" s="10"/>
      <c r="N69" s="10"/>
    </row>
    <row r="70" spans="1:14" ht="15">
      <c r="A70" s="4"/>
      <c r="B70" s="4"/>
      <c r="C70" s="4"/>
      <c r="D70" s="12"/>
      <c r="E70" s="22"/>
      <c r="F70" s="23"/>
      <c r="G70" s="23"/>
      <c r="H70" s="23"/>
      <c r="I70" s="23"/>
      <c r="J70" s="10"/>
      <c r="K70" s="10"/>
      <c r="L70" s="10"/>
      <c r="M70" s="10"/>
      <c r="N70" s="10"/>
    </row>
    <row r="71" spans="1:14" ht="15">
      <c r="A71" s="4"/>
      <c r="B71" s="4"/>
      <c r="C71" s="4"/>
      <c r="D71" s="12"/>
      <c r="E71" s="22"/>
      <c r="F71" s="23"/>
      <c r="G71" s="23"/>
      <c r="H71" s="23"/>
      <c r="I71" s="23"/>
      <c r="J71" s="10"/>
      <c r="K71" s="10"/>
      <c r="L71" s="10"/>
      <c r="M71" s="10"/>
      <c r="N71" s="10"/>
    </row>
  </sheetData>
  <mergeCells count="28">
    <mergeCell ref="D16:D17"/>
    <mergeCell ref="E9:E10"/>
    <mergeCell ref="E16:E17"/>
    <mergeCell ref="H19:I19"/>
    <mergeCell ref="A12:N12"/>
    <mergeCell ref="A15:N15"/>
    <mergeCell ref="A11:F11"/>
    <mergeCell ref="A14:F14"/>
    <mergeCell ref="A18:F18"/>
    <mergeCell ref="A1:N1"/>
    <mergeCell ref="J3:J4"/>
    <mergeCell ref="N3:N4"/>
    <mergeCell ref="A3:C3"/>
    <mergeCell ref="L3:L4"/>
    <mergeCell ref="K3:K4"/>
    <mergeCell ref="F3:F4"/>
    <mergeCell ref="A2:C2"/>
    <mergeCell ref="D2:N2"/>
    <mergeCell ref="A5:N5"/>
    <mergeCell ref="A8:N8"/>
    <mergeCell ref="D9:D10"/>
    <mergeCell ref="G3:G4"/>
    <mergeCell ref="D3:D4"/>
    <mergeCell ref="M3:M4"/>
    <mergeCell ref="E3:E4"/>
    <mergeCell ref="I3:I4"/>
    <mergeCell ref="H3:H4"/>
    <mergeCell ref="A7:F7"/>
  </mergeCells>
  <phoneticPr fontId="3" type="noConversion"/>
  <conditionalFormatting sqref="D6 D9:D10 D16 D13">
    <cfRule type="cellIs" dxfId="11" priority="1" stopIfTrue="1" operator="between">
      <formula>1</formula>
      <formula>10</formula>
    </cfRule>
    <cfRule type="cellIs" dxfId="10" priority="2" stopIfTrue="1" operator="between">
      <formula>11</formula>
      <formula>20</formula>
    </cfRule>
    <cfRule type="cellIs" dxfId="9" priority="3" stopIfTrue="1" operator="between">
      <formula>21</formula>
      <formula>25</formula>
    </cfRule>
  </conditionalFormatting>
  <dataValidations count="8">
    <dataValidation type="whole" allowBlank="1" showInputMessage="1" showErrorMessage="1" error="Enter a whole number from 1 - 100" promptTitle="Frequency is a percent" prompt="Enter a whole number from 1 - 100_x000a__x000a_EXAMPLES:  _x000a_10% = 10_x000a_25% = 25_x000a_50% = 50" sqref="G16:G17 G13 G6 G9:G10">
      <formula1>1</formula1>
      <formula2>100</formula2>
    </dataValidation>
    <dataValidation allowBlank="1" showInputMessage="1" showErrorMessage="1" promptTitle="Hours Per Task/Activity" prompt="Enter the estimated time it would take to perform the task/activity one time at 100%  intensity._x000a__x000a_EXAMPLE: _x000a_12 hours 30 minutes = 12.5" sqref="J16:J17 J13 J9:J10 J6"/>
    <dataValidation type="whole" allowBlank="1" showInputMessage="1" showErrorMessage="1" promptTitle="Frequency Funded" prompt="Frequency Funded must be equal to, or less than the number in the  &quot;Frequency&quot; column." sqref="L16:L17 L13 L9:L10">
      <formula1>0</formula1>
      <formula2>365</formula2>
    </dataValidation>
    <dataValidation type="list" allowBlank="1" showInputMessage="1" showErrorMessage="1" error="Must be blank or a number from 1 to 100" promptTitle="Weighted Risk Rating" prompt="Select the numerical &quot;Weighted Risk Rating&quot; value from Appendix A, Figure 3._x000a__x000a_EXAMPLE: _x000a_Likelihood of 5, and Consequence of 5 = 25 _x000a_Likelihood of 3, and Consequence of 3 = 14 " sqref="D6 D9:D10">
      <formula1>$R$1:$R$25</formula1>
    </dataValidation>
    <dataValidation type="list" allowBlank="1" showInputMessage="1" showErrorMessage="1" promptTitle="Weighted Risk Rating" prompt="Select the numerical &quot;Weighted Risk Rating&quot; value from Appendix A, Figure 3._x000a__x000a_EXAMPLE: _x000a_Likelihood of 5, and Consequence of 5 = 25 _x000a_Likelihood of 3, and Consequence of 3 = 14 " sqref="D16:D17 D13">
      <formula1>$R$1:$R$25</formula1>
    </dataValidation>
    <dataValidation type="whole" allowBlank="1" showInputMessage="1" showErrorMessage="1" error="Must be a number" promptTitle="Frequency is a number" prompt="EXAMPLE:_x000a_Annual/One Time = 1_x000a_Weekly = 52_x000a_Monthly = 12 (there are 12 months)_x000a_Quarterly = 4_x000a_Biannual = 2_x000a__x000a_Note: For frequencies: &quot;As Required&quot; or &quot;Per Schedule&quot; or &quot;When Presented&quot;, you must estimate how many times it should occur and provide a number._x000a_" sqref="H6 H13 H16:H17 H9:H10">
      <formula1>1</formula1>
      <formula2>365</formula2>
    </dataValidation>
    <dataValidation allowBlank="1" sqref="J7 J18 J14 J11"/>
    <dataValidation type="whole" allowBlank="1" showInputMessage="1" showErrorMessage="1" promptTitle="Frequency Funded" prompt="Frequency Funded must be equal to, or less than the number in the  &quot;Frequency&quot; column." sqref="L6">
      <formula1>0</formula1>
      <formula2>365</formula2>
    </dataValidation>
  </dataValidations>
  <pageMargins left="0.7" right="0.7" top="0.75" bottom="0.75" header="0.3" footer="0.3"/>
  <pageSetup scale="59" fitToHeight="3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26"/>
    <pageSetUpPr fitToPage="1"/>
  </sheetPr>
  <dimension ref="A1:R71"/>
  <sheetViews>
    <sheetView zoomScale="75" zoomScaleNormal="75" workbookViewId="0">
      <pane ySplit="4" topLeftCell="A5" activePane="bottomLeft" state="frozen"/>
      <selection pane="bottomLeft" activeCell="A6" sqref="A6"/>
    </sheetView>
  </sheetViews>
  <sheetFormatPr defaultRowHeight="15.75"/>
  <cols>
    <col min="1" max="3" width="37" style="2" customWidth="1"/>
    <col min="4" max="4" width="5.7109375" style="2" customWidth="1"/>
    <col min="5" max="5" width="15.42578125" style="2" customWidth="1"/>
    <col min="6" max="6" width="14.85546875" customWidth="1"/>
    <col min="7" max="8" width="7.140625" customWidth="1"/>
    <col min="9" max="9" width="18.140625" customWidth="1"/>
    <col min="10" max="14" width="7.140625" customWidth="1"/>
    <col min="15" max="15" width="6.28515625" customWidth="1"/>
    <col min="16" max="16" width="5.85546875" hidden="1" customWidth="1"/>
    <col min="17" max="17" width="5.7109375" hidden="1" customWidth="1"/>
    <col min="18" max="18" width="6.140625" style="247" hidden="1" customWidth="1"/>
    <col min="19" max="19" width="5.42578125" customWidth="1"/>
  </cols>
  <sheetData>
    <row r="1" spans="1:18" s="17" customFormat="1" ht="36" customHeight="1" thickTop="1" thickBot="1">
      <c r="A1" s="346" t="s">
        <v>85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  <c r="M1" s="347"/>
      <c r="N1" s="348"/>
      <c r="Q1" s="64" t="s">
        <v>136</v>
      </c>
      <c r="R1" s="64">
        <v>1</v>
      </c>
    </row>
    <row r="2" spans="1:18" s="17" customFormat="1" ht="66.75" customHeight="1" thickBot="1">
      <c r="A2" s="373" t="s">
        <v>179</v>
      </c>
      <c r="B2" s="374"/>
      <c r="C2" s="375"/>
      <c r="D2" s="334"/>
      <c r="E2" s="335"/>
      <c r="F2" s="335"/>
      <c r="G2" s="335"/>
      <c r="H2" s="335"/>
      <c r="I2" s="335"/>
      <c r="J2" s="335"/>
      <c r="K2" s="335"/>
      <c r="L2" s="335"/>
      <c r="M2" s="335"/>
      <c r="N2" s="336"/>
      <c r="Q2" s="64"/>
      <c r="R2" s="64">
        <v>2</v>
      </c>
    </row>
    <row r="3" spans="1:18" s="1" customFormat="1" ht="42" customHeight="1" thickBot="1">
      <c r="A3" s="360" t="s">
        <v>180</v>
      </c>
      <c r="B3" s="361"/>
      <c r="C3" s="362"/>
      <c r="D3" s="365" t="s">
        <v>100</v>
      </c>
      <c r="E3" s="371" t="s">
        <v>95</v>
      </c>
      <c r="F3" s="371" t="s">
        <v>184</v>
      </c>
      <c r="G3" s="363" t="s">
        <v>93</v>
      </c>
      <c r="H3" s="363" t="s">
        <v>94</v>
      </c>
      <c r="I3" s="363" t="s">
        <v>96</v>
      </c>
      <c r="J3" s="358" t="s">
        <v>143</v>
      </c>
      <c r="K3" s="363" t="s">
        <v>131</v>
      </c>
      <c r="L3" s="365" t="s">
        <v>128</v>
      </c>
      <c r="M3" s="317" t="s">
        <v>130</v>
      </c>
      <c r="N3" s="282" t="s">
        <v>129</v>
      </c>
      <c r="Q3" s="64" t="s">
        <v>137</v>
      </c>
      <c r="R3" s="64">
        <v>3</v>
      </c>
    </row>
    <row r="4" spans="1:18" s="1" customFormat="1" ht="25.5" customHeight="1" thickTop="1" thickBot="1">
      <c r="A4" s="26" t="s">
        <v>97</v>
      </c>
      <c r="B4" s="27" t="s">
        <v>98</v>
      </c>
      <c r="C4" s="28" t="s">
        <v>99</v>
      </c>
      <c r="D4" s="366"/>
      <c r="E4" s="379"/>
      <c r="F4" s="372"/>
      <c r="G4" s="364"/>
      <c r="H4" s="364"/>
      <c r="I4" s="364"/>
      <c r="J4" s="359"/>
      <c r="K4" s="382"/>
      <c r="L4" s="383"/>
      <c r="M4" s="380"/>
      <c r="N4" s="381"/>
      <c r="Q4" s="64" t="s">
        <v>138</v>
      </c>
      <c r="R4" s="64">
        <v>4</v>
      </c>
    </row>
    <row r="5" spans="1:18" s="21" customFormat="1" ht="32.25" customHeight="1">
      <c r="A5" s="354" t="s">
        <v>87</v>
      </c>
      <c r="B5" s="355"/>
      <c r="C5" s="355"/>
      <c r="D5" s="355"/>
      <c r="E5" s="355"/>
      <c r="F5" s="355"/>
      <c r="G5" s="355"/>
      <c r="H5" s="356"/>
      <c r="I5" s="355"/>
      <c r="J5" s="355"/>
      <c r="K5" s="355"/>
      <c r="L5" s="355"/>
      <c r="M5" s="355"/>
      <c r="N5" s="357"/>
      <c r="R5" s="64">
        <v>5</v>
      </c>
    </row>
    <row r="6" spans="1:18" s="1" customFormat="1" ht="83.25" customHeight="1">
      <c r="A6" s="125" t="s">
        <v>159</v>
      </c>
      <c r="B6" s="113" t="s">
        <v>159</v>
      </c>
      <c r="C6" s="187"/>
      <c r="D6" s="188"/>
      <c r="E6" s="189"/>
      <c r="F6" s="16"/>
      <c r="G6" s="46"/>
      <c r="H6" s="158"/>
      <c r="I6" s="15"/>
      <c r="J6" s="47"/>
      <c r="K6" s="48">
        <f>SUM(0.01*G6*H6*J6)</f>
        <v>0</v>
      </c>
      <c r="L6" s="49"/>
      <c r="M6" s="50">
        <f>SUM(0.01*G6*L6*J6)</f>
        <v>0</v>
      </c>
      <c r="N6" s="51">
        <f>SUM(K6-M6)</f>
        <v>0</v>
      </c>
      <c r="R6" s="64">
        <v>6</v>
      </c>
    </row>
    <row r="7" spans="1:18" s="1" customFormat="1" ht="16.5" customHeight="1">
      <c r="A7" s="290" t="s">
        <v>190</v>
      </c>
      <c r="B7" s="291"/>
      <c r="C7" s="291"/>
      <c r="D7" s="291"/>
      <c r="E7" s="291"/>
      <c r="F7" s="291"/>
      <c r="G7" s="232">
        <f>SUM(G6:G6)</f>
        <v>0</v>
      </c>
      <c r="H7" s="210">
        <f>SUM(H6:H6)</f>
        <v>0</v>
      </c>
      <c r="I7" s="211"/>
      <c r="J7" s="212">
        <f>SUM(J6:J6)</f>
        <v>0</v>
      </c>
      <c r="K7" s="213">
        <f>SUM(K6:K6)</f>
        <v>0</v>
      </c>
      <c r="L7" s="213">
        <f>SUM(L6:L6)</f>
        <v>0</v>
      </c>
      <c r="M7" s="213">
        <f>SUM(M6:M6)</f>
        <v>0</v>
      </c>
      <c r="N7" s="214">
        <f>SUM(N6:N6)</f>
        <v>0</v>
      </c>
      <c r="R7" s="64">
        <v>7</v>
      </c>
    </row>
    <row r="8" spans="1:18" s="20" customFormat="1" ht="32.25" customHeight="1">
      <c r="A8" s="349" t="s">
        <v>86</v>
      </c>
      <c r="B8" s="350"/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1"/>
      <c r="R8" s="64">
        <v>8</v>
      </c>
    </row>
    <row r="9" spans="1:18" s="7" customFormat="1" ht="71.25" customHeight="1">
      <c r="A9" s="190" t="s">
        <v>160</v>
      </c>
      <c r="B9" s="191" t="s">
        <v>160</v>
      </c>
      <c r="C9" s="192"/>
      <c r="D9" s="193"/>
      <c r="E9" s="206"/>
      <c r="F9" s="16"/>
      <c r="G9" s="46"/>
      <c r="H9" s="46"/>
      <c r="I9" s="14"/>
      <c r="J9" s="47"/>
      <c r="K9" s="48">
        <f>SUM(0.01*G9*H9*J9)</f>
        <v>0</v>
      </c>
      <c r="L9" s="49"/>
      <c r="M9" s="50">
        <f>SUM(0.01*G9*L9*J9)</f>
        <v>0</v>
      </c>
      <c r="N9" s="51">
        <f>SUM(K9-M9)</f>
        <v>0</v>
      </c>
      <c r="R9" s="64">
        <v>9</v>
      </c>
    </row>
    <row r="10" spans="1:18" s="7" customFormat="1" ht="16.5" customHeight="1">
      <c r="A10" s="290" t="s">
        <v>191</v>
      </c>
      <c r="B10" s="291"/>
      <c r="C10" s="291"/>
      <c r="D10" s="291"/>
      <c r="E10" s="291"/>
      <c r="F10" s="291"/>
      <c r="G10" s="232">
        <f>SUM(G9:G9)</f>
        <v>0</v>
      </c>
      <c r="H10" s="210">
        <f>SUM(H9:H9)</f>
        <v>0</v>
      </c>
      <c r="I10" s="211"/>
      <c r="J10" s="212">
        <f>SUM(J9:J9)</f>
        <v>0</v>
      </c>
      <c r="K10" s="213">
        <f>SUM(K9:K9)</f>
        <v>0</v>
      </c>
      <c r="L10" s="213">
        <f>SUM(L9:L9)</f>
        <v>0</v>
      </c>
      <c r="M10" s="213">
        <f>SUM(M9:M9)</f>
        <v>0</v>
      </c>
      <c r="N10" s="214">
        <f>SUM(N9:N9)</f>
        <v>0</v>
      </c>
      <c r="R10" s="64">
        <v>10</v>
      </c>
    </row>
    <row r="11" spans="1:18" s="19" customFormat="1" ht="32.25" customHeight="1">
      <c r="A11" s="349" t="s">
        <v>88</v>
      </c>
      <c r="B11" s="352"/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3"/>
      <c r="R11" s="64">
        <v>11</v>
      </c>
    </row>
    <row r="12" spans="1:18" s="3" customFormat="1" ht="91.5" customHeight="1">
      <c r="A12" s="153" t="s">
        <v>161</v>
      </c>
      <c r="B12" s="154" t="s">
        <v>161</v>
      </c>
      <c r="C12" s="154" t="s">
        <v>162</v>
      </c>
      <c r="D12" s="367"/>
      <c r="E12" s="376"/>
      <c r="F12" s="16"/>
      <c r="G12" s="46"/>
      <c r="H12" s="46"/>
      <c r="I12" s="14"/>
      <c r="J12" s="47"/>
      <c r="K12" s="48">
        <f t="shared" ref="K12:K18" si="0">SUM(0.01*G12*H12*J12)</f>
        <v>0</v>
      </c>
      <c r="L12" s="49"/>
      <c r="M12" s="50">
        <f t="shared" ref="M12:M18" si="1">SUM(0.01*G12*L12*J12)</f>
        <v>0</v>
      </c>
      <c r="N12" s="51">
        <f t="shared" ref="N12:N18" si="2">SUM(K12-M12)</f>
        <v>0</v>
      </c>
      <c r="R12" s="64">
        <v>12</v>
      </c>
    </row>
    <row r="13" spans="1:18" s="3" customFormat="1" ht="180" customHeight="1">
      <c r="A13" s="153" t="s">
        <v>163</v>
      </c>
      <c r="B13" s="154" t="s">
        <v>163</v>
      </c>
      <c r="C13" s="155" t="s">
        <v>164</v>
      </c>
      <c r="D13" s="368"/>
      <c r="E13" s="377"/>
      <c r="F13" s="16"/>
      <c r="G13" s="46"/>
      <c r="H13" s="46"/>
      <c r="I13" s="14"/>
      <c r="J13" s="47"/>
      <c r="K13" s="48">
        <f t="shared" si="0"/>
        <v>0</v>
      </c>
      <c r="L13" s="49"/>
      <c r="M13" s="50">
        <f t="shared" si="1"/>
        <v>0</v>
      </c>
      <c r="N13" s="51">
        <f t="shared" si="2"/>
        <v>0</v>
      </c>
      <c r="R13" s="64">
        <v>13</v>
      </c>
    </row>
    <row r="14" spans="1:18" s="3" customFormat="1" ht="109.5" customHeight="1">
      <c r="A14" s="156" t="s">
        <v>165</v>
      </c>
      <c r="B14" s="155" t="s">
        <v>166</v>
      </c>
      <c r="C14" s="113" t="s">
        <v>167</v>
      </c>
      <c r="D14" s="368"/>
      <c r="E14" s="377"/>
      <c r="F14" s="16"/>
      <c r="G14" s="46"/>
      <c r="H14" s="46"/>
      <c r="I14" s="14"/>
      <c r="J14" s="47"/>
      <c r="K14" s="48">
        <f t="shared" si="0"/>
        <v>0</v>
      </c>
      <c r="L14" s="49"/>
      <c r="M14" s="50">
        <f t="shared" si="1"/>
        <v>0</v>
      </c>
      <c r="N14" s="51">
        <f t="shared" si="2"/>
        <v>0</v>
      </c>
      <c r="R14" s="64">
        <v>14</v>
      </c>
    </row>
    <row r="15" spans="1:18" s="3" customFormat="1" ht="57.75" customHeight="1">
      <c r="A15" s="125" t="s">
        <v>168</v>
      </c>
      <c r="B15" s="113" t="s">
        <v>168</v>
      </c>
      <c r="C15" s="69"/>
      <c r="D15" s="368"/>
      <c r="E15" s="377"/>
      <c r="F15" s="16"/>
      <c r="G15" s="46"/>
      <c r="H15" s="46"/>
      <c r="I15" s="14"/>
      <c r="J15" s="47"/>
      <c r="K15" s="48">
        <f t="shared" si="0"/>
        <v>0</v>
      </c>
      <c r="L15" s="49"/>
      <c r="M15" s="50">
        <f t="shared" si="1"/>
        <v>0</v>
      </c>
      <c r="N15" s="51">
        <f t="shared" si="2"/>
        <v>0</v>
      </c>
      <c r="R15" s="64">
        <v>15</v>
      </c>
    </row>
    <row r="16" spans="1:18" s="3" customFormat="1" ht="38.25" customHeight="1">
      <c r="A16" s="156" t="s">
        <v>164</v>
      </c>
      <c r="B16" s="155" t="s">
        <v>164</v>
      </c>
      <c r="C16" s="69"/>
      <c r="D16" s="368"/>
      <c r="E16" s="377"/>
      <c r="F16" s="16"/>
      <c r="G16" s="46"/>
      <c r="H16" s="46"/>
      <c r="I16" s="14"/>
      <c r="J16" s="47"/>
      <c r="K16" s="48">
        <f t="shared" si="0"/>
        <v>0</v>
      </c>
      <c r="L16" s="49"/>
      <c r="M16" s="50">
        <f t="shared" si="1"/>
        <v>0</v>
      </c>
      <c r="N16" s="51">
        <f t="shared" si="2"/>
        <v>0</v>
      </c>
      <c r="R16" s="64">
        <v>16</v>
      </c>
    </row>
    <row r="17" spans="1:18" s="3" customFormat="1" ht="78.75" customHeight="1">
      <c r="A17" s="125" t="s">
        <v>169</v>
      </c>
      <c r="B17" s="113" t="s">
        <v>170</v>
      </c>
      <c r="C17" s="69"/>
      <c r="D17" s="368"/>
      <c r="E17" s="377"/>
      <c r="F17" s="16"/>
      <c r="G17" s="46"/>
      <c r="H17" s="46"/>
      <c r="I17" s="14"/>
      <c r="J17" s="47"/>
      <c r="K17" s="48">
        <f t="shared" si="0"/>
        <v>0</v>
      </c>
      <c r="L17" s="49"/>
      <c r="M17" s="50">
        <f t="shared" si="1"/>
        <v>0</v>
      </c>
      <c r="N17" s="51">
        <f t="shared" si="2"/>
        <v>0</v>
      </c>
      <c r="R17" s="64">
        <v>17</v>
      </c>
    </row>
    <row r="18" spans="1:18" s="3" customFormat="1" ht="60.75" customHeight="1">
      <c r="A18" s="125" t="s">
        <v>171</v>
      </c>
      <c r="B18" s="113" t="s">
        <v>171</v>
      </c>
      <c r="C18" s="69"/>
      <c r="D18" s="368"/>
      <c r="E18" s="377"/>
      <c r="F18" s="16"/>
      <c r="G18" s="46"/>
      <c r="H18" s="46"/>
      <c r="I18" s="14"/>
      <c r="J18" s="47"/>
      <c r="K18" s="48">
        <f t="shared" si="0"/>
        <v>0</v>
      </c>
      <c r="L18" s="49"/>
      <c r="M18" s="50">
        <f t="shared" si="1"/>
        <v>0</v>
      </c>
      <c r="N18" s="51">
        <f t="shared" si="2"/>
        <v>0</v>
      </c>
      <c r="R18" s="64">
        <v>18</v>
      </c>
    </row>
    <row r="19" spans="1:18" s="3" customFormat="1" ht="16.5" customHeight="1" thickBot="1">
      <c r="A19" s="290" t="s">
        <v>192</v>
      </c>
      <c r="B19" s="291"/>
      <c r="C19" s="291"/>
      <c r="D19" s="291"/>
      <c r="E19" s="291"/>
      <c r="F19" s="291"/>
      <c r="G19" s="232">
        <f>SUM(SUM(G12:G18)/7)</f>
        <v>0</v>
      </c>
      <c r="H19" s="210">
        <f>SUM(H12:H18)</f>
        <v>0</v>
      </c>
      <c r="I19" s="211"/>
      <c r="J19" s="212">
        <f>SUM(J12:J18)</f>
        <v>0</v>
      </c>
      <c r="K19" s="213">
        <f>SUM(K12:K18)</f>
        <v>0</v>
      </c>
      <c r="L19" s="213">
        <f>SUM(L12:L18)</f>
        <v>0</v>
      </c>
      <c r="M19" s="213">
        <f>SUM(M12:M18)</f>
        <v>0</v>
      </c>
      <c r="N19" s="214">
        <f>SUM(N12:N18)</f>
        <v>0</v>
      </c>
      <c r="R19" s="152">
        <v>19</v>
      </c>
    </row>
    <row r="20" spans="1:18" s="19" customFormat="1" ht="32.25" customHeight="1" thickTop="1">
      <c r="A20" s="349" t="s">
        <v>89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3"/>
      <c r="R20" s="64">
        <v>20</v>
      </c>
    </row>
    <row r="21" spans="1:18" s="3" customFormat="1" ht="74.25" customHeight="1">
      <c r="A21" s="125" t="s">
        <v>172</v>
      </c>
      <c r="B21" s="113" t="s">
        <v>172</v>
      </c>
      <c r="C21" s="69"/>
      <c r="D21" s="367"/>
      <c r="E21" s="263"/>
      <c r="F21" s="16"/>
      <c r="G21" s="46"/>
      <c r="H21" s="46"/>
      <c r="I21" s="14"/>
      <c r="J21" s="47"/>
      <c r="K21" s="48">
        <f>SUM(0.01*G21*H21*J21)</f>
        <v>0</v>
      </c>
      <c r="L21" s="49"/>
      <c r="M21" s="50">
        <f>SUM(0.01*G21*L21*J21)</f>
        <v>0</v>
      </c>
      <c r="N21" s="51">
        <f>SUM(K21-M21)</f>
        <v>0</v>
      </c>
      <c r="R21" s="64">
        <v>21</v>
      </c>
    </row>
    <row r="22" spans="1:18" s="151" customFormat="1" ht="74.25" customHeight="1" thickBot="1">
      <c r="A22" s="132" t="s">
        <v>173</v>
      </c>
      <c r="B22" s="133" t="s">
        <v>173</v>
      </c>
      <c r="C22" s="142"/>
      <c r="D22" s="378"/>
      <c r="E22" s="339"/>
      <c r="F22" s="143"/>
      <c r="G22" s="144"/>
      <c r="H22" s="144"/>
      <c r="I22" s="145"/>
      <c r="J22" s="146"/>
      <c r="K22" s="147">
        <f>SUM(0.01*G22*H22*J22)</f>
        <v>0</v>
      </c>
      <c r="L22" s="148"/>
      <c r="M22" s="149">
        <f>SUM(0.01*G22*L22*J22)</f>
        <v>0</v>
      </c>
      <c r="N22" s="150">
        <f>SUM(K22-M22)</f>
        <v>0</v>
      </c>
      <c r="R22" s="64">
        <v>22</v>
      </c>
    </row>
    <row r="23" spans="1:18" s="3" customFormat="1" ht="16.5" customHeight="1" thickTop="1">
      <c r="A23" s="290" t="s">
        <v>201</v>
      </c>
      <c r="B23" s="291"/>
      <c r="C23" s="291"/>
      <c r="D23" s="291"/>
      <c r="E23" s="291"/>
      <c r="F23" s="291"/>
      <c r="G23" s="232">
        <f>SUM(SUM(G21:G22)/2)</f>
        <v>0</v>
      </c>
      <c r="H23" s="210">
        <f>SUM(H21:H22)</f>
        <v>0</v>
      </c>
      <c r="I23" s="211"/>
      <c r="J23" s="212">
        <f>SUM(J21:J22)</f>
        <v>0</v>
      </c>
      <c r="K23" s="213">
        <f>SUM(K21:K22)</f>
        <v>0</v>
      </c>
      <c r="L23" s="213">
        <f>SUM(L21:L22)</f>
        <v>0</v>
      </c>
      <c r="M23" s="213">
        <f>SUM(M21:M22)</f>
        <v>0</v>
      </c>
      <c r="N23" s="214">
        <f>SUM(N21:N22)</f>
        <v>0</v>
      </c>
      <c r="R23" s="64">
        <v>23</v>
      </c>
    </row>
    <row r="24" spans="1:18" s="3" customFormat="1" ht="24.75" customHeight="1" thickBot="1">
      <c r="A24" s="4"/>
      <c r="B24" s="4"/>
      <c r="C24" s="4"/>
      <c r="D24" s="4"/>
      <c r="E24" s="4"/>
      <c r="F24" s="340" t="s">
        <v>140</v>
      </c>
      <c r="G24" s="369"/>
      <c r="H24" s="369"/>
      <c r="I24" s="370"/>
      <c r="J24" s="239"/>
      <c r="K24" s="240">
        <f>SUM(K7+K10+K19+K23)</f>
        <v>0</v>
      </c>
      <c r="L24" s="240"/>
      <c r="M24" s="240">
        <f>SUM(M7+M10+M19+M23)</f>
        <v>0</v>
      </c>
      <c r="N24" s="241">
        <f>SUM(N7+N10+N19+N23)</f>
        <v>0</v>
      </c>
      <c r="R24" s="64">
        <v>24</v>
      </c>
    </row>
    <row r="25" spans="1:18" s="3" customFormat="1">
      <c r="A25" s="4"/>
      <c r="B25" s="4"/>
      <c r="C25" s="4"/>
      <c r="D25" s="4"/>
      <c r="E25" s="4"/>
      <c r="R25" s="64">
        <v>25</v>
      </c>
    </row>
    <row r="26" spans="1:18" s="3" customFormat="1" ht="15">
      <c r="A26" s="4"/>
      <c r="B26" s="4"/>
      <c r="C26" s="4"/>
      <c r="D26" s="4"/>
      <c r="E26" s="4"/>
      <c r="R26" s="246"/>
    </row>
    <row r="27" spans="1:18" s="3" customFormat="1" ht="15">
      <c r="A27" s="4"/>
      <c r="B27" s="4"/>
      <c r="C27" s="4"/>
      <c r="D27" s="4"/>
      <c r="E27" s="4"/>
      <c r="R27" s="246"/>
    </row>
    <row r="28" spans="1:18" s="3" customFormat="1" ht="15">
      <c r="A28" s="4"/>
      <c r="B28" s="4"/>
      <c r="C28" s="4"/>
      <c r="D28" s="4"/>
      <c r="E28" s="4"/>
      <c r="R28" s="246"/>
    </row>
    <row r="29" spans="1:18" s="3" customFormat="1" ht="15">
      <c r="A29" s="4"/>
      <c r="B29" s="4"/>
      <c r="C29" s="4"/>
      <c r="D29" s="4"/>
      <c r="E29" s="4"/>
      <c r="R29" s="246"/>
    </row>
    <row r="30" spans="1:18" s="3" customFormat="1" ht="15">
      <c r="A30" s="4"/>
      <c r="B30" s="4"/>
      <c r="C30" s="4"/>
      <c r="D30" s="4"/>
      <c r="E30" s="4"/>
      <c r="R30" s="246"/>
    </row>
    <row r="31" spans="1:18" s="3" customFormat="1" ht="15">
      <c r="A31" s="4"/>
      <c r="B31" s="4"/>
      <c r="C31" s="4"/>
      <c r="D31" s="4"/>
      <c r="E31" s="4"/>
      <c r="R31" s="246"/>
    </row>
    <row r="32" spans="1:18" s="3" customFormat="1" ht="15">
      <c r="A32" s="4"/>
      <c r="B32" s="4"/>
      <c r="C32" s="4"/>
      <c r="D32" s="4"/>
      <c r="E32" s="4"/>
      <c r="R32" s="246"/>
    </row>
    <row r="33" spans="1:18" s="3" customFormat="1" ht="15">
      <c r="A33" s="4"/>
      <c r="B33" s="4"/>
      <c r="C33" s="4"/>
      <c r="D33" s="4"/>
      <c r="E33" s="4"/>
      <c r="R33" s="246"/>
    </row>
    <row r="34" spans="1:18" s="3" customFormat="1" ht="15">
      <c r="A34" s="4"/>
      <c r="B34" s="4"/>
      <c r="C34" s="4"/>
      <c r="D34" s="4"/>
      <c r="E34" s="4"/>
      <c r="R34" s="246"/>
    </row>
    <row r="35" spans="1:18" s="3" customFormat="1" ht="15">
      <c r="A35" s="4"/>
      <c r="B35" s="4"/>
      <c r="C35" s="4"/>
      <c r="D35" s="4"/>
      <c r="E35" s="4"/>
      <c r="R35" s="246"/>
    </row>
    <row r="36" spans="1:18" s="3" customFormat="1" ht="15">
      <c r="A36" s="4"/>
      <c r="B36" s="4"/>
      <c r="C36" s="4"/>
      <c r="D36" s="4"/>
      <c r="E36" s="4"/>
      <c r="R36" s="246"/>
    </row>
    <row r="37" spans="1:18" s="3" customFormat="1" ht="15">
      <c r="A37" s="4"/>
      <c r="B37" s="4"/>
      <c r="C37" s="4"/>
      <c r="D37" s="4"/>
      <c r="E37" s="4"/>
      <c r="R37" s="246"/>
    </row>
    <row r="38" spans="1:18" s="3" customFormat="1" ht="15">
      <c r="A38" s="4"/>
      <c r="B38" s="4"/>
      <c r="C38" s="4"/>
      <c r="D38" s="4"/>
      <c r="E38" s="4"/>
      <c r="R38" s="246"/>
    </row>
    <row r="39" spans="1:18" s="3" customFormat="1" ht="15">
      <c r="A39" s="4"/>
      <c r="B39" s="4"/>
      <c r="C39" s="4"/>
      <c r="D39" s="4"/>
      <c r="E39" s="4"/>
      <c r="R39" s="246"/>
    </row>
    <row r="40" spans="1:18" s="3" customFormat="1" ht="15">
      <c r="A40" s="4"/>
      <c r="B40" s="4"/>
      <c r="C40" s="4"/>
      <c r="D40" s="4"/>
      <c r="E40" s="4"/>
      <c r="R40" s="246"/>
    </row>
    <row r="41" spans="1:18" s="3" customFormat="1" ht="15">
      <c r="A41" s="4"/>
      <c r="B41" s="4"/>
      <c r="C41" s="4"/>
      <c r="D41" s="4"/>
      <c r="E41" s="4"/>
      <c r="R41" s="246"/>
    </row>
    <row r="42" spans="1:18" s="3" customFormat="1" ht="15">
      <c r="A42" s="4"/>
      <c r="B42" s="4"/>
      <c r="C42" s="4"/>
      <c r="D42" s="4"/>
      <c r="E42" s="4"/>
      <c r="R42" s="246"/>
    </row>
    <row r="43" spans="1:18" s="3" customFormat="1" ht="15">
      <c r="A43" s="4"/>
      <c r="B43" s="4"/>
      <c r="C43" s="4"/>
      <c r="D43" s="4"/>
      <c r="E43" s="4"/>
      <c r="R43" s="246"/>
    </row>
    <row r="44" spans="1:18" s="3" customFormat="1" ht="15">
      <c r="A44" s="4"/>
      <c r="B44" s="4"/>
      <c r="C44" s="4"/>
      <c r="D44" s="4"/>
      <c r="E44" s="4"/>
      <c r="R44" s="246"/>
    </row>
    <row r="45" spans="1:18" s="3" customFormat="1" ht="15">
      <c r="A45" s="4"/>
      <c r="B45" s="4"/>
      <c r="C45" s="4"/>
      <c r="D45" s="4"/>
      <c r="E45" s="4"/>
      <c r="R45" s="246"/>
    </row>
    <row r="46" spans="1:18" s="3" customFormat="1" ht="15">
      <c r="A46" s="4"/>
      <c r="B46" s="4"/>
      <c r="C46" s="4"/>
      <c r="D46" s="4"/>
      <c r="E46" s="4"/>
      <c r="R46" s="246"/>
    </row>
    <row r="47" spans="1:18" s="3" customFormat="1" ht="15">
      <c r="A47" s="4"/>
      <c r="B47" s="4"/>
      <c r="C47" s="4"/>
      <c r="D47" s="4"/>
      <c r="E47" s="4"/>
      <c r="R47" s="246"/>
    </row>
    <row r="48" spans="1:18" s="3" customFormat="1" ht="15">
      <c r="A48" s="4"/>
      <c r="B48" s="4"/>
      <c r="C48" s="4"/>
      <c r="D48" s="4"/>
      <c r="E48" s="4"/>
      <c r="R48" s="246"/>
    </row>
    <row r="49" spans="1:18" s="3" customFormat="1" ht="15">
      <c r="A49" s="4"/>
      <c r="B49" s="4"/>
      <c r="C49" s="4"/>
      <c r="D49" s="4"/>
      <c r="E49" s="4"/>
      <c r="R49" s="246"/>
    </row>
    <row r="50" spans="1:18" s="3" customFormat="1" ht="15">
      <c r="A50" s="4"/>
      <c r="B50" s="4"/>
      <c r="C50" s="4"/>
      <c r="D50" s="4"/>
      <c r="E50" s="4"/>
      <c r="R50" s="246"/>
    </row>
    <row r="51" spans="1:18" s="3" customFormat="1" ht="15">
      <c r="A51" s="4"/>
      <c r="B51" s="4"/>
      <c r="C51" s="4"/>
      <c r="D51" s="4"/>
      <c r="E51" s="4"/>
      <c r="R51" s="246"/>
    </row>
    <row r="52" spans="1:18" s="3" customFormat="1" ht="15">
      <c r="A52" s="4"/>
      <c r="B52" s="4"/>
      <c r="C52" s="4"/>
      <c r="D52" s="4"/>
      <c r="E52" s="4"/>
      <c r="R52" s="246"/>
    </row>
    <row r="53" spans="1:18" s="3" customFormat="1" ht="15">
      <c r="A53" s="4"/>
      <c r="B53" s="4"/>
      <c r="C53" s="4"/>
      <c r="D53" s="4"/>
      <c r="E53" s="4"/>
      <c r="R53" s="246"/>
    </row>
    <row r="54" spans="1:18" s="3" customFormat="1" ht="15">
      <c r="A54" s="4"/>
      <c r="B54" s="4"/>
      <c r="C54" s="4"/>
      <c r="D54" s="4"/>
      <c r="E54" s="4"/>
      <c r="R54" s="246"/>
    </row>
    <row r="55" spans="1:18" s="3" customFormat="1" ht="15">
      <c r="A55" s="4"/>
      <c r="B55" s="4"/>
      <c r="C55" s="4"/>
      <c r="D55" s="4"/>
      <c r="E55" s="4"/>
      <c r="R55" s="246"/>
    </row>
    <row r="56" spans="1:18" s="3" customFormat="1" ht="15">
      <c r="A56" s="4"/>
      <c r="B56" s="4"/>
      <c r="C56" s="4"/>
      <c r="D56" s="4"/>
      <c r="E56" s="4"/>
      <c r="R56" s="246"/>
    </row>
    <row r="57" spans="1:18" s="3" customFormat="1" ht="15">
      <c r="A57" s="4"/>
      <c r="B57" s="4"/>
      <c r="C57" s="4"/>
      <c r="D57" s="4"/>
      <c r="E57" s="4"/>
      <c r="R57" s="246"/>
    </row>
    <row r="58" spans="1:18" s="3" customFormat="1" ht="15">
      <c r="A58" s="4"/>
      <c r="B58" s="4"/>
      <c r="C58" s="4"/>
      <c r="D58" s="4"/>
      <c r="E58" s="4"/>
      <c r="R58" s="246"/>
    </row>
    <row r="59" spans="1:18" s="3" customFormat="1" ht="15">
      <c r="A59" s="4"/>
      <c r="B59" s="4"/>
      <c r="C59" s="4"/>
      <c r="D59" s="4"/>
      <c r="E59" s="4"/>
      <c r="R59" s="246"/>
    </row>
    <row r="60" spans="1:18" s="3" customFormat="1" ht="15">
      <c r="A60" s="4"/>
      <c r="B60" s="4"/>
      <c r="C60" s="4"/>
      <c r="D60" s="4"/>
      <c r="E60" s="4"/>
      <c r="R60" s="246"/>
    </row>
    <row r="61" spans="1:18" s="3" customFormat="1" ht="15">
      <c r="A61" s="4"/>
      <c r="B61" s="4"/>
      <c r="C61" s="4"/>
      <c r="D61" s="4"/>
      <c r="E61" s="4"/>
      <c r="R61" s="246"/>
    </row>
    <row r="62" spans="1:18" s="3" customFormat="1" ht="15">
      <c r="A62" s="4"/>
      <c r="B62" s="4"/>
      <c r="C62" s="4"/>
      <c r="D62" s="4"/>
      <c r="E62" s="4"/>
      <c r="R62" s="246"/>
    </row>
    <row r="63" spans="1:18" s="3" customFormat="1" ht="15">
      <c r="A63" s="4"/>
      <c r="B63" s="4"/>
      <c r="C63" s="4"/>
      <c r="D63" s="4"/>
      <c r="E63" s="4"/>
      <c r="R63" s="246"/>
    </row>
    <row r="64" spans="1:18" s="3" customFormat="1" ht="15">
      <c r="A64" s="4"/>
      <c r="B64" s="4"/>
      <c r="C64" s="4"/>
      <c r="D64" s="4"/>
      <c r="E64" s="4"/>
      <c r="R64" s="246"/>
    </row>
    <row r="65" spans="1:18" s="3" customFormat="1" ht="15">
      <c r="A65" s="4"/>
      <c r="B65" s="4"/>
      <c r="C65" s="4"/>
      <c r="D65" s="4"/>
      <c r="E65" s="4"/>
      <c r="R65" s="246"/>
    </row>
    <row r="66" spans="1:18" s="3" customFormat="1" ht="15">
      <c r="A66" s="4"/>
      <c r="B66" s="4"/>
      <c r="C66" s="4"/>
      <c r="D66" s="4"/>
      <c r="E66" s="4"/>
      <c r="R66" s="246"/>
    </row>
    <row r="67" spans="1:18" s="3" customFormat="1" ht="15">
      <c r="A67" s="4"/>
      <c r="B67" s="4"/>
      <c r="C67" s="4"/>
      <c r="D67" s="4"/>
      <c r="E67" s="4"/>
      <c r="R67" s="246"/>
    </row>
    <row r="68" spans="1:18" s="3" customFormat="1" ht="15">
      <c r="A68" s="4"/>
      <c r="B68" s="4"/>
      <c r="C68" s="4"/>
      <c r="D68" s="4"/>
      <c r="E68" s="4"/>
      <c r="R68" s="246"/>
    </row>
    <row r="69" spans="1:18" s="3" customFormat="1" ht="15">
      <c r="A69" s="4"/>
      <c r="B69" s="4"/>
      <c r="C69" s="4"/>
      <c r="D69" s="4"/>
      <c r="E69" s="4"/>
      <c r="R69" s="246"/>
    </row>
    <row r="70" spans="1:18" s="3" customFormat="1" ht="15">
      <c r="A70" s="4"/>
      <c r="B70" s="4"/>
      <c r="C70" s="4"/>
      <c r="D70" s="4"/>
      <c r="E70" s="4"/>
      <c r="R70" s="246"/>
    </row>
    <row r="71" spans="1:18" s="3" customFormat="1" ht="15">
      <c r="A71" s="4"/>
      <c r="B71" s="4"/>
      <c r="C71" s="4"/>
      <c r="D71" s="4"/>
      <c r="E71" s="4"/>
      <c r="R71" s="246"/>
    </row>
  </sheetData>
  <mergeCells count="28">
    <mergeCell ref="A2:C2"/>
    <mergeCell ref="D2:N2"/>
    <mergeCell ref="E12:E18"/>
    <mergeCell ref="D21:D22"/>
    <mergeCell ref="E21:E22"/>
    <mergeCell ref="E3:E4"/>
    <mergeCell ref="M3:M4"/>
    <mergeCell ref="N3:N4"/>
    <mergeCell ref="K3:K4"/>
    <mergeCell ref="L3:L4"/>
    <mergeCell ref="F24:I24"/>
    <mergeCell ref="F3:F4"/>
    <mergeCell ref="G3:G4"/>
    <mergeCell ref="H3:H4"/>
    <mergeCell ref="A23:F23"/>
    <mergeCell ref="A19:F19"/>
    <mergeCell ref="A10:F10"/>
    <mergeCell ref="A7:F7"/>
    <mergeCell ref="A1:N1"/>
    <mergeCell ref="A8:N8"/>
    <mergeCell ref="A11:N11"/>
    <mergeCell ref="A20:N20"/>
    <mergeCell ref="A5:N5"/>
    <mergeCell ref="J3:J4"/>
    <mergeCell ref="A3:C3"/>
    <mergeCell ref="I3:I4"/>
    <mergeCell ref="D3:D4"/>
    <mergeCell ref="D12:D18"/>
  </mergeCells>
  <phoneticPr fontId="3" type="noConversion"/>
  <conditionalFormatting sqref="D21:D22 D12:D18 D9 D6">
    <cfRule type="cellIs" dxfId="8" priority="1" stopIfTrue="1" operator="between">
      <formula>1</formula>
      <formula>10</formula>
    </cfRule>
    <cfRule type="cellIs" dxfId="7" priority="2" stopIfTrue="1" operator="between">
      <formula>11</formula>
      <formula>20</formula>
    </cfRule>
    <cfRule type="cellIs" dxfId="6" priority="3" stopIfTrue="1" operator="between">
      <formula>21</formula>
      <formula>25</formula>
    </cfRule>
  </conditionalFormatting>
  <dataValidations xWindow="868" yWindow="336" count="8">
    <dataValidation type="whole" allowBlank="1" showInputMessage="1" showErrorMessage="1" error="Must be a number" promptTitle="Frequency is a number" prompt="EXAMPLE:_x000a_Annual/One Time = 1_x000a_Weekly = 52_x000a_Monthly = 12 (there are 12 months)_x000a_Quarterly = 4_x000a_Biannual = 2_x000a__x000a_Note: For frequencies: &quot;As Required&quot; or &quot;Per Schedule&quot; or &quot;When Presented&quot;, you must estimate how many times it should occur and provide a number._x000a_" sqref="H9 H12:H18 H21:H22">
      <formula1>1</formula1>
      <formula2>365</formula2>
    </dataValidation>
    <dataValidation allowBlank="1" showInputMessage="1" showErrorMessage="1" promptTitle="Hours Per Task/Activity" prompt="Enter the estimated time it would take to perform the task/activity one time at 100%  intensity._x000a__x000a_EXAMPLE: _x000a_12 hours 30 minutes = 12.5" sqref="J21:J22 J12:J18 J6 J9"/>
    <dataValidation type="whole" allowBlank="1" showInputMessage="1" showErrorMessage="1" promptTitle="Frequency Funded" prompt="Frequency Funded must be equal to, or less than the number in the  &quot;Frequency&quot; column." sqref="L21:L22 L12:L18 L6 L9">
      <formula1>0</formula1>
      <formula2>365</formula2>
    </dataValidation>
    <dataValidation type="whole" allowBlank="1" showInputMessage="1" showErrorMessage="1" error="Must be between 1 and 100" promptTitle="Intensity is a number" prompt="Enter a whole number from 1 - 100_x000a__x000a_EXAMPLES:  _x000a_10% = 10_x000a_25% = 25_x000a_50% = 50_x000a_75% = 75, etc." sqref="G21:G22 G12:G18 G6 G9">
      <formula1>1</formula1>
      <formula2>100</formula2>
    </dataValidation>
    <dataValidation type="list" allowBlank="1" showInputMessage="1" showErrorMessage="1" error="Must be blank or a number from 1 to 25" promptTitle="Weighted Risk Rating" prompt="Select the numerical &quot;Weighted Risk Rating&quot; value from Appendix A, Figure 3._x000a__x000a_EXAMPLE: _x000a_Likelihood of 5, and Consequence of 5 = 25 _x000a_Likelihood of 3, and Consequence of 3 = 14 " sqref="D21:D22 D9 D12:D18">
      <formula1>$R$1:$R$25</formula1>
    </dataValidation>
    <dataValidation type="list" allowBlank="1" showInputMessage="1" showErrorMessage="1" error="Must be blank or a number from 1 to 25_x000a_" promptTitle="Weighted Risk Rating" prompt="Select the numerical &quot;Weighted Risk Rating&quot; value from Appendix A, Figure 3._x000a__x000a_EXAMPLE: _x000a_Likelihood of 5, and Consequence of 5 = 25 _x000a_Likelihood of 3, and Consequence of 3 = 14 " sqref="D6">
      <formula1>$R$1:$R$25</formula1>
    </dataValidation>
    <dataValidation type="whole" errorStyle="information" allowBlank="1" showInputMessage="1" showErrorMessage="1" errorTitle="Information Notice" error="Please select the appropriate Frequency from the drop-down list." promptTitle="Frequency is a number" prompt="EXAMPLE:_x000a_Annual/One Time = 1_x000a_Weekly = 52_x000a_Monthly = 12 (there are 12 months)_x000a_Quarterly = 4_x000a_Biannual = 2_x000a__x000a_Note: For frequencies: &quot;As Required&quot; or &quot;Per Schedule&quot; or &quot;When Presented&quot;, you must estimate how many times it should occur and provide a number._x000a_" sqref="H6">
      <formula1>1</formula1>
      <formula2>365</formula2>
    </dataValidation>
    <dataValidation allowBlank="1" sqref="J7 J23 J19 J10"/>
  </dataValidations>
  <pageMargins left="0.7" right="0.7" top="0.75" bottom="0.75" header="0.3" footer="0.3"/>
  <pageSetup scale="63" fitToHeight="3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49"/>
    <pageSetUpPr fitToPage="1"/>
  </sheetPr>
  <dimension ref="A1:R43"/>
  <sheetViews>
    <sheetView workbookViewId="0">
      <pane ySplit="3" topLeftCell="A4" activePane="bottomLeft" state="frozen"/>
      <selection pane="bottomLeft" activeCell="A4" sqref="A4"/>
    </sheetView>
  </sheetViews>
  <sheetFormatPr defaultColWidth="35.85546875" defaultRowHeight="15"/>
  <cols>
    <col min="1" max="1" width="18" style="2" customWidth="1"/>
    <col min="2" max="2" width="20.7109375" style="2" customWidth="1"/>
    <col min="3" max="3" width="6" style="2" customWidth="1"/>
    <col min="4" max="4" width="15.42578125" style="2" customWidth="1"/>
    <col min="5" max="5" width="14.85546875" customWidth="1"/>
    <col min="6" max="7" width="7.140625" customWidth="1"/>
    <col min="8" max="8" width="18.140625" customWidth="1"/>
    <col min="9" max="13" width="7.140625" customWidth="1"/>
    <col min="15" max="15" width="35.85546875" hidden="1" customWidth="1"/>
    <col min="16" max="16" width="6.7109375" style="31" hidden="1" customWidth="1"/>
    <col min="17" max="17" width="6.5703125" hidden="1" customWidth="1"/>
    <col min="18" max="18" width="35.85546875" hidden="1" customWidth="1"/>
  </cols>
  <sheetData>
    <row r="1" spans="1:17" ht="37.5" customHeight="1" thickTop="1" thickBot="1">
      <c r="A1" s="386" t="s">
        <v>101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8"/>
      <c r="N1" s="6"/>
      <c r="O1" s="6"/>
      <c r="P1" s="63" t="s">
        <v>136</v>
      </c>
      <c r="Q1" s="64">
        <v>1</v>
      </c>
    </row>
    <row r="2" spans="1:17" ht="25.5" customHeight="1">
      <c r="A2" s="391" t="s">
        <v>102</v>
      </c>
      <c r="B2" s="393" t="s">
        <v>103</v>
      </c>
      <c r="C2" s="384" t="s">
        <v>104</v>
      </c>
      <c r="D2" s="401" t="s">
        <v>105</v>
      </c>
      <c r="E2" s="401" t="s">
        <v>184</v>
      </c>
      <c r="F2" s="389" t="s">
        <v>93</v>
      </c>
      <c r="G2" s="389" t="s">
        <v>94</v>
      </c>
      <c r="H2" s="389" t="s">
        <v>96</v>
      </c>
      <c r="I2" s="395" t="s">
        <v>143</v>
      </c>
      <c r="J2" s="389" t="s">
        <v>131</v>
      </c>
      <c r="K2" s="384" t="s">
        <v>128</v>
      </c>
      <c r="L2" s="317" t="s">
        <v>130</v>
      </c>
      <c r="M2" s="282" t="s">
        <v>129</v>
      </c>
      <c r="N2" s="3"/>
      <c r="P2" s="63" t="s">
        <v>137</v>
      </c>
      <c r="Q2" s="64">
        <v>2</v>
      </c>
    </row>
    <row r="3" spans="1:17" ht="42" customHeight="1" thickBot="1">
      <c r="A3" s="392"/>
      <c r="B3" s="394"/>
      <c r="C3" s="400"/>
      <c r="D3" s="402"/>
      <c r="E3" s="403"/>
      <c r="F3" s="390"/>
      <c r="G3" s="390"/>
      <c r="H3" s="390"/>
      <c r="I3" s="396"/>
      <c r="J3" s="404"/>
      <c r="K3" s="385"/>
      <c r="L3" s="318"/>
      <c r="M3" s="283"/>
      <c r="N3" s="3"/>
      <c r="P3" s="63" t="s">
        <v>138</v>
      </c>
      <c r="Q3" s="64">
        <v>3</v>
      </c>
    </row>
    <row r="4" spans="1:17" ht="39.75" customHeight="1">
      <c r="A4" s="159"/>
      <c r="B4" s="164"/>
      <c r="C4" s="185"/>
      <c r="D4" s="14"/>
      <c r="E4" s="15"/>
      <c r="F4" s="46"/>
      <c r="G4" s="109"/>
      <c r="H4" s="15"/>
      <c r="I4" s="47"/>
      <c r="J4" s="48">
        <f t="shared" ref="J4:J9" si="0">SUM(0.01*F4*G4*I4)</f>
        <v>0</v>
      </c>
      <c r="K4" s="49"/>
      <c r="L4" s="50">
        <f t="shared" ref="L4:L9" si="1">SUM(0.01*F4*K4*I4)</f>
        <v>0</v>
      </c>
      <c r="M4" s="51">
        <f t="shared" ref="M4:M9" si="2">SUM(J4-L4)</f>
        <v>0</v>
      </c>
      <c r="N4" s="3"/>
      <c r="Q4" s="64">
        <v>4</v>
      </c>
    </row>
    <row r="5" spans="1:17" ht="39.75" customHeight="1">
      <c r="A5" s="161"/>
      <c r="B5" s="165"/>
      <c r="C5" s="185"/>
      <c r="D5" s="14"/>
      <c r="E5" s="15"/>
      <c r="F5" s="46"/>
      <c r="G5" s="66"/>
      <c r="H5" s="15"/>
      <c r="I5" s="47"/>
      <c r="J5" s="48">
        <f t="shared" si="0"/>
        <v>0</v>
      </c>
      <c r="K5" s="49"/>
      <c r="L5" s="50">
        <f t="shared" si="1"/>
        <v>0</v>
      </c>
      <c r="M5" s="51">
        <f t="shared" si="2"/>
        <v>0</v>
      </c>
      <c r="N5" s="3"/>
      <c r="Q5" s="64">
        <v>5</v>
      </c>
    </row>
    <row r="6" spans="1:17" ht="39.75" customHeight="1">
      <c r="A6" s="160"/>
      <c r="B6" s="166"/>
      <c r="C6" s="185"/>
      <c r="D6" s="14"/>
      <c r="E6" s="15"/>
      <c r="F6" s="46"/>
      <c r="G6" s="16"/>
      <c r="H6" s="15"/>
      <c r="I6" s="47"/>
      <c r="J6" s="48">
        <f t="shared" si="0"/>
        <v>0</v>
      </c>
      <c r="K6" s="49"/>
      <c r="L6" s="50">
        <f t="shared" si="1"/>
        <v>0</v>
      </c>
      <c r="M6" s="51">
        <f t="shared" si="2"/>
        <v>0</v>
      </c>
      <c r="N6" s="3"/>
      <c r="Q6" s="64">
        <v>6</v>
      </c>
    </row>
    <row r="7" spans="1:17" ht="39.75" customHeight="1">
      <c r="A7" s="159"/>
      <c r="B7" s="164"/>
      <c r="C7" s="185"/>
      <c r="D7" s="14"/>
      <c r="E7" s="15"/>
      <c r="F7" s="46"/>
      <c r="G7" s="16"/>
      <c r="H7" s="15"/>
      <c r="I7" s="47"/>
      <c r="J7" s="48">
        <f t="shared" si="0"/>
        <v>0</v>
      </c>
      <c r="K7" s="49"/>
      <c r="L7" s="50">
        <f t="shared" si="1"/>
        <v>0</v>
      </c>
      <c r="M7" s="51">
        <f t="shared" si="2"/>
        <v>0</v>
      </c>
      <c r="N7" s="3"/>
      <c r="Q7" s="64">
        <v>7</v>
      </c>
    </row>
    <row r="8" spans="1:17" ht="39.75" customHeight="1">
      <c r="A8" s="161"/>
      <c r="B8" s="167"/>
      <c r="C8" s="185"/>
      <c r="D8" s="14"/>
      <c r="E8" s="15"/>
      <c r="F8" s="46"/>
      <c r="G8" s="16"/>
      <c r="H8" s="15"/>
      <c r="I8" s="47"/>
      <c r="J8" s="48">
        <f t="shared" si="0"/>
        <v>0</v>
      </c>
      <c r="K8" s="49"/>
      <c r="L8" s="50">
        <f t="shared" si="1"/>
        <v>0</v>
      </c>
      <c r="M8" s="51">
        <f t="shared" si="2"/>
        <v>0</v>
      </c>
      <c r="N8" s="3"/>
      <c r="Q8" s="64">
        <v>8</v>
      </c>
    </row>
    <row r="9" spans="1:17" ht="39.75" customHeight="1" thickBot="1">
      <c r="A9" s="162"/>
      <c r="B9" s="168"/>
      <c r="C9" s="186"/>
      <c r="D9" s="53"/>
      <c r="E9" s="59"/>
      <c r="F9" s="54"/>
      <c r="G9" s="53"/>
      <c r="H9" s="59"/>
      <c r="I9" s="55"/>
      <c r="J9" s="56">
        <f t="shared" si="0"/>
        <v>0</v>
      </c>
      <c r="K9" s="52"/>
      <c r="L9" s="57">
        <f t="shared" si="1"/>
        <v>0</v>
      </c>
      <c r="M9" s="58">
        <f t="shared" si="2"/>
        <v>0</v>
      </c>
      <c r="N9" s="3"/>
      <c r="Q9" s="64">
        <v>9</v>
      </c>
    </row>
    <row r="10" spans="1:17" ht="25.5" customHeight="1" thickBot="1">
      <c r="A10" s="4"/>
      <c r="B10" s="4"/>
      <c r="C10" s="4"/>
      <c r="D10" s="4"/>
      <c r="E10" s="3"/>
      <c r="F10" s="397" t="s">
        <v>141</v>
      </c>
      <c r="G10" s="398"/>
      <c r="H10" s="399"/>
      <c r="I10" s="233"/>
      <c r="J10" s="234">
        <f>SUM(J4:J9)</f>
        <v>0</v>
      </c>
      <c r="K10" s="234"/>
      <c r="L10" s="234">
        <f>SUM(L4:L9)</f>
        <v>0</v>
      </c>
      <c r="M10" s="235">
        <f>SUM(M4:M9)</f>
        <v>0</v>
      </c>
      <c r="N10" s="3"/>
      <c r="Q10" s="64">
        <v>10</v>
      </c>
    </row>
    <row r="11" spans="1:17" ht="15.75">
      <c r="A11" s="4"/>
      <c r="B11" s="4"/>
      <c r="C11" s="4"/>
      <c r="D11" s="4"/>
      <c r="E11" s="3"/>
      <c r="F11" s="3"/>
      <c r="G11" s="3"/>
      <c r="H11" s="3"/>
      <c r="I11" s="3"/>
      <c r="J11" s="3"/>
      <c r="K11" s="3"/>
      <c r="L11" s="3"/>
      <c r="M11" s="3"/>
      <c r="Q11" s="64">
        <v>11</v>
      </c>
    </row>
    <row r="12" spans="1:17" ht="15.75">
      <c r="A12" s="4"/>
      <c r="B12" s="4"/>
      <c r="C12" s="4"/>
      <c r="D12" s="4"/>
      <c r="E12" s="3"/>
      <c r="F12" s="3"/>
      <c r="G12" s="3"/>
      <c r="H12" s="3"/>
      <c r="I12" s="3"/>
      <c r="J12" s="3"/>
      <c r="K12" s="3"/>
      <c r="L12" s="3"/>
      <c r="M12" s="3"/>
      <c r="Q12" s="64">
        <v>12</v>
      </c>
    </row>
    <row r="13" spans="1:17" ht="15.75">
      <c r="A13" s="4"/>
      <c r="B13" s="4"/>
      <c r="C13" s="4"/>
      <c r="D13" s="4"/>
      <c r="E13" s="3"/>
      <c r="F13" s="3"/>
      <c r="G13" s="3"/>
      <c r="H13" s="3"/>
      <c r="I13" s="3"/>
      <c r="J13" s="3"/>
      <c r="K13" s="3"/>
      <c r="L13" s="3"/>
      <c r="M13" s="3"/>
      <c r="Q13" s="64">
        <v>13</v>
      </c>
    </row>
    <row r="14" spans="1:17" ht="15.75">
      <c r="A14" s="4"/>
      <c r="B14" s="4"/>
      <c r="C14" s="4"/>
      <c r="D14" s="4"/>
      <c r="E14" s="3"/>
      <c r="F14" s="3"/>
      <c r="G14" s="3"/>
      <c r="H14" s="3"/>
      <c r="I14" s="3"/>
      <c r="J14" s="3"/>
      <c r="K14" s="3"/>
      <c r="L14" s="3"/>
      <c r="M14" s="3"/>
      <c r="Q14" s="64">
        <v>14</v>
      </c>
    </row>
    <row r="15" spans="1:17" ht="15.75">
      <c r="A15" s="4"/>
      <c r="B15" s="4"/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Q15" s="64">
        <v>15</v>
      </c>
    </row>
    <row r="16" spans="1:17" ht="15.75">
      <c r="A16" s="4"/>
      <c r="B16" s="4"/>
      <c r="C16" s="4"/>
      <c r="D16" s="4"/>
      <c r="E16" s="3"/>
      <c r="F16" s="3"/>
      <c r="G16" s="3"/>
      <c r="H16" s="3"/>
      <c r="I16" s="3"/>
      <c r="J16" s="3"/>
      <c r="K16" s="3"/>
      <c r="L16" s="3"/>
      <c r="M16" s="3"/>
      <c r="Q16" s="64">
        <v>16</v>
      </c>
    </row>
    <row r="17" spans="1:17" ht="15.75">
      <c r="A17" s="4"/>
      <c r="B17" s="4"/>
      <c r="C17" s="4"/>
      <c r="D17" s="4"/>
      <c r="E17" s="3"/>
      <c r="F17" s="3"/>
      <c r="G17" s="3"/>
      <c r="H17" s="3"/>
      <c r="I17" s="3"/>
      <c r="J17" s="3"/>
      <c r="K17" s="3"/>
      <c r="L17" s="3"/>
      <c r="M17" s="3"/>
      <c r="Q17" s="64">
        <v>17</v>
      </c>
    </row>
    <row r="18" spans="1:17" ht="15.75">
      <c r="A18" s="4"/>
      <c r="B18" s="4"/>
      <c r="C18" s="4"/>
      <c r="D18" s="4"/>
      <c r="E18" s="3"/>
      <c r="F18" s="3"/>
      <c r="G18" s="3"/>
      <c r="H18" s="3"/>
      <c r="I18" s="3"/>
      <c r="J18" s="3"/>
      <c r="K18" s="3"/>
      <c r="L18" s="3"/>
      <c r="M18" s="3"/>
      <c r="Q18" s="64">
        <v>18</v>
      </c>
    </row>
    <row r="19" spans="1:17" ht="15.75">
      <c r="A19" s="4"/>
      <c r="B19" s="4"/>
      <c r="C19" s="4"/>
      <c r="D19" s="4"/>
      <c r="E19" s="3"/>
      <c r="F19" s="3"/>
      <c r="G19" s="3"/>
      <c r="H19" s="3"/>
      <c r="I19" s="3"/>
      <c r="J19" s="3"/>
      <c r="K19" s="3"/>
      <c r="L19" s="3"/>
      <c r="M19" s="3"/>
      <c r="Q19" s="64">
        <v>19</v>
      </c>
    </row>
    <row r="20" spans="1:17" ht="15.75">
      <c r="A20" s="4"/>
      <c r="B20" s="4"/>
      <c r="C20" s="4"/>
      <c r="D20" s="4"/>
      <c r="E20" s="3"/>
      <c r="F20" s="3"/>
      <c r="G20" s="3"/>
      <c r="H20" s="3"/>
      <c r="I20" s="3"/>
      <c r="J20" s="3"/>
      <c r="K20" s="3"/>
      <c r="L20" s="3"/>
      <c r="M20" s="3"/>
      <c r="Q20" s="64">
        <v>20</v>
      </c>
    </row>
    <row r="21" spans="1:17" ht="15.75">
      <c r="A21" s="4"/>
      <c r="B21" s="4"/>
      <c r="C21" s="4"/>
      <c r="D21" s="4"/>
      <c r="E21" s="3"/>
      <c r="F21" s="3"/>
      <c r="G21" s="3"/>
      <c r="H21" s="3"/>
      <c r="I21" s="3"/>
      <c r="J21" s="3"/>
      <c r="K21" s="3"/>
      <c r="L21" s="3"/>
      <c r="M21" s="3"/>
      <c r="Q21" s="64">
        <v>21</v>
      </c>
    </row>
    <row r="22" spans="1:17" ht="15.75">
      <c r="A22" s="4"/>
      <c r="B22" s="4"/>
      <c r="C22" s="4"/>
      <c r="D22" s="4"/>
      <c r="E22" s="3"/>
      <c r="F22" s="3"/>
      <c r="G22" s="3"/>
      <c r="H22" s="3"/>
      <c r="I22" s="3"/>
      <c r="J22" s="3"/>
      <c r="K22" s="3"/>
      <c r="L22" s="3"/>
      <c r="M22" s="3"/>
      <c r="Q22" s="64">
        <v>22</v>
      </c>
    </row>
    <row r="23" spans="1:17" ht="15.75">
      <c r="A23" s="4"/>
      <c r="B23" s="4"/>
      <c r="C23" s="4"/>
      <c r="D23" s="4"/>
      <c r="E23" s="3"/>
      <c r="F23" s="3"/>
      <c r="G23" s="3"/>
      <c r="H23" s="3"/>
      <c r="I23" s="3"/>
      <c r="J23" s="3"/>
      <c r="K23" s="3"/>
      <c r="L23" s="3"/>
      <c r="M23" s="60"/>
      <c r="Q23" s="64">
        <v>23</v>
      </c>
    </row>
    <row r="24" spans="1:17" ht="15.75">
      <c r="A24" s="4"/>
      <c r="B24" s="4"/>
      <c r="C24" s="4"/>
      <c r="D24" s="4"/>
      <c r="E24" s="3"/>
      <c r="F24" s="3"/>
      <c r="G24" s="61"/>
      <c r="H24" s="3"/>
      <c r="I24" s="3"/>
      <c r="J24" s="3"/>
      <c r="K24" s="3"/>
      <c r="L24" s="62"/>
      <c r="M24" s="61"/>
      <c r="Q24" s="64">
        <v>24</v>
      </c>
    </row>
    <row r="25" spans="1:17" ht="15.75">
      <c r="A25" s="4"/>
      <c r="B25" s="4"/>
      <c r="C25" s="4"/>
      <c r="D25" s="4"/>
      <c r="E25" s="3"/>
      <c r="F25" s="3"/>
      <c r="G25" s="61"/>
      <c r="H25" s="3"/>
      <c r="I25" s="3"/>
      <c r="J25" s="61" t="s">
        <v>136</v>
      </c>
      <c r="K25" s="3"/>
      <c r="L25" s="61"/>
      <c r="M25" s="61"/>
      <c r="Q25" s="64">
        <v>25</v>
      </c>
    </row>
    <row r="26" spans="1:17">
      <c r="A26" s="4"/>
      <c r="B26" s="4"/>
      <c r="C26" s="4"/>
      <c r="D26" s="4"/>
      <c r="E26" s="3"/>
      <c r="F26" s="3"/>
      <c r="G26" s="61"/>
      <c r="H26" s="3"/>
      <c r="I26" s="3"/>
      <c r="J26" s="61" t="s">
        <v>137</v>
      </c>
      <c r="K26" s="3"/>
      <c r="L26" s="61"/>
      <c r="M26" s="61"/>
    </row>
    <row r="27" spans="1:17">
      <c r="A27" s="4"/>
      <c r="B27" s="4"/>
      <c r="C27" s="4"/>
      <c r="D27" s="4"/>
      <c r="E27" s="3"/>
      <c r="F27" s="3"/>
      <c r="G27" s="61"/>
      <c r="H27" s="3"/>
      <c r="I27" s="3"/>
      <c r="J27" s="61" t="s">
        <v>138</v>
      </c>
      <c r="K27" s="3"/>
      <c r="L27" s="61"/>
    </row>
    <row r="28" spans="1:17">
      <c r="A28" s="4"/>
      <c r="B28" s="4"/>
      <c r="C28" s="4"/>
      <c r="D28" s="4"/>
      <c r="E28" s="3"/>
      <c r="F28" s="3"/>
      <c r="H28" s="3"/>
      <c r="I28" s="3"/>
      <c r="J28" s="3"/>
      <c r="K28" s="3"/>
      <c r="M28" s="3"/>
    </row>
    <row r="29" spans="1:17">
      <c r="A29" s="4"/>
      <c r="B29" s="4"/>
      <c r="C29" s="4"/>
      <c r="D29" s="4"/>
      <c r="E29" s="3"/>
      <c r="F29" s="3"/>
      <c r="G29" s="3"/>
      <c r="H29" s="3"/>
      <c r="I29" s="3"/>
      <c r="J29" s="3"/>
      <c r="K29" s="3"/>
      <c r="L29" s="3"/>
      <c r="M29" s="3"/>
    </row>
    <row r="30" spans="1:17">
      <c r="A30" s="4"/>
      <c r="B30" s="4"/>
      <c r="C30" s="4"/>
      <c r="D30" s="4"/>
      <c r="E30" s="3"/>
      <c r="F30" s="3"/>
      <c r="G30" s="3"/>
      <c r="H30" s="3"/>
      <c r="I30" s="3"/>
      <c r="J30" s="3"/>
      <c r="K30" s="3"/>
      <c r="L30" s="3"/>
      <c r="M30" s="3"/>
    </row>
    <row r="31" spans="1:17">
      <c r="A31" s="4"/>
      <c r="B31" s="4"/>
      <c r="C31" s="4"/>
      <c r="D31" s="4"/>
      <c r="E31" s="3"/>
      <c r="F31" s="3"/>
      <c r="G31" s="3"/>
      <c r="H31" s="3"/>
      <c r="I31" s="3"/>
      <c r="J31" s="3"/>
      <c r="K31" s="3"/>
      <c r="L31" s="3"/>
      <c r="M31" s="3"/>
    </row>
    <row r="32" spans="1:17">
      <c r="A32" s="4"/>
      <c r="B32" s="4"/>
      <c r="C32" s="4"/>
      <c r="D32" s="4"/>
      <c r="E32" s="3"/>
      <c r="F32" s="3"/>
      <c r="G32" s="3"/>
      <c r="H32" s="3"/>
      <c r="I32" s="3"/>
      <c r="J32" s="3"/>
      <c r="K32" s="3"/>
      <c r="L32" s="3"/>
      <c r="M32" s="3"/>
    </row>
    <row r="33" spans="1:13">
      <c r="A33" s="4"/>
      <c r="B33" s="4"/>
      <c r="C33" s="4"/>
      <c r="D33" s="4"/>
      <c r="E33" s="3"/>
      <c r="F33" s="3"/>
      <c r="G33" s="3"/>
      <c r="H33" s="3"/>
      <c r="I33" s="3"/>
      <c r="J33" s="3"/>
      <c r="K33" s="3"/>
      <c r="L33" s="3"/>
      <c r="M33" s="3"/>
    </row>
    <row r="34" spans="1:13">
      <c r="A34" s="4"/>
      <c r="B34" s="4"/>
      <c r="C34" s="4"/>
      <c r="D34" s="4"/>
      <c r="E34" s="3"/>
      <c r="F34" s="3"/>
      <c r="G34" s="3"/>
      <c r="H34" s="3"/>
      <c r="I34" s="3"/>
      <c r="J34" s="3"/>
      <c r="K34" s="3"/>
      <c r="L34" s="3"/>
      <c r="M34" s="3"/>
    </row>
    <row r="35" spans="1:13">
      <c r="A35" s="4"/>
      <c r="B35" s="4"/>
      <c r="C35" s="4"/>
      <c r="D35" s="4"/>
      <c r="E35" s="3"/>
      <c r="F35" s="3"/>
      <c r="G35" s="3"/>
      <c r="H35" s="3"/>
      <c r="I35" s="3"/>
      <c r="J35" s="3"/>
      <c r="K35" s="3"/>
      <c r="L35" s="3"/>
      <c r="M35" s="3"/>
    </row>
    <row r="36" spans="1:13">
      <c r="A36" s="4"/>
      <c r="B36" s="4"/>
      <c r="C36" s="4"/>
      <c r="D36" s="4"/>
      <c r="E36" s="3"/>
      <c r="F36" s="3"/>
      <c r="G36" s="3"/>
      <c r="H36" s="3"/>
      <c r="I36" s="3"/>
      <c r="J36" s="3"/>
      <c r="K36" s="3"/>
      <c r="L36" s="3"/>
      <c r="M36" s="3"/>
    </row>
    <row r="37" spans="1:13">
      <c r="A37" s="4"/>
      <c r="B37" s="4"/>
      <c r="C37" s="4"/>
      <c r="D37" s="4"/>
      <c r="E37" s="3"/>
      <c r="F37" s="3"/>
      <c r="G37" s="3"/>
      <c r="H37" s="3"/>
      <c r="I37" s="3"/>
      <c r="J37" s="3"/>
      <c r="K37" s="3"/>
      <c r="L37" s="3"/>
      <c r="M37" s="3"/>
    </row>
    <row r="38" spans="1:13">
      <c r="A38" s="4"/>
      <c r="B38" s="4"/>
      <c r="C38" s="4"/>
      <c r="D38" s="4"/>
      <c r="E38" s="3"/>
      <c r="F38" s="3"/>
      <c r="G38" s="3"/>
      <c r="H38" s="3"/>
      <c r="I38" s="3"/>
      <c r="J38" s="3"/>
      <c r="K38" s="3"/>
      <c r="L38" s="3"/>
      <c r="M38" s="3"/>
    </row>
    <row r="39" spans="1:13">
      <c r="A39" s="4"/>
      <c r="B39" s="4"/>
      <c r="C39" s="4"/>
      <c r="D39" s="4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4"/>
      <c r="B40" s="4"/>
      <c r="C40" s="4"/>
      <c r="D40" s="4"/>
      <c r="E40" s="3"/>
      <c r="F40" s="3"/>
      <c r="G40" s="3"/>
      <c r="H40" s="3"/>
      <c r="I40" s="3"/>
      <c r="J40" s="3"/>
      <c r="K40" s="3"/>
      <c r="L40" s="3"/>
      <c r="M40" s="3"/>
    </row>
    <row r="41" spans="1:13">
      <c r="M41" s="3"/>
    </row>
    <row r="42" spans="1:13">
      <c r="M42" s="3"/>
    </row>
    <row r="43" spans="1:13">
      <c r="M43" s="3"/>
    </row>
  </sheetData>
  <mergeCells count="15">
    <mergeCell ref="F10:H10"/>
    <mergeCell ref="C2:C3"/>
    <mergeCell ref="D2:D3"/>
    <mergeCell ref="E2:E3"/>
    <mergeCell ref="F2:F3"/>
    <mergeCell ref="J2:J3"/>
    <mergeCell ref="K2:K3"/>
    <mergeCell ref="A1:M1"/>
    <mergeCell ref="L2:L3"/>
    <mergeCell ref="M2:M3"/>
    <mergeCell ref="G2:G3"/>
    <mergeCell ref="H2:H3"/>
    <mergeCell ref="A2:A3"/>
    <mergeCell ref="B2:B3"/>
    <mergeCell ref="I2:I3"/>
  </mergeCells>
  <phoneticPr fontId="3" type="noConversion"/>
  <conditionalFormatting sqref="C4:C9">
    <cfRule type="cellIs" dxfId="5" priority="1" stopIfTrue="1" operator="between">
      <formula>1</formula>
      <formula>10</formula>
    </cfRule>
    <cfRule type="cellIs" dxfId="4" priority="2" stopIfTrue="1" operator="between">
      <formula>11</formula>
      <formula>20</formula>
    </cfRule>
    <cfRule type="cellIs" dxfId="3" priority="3" stopIfTrue="1" operator="between">
      <formula>21</formula>
      <formula>25</formula>
    </cfRule>
  </conditionalFormatting>
  <dataValidations count="5">
    <dataValidation type="whole" allowBlank="1" showInputMessage="1" showErrorMessage="1" error="Must be between 1 and 100" promptTitle="Intensity is a number" prompt="Enter a whole number from 1 - 100_x000a__x000a_EXAMPLES:  _x000a_10% = 10_x000a_25% = 25_x000a_50% = 50_x000a_75% = 75, etc." sqref="F4:F9">
      <formula1>1</formula1>
      <formula2>100</formula2>
    </dataValidation>
    <dataValidation type="whole" allowBlank="1" showInputMessage="1" showErrorMessage="1" promptTitle="Frequency Funded" prompt="Frequency Funded must be equal to, or less than the number in the  &quot;Frequency&quot; column." sqref="K4:K9">
      <formula1>0</formula1>
      <formula2>365</formula2>
    </dataValidation>
    <dataValidation allowBlank="1" showInputMessage="1" showErrorMessage="1" promptTitle="Hours Per Task/Activity" prompt="Enter the estimated time it would take to perform the task/activity one time at 100%  intensity._x000a__x000a_EXAMPLE: _x000a_12 hours 30 minutes = 12.5" sqref="I4:I9"/>
    <dataValidation type="list" allowBlank="1" showInputMessage="1" showErrorMessage="1" error="Must be blank or a number from 1 to 25" promptTitle="Weighted Risk Rating" prompt="Select the numerical &quot;Weighted Risk Rating&quot; value from Appendix A, Figure 3._x000a__x000a_EXAMPLE: _x000a_Likelihood of 5, and Consequence of 5 = 25 _x000a_Likelihood of 3, and Consequence of 3 = 14 " sqref="C4:C9">
      <formula1>$Q$1:$Q$25</formula1>
    </dataValidation>
    <dataValidation type="whole" errorStyle="information" allowBlank="1" showInputMessage="1" showErrorMessage="1" errorTitle="Information Notice" error="Please select the appropriate Frequency from the drop-down list." promptTitle="Frequency is a number" prompt="EXAMPLE:_x000a_Annual/One Time = 1_x000a_Weekly = 52_x000a_Monthly = 12 (there are 12 months)_x000a_Quarterly = 4_x000a_Biannual = 2_x000a__x000a_Note: For frequencies: &quot;As Required&quot; or &quot;Per Schedule&quot; or &quot;When Presented&quot;, you must estimate how many times it should occur and provide a number._x000a_" sqref="G4:G9">
      <formula1>1</formula1>
      <formula2>365</formula2>
    </dataValidation>
  </dataValidations>
  <pageMargins left="0.75" right="0.75" top="1" bottom="1" header="0.5" footer="0.5"/>
  <pageSetup scale="84" fitToHeight="3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47"/>
  </sheetPr>
  <dimension ref="A1:Q25"/>
  <sheetViews>
    <sheetView workbookViewId="0">
      <selection activeCell="A4" sqref="A4"/>
    </sheetView>
  </sheetViews>
  <sheetFormatPr defaultRowHeight="15"/>
  <cols>
    <col min="1" max="1" width="18" customWidth="1"/>
    <col min="2" max="2" width="20.7109375" customWidth="1"/>
    <col min="3" max="3" width="6" customWidth="1"/>
    <col min="4" max="4" width="15.42578125" customWidth="1"/>
    <col min="5" max="5" width="14.85546875" customWidth="1"/>
    <col min="6" max="7" width="7.140625" customWidth="1"/>
    <col min="8" max="8" width="14.7109375" customWidth="1"/>
    <col min="9" max="13" width="7.140625" customWidth="1"/>
    <col min="16" max="17" width="9.140625" hidden="1" customWidth="1"/>
    <col min="18" max="18" width="0" hidden="1" customWidth="1"/>
  </cols>
  <sheetData>
    <row r="1" spans="1:17" ht="37.5" customHeight="1" thickTop="1" thickBot="1">
      <c r="A1" s="405" t="s">
        <v>90</v>
      </c>
      <c r="B1" s="406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7"/>
      <c r="P1" s="64" t="s">
        <v>136</v>
      </c>
      <c r="Q1" s="64">
        <v>1</v>
      </c>
    </row>
    <row r="2" spans="1:17" ht="15" customHeight="1">
      <c r="A2" s="408" t="s">
        <v>91</v>
      </c>
      <c r="B2" s="410" t="s">
        <v>103</v>
      </c>
      <c r="C2" s="412" t="s">
        <v>92</v>
      </c>
      <c r="D2" s="414" t="s">
        <v>105</v>
      </c>
      <c r="E2" s="414" t="s">
        <v>184</v>
      </c>
      <c r="F2" s="417" t="s">
        <v>93</v>
      </c>
      <c r="G2" s="417" t="s">
        <v>94</v>
      </c>
      <c r="H2" s="417" t="s">
        <v>96</v>
      </c>
      <c r="I2" s="395" t="s">
        <v>143</v>
      </c>
      <c r="J2" s="389" t="s">
        <v>131</v>
      </c>
      <c r="K2" s="384" t="s">
        <v>128</v>
      </c>
      <c r="L2" s="317" t="s">
        <v>130</v>
      </c>
      <c r="M2" s="282" t="s">
        <v>129</v>
      </c>
      <c r="P2" s="64" t="s">
        <v>137</v>
      </c>
      <c r="Q2" s="64">
        <v>2</v>
      </c>
    </row>
    <row r="3" spans="1:17" ht="51" customHeight="1" thickBot="1">
      <c r="A3" s="409"/>
      <c r="B3" s="411"/>
      <c r="C3" s="413"/>
      <c r="D3" s="415"/>
      <c r="E3" s="416"/>
      <c r="F3" s="418"/>
      <c r="G3" s="418"/>
      <c r="H3" s="418"/>
      <c r="I3" s="396"/>
      <c r="J3" s="404"/>
      <c r="K3" s="385"/>
      <c r="L3" s="318"/>
      <c r="M3" s="283"/>
      <c r="P3" s="64" t="s">
        <v>138</v>
      </c>
      <c r="Q3" s="64">
        <v>3</v>
      </c>
    </row>
    <row r="4" spans="1:17" ht="39.75" customHeight="1" thickTop="1">
      <c r="A4" s="163"/>
      <c r="B4" s="164"/>
      <c r="C4" s="169"/>
      <c r="D4" s="110"/>
      <c r="E4" s="45"/>
      <c r="F4" s="46"/>
      <c r="G4" s="110"/>
      <c r="H4" s="15"/>
      <c r="I4" s="47"/>
      <c r="J4" s="48">
        <f t="shared" ref="J4:J9" si="0">SUM(0.01*F4*G4*I4)</f>
        <v>0</v>
      </c>
      <c r="K4" s="49"/>
      <c r="L4" s="50">
        <f t="shared" ref="L4:L9" si="1">SUM(0.01*F4*K4*I4)</f>
        <v>0</v>
      </c>
      <c r="M4" s="51">
        <f t="shared" ref="M4:M9" si="2">SUM(J4-L4)</f>
        <v>0</v>
      </c>
      <c r="P4" s="3"/>
      <c r="Q4" s="64">
        <v>4</v>
      </c>
    </row>
    <row r="5" spans="1:17" ht="39.75" customHeight="1">
      <c r="A5" s="161"/>
      <c r="B5" s="165"/>
      <c r="C5" s="170"/>
      <c r="D5" s="16"/>
      <c r="E5" s="202"/>
      <c r="F5" s="46"/>
      <c r="G5" s="16"/>
      <c r="H5" s="204"/>
      <c r="I5" s="47"/>
      <c r="J5" s="48">
        <f t="shared" si="0"/>
        <v>0</v>
      </c>
      <c r="K5" s="49"/>
      <c r="L5" s="50">
        <f t="shared" si="1"/>
        <v>0</v>
      </c>
      <c r="M5" s="51">
        <f t="shared" si="2"/>
        <v>0</v>
      </c>
      <c r="P5" s="3"/>
      <c r="Q5" s="64">
        <v>5</v>
      </c>
    </row>
    <row r="6" spans="1:17" ht="39.75" customHeight="1">
      <c r="A6" s="160"/>
      <c r="B6" s="166"/>
      <c r="C6" s="171"/>
      <c r="D6" s="16"/>
      <c r="E6" s="203"/>
      <c r="F6" s="46"/>
      <c r="G6" s="16"/>
      <c r="H6" s="205"/>
      <c r="I6" s="47"/>
      <c r="J6" s="48">
        <f t="shared" si="0"/>
        <v>0</v>
      </c>
      <c r="K6" s="49"/>
      <c r="L6" s="50">
        <f t="shared" si="1"/>
        <v>0</v>
      </c>
      <c r="M6" s="51">
        <f t="shared" si="2"/>
        <v>0</v>
      </c>
      <c r="P6" s="3"/>
      <c r="Q6" s="64">
        <v>6</v>
      </c>
    </row>
    <row r="7" spans="1:17" ht="39.75" customHeight="1">
      <c r="A7" s="159"/>
      <c r="B7" s="164"/>
      <c r="C7" s="172"/>
      <c r="D7" s="16"/>
      <c r="E7" s="15"/>
      <c r="F7" s="46"/>
      <c r="G7" s="16"/>
      <c r="H7" s="15"/>
      <c r="I7" s="47"/>
      <c r="J7" s="48">
        <f t="shared" si="0"/>
        <v>0</v>
      </c>
      <c r="K7" s="49"/>
      <c r="L7" s="50">
        <f t="shared" si="1"/>
        <v>0</v>
      </c>
      <c r="M7" s="51">
        <f t="shared" si="2"/>
        <v>0</v>
      </c>
      <c r="P7" s="3"/>
      <c r="Q7" s="64">
        <v>7</v>
      </c>
    </row>
    <row r="8" spans="1:17" ht="39.75" customHeight="1">
      <c r="A8" s="161"/>
      <c r="B8" s="167"/>
      <c r="C8" s="172"/>
      <c r="D8" s="16"/>
      <c r="E8" s="15"/>
      <c r="F8" s="46"/>
      <c r="G8" s="16"/>
      <c r="H8" s="15"/>
      <c r="I8" s="47"/>
      <c r="J8" s="48">
        <f t="shared" si="0"/>
        <v>0</v>
      </c>
      <c r="K8" s="49"/>
      <c r="L8" s="50">
        <f t="shared" si="1"/>
        <v>0</v>
      </c>
      <c r="M8" s="51">
        <f t="shared" si="2"/>
        <v>0</v>
      </c>
      <c r="P8" s="3"/>
      <c r="Q8" s="64">
        <v>8</v>
      </c>
    </row>
    <row r="9" spans="1:17" ht="39.75" customHeight="1" thickBot="1">
      <c r="A9" s="162"/>
      <c r="B9" s="168"/>
      <c r="C9" s="173"/>
      <c r="D9" s="53"/>
      <c r="E9" s="59"/>
      <c r="F9" s="54"/>
      <c r="G9" s="53"/>
      <c r="H9" s="59"/>
      <c r="I9" s="55"/>
      <c r="J9" s="56">
        <f t="shared" si="0"/>
        <v>0</v>
      </c>
      <c r="K9" s="52"/>
      <c r="L9" s="57">
        <f t="shared" si="1"/>
        <v>0</v>
      </c>
      <c r="M9" s="58">
        <f t="shared" si="2"/>
        <v>0</v>
      </c>
      <c r="P9" s="3"/>
      <c r="Q9" s="64">
        <v>9</v>
      </c>
    </row>
    <row r="10" spans="1:17" ht="24" customHeight="1" thickBot="1">
      <c r="A10" s="4"/>
      <c r="B10" s="4"/>
      <c r="C10" s="4"/>
      <c r="D10" s="4"/>
      <c r="E10" s="3"/>
      <c r="F10" s="397" t="s">
        <v>142</v>
      </c>
      <c r="G10" s="398"/>
      <c r="H10" s="399"/>
      <c r="I10" s="233"/>
      <c r="J10" s="234">
        <f>SUM(J4:J9)</f>
        <v>0</v>
      </c>
      <c r="K10" s="234"/>
      <c r="L10" s="234">
        <f>SUM(L4:L9)</f>
        <v>0</v>
      </c>
      <c r="M10" s="235">
        <f>SUM(M4:M9)</f>
        <v>0</v>
      </c>
      <c r="P10" s="3"/>
      <c r="Q10" s="64">
        <v>10</v>
      </c>
    </row>
    <row r="11" spans="1:17" ht="15.75">
      <c r="P11" s="3"/>
      <c r="Q11" s="64">
        <v>11</v>
      </c>
    </row>
    <row r="12" spans="1:17" ht="15.75">
      <c r="P12" s="3"/>
      <c r="Q12" s="64">
        <v>12</v>
      </c>
    </row>
    <row r="13" spans="1:17" ht="15.75">
      <c r="P13" s="3"/>
      <c r="Q13" s="64">
        <v>13</v>
      </c>
    </row>
    <row r="14" spans="1:17" ht="15.75">
      <c r="P14" s="3"/>
      <c r="Q14" s="64">
        <v>14</v>
      </c>
    </row>
    <row r="15" spans="1:17" ht="15.75">
      <c r="P15" s="3"/>
      <c r="Q15" s="64">
        <v>15</v>
      </c>
    </row>
    <row r="16" spans="1:17" ht="15.75">
      <c r="P16" s="3"/>
      <c r="Q16" s="64">
        <v>16</v>
      </c>
    </row>
    <row r="17" spans="16:17" ht="15.75">
      <c r="P17" s="3"/>
      <c r="Q17" s="64">
        <v>17</v>
      </c>
    </row>
    <row r="18" spans="16:17" ht="15.75">
      <c r="P18" s="3"/>
      <c r="Q18" s="64">
        <v>18</v>
      </c>
    </row>
    <row r="19" spans="16:17" ht="15.75">
      <c r="P19" s="3"/>
      <c r="Q19" s="64">
        <v>19</v>
      </c>
    </row>
    <row r="20" spans="16:17" ht="15.75">
      <c r="P20" s="3"/>
      <c r="Q20" s="64">
        <v>20</v>
      </c>
    </row>
    <row r="21" spans="16:17" ht="15.75">
      <c r="P21" s="3"/>
      <c r="Q21" s="64">
        <v>21</v>
      </c>
    </row>
    <row r="22" spans="16:17" ht="15.75">
      <c r="P22" s="3"/>
      <c r="Q22" s="64">
        <v>22</v>
      </c>
    </row>
    <row r="23" spans="16:17" ht="15.75">
      <c r="P23" s="3"/>
      <c r="Q23" s="64">
        <v>23</v>
      </c>
    </row>
    <row r="24" spans="16:17" ht="15.75">
      <c r="P24" s="3"/>
      <c r="Q24" s="64">
        <v>24</v>
      </c>
    </row>
    <row r="25" spans="16:17" ht="15.75">
      <c r="Q25" s="64">
        <v>25</v>
      </c>
    </row>
  </sheetData>
  <mergeCells count="15">
    <mergeCell ref="F10:H10"/>
    <mergeCell ref="I2:I3"/>
    <mergeCell ref="L2:L3"/>
    <mergeCell ref="J2:J3"/>
    <mergeCell ref="K2:K3"/>
    <mergeCell ref="A1:M1"/>
    <mergeCell ref="A2:A3"/>
    <mergeCell ref="B2:B3"/>
    <mergeCell ref="C2:C3"/>
    <mergeCell ref="D2:D3"/>
    <mergeCell ref="E2:E3"/>
    <mergeCell ref="F2:F3"/>
    <mergeCell ref="G2:G3"/>
    <mergeCell ref="H2:H3"/>
    <mergeCell ref="M2:M3"/>
  </mergeCells>
  <phoneticPr fontId="3" type="noConversion"/>
  <conditionalFormatting sqref="C4:C9">
    <cfRule type="cellIs" dxfId="2" priority="1" stopIfTrue="1" operator="between">
      <formula>1</formula>
      <formula>10</formula>
    </cfRule>
    <cfRule type="cellIs" dxfId="1" priority="2" stopIfTrue="1" operator="between">
      <formula>11</formula>
      <formula>20</formula>
    </cfRule>
    <cfRule type="cellIs" dxfId="0" priority="3" stopIfTrue="1" operator="between">
      <formula>21</formula>
      <formula>25</formula>
    </cfRule>
  </conditionalFormatting>
  <dataValidations count="6">
    <dataValidation allowBlank="1" showInputMessage="1" showErrorMessage="1" promptTitle="Hours Per Task/Activity" prompt="Enter the estimated time it would take to perform the task/activity one time at 100%  intensity._x000a__x000a_EXAMPLE: _x000a_12 hours 30 minutes = 12.5" sqref="I4:I9"/>
    <dataValidation type="whole" allowBlank="1" showInputMessage="1" showErrorMessage="1" promptTitle="Frequency Funded" prompt="Frequency Funded must be equal to, or less than the number in the  &quot;Frequency&quot; column." sqref="K4:K9">
      <formula1>0</formula1>
      <formula2>365</formula2>
    </dataValidation>
    <dataValidation type="whole" allowBlank="1" showInputMessage="1" showErrorMessage="1" error="Must be between 1 and 100" promptTitle="Intensity is a number" prompt="Enter a whole number from 1 - 100_x000a__x000a_EXAMPLES:  _x000a_10% = 10_x000a_25% = 25_x000a_50% = 50_x000a_75% = 75, etc." sqref="F4:F9">
      <formula1>1</formula1>
      <formula2>100</formula2>
    </dataValidation>
    <dataValidation type="list" allowBlank="1" showInputMessage="1" showErrorMessage="1" promptTitle="Weighted Risk Rating" prompt="Select the numerical &quot;Weighted Risk Rating&quot; value from Appendix A, Figure 3._x000a__x000a_EXAMPLE: _x000a_Likelihood of 5, and Consequence of 5 = 25 _x000a_Likelihood of 3, and Consequence of 3 = 14 " sqref="C4:C8">
      <formula1>$Q$1:$Q$25</formula1>
    </dataValidation>
    <dataValidation type="whole" errorStyle="information" allowBlank="1" showInputMessage="1" showErrorMessage="1" errorTitle="Information Notice" error="Please select the appropriate Frequency from the drop-down list." promptTitle="Frequency is a number" prompt="EXAMPLE:_x000a_Annual/One Time = 1_x000a_Weekly = 52_x000a_Monthly = 12 (there are 12 months)_x000a_Quarterly = 4_x000a_Biannual = 2_x000a__x000a_Note: For frequencies: &quot;As Required&quot; or &quot;Per Schedule&quot; or &quot;When Presented&quot;, you must estimate how many times it should occur and provide a number._x000a_" sqref="G4:G9">
      <formula1>1</formula1>
      <formula2>365</formula2>
    </dataValidation>
    <dataValidation type="list" allowBlank="1" showInputMessage="1" showErrorMessage="1" promptTitle="Weighted Risk Rating" prompt="Select the numerical &quot;Weighted Risk Rating&quot; value from Appendix A, Figure 3._x000a__x000a_EXAMPLE: _x000a_Likelihood of 5, and Consequence of 5 = 25 _x000a_Likelihood of 3, and Consequence of 3 = 14 " sqref="C9">
      <formula1>$Q$1:$Q$25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1"/>
  <sheetViews>
    <sheetView workbookViewId="0">
      <selection activeCell="C4" sqref="C4"/>
    </sheetView>
  </sheetViews>
  <sheetFormatPr defaultRowHeight="15"/>
  <cols>
    <col min="1" max="1" width="55.85546875" customWidth="1"/>
    <col min="2" max="2" width="5.28515625" style="31" customWidth="1"/>
    <col min="3" max="3" width="16" style="31" customWidth="1"/>
    <col min="4" max="4" width="7.140625" customWidth="1"/>
    <col min="5" max="5" width="18.140625" customWidth="1"/>
    <col min="6" max="10" width="7.140625" customWidth="1"/>
    <col min="12" max="12" width="10.28515625" hidden="1" customWidth="1"/>
    <col min="13" max="13" width="13.140625" style="34" customWidth="1"/>
  </cols>
  <sheetData>
    <row r="1" spans="1:13" ht="37.5" customHeight="1" thickTop="1" thickBot="1">
      <c r="A1" s="421" t="s">
        <v>222</v>
      </c>
      <c r="B1" s="422"/>
      <c r="C1" s="422"/>
      <c r="D1" s="422"/>
      <c r="E1" s="422"/>
      <c r="F1" s="422"/>
      <c r="G1" s="422"/>
      <c r="H1" s="422"/>
      <c r="I1" s="422"/>
      <c r="J1" s="423"/>
    </row>
    <row r="2" spans="1:13" s="32" customFormat="1" ht="54.75" customHeight="1" thickBot="1">
      <c r="A2" s="451" t="s">
        <v>181</v>
      </c>
      <c r="B2" s="424" t="s">
        <v>182</v>
      </c>
      <c r="C2" s="425"/>
      <c r="D2" s="280" t="s">
        <v>94</v>
      </c>
      <c r="E2" s="427" t="s">
        <v>96</v>
      </c>
      <c r="F2" s="430" t="s">
        <v>223</v>
      </c>
      <c r="G2" s="280" t="s">
        <v>131</v>
      </c>
      <c r="H2" s="303" t="s">
        <v>202</v>
      </c>
      <c r="I2" s="317" t="s">
        <v>130</v>
      </c>
      <c r="J2" s="282" t="s">
        <v>129</v>
      </c>
      <c r="M2" s="9"/>
    </row>
    <row r="3" spans="1:13" s="32" customFormat="1" ht="33" customHeight="1" thickBot="1">
      <c r="A3" s="452"/>
      <c r="B3" s="29" t="s">
        <v>116</v>
      </c>
      <c r="C3" s="30" t="s">
        <v>117</v>
      </c>
      <c r="D3" s="426"/>
      <c r="E3" s="428"/>
      <c r="F3" s="431"/>
      <c r="G3" s="432"/>
      <c r="H3" s="429"/>
      <c r="I3" s="380"/>
      <c r="J3" s="381"/>
      <c r="L3" s="33" t="s">
        <v>125</v>
      </c>
      <c r="M3" s="33"/>
    </row>
    <row r="4" spans="1:13" ht="20.100000000000001" customHeight="1">
      <c r="A4" s="101" t="s">
        <v>118</v>
      </c>
      <c r="B4" s="76"/>
      <c r="C4" s="79"/>
      <c r="D4" s="76"/>
      <c r="E4" s="76"/>
      <c r="F4" s="80"/>
      <c r="G4" s="81">
        <f>SUM(D4*F4)</f>
        <v>0</v>
      </c>
      <c r="H4" s="82"/>
      <c r="I4" s="84">
        <f>SUM(H4*F4)</f>
        <v>0</v>
      </c>
      <c r="J4" s="83">
        <f>SUM(G4-I4)</f>
        <v>0</v>
      </c>
      <c r="L4" s="34" t="s">
        <v>126</v>
      </c>
    </row>
    <row r="5" spans="1:13" ht="20.100000000000001" customHeight="1">
      <c r="A5" s="122" t="s">
        <v>80</v>
      </c>
      <c r="B5" s="86"/>
      <c r="C5" s="123"/>
      <c r="D5" s="86"/>
      <c r="E5" s="86"/>
      <c r="F5" s="80"/>
      <c r="G5" s="92">
        <f>SUM(D5*F5)</f>
        <v>0</v>
      </c>
      <c r="H5" s="93"/>
      <c r="I5" s="94">
        <f>SUM(H5*F5)</f>
        <v>0</v>
      </c>
      <c r="J5" s="83">
        <f>SUM(G5-I5)</f>
        <v>0</v>
      </c>
      <c r="L5" s="34" t="s">
        <v>127</v>
      </c>
    </row>
    <row r="6" spans="1:13" ht="20.100000000000001" customHeight="1">
      <c r="A6" s="102" t="s">
        <v>119</v>
      </c>
      <c r="B6" s="77"/>
      <c r="C6" s="178"/>
      <c r="D6" s="77"/>
      <c r="E6" s="77"/>
      <c r="F6" s="91"/>
      <c r="G6" s="92">
        <f t="shared" ref="G6:G11" si="0">SUM(D6*F6)</f>
        <v>0</v>
      </c>
      <c r="H6" s="93"/>
      <c r="I6" s="94">
        <f t="shared" ref="I6:I11" si="1">SUM(H6*F6)</f>
        <v>0</v>
      </c>
      <c r="J6" s="83">
        <f t="shared" ref="J6:J11" si="2">SUM(G6-I6)</f>
        <v>0</v>
      </c>
    </row>
    <row r="7" spans="1:13" ht="20.100000000000001" customHeight="1">
      <c r="A7" s="102" t="s">
        <v>120</v>
      </c>
      <c r="B7" s="77"/>
      <c r="C7" s="178"/>
      <c r="D7" s="77"/>
      <c r="E7" s="77"/>
      <c r="F7" s="91"/>
      <c r="G7" s="92">
        <f t="shared" si="0"/>
        <v>0</v>
      </c>
      <c r="H7" s="93"/>
      <c r="I7" s="94">
        <f t="shared" si="1"/>
        <v>0</v>
      </c>
      <c r="J7" s="83">
        <f t="shared" si="2"/>
        <v>0</v>
      </c>
    </row>
    <row r="8" spans="1:13" ht="20.100000000000001" customHeight="1">
      <c r="A8" s="103" t="s">
        <v>121</v>
      </c>
      <c r="B8" s="77"/>
      <c r="C8" s="178"/>
      <c r="D8" s="77"/>
      <c r="E8" s="77"/>
      <c r="F8" s="91"/>
      <c r="G8" s="92">
        <f t="shared" si="0"/>
        <v>0</v>
      </c>
      <c r="H8" s="93"/>
      <c r="I8" s="94">
        <f t="shared" si="1"/>
        <v>0</v>
      </c>
      <c r="J8" s="83">
        <f t="shared" si="2"/>
        <v>0</v>
      </c>
    </row>
    <row r="9" spans="1:13" ht="20.100000000000001" customHeight="1">
      <c r="A9" s="103" t="s">
        <v>122</v>
      </c>
      <c r="B9" s="77"/>
      <c r="C9" s="178"/>
      <c r="D9" s="77"/>
      <c r="E9" s="77"/>
      <c r="F9" s="91"/>
      <c r="G9" s="92">
        <f t="shared" si="0"/>
        <v>0</v>
      </c>
      <c r="H9" s="93"/>
      <c r="I9" s="94">
        <f t="shared" si="1"/>
        <v>0</v>
      </c>
      <c r="J9" s="83">
        <f t="shared" si="2"/>
        <v>0</v>
      </c>
    </row>
    <row r="10" spans="1:13" ht="20.100000000000001" customHeight="1">
      <c r="A10" s="103" t="s">
        <v>123</v>
      </c>
      <c r="B10" s="181"/>
      <c r="C10" s="183"/>
      <c r="D10" s="77"/>
      <c r="E10" s="77"/>
      <c r="F10" s="91"/>
      <c r="G10" s="92">
        <f t="shared" si="0"/>
        <v>0</v>
      </c>
      <c r="H10" s="93"/>
      <c r="I10" s="94">
        <f t="shared" si="1"/>
        <v>0</v>
      </c>
      <c r="J10" s="83">
        <f t="shared" si="2"/>
        <v>0</v>
      </c>
    </row>
    <row r="11" spans="1:13" ht="20.100000000000001" customHeight="1" thickBot="1">
      <c r="A11" s="224" t="s">
        <v>81</v>
      </c>
      <c r="B11" s="225"/>
      <c r="C11" s="184"/>
      <c r="D11" s="177"/>
      <c r="E11" s="177"/>
      <c r="F11" s="226"/>
      <c r="G11" s="227">
        <f t="shared" si="0"/>
        <v>0</v>
      </c>
      <c r="H11" s="228"/>
      <c r="I11" s="229">
        <f t="shared" si="1"/>
        <v>0</v>
      </c>
      <c r="J11" s="85">
        <f t="shared" si="2"/>
        <v>0</v>
      </c>
    </row>
    <row r="12" spans="1:13" ht="16.5" customHeight="1" thickBot="1">
      <c r="A12" s="419" t="s">
        <v>205</v>
      </c>
      <c r="B12" s="420"/>
      <c r="C12" s="420"/>
      <c r="D12" s="220">
        <f>SUM(D4:D11)</f>
        <v>0</v>
      </c>
      <c r="E12" s="220"/>
      <c r="F12" s="220">
        <f>SUM(F4:F11)</f>
        <v>0</v>
      </c>
      <c r="G12" s="220">
        <f>SUM(G4:G11)</f>
        <v>0</v>
      </c>
      <c r="H12" s="220">
        <f>SUM(H4:H11)</f>
        <v>0</v>
      </c>
      <c r="I12" s="220">
        <f>SUM(I4:I11)</f>
        <v>0</v>
      </c>
      <c r="J12" s="220">
        <f>SUM(J4:J11)</f>
        <v>0</v>
      </c>
    </row>
    <row r="13" spans="1:13" ht="51" customHeight="1" thickBot="1">
      <c r="A13" s="104" t="s">
        <v>183</v>
      </c>
      <c r="B13" s="447"/>
      <c r="C13" s="445"/>
      <c r="D13" s="445"/>
      <c r="E13" s="445"/>
      <c r="F13" s="445"/>
      <c r="G13" s="445"/>
      <c r="H13" s="445"/>
      <c r="I13" s="445"/>
      <c r="J13" s="446"/>
    </row>
    <row r="14" spans="1:13">
      <c r="A14" s="174"/>
      <c r="B14" s="35"/>
      <c r="C14" s="182"/>
      <c r="D14" s="86"/>
      <c r="E14" s="86"/>
      <c r="F14" s="87"/>
      <c r="G14" s="88">
        <f>SUM(D14*F14)</f>
        <v>0</v>
      </c>
      <c r="H14" s="89"/>
      <c r="I14" s="90">
        <f>SUM(H14*F14)</f>
        <v>0</v>
      </c>
      <c r="J14" s="83">
        <f>SUM(G14-I14)</f>
        <v>0</v>
      </c>
    </row>
    <row r="15" spans="1:13">
      <c r="A15" s="175"/>
      <c r="B15" s="35"/>
      <c r="C15" s="178"/>
      <c r="D15" s="77"/>
      <c r="E15" s="77"/>
      <c r="F15" s="91"/>
      <c r="G15" s="92">
        <f>SUM(D15*F15)</f>
        <v>0</v>
      </c>
      <c r="H15" s="93"/>
      <c r="I15" s="94">
        <f>SUM(H15*F15)</f>
        <v>0</v>
      </c>
      <c r="J15" s="83">
        <f>SUM(G15-I15)</f>
        <v>0</v>
      </c>
    </row>
    <row r="16" spans="1:13">
      <c r="A16" s="175"/>
      <c r="B16" s="35"/>
      <c r="C16" s="183"/>
      <c r="D16" s="77"/>
      <c r="E16" s="77"/>
      <c r="F16" s="91"/>
      <c r="G16" s="92">
        <f>SUM(D16*F16)</f>
        <v>0</v>
      </c>
      <c r="H16" s="93"/>
      <c r="I16" s="94">
        <f>SUM(H16*F16)</f>
        <v>0</v>
      </c>
      <c r="J16" s="83">
        <f>SUM(G16-I16)</f>
        <v>0</v>
      </c>
    </row>
    <row r="17" spans="1:10">
      <c r="A17" s="175"/>
      <c r="B17" s="35"/>
      <c r="C17" s="183"/>
      <c r="D17" s="77"/>
      <c r="E17" s="77"/>
      <c r="F17" s="91"/>
      <c r="G17" s="92">
        <f>SUM(D17*F17)</f>
        <v>0</v>
      </c>
      <c r="H17" s="93"/>
      <c r="I17" s="94">
        <f>SUM(H17*F17)</f>
        <v>0</v>
      </c>
      <c r="J17" s="83">
        <f>SUM(G17-I17)</f>
        <v>0</v>
      </c>
    </row>
    <row r="18" spans="1:10" ht="15.75" thickBot="1">
      <c r="A18" s="223"/>
      <c r="B18" s="35"/>
      <c r="C18" s="184"/>
      <c r="D18" s="75"/>
      <c r="E18" s="177"/>
      <c r="F18" s="216"/>
      <c r="G18" s="217">
        <f>SUM(D18*F18)</f>
        <v>0</v>
      </c>
      <c r="H18" s="218"/>
      <c r="I18" s="219">
        <f>SUM(H18*F18)</f>
        <v>0</v>
      </c>
      <c r="J18" s="85">
        <f>SUM(G18-I18)</f>
        <v>0</v>
      </c>
    </row>
    <row r="19" spans="1:10" ht="15.75" thickBot="1">
      <c r="A19" s="419" t="s">
        <v>203</v>
      </c>
      <c r="B19" s="420"/>
      <c r="C19" s="448"/>
      <c r="D19" s="220">
        <f>SUM(D14:D18)</f>
        <v>0</v>
      </c>
      <c r="E19" s="220"/>
      <c r="F19" s="222">
        <f>SUM(F14:F18)</f>
        <v>0</v>
      </c>
      <c r="G19" s="221">
        <f>SUM(G14:G18)</f>
        <v>0</v>
      </c>
      <c r="H19" s="222">
        <f>SUM(H14:H18)</f>
        <v>0</v>
      </c>
      <c r="I19" s="222">
        <f>SUM(I14:I18)</f>
        <v>0</v>
      </c>
      <c r="J19" s="221">
        <f>SUM(J14:J18)</f>
        <v>0</v>
      </c>
    </row>
    <row r="20" spans="1:10" ht="33.75" customHeight="1" thickBot="1">
      <c r="A20" s="104" t="s">
        <v>150</v>
      </c>
      <c r="B20" s="36"/>
      <c r="C20" s="37"/>
      <c r="D20" s="444"/>
      <c r="E20" s="445"/>
      <c r="F20" s="445"/>
      <c r="G20" s="445"/>
      <c r="H20" s="445"/>
      <c r="I20" s="445"/>
      <c r="J20" s="446"/>
    </row>
    <row r="21" spans="1:10">
      <c r="A21" s="174"/>
      <c r="B21" s="38"/>
      <c r="C21" s="39"/>
      <c r="D21" s="86"/>
      <c r="E21" s="123"/>
      <c r="F21" s="87"/>
      <c r="G21" s="88">
        <f>SUM(D21*F21)</f>
        <v>0</v>
      </c>
      <c r="H21" s="89"/>
      <c r="I21" s="90">
        <f>SUM(H21*F21)</f>
        <v>0</v>
      </c>
      <c r="J21" s="83">
        <f>SUM(G21-I21)</f>
        <v>0</v>
      </c>
    </row>
    <row r="22" spans="1:10">
      <c r="A22" s="175"/>
      <c r="B22" s="38"/>
      <c r="C22" s="39"/>
      <c r="D22" s="77"/>
      <c r="E22" s="178"/>
      <c r="F22" s="91"/>
      <c r="G22" s="92">
        <f>SUM(D22*F22)</f>
        <v>0</v>
      </c>
      <c r="H22" s="93"/>
      <c r="I22" s="94">
        <f>SUM(H22*F22)</f>
        <v>0</v>
      </c>
      <c r="J22" s="83">
        <f>SUM(G22-I22)</f>
        <v>0</v>
      </c>
    </row>
    <row r="23" spans="1:10">
      <c r="A23" s="175"/>
      <c r="B23" s="38"/>
      <c r="C23" s="39"/>
      <c r="D23" s="77"/>
      <c r="E23" s="178"/>
      <c r="F23" s="91"/>
      <c r="G23" s="92">
        <f>SUM(D23*F23)</f>
        <v>0</v>
      </c>
      <c r="H23" s="93"/>
      <c r="I23" s="94">
        <f>SUM(H23*F23)</f>
        <v>0</v>
      </c>
      <c r="J23" s="83">
        <f>SUM(G23-I23)</f>
        <v>0</v>
      </c>
    </row>
    <row r="24" spans="1:10">
      <c r="A24" s="175"/>
      <c r="B24" s="38"/>
      <c r="C24" s="39"/>
      <c r="D24" s="77"/>
      <c r="E24" s="178"/>
      <c r="F24" s="91"/>
      <c r="G24" s="92">
        <f>SUM(D24*F24)</f>
        <v>0</v>
      </c>
      <c r="H24" s="93"/>
      <c r="I24" s="94">
        <f>SUM(H24*F24)</f>
        <v>0</v>
      </c>
      <c r="J24" s="83">
        <f>SUM(G24-I24)</f>
        <v>0</v>
      </c>
    </row>
    <row r="25" spans="1:10" ht="15.75" thickBot="1">
      <c r="A25" s="223"/>
      <c r="B25" s="38"/>
      <c r="C25" s="39"/>
      <c r="D25" s="75"/>
      <c r="E25" s="179"/>
      <c r="F25" s="80"/>
      <c r="G25" s="81">
        <f>SUM(D25*F25)</f>
        <v>0</v>
      </c>
      <c r="H25" s="82"/>
      <c r="I25" s="84">
        <f>SUM(H25*F25)</f>
        <v>0</v>
      </c>
      <c r="J25" s="83">
        <f>SUM(G25-I25)</f>
        <v>0</v>
      </c>
    </row>
    <row r="26" spans="1:10" ht="15.75" thickBot="1">
      <c r="A26" s="419" t="s">
        <v>206</v>
      </c>
      <c r="B26" s="420"/>
      <c r="C26" s="448"/>
      <c r="D26" s="220">
        <f>SUM(D21:D25)</f>
        <v>0</v>
      </c>
      <c r="E26" s="220"/>
      <c r="F26" s="222">
        <f>SUM(F21:F25)</f>
        <v>0</v>
      </c>
      <c r="G26" s="221">
        <f>SUM(G21:G25)</f>
        <v>0</v>
      </c>
      <c r="H26" s="222">
        <f>SUM(H21:H25)</f>
        <v>0</v>
      </c>
      <c r="I26" s="222">
        <f>SUM(I21:I25)</f>
        <v>0</v>
      </c>
      <c r="J26" s="221">
        <f>SUM(J21:J25)</f>
        <v>0</v>
      </c>
    </row>
    <row r="27" spans="1:10" ht="33.75" customHeight="1" thickBot="1">
      <c r="A27" s="105" t="s">
        <v>151</v>
      </c>
      <c r="B27" s="40"/>
      <c r="C27" s="41"/>
      <c r="D27" s="444"/>
      <c r="E27" s="445"/>
      <c r="F27" s="445"/>
      <c r="G27" s="445"/>
      <c r="H27" s="445"/>
      <c r="I27" s="445"/>
      <c r="J27" s="446"/>
    </row>
    <row r="28" spans="1:10">
      <c r="A28" s="174"/>
      <c r="B28" s="38"/>
      <c r="C28" s="39"/>
      <c r="D28" s="86"/>
      <c r="E28" s="123"/>
      <c r="F28" s="87"/>
      <c r="G28" s="88">
        <f>SUM(D28*F28)</f>
        <v>0</v>
      </c>
      <c r="H28" s="89"/>
      <c r="I28" s="90">
        <f>SUM(H28*F28)</f>
        <v>0</v>
      </c>
      <c r="J28" s="85">
        <f>SUM(G28-I28)</f>
        <v>0</v>
      </c>
    </row>
    <row r="29" spans="1:10">
      <c r="A29" s="175"/>
      <c r="B29" s="38"/>
      <c r="C29" s="39"/>
      <c r="D29" s="77"/>
      <c r="E29" s="178"/>
      <c r="F29" s="91"/>
      <c r="G29" s="92">
        <f>SUM(D29*F29)</f>
        <v>0</v>
      </c>
      <c r="H29" s="93"/>
      <c r="I29" s="94">
        <f>SUM(H29*F29)</f>
        <v>0</v>
      </c>
      <c r="J29" s="95">
        <f>SUM(G29-I29)</f>
        <v>0</v>
      </c>
    </row>
    <row r="30" spans="1:10">
      <c r="A30" s="175"/>
      <c r="B30" s="38"/>
      <c r="C30" s="39"/>
      <c r="D30" s="77"/>
      <c r="E30" s="178"/>
      <c r="F30" s="91"/>
      <c r="G30" s="92">
        <f>SUM(D30*F30)</f>
        <v>0</v>
      </c>
      <c r="H30" s="93"/>
      <c r="I30" s="94">
        <f>SUM(H30*F30)</f>
        <v>0</v>
      </c>
      <c r="J30" s="95">
        <f>SUM(G30-I30)</f>
        <v>0</v>
      </c>
    </row>
    <row r="31" spans="1:10">
      <c r="A31" s="175"/>
      <c r="B31" s="38"/>
      <c r="C31" s="39"/>
      <c r="D31" s="77"/>
      <c r="E31" s="178"/>
      <c r="F31" s="91"/>
      <c r="G31" s="92">
        <f>SUM(D31*F31)</f>
        <v>0</v>
      </c>
      <c r="H31" s="93"/>
      <c r="I31" s="94">
        <f>SUM(H31*F31)</f>
        <v>0</v>
      </c>
      <c r="J31" s="95">
        <f>SUM(G31-I31)</f>
        <v>0</v>
      </c>
    </row>
    <row r="32" spans="1:10" ht="15.75" thickBot="1">
      <c r="A32" s="176"/>
      <c r="B32" s="42"/>
      <c r="C32" s="43"/>
      <c r="D32" s="78"/>
      <c r="E32" s="180"/>
      <c r="F32" s="96"/>
      <c r="G32" s="97">
        <f>SUM(D32*F32)</f>
        <v>0</v>
      </c>
      <c r="H32" s="98"/>
      <c r="I32" s="99">
        <f>SUM(H32*F32)</f>
        <v>0</v>
      </c>
      <c r="J32" s="100">
        <f>SUM(G32-I32)</f>
        <v>0</v>
      </c>
    </row>
    <row r="33" spans="1:10" ht="15.75" thickBot="1">
      <c r="A33" s="449" t="s">
        <v>204</v>
      </c>
      <c r="B33" s="450"/>
      <c r="C33" s="450"/>
      <c r="D33" s="220">
        <f>SUM(D28:D32)</f>
        <v>0</v>
      </c>
      <c r="E33" s="220"/>
      <c r="F33" s="222">
        <f>SUM(F28:F32)</f>
        <v>0</v>
      </c>
      <c r="G33" s="221">
        <f>SUM(G28:G32)</f>
        <v>0</v>
      </c>
      <c r="H33" s="222">
        <f>SUM(H28:H32)</f>
        <v>0</v>
      </c>
      <c r="I33" s="222">
        <f>SUM(I28:I32)</f>
        <v>0</v>
      </c>
      <c r="J33" s="236">
        <f>SUM(J28:J32)</f>
        <v>0</v>
      </c>
    </row>
    <row r="34" spans="1:10" ht="26.25" customHeight="1" thickBot="1">
      <c r="B34" s="44"/>
      <c r="C34" s="442" t="s">
        <v>149</v>
      </c>
      <c r="D34" s="443"/>
      <c r="E34" s="443"/>
      <c r="F34" s="237"/>
      <c r="G34" s="238">
        <f>SUM(G12+G19+G26+G33)</f>
        <v>0</v>
      </c>
      <c r="H34" s="238"/>
      <c r="I34" s="238">
        <f>SUM(I12+I19+I26+I33)</f>
        <v>0</v>
      </c>
      <c r="J34" s="235">
        <f>SUM(J12+J19+J26+J33)</f>
        <v>0</v>
      </c>
    </row>
    <row r="35" spans="1:10" ht="15.75" thickBot="1">
      <c r="A35" s="106" t="s">
        <v>124</v>
      </c>
      <c r="B35" s="107"/>
      <c r="C35" s="107"/>
      <c r="D35" s="108"/>
      <c r="E35" s="108"/>
      <c r="F35" s="108"/>
      <c r="G35" s="108"/>
      <c r="H35" s="108"/>
      <c r="I35" s="108"/>
      <c r="J35" s="108"/>
    </row>
    <row r="36" spans="1:10">
      <c r="A36" s="433"/>
      <c r="B36" s="434"/>
      <c r="C36" s="434"/>
      <c r="D36" s="434"/>
      <c r="E36" s="434"/>
      <c r="F36" s="434"/>
      <c r="G36" s="434"/>
      <c r="H36" s="434"/>
      <c r="I36" s="434"/>
      <c r="J36" s="435"/>
    </row>
    <row r="37" spans="1:10">
      <c r="A37" s="436"/>
      <c r="B37" s="437"/>
      <c r="C37" s="437"/>
      <c r="D37" s="437"/>
      <c r="E37" s="437"/>
      <c r="F37" s="437"/>
      <c r="G37" s="437"/>
      <c r="H37" s="437"/>
      <c r="I37" s="437"/>
      <c r="J37" s="438"/>
    </row>
    <row r="38" spans="1:10">
      <c r="A38" s="436"/>
      <c r="B38" s="437"/>
      <c r="C38" s="437"/>
      <c r="D38" s="437"/>
      <c r="E38" s="437"/>
      <c r="F38" s="437"/>
      <c r="G38" s="437"/>
      <c r="H38" s="437"/>
      <c r="I38" s="437"/>
      <c r="J38" s="438"/>
    </row>
    <row r="39" spans="1:10">
      <c r="A39" s="436"/>
      <c r="B39" s="437"/>
      <c r="C39" s="437"/>
      <c r="D39" s="437"/>
      <c r="E39" s="437"/>
      <c r="F39" s="437"/>
      <c r="G39" s="437"/>
      <c r="H39" s="437"/>
      <c r="I39" s="437"/>
      <c r="J39" s="438"/>
    </row>
    <row r="40" spans="1:10">
      <c r="A40" s="436"/>
      <c r="B40" s="437"/>
      <c r="C40" s="437"/>
      <c r="D40" s="437"/>
      <c r="E40" s="437"/>
      <c r="F40" s="437"/>
      <c r="G40" s="437"/>
      <c r="H40" s="437"/>
      <c r="I40" s="437"/>
      <c r="J40" s="438"/>
    </row>
    <row r="41" spans="1:10" ht="15.75" thickBot="1">
      <c r="A41" s="439"/>
      <c r="B41" s="440"/>
      <c r="C41" s="440"/>
      <c r="D41" s="440"/>
      <c r="E41" s="440"/>
      <c r="F41" s="440"/>
      <c r="G41" s="440"/>
      <c r="H41" s="440"/>
      <c r="I41" s="440"/>
      <c r="J41" s="441"/>
    </row>
  </sheetData>
  <mergeCells count="19">
    <mergeCell ref="A36:J41"/>
    <mergeCell ref="C34:E34"/>
    <mergeCell ref="J2:J3"/>
    <mergeCell ref="D27:J27"/>
    <mergeCell ref="D20:J20"/>
    <mergeCell ref="B13:J13"/>
    <mergeCell ref="A19:C19"/>
    <mergeCell ref="A26:C26"/>
    <mergeCell ref="A33:C33"/>
    <mergeCell ref="A2:A3"/>
    <mergeCell ref="A12:C12"/>
    <mergeCell ref="A1:J1"/>
    <mergeCell ref="B2:C2"/>
    <mergeCell ref="D2:D3"/>
    <mergeCell ref="E2:E3"/>
    <mergeCell ref="I2:I3"/>
    <mergeCell ref="H2:H3"/>
    <mergeCell ref="F2:F3"/>
    <mergeCell ref="G2:G3"/>
  </mergeCells>
  <phoneticPr fontId="3" type="noConversion"/>
  <dataValidations count="5">
    <dataValidation type="whole" allowBlank="1" showInputMessage="1" showErrorMessage="1" promptTitle="Frequency Funded" prompt="Frequency Funded must be equal to, or less than the number in the  &quot;Frequency&quot; column." sqref="H4:H11 H28:H32 H14:H18 H21:H25">
      <formula1>0</formula1>
      <formula2>365</formula2>
    </dataValidation>
    <dataValidation allowBlank="1" showInputMessage="1" showErrorMessage="1" promptTitle="Hours Per Task/Activity" prompt="Enter the estimated time it would take to perform the task/activity one time at 100%  intensity._x000a__x000a_EXAMPLE: _x000a_12 hours 30 minutes = 12.5" sqref="F4:F11 F28:F32 F14:F18 F21:F25"/>
    <dataValidation type="whole" errorStyle="information" allowBlank="1" showInputMessage="1" showErrorMessage="1" errorTitle="Information Notice" error="Please select the appropriate Frequency from the drop-down list." promptTitle="Frequency is a number" prompt="EXAMPLE:_x000a_Annual/One Time = 1_x000a_Weekly = 52_x000a_Monthly = 12 (there are 12 months)_x000a_Quarterly = 4_x000a_Biannual = 2_x000a__x000a_Note: For frequencies: &quot;As Required&quot; or &quot;Per Schedule&quot; or &quot;When Presented&quot;, you must estimate how many times it should occure and provide a number._x000a_" sqref="D28:D32 D14:D18 D4:D11 D21:D25">
      <formula1>1</formula1>
      <formula2>365</formula2>
    </dataValidation>
    <dataValidation type="list" errorStyle="information" allowBlank="1" showInputMessage="1" showErrorMessage="1" errorTitle="Information Notice" error="Please select the Y (Yes) or N (No) from the drop-down list." sqref="B4:B11">
      <formula1>$L$4:$L$5</formula1>
    </dataValidation>
    <dataValidation errorStyle="information" allowBlank="1" errorTitle="Information Notice" error="Please select the appropriate Frequency from the drop-down list." promptTitle="Frequency is a number" prompt="EXAMPLE:_x000a_Annual/One Time = 1_x000a_Weekly = 52_x000a_Monthly = 12 (there are 12 months)_x000a_Quarterly = 4_x000a_Biannual = 2_x000a__x000a_Note: For frequencies: &quot;As Required&quot; or &quot;Per Schedule&quot; or &quot;When Presented&quot;, you must estimate how many times it should occure and provide a number._x000a_" sqref="D12 F12:J12 D19 F19:J19 D26 F26:J26 D33 F33:J33"/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Core - Technical</vt:lpstr>
      <vt:lpstr>Core - Cost</vt:lpstr>
      <vt:lpstr>Core - Schedule</vt:lpstr>
      <vt:lpstr>CMO Unique Elements</vt:lpstr>
      <vt:lpstr>Customer PLUS Elements</vt:lpstr>
      <vt:lpstr>Program Measures Elements</vt:lpstr>
      <vt:lpstr>'CMO Unique Elements'!Print_Area</vt:lpstr>
      <vt:lpstr>'Core - Cost'!Print_Area</vt:lpstr>
      <vt:lpstr>'Core - Schedule'!Print_Area</vt:lpstr>
      <vt:lpstr>'Core - Technical'!Print_Area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Information Technologist</dc:title>
  <dc:subject>Program SSP Worksheet</dc:subject>
  <dc:creator>Bob Tobin</dc:creator>
  <dc:description>Rev: 003 = Repaired List Table error's (for Risk Rating) on all Worksheets; incorrect @SUM's in row 29.
Rev: 004 = Added (@ 100%) to Cost, Schedule, CMO Unique, Customer PLUS, Program Measures Hours Per Task/Activity columns.</dc:description>
  <cp:lastModifiedBy>DC13516</cp:lastModifiedBy>
  <cp:lastPrinted>2009-04-15T16:56:39Z</cp:lastPrinted>
  <dcterms:created xsi:type="dcterms:W3CDTF">2008-10-31T11:34:16Z</dcterms:created>
  <dcterms:modified xsi:type="dcterms:W3CDTF">2011-05-04T20:57:58Z</dcterms:modified>
  <cp:contentStatus>Ver: 004, March 10, 2010</cp:contentStatus>
</cp:coreProperties>
</file>