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J\Documents\Downloads\"/>
    </mc:Choice>
  </mc:AlternateContent>
  <xr:revisionPtr revIDLastSave="0" documentId="8_{DDD2C7B8-7998-4D69-9D0F-7E7CFE314900}" xr6:coauthVersionLast="45" xr6:coauthVersionMax="45" xr10:uidLastSave="{00000000-0000-0000-0000-000000000000}"/>
  <bookViews>
    <workbookView xWindow="-38520" yWindow="-120" windowWidth="38640" windowHeight="21390" xr2:uid="{DE2040A6-69BD-4198-8951-82BD47055B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C9" i="1"/>
  <c r="C12" i="1"/>
  <c r="A6" i="2"/>
  <c r="D9" i="1"/>
  <c r="E9" i="1"/>
  <c r="B9" i="1"/>
  <c r="B7" i="1"/>
  <c r="C7" i="1"/>
  <c r="D7" i="1"/>
  <c r="E7" i="1"/>
  <c r="F7" i="1"/>
  <c r="G7" i="1"/>
  <c r="G9" i="1" l="1"/>
  <c r="B13" i="1" s="1"/>
  <c r="F9" i="1"/>
  <c r="B12" i="1"/>
  <c r="E12" i="1"/>
  <c r="D12" i="1"/>
  <c r="F12" i="1" l="1"/>
  <c r="B14" i="1"/>
  <c r="G12" i="1"/>
</calcChain>
</file>

<file path=xl/sharedStrings.xml><?xml version="1.0" encoding="utf-8"?>
<sst xmlns="http://schemas.openxmlformats.org/spreadsheetml/2006/main" count="13" uniqueCount="13">
  <si>
    <t>Kurial Cost Benefit Analysis</t>
  </si>
  <si>
    <t>Year</t>
  </si>
  <si>
    <t>Benefits</t>
  </si>
  <si>
    <t>Costs</t>
  </si>
  <si>
    <t>Upfront</t>
  </si>
  <si>
    <t>Ongoing</t>
  </si>
  <si>
    <t>Total Costs</t>
  </si>
  <si>
    <t>Net Cash Flow</t>
  </si>
  <si>
    <t>Discount Rate</t>
  </si>
  <si>
    <t>Discount Factor</t>
  </si>
  <si>
    <t>Discounted Net Cash Flow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</si>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</sst>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44" fontId="2" fillId="0" borderId="0" xfId="1" applyFont="1"/>
    <xf numFmtId="44" fontId="0" fillId="0" borderId="0" xfId="0" applyNumberFormat="1"/>
    <xf numFmtId="44" fontId="3" fillId="0" borderId="0" xfId="1" applyFont="1"/>
    <xf numFmtId="9" fontId="0" fillId="0" borderId="0" xfId="2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/>
    <xf numFmtId="44" fontId="2" fillId="0" borderId="0" xfId="1" applyFont="1" applyBorder="1"/>
    <xf numFmtId="44" fontId="2" fillId="0" borderId="5" xfId="1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44" fontId="0" fillId="0" borderId="0" xfId="1" applyFont="1" applyBorder="1"/>
    <xf numFmtId="44" fontId="0" fillId="0" borderId="5" xfId="1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0" xfId="0" applyNumberFormat="1" applyBorder="1"/>
    <xf numFmtId="9" fontId="0" fillId="0" borderId="0" xfId="2" applyFont="1" applyBorder="1"/>
    <xf numFmtId="9" fontId="0" fillId="0" borderId="5" xfId="2" applyFont="1" applyBorder="1"/>
    <xf numFmtId="44" fontId="3" fillId="0" borderId="0" xfId="1" applyFont="1" applyBorder="1"/>
    <xf numFmtId="0" fontId="2" fillId="0" borderId="6" xfId="0" applyFont="1" applyBorder="1"/>
    <xf numFmtId="9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3">
    <cellStyle name="Currency" xfId="1" builtinId="4"/>
    <cellStyle name="Normal" xfId="0" builtinId="0"/>
    <cellStyle name="Percent" xfId="2" builtinId="5"/>
  </cellStyles>
  <dxfs count="15">
    <dxf>
      <font>
        <color rgb="FFFF0000"/>
      </font>
    </dxf>
    <dxf>
      <font>
        <color rgb="FF9C0006"/>
      </font>
    </dxf>
    <dxf>
      <font>
        <color rgb="FFFF0000"/>
      </font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BC9-84F2-4A67-B402-ED30F80B7F2E}">
  <dimension ref="A1:K75"/>
  <sheetViews>
    <sheetView tabSelected="1" zoomScale="130" zoomScaleNormal="130" workbookViewId="0">
      <selection activeCell="J23" sqref="J23"/>
    </sheetView>
  </sheetViews>
  <sheetFormatPr defaultRowHeight="15" x14ac:dyDescent="0.25"/>
  <cols>
    <col min="1" max="1" width="25.140625" customWidth="1"/>
    <col min="2" max="2" width="16" customWidth="1"/>
    <col min="3" max="3" width="14.42578125" customWidth="1"/>
    <col min="4" max="5" width="13.42578125" customWidth="1"/>
    <col min="6" max="6" width="14.85546875" customWidth="1"/>
    <col min="7" max="7" width="13.7109375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2"/>
    </row>
    <row r="2" spans="1:11" x14ac:dyDescent="0.25">
      <c r="A2" s="13" t="s">
        <v>1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5">
        <v>5</v>
      </c>
    </row>
    <row r="3" spans="1:11" x14ac:dyDescent="0.25">
      <c r="A3" s="16" t="s">
        <v>2</v>
      </c>
      <c r="B3" s="17"/>
      <c r="C3" s="17">
        <v>7000</v>
      </c>
      <c r="D3" s="17">
        <v>7000</v>
      </c>
      <c r="E3" s="17">
        <v>7000</v>
      </c>
      <c r="F3" s="17">
        <v>7000</v>
      </c>
      <c r="G3" s="17">
        <v>7000</v>
      </c>
    </row>
    <row r="4" spans="1:11" x14ac:dyDescent="0.25">
      <c r="A4" s="16" t="s">
        <v>3</v>
      </c>
      <c r="B4" s="19"/>
      <c r="C4" s="17"/>
      <c r="D4" s="19"/>
      <c r="E4" s="19"/>
      <c r="F4" s="19"/>
      <c r="G4" s="20"/>
    </row>
    <row r="5" spans="1:11" x14ac:dyDescent="0.25">
      <c r="A5" s="21" t="s">
        <v>4</v>
      </c>
      <c r="B5" s="22">
        <v>-46.69</v>
      </c>
      <c r="C5" s="22">
        <v>0</v>
      </c>
      <c r="D5" s="22">
        <v>0</v>
      </c>
      <c r="E5" s="22">
        <v>0</v>
      </c>
      <c r="F5" s="22">
        <v>0</v>
      </c>
      <c r="G5" s="23">
        <v>0</v>
      </c>
    </row>
    <row r="6" spans="1:11" x14ac:dyDescent="0.25">
      <c r="A6" s="21" t="s">
        <v>5</v>
      </c>
      <c r="B6" s="22">
        <v>0</v>
      </c>
      <c r="C6" s="22">
        <v>-98.52</v>
      </c>
      <c r="D6" s="22">
        <v>-98.52</v>
      </c>
      <c r="E6" s="22">
        <v>-98.52</v>
      </c>
      <c r="F6" s="22">
        <v>-98.52</v>
      </c>
      <c r="G6" s="23">
        <v>-98.52</v>
      </c>
    </row>
    <row r="7" spans="1:11" x14ac:dyDescent="0.25">
      <c r="A7" s="16" t="s">
        <v>6</v>
      </c>
      <c r="B7" s="17">
        <f>SUM(B5:B6)</f>
        <v>-46.69</v>
      </c>
      <c r="C7" s="17">
        <f>SUM(C5:C6)</f>
        <v>-98.52</v>
      </c>
      <c r="D7" s="17">
        <f>SUM(D5:D6)</f>
        <v>-98.52</v>
      </c>
      <c r="E7" s="17">
        <f>SUM(E5:E6)</f>
        <v>-98.52</v>
      </c>
      <c r="F7" s="17">
        <f>SUM(F5:F6)</f>
        <v>-98.52</v>
      </c>
      <c r="G7" s="18">
        <f>SUM(G5:G6)</f>
        <v>-98.52</v>
      </c>
    </row>
    <row r="8" spans="1:11" x14ac:dyDescent="0.25">
      <c r="A8" s="16"/>
      <c r="B8" s="19"/>
      <c r="C8" s="19"/>
      <c r="D8" s="19"/>
      <c r="E8" s="19"/>
      <c r="F8" s="19"/>
      <c r="G8" s="20"/>
    </row>
    <row r="9" spans="1:11" x14ac:dyDescent="0.25">
      <c r="A9" s="16" t="s">
        <v>7</v>
      </c>
      <c r="B9" s="24">
        <f>B3+B7</f>
        <v>-46.69</v>
      </c>
      <c r="C9" s="24">
        <f>C3+C7</f>
        <v>6901.48</v>
      </c>
      <c r="D9" s="24">
        <f>D3+D7</f>
        <v>6901.48</v>
      </c>
      <c r="E9" s="24">
        <f>E3+E7</f>
        <v>6901.48</v>
      </c>
      <c r="F9" s="24">
        <f>F3+F7</f>
        <v>6901.48</v>
      </c>
      <c r="G9" s="25">
        <f>G3+G7</f>
        <v>6901.48</v>
      </c>
      <c r="K9">
        <f>35/5</f>
        <v>7</v>
      </c>
    </row>
    <row r="10" spans="1:11" x14ac:dyDescent="0.25">
      <c r="A10" s="26" t="s">
        <v>8</v>
      </c>
      <c r="B10" s="27">
        <v>0.1</v>
      </c>
      <c r="C10" s="19"/>
      <c r="D10" s="19"/>
      <c r="E10" s="19"/>
      <c r="F10" s="19"/>
      <c r="G10" s="20"/>
    </row>
    <row r="11" spans="1:11" x14ac:dyDescent="0.25">
      <c r="A11" s="16" t="s">
        <v>9</v>
      </c>
      <c r="B11" s="28">
        <v>1</v>
      </c>
      <c r="C11" s="28">
        <v>0.9</v>
      </c>
      <c r="D11" s="27">
        <v>0.8</v>
      </c>
      <c r="E11" s="28">
        <v>0.7</v>
      </c>
      <c r="F11" s="27">
        <v>0.6</v>
      </c>
      <c r="G11" s="29">
        <v>0.5</v>
      </c>
      <c r="H11" s="2"/>
    </row>
    <row r="12" spans="1:11" x14ac:dyDescent="0.25">
      <c r="A12" s="16" t="s">
        <v>10</v>
      </c>
      <c r="B12" s="22">
        <f>PRODUCT(B9,B11)</f>
        <v>-46.69</v>
      </c>
      <c r="C12" s="22">
        <f>PRODUCT(C9,C11)</f>
        <v>6211.3319999999994</v>
      </c>
      <c r="D12" s="22">
        <f t="shared" ref="C12:G12" si="0">PRODUCT(D9,D11)</f>
        <v>5521.1840000000002</v>
      </c>
      <c r="E12" s="22">
        <f t="shared" si="0"/>
        <v>4831.0359999999991</v>
      </c>
      <c r="F12" s="22">
        <f t="shared" si="0"/>
        <v>4140.8879999999999</v>
      </c>
      <c r="G12" s="23">
        <f t="shared" si="0"/>
        <v>3450.74</v>
      </c>
    </row>
    <row r="13" spans="1:11" x14ac:dyDescent="0.25">
      <c r="A13" s="26" t="s">
        <v>11</v>
      </c>
      <c r="B13" s="30">
        <f>NPV(B10,C9:G9)+B9</f>
        <v>26115.349073337013</v>
      </c>
      <c r="C13" s="19"/>
      <c r="D13" s="19"/>
      <c r="E13" s="19"/>
      <c r="F13" s="19"/>
      <c r="G13" s="20"/>
    </row>
    <row r="14" spans="1:11" x14ac:dyDescent="0.25">
      <c r="A14" s="31" t="s">
        <v>12</v>
      </c>
      <c r="B14" s="32">
        <f>IRR(B9:G9)</f>
        <v>147.81494963108355</v>
      </c>
      <c r="C14" s="33"/>
      <c r="D14" s="33"/>
      <c r="E14" s="33"/>
      <c r="F14" s="33"/>
      <c r="G14" s="34"/>
    </row>
    <row r="67" spans="3:9" x14ac:dyDescent="0.25">
      <c r="C67" s="8"/>
      <c r="D67" s="3"/>
      <c r="E67" s="3"/>
      <c r="F67" s="3"/>
      <c r="G67" s="3"/>
      <c r="H67" s="3"/>
      <c r="I67" s="3"/>
    </row>
    <row r="68" spans="3:9" x14ac:dyDescent="0.25">
      <c r="C68" s="1"/>
      <c r="D68" s="4"/>
      <c r="E68" s="4"/>
      <c r="F68" s="4"/>
      <c r="G68" s="4"/>
      <c r="H68" s="4"/>
      <c r="I68" s="4"/>
    </row>
    <row r="69" spans="3:9" x14ac:dyDescent="0.25">
      <c r="C69" s="1"/>
    </row>
    <row r="70" spans="3:9" x14ac:dyDescent="0.25">
      <c r="C70" s="1"/>
      <c r="D70" s="5"/>
      <c r="E70" s="5"/>
      <c r="F70" s="5"/>
      <c r="G70" s="5"/>
      <c r="H70" s="5"/>
      <c r="I70" s="5"/>
    </row>
    <row r="71" spans="3:9" x14ac:dyDescent="0.25">
      <c r="D71" s="2"/>
    </row>
    <row r="72" spans="3:9" x14ac:dyDescent="0.25">
      <c r="C72" s="1"/>
      <c r="D72" s="7"/>
      <c r="E72" s="7"/>
      <c r="F72" s="2"/>
      <c r="G72" s="7"/>
      <c r="H72" s="2"/>
      <c r="I72" s="7"/>
    </row>
    <row r="73" spans="3:9" x14ac:dyDescent="0.25">
      <c r="C73" s="1"/>
      <c r="D73" s="3"/>
      <c r="E73" s="3"/>
      <c r="F73" s="3"/>
      <c r="G73" s="3"/>
      <c r="H73" s="3"/>
      <c r="I73" s="3"/>
    </row>
    <row r="74" spans="3:9" x14ac:dyDescent="0.25">
      <c r="D74" s="6"/>
    </row>
    <row r="75" spans="3:9" x14ac:dyDescent="0.25">
      <c r="C75" s="1"/>
      <c r="D75" s="2"/>
    </row>
  </sheetData>
  <mergeCells count="1">
    <mergeCell ref="A1:G1"/>
  </mergeCells>
  <conditionalFormatting sqref="B9:G9">
    <cfRule type="cellIs" dxfId="0" priority="15" operator="lessThan">
      <formula>0</formula>
    </cfRule>
  </conditionalFormatting>
  <conditionalFormatting sqref="B13">
    <cfRule type="cellIs" dxfId="14" priority="10" operator="lessThan">
      <formula>0</formula>
    </cfRule>
    <cfRule type="cellIs" dxfId="13" priority="11" operator="lessThan">
      <formula>-420.16</formula>
    </cfRule>
    <cfRule type="cellIs" dxfId="12" priority="12" operator="lessThan">
      <formula>-420.16</formula>
    </cfRule>
    <cfRule type="cellIs" dxfId="11" priority="13" operator="lessThan">
      <formula>-420.16</formula>
    </cfRule>
    <cfRule type="cellIs" dxfId="10" priority="14" operator="lessThan">
      <formula>-420.16</formula>
    </cfRule>
  </conditionalFormatting>
  <conditionalFormatting sqref="B12:Q12">
    <cfRule type="cellIs" dxfId="9" priority="9" operator="lessThan">
      <formula>0</formula>
    </cfRule>
  </conditionalFormatting>
  <conditionalFormatting sqref="D70:I70">
    <cfRule type="cellIs" dxfId="8" priority="8" operator="lessThan">
      <formula>0</formula>
    </cfRule>
  </conditionalFormatting>
  <conditionalFormatting sqref="D74">
    <cfRule type="cellIs" dxfId="7" priority="3" operator="lessThan">
      <formula>0</formula>
    </cfRule>
    <cfRule type="cellIs" dxfId="6" priority="4" operator="lessThan">
      <formula>-420.16</formula>
    </cfRule>
    <cfRule type="cellIs" dxfId="5" priority="5" operator="lessThan">
      <formula>-420.16</formula>
    </cfRule>
    <cfRule type="cellIs" dxfId="4" priority="6" operator="lessThan">
      <formula>-420.16</formula>
    </cfRule>
    <cfRule type="cellIs" dxfId="3" priority="7" operator="lessThan">
      <formula>-420.16</formula>
    </cfRule>
  </conditionalFormatting>
  <conditionalFormatting sqref="D73:I73">
    <cfRule type="cellIs" dxfId="2" priority="2" operator="lessThan">
      <formula>0</formula>
    </cfRule>
  </conditionalFormatting>
  <conditionalFormatting sqref="D68:I68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71F-B91C-40D6-BF4C-2B99FA933553}">
  <dimension ref="A1:A6"/>
  <sheetViews>
    <sheetView workbookViewId="0"/>
  </sheetViews>
  <sheetFormatPr defaultRowHeight="15" x14ac:dyDescent="0.25"/>
  <sheetData>
    <row r="1" spans="1:1" x14ac:dyDescent="0.25">
      <c r="A1" s="9">
        <v>-300000</v>
      </c>
    </row>
    <row r="2" spans="1:1" x14ac:dyDescent="0.25">
      <c r="A2">
        <v>150000</v>
      </c>
    </row>
    <row r="3" spans="1:1" x14ac:dyDescent="0.25">
      <c r="A3">
        <v>150000</v>
      </c>
    </row>
    <row r="4" spans="1:1" x14ac:dyDescent="0.25">
      <c r="A4">
        <v>150000</v>
      </c>
    </row>
    <row r="5" spans="1:1" x14ac:dyDescent="0.25">
      <c r="A5">
        <v>10000</v>
      </c>
    </row>
    <row r="6" spans="1:1" x14ac:dyDescent="0.25">
      <c r="A6" s="2">
        <f>IRR(A1:A5)</f>
        <v>0.24311853873860767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6D6F4D273154CA8B80F2CE5773B3F" ma:contentTypeVersion="8" ma:contentTypeDescription="Create a new document." ma:contentTypeScope="" ma:versionID="08d4c59614c0f563b39cacb7732ac2a4">
  <xsd:schema xmlns:xsd="http://www.w3.org/2001/XMLSchema" xmlns:xs="http://www.w3.org/2001/XMLSchema" xmlns:p="http://schemas.microsoft.com/office/2006/metadata/properties" xmlns:ns3="64224667-3115-4b04-94a0-9431700f9378" xmlns:ns4="f89d8a9d-b470-49db-b57e-63d72dea8c7a" targetNamespace="http://schemas.microsoft.com/office/2006/metadata/properties" ma:root="true" ma:fieldsID="48b8ec84f3f3e3635d0233adb71bb21a" ns3:_="" ns4:_="">
    <xsd:import namespace="64224667-3115-4b04-94a0-9431700f9378"/>
    <xsd:import namespace="f89d8a9d-b470-49db-b57e-63d72dea8c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24667-3115-4b04-94a0-9431700f93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d8a9d-b470-49db-b57e-63d72dea8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D330C-CCEC-41FB-8627-3E52EFBB2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24667-3115-4b04-94a0-9431700f9378"/>
    <ds:schemaRef ds:uri="f89d8a9d-b470-49db-b57e-63d72dea8c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91280D-E860-477E-AF35-76001EFA9AA3}">
  <ds:schemaRefs>
    <ds:schemaRef ds:uri="http://purl.org/dc/terms/"/>
    <ds:schemaRef ds:uri="http://schemas.openxmlformats.org/package/2006/metadata/core-properties"/>
    <ds:schemaRef ds:uri="64224667-3115-4b04-94a0-9431700f9378"/>
    <ds:schemaRef ds:uri="http://schemas.microsoft.com/office/2006/documentManagement/types"/>
    <ds:schemaRef ds:uri="http://purl.org/dc/dcmitype/"/>
    <ds:schemaRef ds:uri="http://schemas.microsoft.com/office/2006/metadata/properties"/>
    <ds:schemaRef ds:uri="f89d8a9d-b470-49db-b57e-63d72dea8c7a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2CF74C4-66A2-4727-B354-8E1DE1E938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Rosario-Rosa, Tj</cp:lastModifiedBy>
  <dcterms:created xsi:type="dcterms:W3CDTF">2020-10-29T18:27:16Z</dcterms:created>
  <dcterms:modified xsi:type="dcterms:W3CDTF">2020-10-30T00:32:26Z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0x010100BCE6D6F4D273154CA8B80F2CE5773B3F</vt:lpwstr>
  </property>
</Properties>
</file>