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firstSheet="5" activeTab="10"/>
  </bookViews>
  <sheets>
    <sheet name="Description" sheetId="2" r:id="rId1"/>
    <sheet name="DepartmentStoreSales" sheetId="1" r:id="rId2"/>
    <sheet name="Data_PartitionTS" sheetId="3" r:id="rId3"/>
    <sheet name="MLR_Output" sheetId="89" r:id="rId4"/>
    <sheet name="MLR_TrainingScore" sheetId="88" r:id="rId5"/>
    <sheet name="MLR_ValidationScore" sheetId="87" r:id="rId6"/>
    <sheet name="MLR_Resi-FitVal" sheetId="86" r:id="rId7"/>
    <sheet name="MLR_Stored" sheetId="85" r:id="rId8"/>
    <sheet name="HoltWinterMultOutput" sheetId="5" r:id="rId9"/>
    <sheet name="HoltWinterMult_Stored" sheetId="4" r:id="rId10"/>
    <sheet name="MAPE" sheetId="90" r:id="rId11"/>
  </sheets>
  <definedNames>
    <definedName name="xlm_30_1" localSheetId="1" hidden="1">"'{""wkbk"":""DepartmentStoreSales.xlsx"",""wksheet"":""DepartmentStoreSales"",""data_range"":""$A$1:$D$25"",""has_header"":true,""input_cols"":[{""varName"":""Sales""},{""varName"":""Qtr""},{""varName"":""Log_Sales""}],""cat_cols"":[],""firstRow"":1,""rows"":24,""isPartitionSheet"":false,""t"</definedName>
    <definedName name="xlm_30_2" localSheetId="1" hidden="1">"'ime_var"":{""varId"":0,""varName"":""Quarter"",""colDescr"":{""dataRowCount"":24,""flags"":0,""uniqueValsCount"":24,""varId"":0}},""trainPct"":83.3333,""trainRecs"":20}"</definedName>
    <definedName name="xlm_53_1" localSheetId="2" hidden="1">"'{""wkbk"":""DepartmentStoreSales.xlsx"",""wksheet"":""Data_PartitionTS"",""data_range"":""$B$20:$E$44"",""has_header"":true,""input_cols"":[{""varName"":""Qtr""},{""varName"":""Log_Sales""}],""firstRow"":20,""rows"":24,""tsSelectedVar"":{""varId"":1,""varName"":""Sales"",""colDescr"":{""dataR"</definedName>
    <definedName name="xlm_53_2" localSheetId="2" hidden="1">"'owCount"":24,""flags"":32,""uniqueValsCount"":24,""varId"":1}},""tsTimeVar"":{""varId"":0,""varName"":""Quarter"",""colDescr"":{""dataRowCount"":24,""flags"":32,""uniqueValsCount"":24,""varId"":0}},""varNamesRange"":""$B$20:$E$20"",""trainingDataRange"":""$B$21:$E$40"",""validationDataRa"</definedName>
    <definedName name="xlm_53_3" localSheetId="2" hidden="1">"'nge"":""$B$41:$E$44"",""allDataRange"":""$B$20:$E$44"",""isPartitionSheet"":true,""optimize"":false,""period"":4,""alphaLevel"":0.2,""betaTrend"":0.15,""gammaSeasonal"":0.05,""giveForecast"":true,""updateEstimate"":false,""numForecasts"":1}"</definedName>
    <definedName name="xlm_701_1" localSheetId="2" hidden="1">"'{""wkbk"":""DepartmentStoreSales.xlsx"",""wksheet"":""Data_PartitionTS"",""data_range"":"""",""has_header"":true,""cat_cols"":[],""firstRow"":-1,""rows"":24,""train_rows"":20,""validation_rows"":4,""test_rows"":0,""trainingDataRange"":""$B$21:$E$40"",""validationDataRange"":""$B$41:$E$4"</definedName>
    <definedName name="xlm_701_2" localSheetId="2" hidden="1">"'4"",""allDataRange"":""$B$20:$E$44"",""isPartitionSheet"":true,""partitionData"":false,""varSelectionOnly"":false,""forceConstTermToZero"":false,""fittedValues"":true,""standardizedResids"":false,""unstandardizedResids"":true,""ANOVA"":false,""varCovarMatrix"":false,""outputTra"</definedName>
    <definedName name="xlm_701_3" localSheetId="2" hidden="1">"'inDataCovarMatrixOfCoeffs"":false,""trainDetailRpt"":true,""trainSummaryRpt"":true,""trainLiftChart"":false,""trainROCCurve"":false,""validationDetailRpt"":true,""validationSummaryRpt"":true,""validationLiftChart"":false,""validROCCurve"":false,""testDetailRpt"":false,""tes"</definedName>
    <definedName name="xlm_701_4" localSheetId="2" hidden="1">"'tSummaryRpt"":false,""testLiftChart"":false,""testROCCurve"":false,""newDataDatabase"":false,""newDataWorksheet"":false,""studentizedResiduals"":false,""deletedResiduals"":false,""cooksDistance"":false,""DFfits"":false,""covarianceRatiosStats"":false,""hatMatrixDiagonalsSta"</definedName>
    <definedName name="xlm_701_5" localSheetId="2" hidden="1">"'ts"":false,""performCollinearityDiagnostics"":false,""performCollinearityDiags"":false,""perfBestSubsetSel"":false}"</definedName>
    <definedName name="xlm_pdnc_1" localSheetId="2" hidden="1">"'{""input_cols"":[{""varName"":""Quarter""},{""varName"":""Sales""},{""varName"":""Qtr""}],""output_var"":{""varName"":""Log_Sales""}}"</definedName>
    <definedName name="XLMFullModelDefinition" localSheetId="9" hidden="1">"B3:C12"</definedName>
    <definedName name="XLMFullModelDefinition" localSheetId="7" hidden="1">"A2:H10"</definedName>
    <definedName name="XLMModelDefinition" localSheetId="9" hidden="1">"B3:C12"</definedName>
    <definedName name="XLMModelDefinition" localSheetId="7" hidden="1">"A2:B9"</definedName>
    <definedName name="XLMModelInputVars" localSheetId="9" hidden="1">"C12:C12"</definedName>
    <definedName name="XLMModelInputVars" localSheetId="7" hidden="1">"E5:G5"</definedName>
    <definedName name="XLMModelInputVarsRole" localSheetId="7" hidden="1">"E7:H7"</definedName>
    <definedName name="XLMModelInputVarsType" localSheetId="7" hidden="1">"E8:H8"</definedName>
    <definedName name="XLMModelTypeId" localSheetId="9" hidden="1">5</definedName>
    <definedName name="XLMModelTypeId" localSheetId="7" hidden="1">14</definedName>
    <definedName name="XLMPartitionAllData" localSheetId="2" hidden="1">"$B$20:$E$44"</definedName>
    <definedName name="XLMPartitionTimeVar" localSheetId="2" hidden="1">"Quarter"</definedName>
    <definedName name="XLMPartitionTrainingData" localSheetId="2" hidden="1">"$B$21:$E$40"</definedName>
    <definedName name="XLMPartitionType" localSheetId="2" hidden="1">1</definedName>
    <definedName name="XLMPartitionValidationData" localSheetId="2" hidden="1">"$B$41:$E$44"</definedName>
    <definedName name="XLMPartitionVariableNames" localSheetId="2" hidden="1">"$B$20:$E$20"</definedName>
  </definedNames>
  <calcPr calcId="145621"/>
</workbook>
</file>

<file path=xl/calcChain.xml><?xml version="1.0" encoding="utf-8"?>
<calcChain xmlns="http://schemas.openxmlformats.org/spreadsheetml/2006/main">
  <c r="F6" i="90" l="1"/>
  <c r="F7" i="90"/>
  <c r="F3" i="90"/>
  <c r="E7" i="90"/>
  <c r="E6" i="90"/>
  <c r="D7" i="90"/>
  <c r="D6" i="90"/>
  <c r="D22" i="90"/>
  <c r="D21" i="90"/>
  <c r="C22" i="90"/>
  <c r="C21" i="90"/>
  <c r="E3" i="90"/>
  <c r="D3" i="90"/>
  <c r="F2" i="90"/>
  <c r="E2" i="90"/>
  <c r="D2" i="90"/>
  <c r="B22" i="87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S35" i="5"/>
  <c r="E35" i="5"/>
  <c r="S34" i="5"/>
  <c r="E34" i="5"/>
  <c r="S33" i="5"/>
  <c r="E33" i="5"/>
  <c r="S32" i="5"/>
  <c r="E32" i="5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<sst xmlns="http://schemas.openxmlformats.org/spreadsheetml/2006/main" count="362" uniqueCount="175">
  <si>
    <t>Quarter</t>
  </si>
  <si>
    <t>Sales</t>
  </si>
  <si>
    <t>Source = Chris Albright, used with permission</t>
  </si>
  <si>
    <t>(c) 2016 Galit Shmueli and Peter Bruce</t>
  </si>
  <si>
    <t>Qtr</t>
  </si>
  <si>
    <t>Log_Sales</t>
  </si>
  <si>
    <t>XLMiner: Time Series Data Partition Sheet</t>
  </si>
  <si>
    <t>Date: 26-Apr-2017 14:34:42</t>
  </si>
  <si>
    <t>Output Navigator</t>
  </si>
  <si>
    <t>Elapsed Times in Milliseconds</t>
  </si>
  <si>
    <t>Read Time</t>
  </si>
  <si>
    <t>Report Time</t>
  </si>
  <si>
    <t>Total</t>
  </si>
  <si>
    <t>Data</t>
  </si>
  <si>
    <t>Workbook</t>
  </si>
  <si>
    <t>DepartmentStoreSales.xlsx</t>
  </si>
  <si>
    <t>Worksheet</t>
  </si>
  <si>
    <t>DepartmentStoreSales</t>
  </si>
  <si>
    <t>Range</t>
  </si>
  <si>
    <t>$A$1:$D$25</t>
  </si>
  <si>
    <t>Time Variable</t>
  </si>
  <si>
    <t>Selected Variables</t>
  </si>
  <si>
    <t>Partitioning Method</t>
  </si>
  <si>
    <t>Sequential</t>
  </si>
  <si>
    <t># Training Rows</t>
  </si>
  <si>
    <t># Validation Rows</t>
  </si>
  <si>
    <t>Summary</t>
  </si>
  <si>
    <t>Partition Vars</t>
  </si>
  <si>
    <t>Training Data</t>
  </si>
  <si>
    <t>Validation Data</t>
  </si>
  <si>
    <t>All Data</t>
  </si>
  <si>
    <t>Date: 26-Apr-2017 14:39:22</t>
  </si>
  <si>
    <t>Model</t>
  </si>
  <si>
    <t>Holt-Winters</t>
  </si>
  <si>
    <t>Model Type</t>
  </si>
  <si>
    <t>Multiplicative</t>
  </si>
  <si>
    <t>Simulate</t>
  </si>
  <si>
    <t>Interval</t>
  </si>
  <si>
    <t>Level</t>
  </si>
  <si>
    <t>Trend</t>
  </si>
  <si>
    <t>Seasonality</t>
  </si>
  <si>
    <t>Period</t>
  </si>
  <si>
    <t>#Forecasts</t>
  </si>
  <si>
    <t>SelectedVariable</t>
  </si>
  <si>
    <t>XLMiner : Time Series - Holt Winter Forecasting Method(Multiplicative Model)</t>
  </si>
  <si>
    <t>Smoothing Time</t>
  </si>
  <si>
    <t>Inputs</t>
  </si>
  <si>
    <t>Training Error Measures</t>
  </si>
  <si>
    <t>Mean Absolute Percentage Error (MAPE)</t>
  </si>
  <si>
    <t>Mean Absolute Deviation (MAD)</t>
  </si>
  <si>
    <t>Data_PartitionTS</t>
  </si>
  <si>
    <t>Mean Square Error (MSE)</t>
  </si>
  <si>
    <t>$B$20:$E$44</t>
  </si>
  <si>
    <t>Tracking Signal Error (TSE)</t>
  </si>
  <si>
    <t>Selected Variable</t>
  </si>
  <si>
    <t>Cumulative Forecast Error (CFE)</t>
  </si>
  <si>
    <t># Records in Training Data</t>
  </si>
  <si>
    <t>Mean Forecast Error (MFE)</t>
  </si>
  <si>
    <t># Records in Validation Data</t>
  </si>
  <si>
    <t>Validation Error Measures</t>
  </si>
  <si>
    <t>Parameters/Options</t>
  </si>
  <si>
    <t>Optimize Weights</t>
  </si>
  <si>
    <t>No</t>
  </si>
  <si>
    <t>Alpha (Level)</t>
  </si>
  <si>
    <t>Beta (Trend)</t>
  </si>
  <si>
    <t>Gamma (Seasonality)</t>
  </si>
  <si>
    <t>Season length</t>
  </si>
  <si>
    <t>Number of seasons</t>
  </si>
  <si>
    <t>Forecast</t>
  </si>
  <si>
    <t>Yes</t>
  </si>
  <si>
    <t>Fitted Model</t>
  </si>
  <si>
    <t>Actual</t>
  </si>
  <si>
    <t>Residuals</t>
  </si>
  <si>
    <t>Error</t>
  </si>
  <si>
    <t>LCI</t>
  </si>
  <si>
    <t>UCI</t>
  </si>
  <si>
    <t>Train. Error Measures</t>
  </si>
  <si>
    <t>Valid. Error Measures</t>
  </si>
  <si>
    <t>Multiple Linear Regression</t>
  </si>
  <si>
    <t>Constant term present</t>
  </si>
  <si>
    <t># Selected Variables</t>
  </si>
  <si>
    <t>E5:H5</t>
  </si>
  <si>
    <t>Variables Offsets</t>
  </si>
  <si>
    <t>E6:H6</t>
  </si>
  <si>
    <t>Variable Role</t>
  </si>
  <si>
    <t>E7:H7</t>
  </si>
  <si>
    <t>Input</t>
  </si>
  <si>
    <t>Output</t>
  </si>
  <si>
    <t>Variable Type</t>
  </si>
  <si>
    <t>E8:H8</t>
  </si>
  <si>
    <t>Scale</t>
  </si>
  <si>
    <t>Estimated Coefficients</t>
  </si>
  <si>
    <t>D10:G10</t>
  </si>
  <si>
    <t>XLMiner : Multiple Linear Regression - Residuals-Fitted Values</t>
  </si>
  <si>
    <t>Data read time</t>
  </si>
  <si>
    <t>MLR Time</t>
  </si>
  <si>
    <t>Fitted
Values</t>
  </si>
  <si>
    <t>Predictors</t>
  </si>
  <si>
    <t>Regress. Model</t>
  </si>
  <si>
    <t>Train. Score - Summary</t>
  </si>
  <si>
    <t>Valid. Score - Summary</t>
  </si>
  <si>
    <t>Residuals-Fitted Values</t>
  </si>
  <si>
    <t>Train. Score - Detailed Rep.</t>
  </si>
  <si>
    <t>Valid. Score - Detailed Rep.</t>
  </si>
  <si>
    <t>XLMiner : Multiple Linear Regression - Prediction of Validation Data</t>
  </si>
  <si>
    <t>$B$41:$E$44</t>
  </si>
  <si>
    <t>Predicted
Value</t>
  </si>
  <si>
    <t>Actual
Value</t>
  </si>
  <si>
    <t>Residual</t>
  </si>
  <si>
    <t>95% Confidence Intervals</t>
  </si>
  <si>
    <t>95% Prediction Intervals</t>
  </si>
  <si>
    <t>Lower</t>
  </si>
  <si>
    <t>Upper</t>
  </si>
  <si>
    <t>XLMiner : Multiple Linear Regression - Prediction of Training Data</t>
  </si>
  <si>
    <t>$B$21:$E$40</t>
  </si>
  <si>
    <t>XLMiner : Multiple Linear Regression</t>
  </si>
  <si>
    <t>Training data used for building the model</t>
  </si>
  <si>
    <t># Records in the training data</t>
  </si>
  <si>
    <t>Validation data</t>
  </si>
  <si>
    <t># Records in the validation data</t>
  </si>
  <si>
    <t>Variables</t>
  </si>
  <si>
    <t># Input Variables</t>
  </si>
  <si>
    <t>Input variables</t>
  </si>
  <si>
    <t>Output variable</t>
  </si>
  <si>
    <t>Force constant term to zero</t>
  </si>
  <si>
    <t>Show fitted values on training data</t>
  </si>
  <si>
    <t>Show ANOVA table</t>
  </si>
  <si>
    <t>Show standardized residuals</t>
  </si>
  <si>
    <t>Show un-standardized residuals</t>
  </si>
  <si>
    <t>Show variance covariance matrix</t>
  </si>
  <si>
    <t>Perform Variable Selection</t>
  </si>
  <si>
    <t>Show studentized residuals</t>
  </si>
  <si>
    <t>Show deleted residuals</t>
  </si>
  <si>
    <t>Show Cook's distance</t>
  </si>
  <si>
    <t>Show DF fits</t>
  </si>
  <si>
    <t>Show covariance ratios</t>
  </si>
  <si>
    <t>Show hat matrix diagonals</t>
  </si>
  <si>
    <t>Output Options Chosen</t>
  </si>
  <si>
    <t>Summary report of scoring on training data</t>
  </si>
  <si>
    <t>Detailed report of scoring on training data</t>
  </si>
  <si>
    <t>Summary report of scoring on validation data</t>
  </si>
  <si>
    <t>Detailed report of scoring on validation data</t>
  </si>
  <si>
    <t>Model Predictors</t>
  </si>
  <si>
    <t>Tolerance for Entering the Model</t>
  </si>
  <si>
    <t>Included</t>
  </si>
  <si>
    <t>Excluded</t>
  </si>
  <si>
    <t>Predictor</t>
  </si>
  <si>
    <t>Criteria</t>
  </si>
  <si>
    <t>Intercept</t>
  </si>
  <si>
    <t>Regression Model</t>
  </si>
  <si>
    <t>Input
Variables</t>
  </si>
  <si>
    <t>Coefficient</t>
  </si>
  <si>
    <t>Std. Error</t>
  </si>
  <si>
    <t>t-Statistic</t>
  </si>
  <si>
    <t>P-Value</t>
  </si>
  <si>
    <t>CI Lower</t>
  </si>
  <si>
    <t>CI Upper</t>
  </si>
  <si>
    <t>RSS
Reduction</t>
  </si>
  <si>
    <t>Residual DF</t>
  </si>
  <si>
    <t>R²</t>
  </si>
  <si>
    <t>Adjusted R²</t>
  </si>
  <si>
    <t>Std. Error Estimate</t>
  </si>
  <si>
    <t>RSS</t>
  </si>
  <si>
    <t>Training Data Scoring - Summary Report</t>
  </si>
  <si>
    <t>Total sum of
squared errors</t>
  </si>
  <si>
    <t>RMS Error</t>
  </si>
  <si>
    <t>Average
Error</t>
  </si>
  <si>
    <t>Validation Data Scoring - Summary Report</t>
  </si>
  <si>
    <t>Date: 27-Apr-2017 14:42:41</t>
  </si>
  <si>
    <t>Predicted Value</t>
  </si>
  <si>
    <t>Actual Value</t>
  </si>
  <si>
    <t>ABS % Error</t>
  </si>
  <si>
    <t>MAPE</t>
  </si>
  <si>
    <t>HOLT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</si>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</sst>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4"/>
      <color rgb="FF4169E1"/>
      <name val="Calibri"/>
      <family val="2"/>
    </font>
    <font>
      <u/>
      <sz val="10"/>
      <color theme="10"/>
      <name val="Arial"/>
      <family val="2"/>
    </font>
    <font>
      <b/>
      <sz val="14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horizontal="left"/>
    </xf>
    <xf numFmtId="0" fontId="4" fillId="0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NumberFormat="1" applyFont="1" applyFill="1" applyBorder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4" fillId="0" borderId="2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7" fillId="0" borderId="2" xfId="1" applyFill="1" applyBorder="1"/>
    <xf numFmtId="0" fontId="8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Plot of Actual Vs Forecast (Training Data)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Forecast</c:v>
          </c:tx>
          <c:spPr>
            <a:ln w="6350"/>
          </c:spPr>
          <c:marker>
            <c:symbol val="none"/>
          </c:marker>
          <c:xVal>
            <c:numRef>
              <c:f>HoltWinterMultOutput!$B$32:$B$51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HoltWinterMultOutput!$D$32:$D$51</c:f>
              <c:numCache>
                <c:formatCode>General</c:formatCode>
                <c:ptCount val="20"/>
                <c:pt idx="0">
                  <c:v>45314.83219130912</c:v>
                </c:pt>
                <c:pt idx="1">
                  <c:v>47818.935020015939</c:v>
                </c:pt>
                <c:pt idx="2">
                  <c:v>55949.228184011292</c:v>
                </c:pt>
                <c:pt idx="3">
                  <c:v>75163.663033873585</c:v>
                </c:pt>
                <c:pt idx="4">
                  <c:v>51499.502769370716</c:v>
                </c:pt>
                <c:pt idx="5">
                  <c:v>52382.649526895788</c:v>
                </c:pt>
                <c:pt idx="6">
                  <c:v>60352.750523468727</c:v>
                </c:pt>
                <c:pt idx="7">
                  <c:v>79946.983554126477</c:v>
                </c:pt>
                <c:pt idx="8">
                  <c:v>53783.031555591435</c:v>
                </c:pt>
                <c:pt idx="9">
                  <c:v>54509.192887592697</c:v>
                </c:pt>
                <c:pt idx="10">
                  <c:v>62506.62783852173</c:v>
                </c:pt>
                <c:pt idx="11">
                  <c:v>81886.063148154251</c:v>
                </c:pt>
                <c:pt idx="12">
                  <c:v>54746.124541402409</c:v>
                </c:pt>
                <c:pt idx="13">
                  <c:v>55223.458369726024</c:v>
                </c:pt>
                <c:pt idx="14">
                  <c:v>63017.373732353699</c:v>
                </c:pt>
                <c:pt idx="15">
                  <c:v>84163.601999150749</c:v>
                </c:pt>
                <c:pt idx="16">
                  <c:v>56584.796632710983</c:v>
                </c:pt>
                <c:pt idx="17">
                  <c:v>57809.4532055655</c:v>
                </c:pt>
                <c:pt idx="18">
                  <c:v>67046.085590299437</c:v>
                </c:pt>
                <c:pt idx="19">
                  <c:v>90099.964644967957</c:v>
                </c:pt>
              </c:numCache>
            </c:numRef>
          </c:yVal>
          <c:smooth val="1"/>
        </c:ser>
        <c:ser>
          <c:idx val="1"/>
          <c:order val="1"/>
          <c:tx>
            <c:v>Actual</c:v>
          </c:tx>
          <c:spPr>
            <a:ln w="6350"/>
          </c:spPr>
          <c:marker>
            <c:symbol val="none"/>
          </c:marker>
          <c:xVal>
            <c:numRef>
              <c:f>HoltWinterMultOutput!$B$32:$B$51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HoltWinterMultOutput!$C$32:$C$51</c:f>
              <c:numCache>
                <c:formatCode>General</c:formatCode>
                <c:ptCount val="20"/>
                <c:pt idx="0">
                  <c:v>50147</c:v>
                </c:pt>
                <c:pt idx="1">
                  <c:v>49325</c:v>
                </c:pt>
                <c:pt idx="2">
                  <c:v>57048</c:v>
                </c:pt>
                <c:pt idx="3">
                  <c:v>76781</c:v>
                </c:pt>
                <c:pt idx="4">
                  <c:v>48617</c:v>
                </c:pt>
                <c:pt idx="5">
                  <c:v>50898</c:v>
                </c:pt>
                <c:pt idx="6">
                  <c:v>58517</c:v>
                </c:pt>
                <c:pt idx="7">
                  <c:v>77691</c:v>
                </c:pt>
                <c:pt idx="8">
                  <c:v>50862</c:v>
                </c:pt>
                <c:pt idx="9">
                  <c:v>53028</c:v>
                </c:pt>
                <c:pt idx="10">
                  <c:v>58849</c:v>
                </c:pt>
                <c:pt idx="11">
                  <c:v>79660</c:v>
                </c:pt>
                <c:pt idx="12">
                  <c:v>51640</c:v>
                </c:pt>
                <c:pt idx="13">
                  <c:v>54119</c:v>
                </c:pt>
                <c:pt idx="14">
                  <c:v>65681</c:v>
                </c:pt>
                <c:pt idx="15">
                  <c:v>85175</c:v>
                </c:pt>
                <c:pt idx="16">
                  <c:v>56405</c:v>
                </c:pt>
                <c:pt idx="17">
                  <c:v>60031</c:v>
                </c:pt>
                <c:pt idx="18">
                  <c:v>71486</c:v>
                </c:pt>
                <c:pt idx="19">
                  <c:v>92183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96960"/>
        <c:axId val="251878400"/>
      </c:scatterChart>
      <c:valAx>
        <c:axId val="251896960"/>
        <c:scaling>
          <c:orientation val="minMax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1878400"/>
        <c:crosses val="autoZero"/>
        <c:crossBetween val="midCat"/>
      </c:valAx>
      <c:valAx>
        <c:axId val="251878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189696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Plot of Actual Vs Forecast (Validation Data)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Forecast</c:v>
          </c:tx>
          <c:spPr>
            <a:ln w="6350"/>
          </c:spPr>
          <c:marker>
            <c:symbol val="none"/>
          </c:marker>
          <c:xVal>
            <c:numRef>
              <c:f>HoltWinterMultOutput!$P$32:$P$35</c:f>
              <c:numCache>
                <c:formatCode>General</c:formatCode>
                <c:ptCount val="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</c:numCache>
            </c:numRef>
          </c:xVal>
          <c:yVal>
            <c:numRef>
              <c:f>HoltWinterMultOutput!$R$32:$R$35</c:f>
              <c:numCache>
                <c:formatCode>General</c:formatCode>
                <c:ptCount val="4"/>
                <c:pt idx="0">
                  <c:v>60847.965910012848</c:v>
                </c:pt>
                <c:pt idx="1">
                  <c:v>62487.872825420476</c:v>
                </c:pt>
                <c:pt idx="2">
                  <c:v>72125.259996892593</c:v>
                </c:pt>
                <c:pt idx="3">
                  <c:v>95491.258847976991</c:v>
                </c:pt>
              </c:numCache>
            </c:numRef>
          </c:yVal>
          <c:smooth val="1"/>
        </c:ser>
        <c:ser>
          <c:idx val="1"/>
          <c:order val="1"/>
          <c:tx>
            <c:v>Actual</c:v>
          </c:tx>
          <c:spPr>
            <a:ln w="6350"/>
          </c:spPr>
          <c:marker>
            <c:symbol val="none"/>
          </c:marker>
          <c:xVal>
            <c:numRef>
              <c:f>HoltWinterMultOutput!$P$32:$P$35</c:f>
              <c:numCache>
                <c:formatCode>General</c:formatCode>
                <c:ptCount val="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</c:numCache>
            </c:numRef>
          </c:xVal>
          <c:yVal>
            <c:numRef>
              <c:f>HoltWinterMultOutput!$Q$32:$Q$35</c:f>
              <c:numCache>
                <c:formatCode>General</c:formatCode>
                <c:ptCount val="4"/>
                <c:pt idx="0">
                  <c:v>60800</c:v>
                </c:pt>
                <c:pt idx="1">
                  <c:v>64900</c:v>
                </c:pt>
                <c:pt idx="2">
                  <c:v>76997</c:v>
                </c:pt>
                <c:pt idx="3">
                  <c:v>103337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923840"/>
        <c:axId val="251922304"/>
      </c:scatterChart>
      <c:valAx>
        <c:axId val="251923840"/>
        <c:scaling>
          <c:orientation val="minMax"/>
          <c:min val="2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1922304"/>
        <c:crosses val="autoZero"/>
        <c:crossBetween val="midCat"/>
      </c:valAx>
      <c:valAx>
        <c:axId val="251922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192384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29</xdr:row>
      <xdr:rowOff>66681</xdr:rowOff>
    </xdr:from>
    <xdr:to>
      <xdr:col>13</xdr:col>
      <xdr:colOff>787400</xdr:colOff>
      <xdr:row>49</xdr:row>
      <xdr:rowOff>3181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295275</xdr:colOff>
      <xdr:row>30</xdr:row>
      <xdr:rowOff>66681</xdr:rowOff>
    </xdr:from>
    <xdr:to>
      <xdr:col>28</xdr:col>
      <xdr:colOff>473075</xdr:colOff>
      <xdr:row>50</xdr:row>
      <xdr:rowOff>3181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8" sqref="H8"/>
    </sheetView>
  </sheetViews>
  <sheetFormatPr defaultRowHeight="12.75" x14ac:dyDescent="0.2"/>
  <sheetData>
    <row r="1" spans="1:1" x14ac:dyDescent="0.2">
      <c r="A1" t="s">
        <v>2</v>
      </c>
    </row>
    <row r="3" spans="1:1" x14ac:dyDescent="0.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2" t="s">
        <v>4</v>
      </c>
      <c r="D1" s="2" t="s">
        <v>5</v>
      </c>
    </row>
    <row r="2" spans="1:4" x14ac:dyDescent="0.2">
      <c r="A2">
        <v>1</v>
      </c>
      <c r="B2">
        <v>50147</v>
      </c>
      <c r="C2">
        <v>1</v>
      </c>
      <c r="D2">
        <f>LN(B2)</f>
        <v>10.822713971062377</v>
      </c>
    </row>
    <row r="3" spans="1:4" x14ac:dyDescent="0.2">
      <c r="A3">
        <v>2</v>
      </c>
      <c r="B3">
        <v>49325</v>
      </c>
      <c r="C3">
        <v>2</v>
      </c>
      <c r="D3">
        <f t="shared" ref="D3:D25" si="0">LN(B3)</f>
        <v>10.806186330890815</v>
      </c>
    </row>
    <row r="4" spans="1:4" x14ac:dyDescent="0.2">
      <c r="A4">
        <v>3</v>
      </c>
      <c r="B4">
        <v>57048</v>
      </c>
      <c r="C4">
        <v>3</v>
      </c>
      <c r="D4">
        <f t="shared" si="0"/>
        <v>10.95164829770814</v>
      </c>
    </row>
    <row r="5" spans="1:4" x14ac:dyDescent="0.2">
      <c r="A5">
        <v>4</v>
      </c>
      <c r="B5">
        <v>76781</v>
      </c>
      <c r="C5">
        <v>4</v>
      </c>
      <c r="D5">
        <f t="shared" si="0"/>
        <v>11.248712492695033</v>
      </c>
    </row>
    <row r="6" spans="1:4" x14ac:dyDescent="0.2">
      <c r="A6">
        <v>5</v>
      </c>
      <c r="B6">
        <v>48617</v>
      </c>
      <c r="C6">
        <v>1</v>
      </c>
      <c r="D6">
        <f t="shared" si="0"/>
        <v>10.791728542963526</v>
      </c>
    </row>
    <row r="7" spans="1:4" x14ac:dyDescent="0.2">
      <c r="A7">
        <v>6</v>
      </c>
      <c r="B7">
        <v>50898</v>
      </c>
      <c r="C7">
        <v>2</v>
      </c>
      <c r="D7">
        <f t="shared" si="0"/>
        <v>10.837578909035789</v>
      </c>
    </row>
    <row r="8" spans="1:4" x14ac:dyDescent="0.2">
      <c r="A8">
        <v>7</v>
      </c>
      <c r="B8">
        <v>58517</v>
      </c>
      <c r="C8">
        <v>3</v>
      </c>
      <c r="D8">
        <f t="shared" si="0"/>
        <v>10.977072589295041</v>
      </c>
    </row>
    <row r="9" spans="1:4" x14ac:dyDescent="0.2">
      <c r="A9">
        <v>8</v>
      </c>
      <c r="B9">
        <v>77691</v>
      </c>
      <c r="C9">
        <v>4</v>
      </c>
      <c r="D9">
        <f t="shared" si="0"/>
        <v>11.260494699531083</v>
      </c>
    </row>
    <row r="10" spans="1:4" x14ac:dyDescent="0.2">
      <c r="A10">
        <v>9</v>
      </c>
      <c r="B10">
        <v>50862</v>
      </c>
      <c r="C10">
        <v>1</v>
      </c>
      <c r="D10">
        <f t="shared" si="0"/>
        <v>10.83687136183646</v>
      </c>
    </row>
    <row r="11" spans="1:4" x14ac:dyDescent="0.2">
      <c r="A11">
        <v>10</v>
      </c>
      <c r="B11">
        <v>53028</v>
      </c>
      <c r="C11">
        <v>2</v>
      </c>
      <c r="D11">
        <f t="shared" si="0"/>
        <v>10.878575354918739</v>
      </c>
    </row>
    <row r="12" spans="1:4" x14ac:dyDescent="0.2">
      <c r="A12">
        <v>11</v>
      </c>
      <c r="B12">
        <v>58849</v>
      </c>
      <c r="C12">
        <v>3</v>
      </c>
      <c r="D12">
        <f t="shared" si="0"/>
        <v>10.98273012019061</v>
      </c>
    </row>
    <row r="13" spans="1:4" x14ac:dyDescent="0.2">
      <c r="A13">
        <v>12</v>
      </c>
      <c r="B13">
        <v>79660</v>
      </c>
      <c r="C13">
        <v>4</v>
      </c>
      <c r="D13">
        <f t="shared" si="0"/>
        <v>11.285522856735636</v>
      </c>
    </row>
    <row r="14" spans="1:4" x14ac:dyDescent="0.2">
      <c r="A14">
        <v>13</v>
      </c>
      <c r="B14">
        <v>51640</v>
      </c>
      <c r="C14">
        <v>1</v>
      </c>
      <c r="D14">
        <f t="shared" si="0"/>
        <v>10.852051844960579</v>
      </c>
    </row>
    <row r="15" spans="1:4" x14ac:dyDescent="0.2">
      <c r="A15">
        <v>14</v>
      </c>
      <c r="B15">
        <v>54119</v>
      </c>
      <c r="C15">
        <v>2</v>
      </c>
      <c r="D15">
        <f t="shared" si="0"/>
        <v>10.898940604656513</v>
      </c>
    </row>
    <row r="16" spans="1:4" x14ac:dyDescent="0.2">
      <c r="A16">
        <v>15</v>
      </c>
      <c r="B16">
        <v>65681</v>
      </c>
      <c r="C16">
        <v>3</v>
      </c>
      <c r="D16">
        <f t="shared" si="0"/>
        <v>11.092564969345363</v>
      </c>
    </row>
    <row r="17" spans="1:4" x14ac:dyDescent="0.2">
      <c r="A17">
        <v>16</v>
      </c>
      <c r="B17">
        <v>85175</v>
      </c>
      <c r="C17">
        <v>4</v>
      </c>
      <c r="D17">
        <f t="shared" si="0"/>
        <v>11.352463242529167</v>
      </c>
    </row>
    <row r="18" spans="1:4" x14ac:dyDescent="0.2">
      <c r="A18">
        <v>17</v>
      </c>
      <c r="B18">
        <v>56405</v>
      </c>
      <c r="C18">
        <v>1</v>
      </c>
      <c r="D18">
        <f t="shared" si="0"/>
        <v>10.940313086039021</v>
      </c>
    </row>
    <row r="19" spans="1:4" x14ac:dyDescent="0.2">
      <c r="A19">
        <v>18</v>
      </c>
      <c r="B19">
        <v>60031</v>
      </c>
      <c r="C19">
        <v>2</v>
      </c>
      <c r="D19">
        <f t="shared" si="0"/>
        <v>11.002616374444639</v>
      </c>
    </row>
    <row r="20" spans="1:4" x14ac:dyDescent="0.2">
      <c r="A20">
        <v>19</v>
      </c>
      <c r="B20">
        <v>71486</v>
      </c>
      <c r="C20">
        <v>3</v>
      </c>
      <c r="D20">
        <f t="shared" si="0"/>
        <v>11.177256905314151</v>
      </c>
    </row>
    <row r="21" spans="1:4" x14ac:dyDescent="0.2">
      <c r="A21">
        <v>20</v>
      </c>
      <c r="B21">
        <v>92183</v>
      </c>
      <c r="C21">
        <v>4</v>
      </c>
      <c r="D21">
        <f t="shared" si="0"/>
        <v>11.431531010765534</v>
      </c>
    </row>
    <row r="22" spans="1:4" x14ac:dyDescent="0.2">
      <c r="A22">
        <v>21</v>
      </c>
      <c r="B22">
        <v>60800</v>
      </c>
      <c r="C22">
        <v>1</v>
      </c>
      <c r="D22">
        <f t="shared" si="0"/>
        <v>11.015345067954259</v>
      </c>
    </row>
    <row r="23" spans="1:4" x14ac:dyDescent="0.2">
      <c r="A23">
        <v>22</v>
      </c>
      <c r="B23">
        <v>64900</v>
      </c>
      <c r="C23">
        <v>2</v>
      </c>
      <c r="D23">
        <f t="shared" si="0"/>
        <v>11.080602902692181</v>
      </c>
    </row>
    <row r="24" spans="1:4" x14ac:dyDescent="0.2">
      <c r="A24">
        <v>23</v>
      </c>
      <c r="B24">
        <v>76997</v>
      </c>
      <c r="C24">
        <v>3</v>
      </c>
      <c r="D24">
        <f t="shared" si="0"/>
        <v>11.251521739037859</v>
      </c>
    </row>
    <row r="25" spans="1:4" x14ac:dyDescent="0.2">
      <c r="A25">
        <v>24</v>
      </c>
      <c r="B25">
        <v>103337</v>
      </c>
      <c r="C25">
        <v>4</v>
      </c>
      <c r="D25">
        <f t="shared" si="0"/>
        <v>11.545750771034649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4"/>
  <sheetViews>
    <sheetView showGridLines="0" workbookViewId="0"/>
  </sheetViews>
  <sheetFormatPr defaultRowHeight="12.75" x14ac:dyDescent="0.2"/>
  <sheetData>
    <row r="2" spans="2:18" ht="18.75" x14ac:dyDescent="0.3">
      <c r="B2" s="4" t="s">
        <v>6</v>
      </c>
      <c r="N2" t="s">
        <v>7</v>
      </c>
    </row>
    <row r="4" spans="2:18" ht="15.75" x14ac:dyDescent="0.25">
      <c r="B4" s="9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P4" s="9" t="s">
        <v>9</v>
      </c>
      <c r="Q4" s="10"/>
      <c r="R4" s="11"/>
    </row>
    <row r="5" spans="2:18" x14ac:dyDescent="0.2">
      <c r="B5" s="21" t="s">
        <v>26</v>
      </c>
      <c r="C5" s="17"/>
      <c r="D5" s="21" t="s">
        <v>20</v>
      </c>
      <c r="E5" s="17"/>
      <c r="F5" s="21" t="s">
        <v>27</v>
      </c>
      <c r="G5" s="17"/>
      <c r="H5" s="21" t="s">
        <v>28</v>
      </c>
      <c r="I5" s="17"/>
      <c r="J5" s="21" t="s">
        <v>29</v>
      </c>
      <c r="K5" s="17"/>
      <c r="L5" s="21" t="s">
        <v>30</v>
      </c>
      <c r="M5" s="17"/>
      <c r="P5" s="7" t="s">
        <v>10</v>
      </c>
      <c r="Q5" s="7" t="s">
        <v>11</v>
      </c>
      <c r="R5" s="7" t="s">
        <v>12</v>
      </c>
    </row>
    <row r="6" spans="2:18" x14ac:dyDescent="0.2">
      <c r="P6" s="5">
        <v>0</v>
      </c>
      <c r="Q6" s="5">
        <v>0</v>
      </c>
      <c r="R6" s="5">
        <v>0</v>
      </c>
    </row>
    <row r="8" spans="2:18" ht="15.75" x14ac:dyDescent="0.25">
      <c r="B8" s="9" t="s">
        <v>13</v>
      </c>
      <c r="C8" s="10"/>
      <c r="D8" s="10"/>
      <c r="E8" s="10"/>
      <c r="F8" s="10"/>
      <c r="G8" s="11"/>
    </row>
    <row r="9" spans="2:18" x14ac:dyDescent="0.2">
      <c r="B9" s="12" t="s">
        <v>14</v>
      </c>
      <c r="C9" s="13"/>
      <c r="D9" s="14"/>
      <c r="E9" s="15" t="s">
        <v>15</v>
      </c>
      <c r="F9" s="16"/>
      <c r="G9" s="17"/>
    </row>
    <row r="10" spans="2:18" x14ac:dyDescent="0.2">
      <c r="B10" s="12" t="s">
        <v>16</v>
      </c>
      <c r="C10" s="13"/>
      <c r="D10" s="14"/>
      <c r="E10" s="15" t="s">
        <v>17</v>
      </c>
      <c r="F10" s="16"/>
      <c r="G10" s="17"/>
    </row>
    <row r="11" spans="2:18" x14ac:dyDescent="0.2">
      <c r="B11" s="12" t="s">
        <v>18</v>
      </c>
      <c r="C11" s="13"/>
      <c r="D11" s="14"/>
      <c r="E11" s="15" t="s">
        <v>19</v>
      </c>
      <c r="F11" s="16"/>
      <c r="G11" s="17"/>
    </row>
    <row r="12" spans="2:18" x14ac:dyDescent="0.2">
      <c r="B12" s="12" t="s">
        <v>20</v>
      </c>
      <c r="C12" s="13"/>
      <c r="D12" s="14"/>
      <c r="E12" s="15" t="s">
        <v>0</v>
      </c>
      <c r="F12" s="16"/>
      <c r="G12" s="17"/>
    </row>
    <row r="13" spans="2:18" x14ac:dyDescent="0.2">
      <c r="B13" s="12" t="s">
        <v>21</v>
      </c>
      <c r="C13" s="13"/>
      <c r="D13" s="14"/>
      <c r="E13" s="5" t="s">
        <v>1</v>
      </c>
      <c r="F13" s="5" t="s">
        <v>4</v>
      </c>
      <c r="G13" s="5" t="s">
        <v>5</v>
      </c>
    </row>
    <row r="14" spans="2:18" x14ac:dyDescent="0.2">
      <c r="B14" s="12" t="s">
        <v>22</v>
      </c>
      <c r="C14" s="13"/>
      <c r="D14" s="14"/>
      <c r="E14" s="15" t="s">
        <v>23</v>
      </c>
      <c r="F14" s="16"/>
      <c r="G14" s="17"/>
    </row>
    <row r="15" spans="2:18" x14ac:dyDescent="0.2">
      <c r="B15" s="12" t="s">
        <v>24</v>
      </c>
      <c r="C15" s="13"/>
      <c r="D15" s="14"/>
      <c r="E15" s="18">
        <v>20</v>
      </c>
      <c r="F15" s="19"/>
      <c r="G15" s="20"/>
    </row>
    <row r="16" spans="2:18" x14ac:dyDescent="0.2">
      <c r="B16" s="12" t="s">
        <v>25</v>
      </c>
      <c r="C16" s="13"/>
      <c r="D16" s="14"/>
      <c r="E16" s="18">
        <v>4</v>
      </c>
      <c r="F16" s="19"/>
      <c r="G16" s="20"/>
    </row>
    <row r="19" spans="2:5" ht="15.75" x14ac:dyDescent="0.25">
      <c r="B19" s="9" t="s">
        <v>21</v>
      </c>
      <c r="C19" s="10"/>
      <c r="D19" s="10"/>
      <c r="E19" s="11"/>
    </row>
    <row r="20" spans="2:5" x14ac:dyDescent="0.2">
      <c r="B20" s="7" t="s">
        <v>0</v>
      </c>
      <c r="C20" s="7" t="s">
        <v>1</v>
      </c>
      <c r="D20" s="7" t="s">
        <v>4</v>
      </c>
      <c r="E20" s="7" t="s">
        <v>5</v>
      </c>
    </row>
    <row r="21" spans="2:5" x14ac:dyDescent="0.2">
      <c r="B21" s="8">
        <v>1</v>
      </c>
      <c r="C21" s="5">
        <v>50147</v>
      </c>
      <c r="D21" s="5">
        <v>1</v>
      </c>
      <c r="E21" s="5">
        <v>10.822713971062401</v>
      </c>
    </row>
    <row r="22" spans="2:5" x14ac:dyDescent="0.2">
      <c r="B22" s="8">
        <v>2</v>
      </c>
      <c r="C22" s="5">
        <v>49325</v>
      </c>
      <c r="D22" s="5">
        <v>2</v>
      </c>
      <c r="E22" s="5">
        <v>10.806186330890799</v>
      </c>
    </row>
    <row r="23" spans="2:5" x14ac:dyDescent="0.2">
      <c r="B23" s="8">
        <v>3</v>
      </c>
      <c r="C23" s="5">
        <v>57048</v>
      </c>
      <c r="D23" s="5">
        <v>3</v>
      </c>
      <c r="E23" s="5">
        <v>10.9516482977081</v>
      </c>
    </row>
    <row r="24" spans="2:5" x14ac:dyDescent="0.2">
      <c r="B24" s="8">
        <v>4</v>
      </c>
      <c r="C24" s="5">
        <v>76781</v>
      </c>
      <c r="D24" s="5">
        <v>4</v>
      </c>
      <c r="E24" s="5">
        <v>11.248712492695001</v>
      </c>
    </row>
    <row r="25" spans="2:5" x14ac:dyDescent="0.2">
      <c r="B25" s="8">
        <v>5</v>
      </c>
      <c r="C25" s="5">
        <v>48617</v>
      </c>
      <c r="D25" s="5">
        <v>1</v>
      </c>
      <c r="E25" s="5">
        <v>10.791728542963501</v>
      </c>
    </row>
    <row r="26" spans="2:5" x14ac:dyDescent="0.2">
      <c r="B26" s="8">
        <v>6</v>
      </c>
      <c r="C26" s="5">
        <v>50898</v>
      </c>
      <c r="D26" s="5">
        <v>2</v>
      </c>
      <c r="E26" s="5">
        <v>10.8375789090358</v>
      </c>
    </row>
    <row r="27" spans="2:5" x14ac:dyDescent="0.2">
      <c r="B27" s="8">
        <v>7</v>
      </c>
      <c r="C27" s="5">
        <v>58517</v>
      </c>
      <c r="D27" s="5">
        <v>3</v>
      </c>
      <c r="E27" s="5">
        <v>10.977072589295</v>
      </c>
    </row>
    <row r="28" spans="2:5" x14ac:dyDescent="0.2">
      <c r="B28" s="8">
        <v>8</v>
      </c>
      <c r="C28" s="5">
        <v>77691</v>
      </c>
      <c r="D28" s="5">
        <v>4</v>
      </c>
      <c r="E28" s="5">
        <v>11.260494699531099</v>
      </c>
    </row>
    <row r="29" spans="2:5" x14ac:dyDescent="0.2">
      <c r="B29" s="8">
        <v>9</v>
      </c>
      <c r="C29" s="5">
        <v>50862</v>
      </c>
      <c r="D29" s="5">
        <v>1</v>
      </c>
      <c r="E29" s="5">
        <v>10.836871361836501</v>
      </c>
    </row>
    <row r="30" spans="2:5" x14ac:dyDescent="0.2">
      <c r="B30" s="8">
        <v>10</v>
      </c>
      <c r="C30" s="5">
        <v>53028</v>
      </c>
      <c r="D30" s="5">
        <v>2</v>
      </c>
      <c r="E30" s="5">
        <v>10.8785753549187</v>
      </c>
    </row>
    <row r="31" spans="2:5" x14ac:dyDescent="0.2">
      <c r="B31" s="8">
        <v>11</v>
      </c>
      <c r="C31" s="5">
        <v>58849</v>
      </c>
      <c r="D31" s="5">
        <v>3</v>
      </c>
      <c r="E31" s="5">
        <v>10.982730120190601</v>
      </c>
    </row>
    <row r="32" spans="2:5" x14ac:dyDescent="0.2">
      <c r="B32" s="8">
        <v>12</v>
      </c>
      <c r="C32" s="5">
        <v>79660</v>
      </c>
      <c r="D32" s="5">
        <v>4</v>
      </c>
      <c r="E32" s="5">
        <v>11.2855228567356</v>
      </c>
    </row>
    <row r="33" spans="2:5" x14ac:dyDescent="0.2">
      <c r="B33" s="8">
        <v>13</v>
      </c>
      <c r="C33" s="5">
        <v>51640</v>
      </c>
      <c r="D33" s="5">
        <v>1</v>
      </c>
      <c r="E33" s="5">
        <v>10.8520518449606</v>
      </c>
    </row>
    <row r="34" spans="2:5" x14ac:dyDescent="0.2">
      <c r="B34" s="8">
        <v>14</v>
      </c>
      <c r="C34" s="5">
        <v>54119</v>
      </c>
      <c r="D34" s="5">
        <v>2</v>
      </c>
      <c r="E34" s="5">
        <v>10.8989406046565</v>
      </c>
    </row>
    <row r="35" spans="2:5" x14ac:dyDescent="0.2">
      <c r="B35" s="8">
        <v>15</v>
      </c>
      <c r="C35" s="5">
        <v>65681</v>
      </c>
      <c r="D35" s="5">
        <v>3</v>
      </c>
      <c r="E35" s="5">
        <v>11.0925649693454</v>
      </c>
    </row>
    <row r="36" spans="2:5" x14ac:dyDescent="0.2">
      <c r="B36" s="8">
        <v>16</v>
      </c>
      <c r="C36" s="5">
        <v>85175</v>
      </c>
      <c r="D36" s="5">
        <v>4</v>
      </c>
      <c r="E36" s="5">
        <v>11.3524632425292</v>
      </c>
    </row>
    <row r="37" spans="2:5" x14ac:dyDescent="0.2">
      <c r="B37" s="8">
        <v>17</v>
      </c>
      <c r="C37" s="5">
        <v>56405</v>
      </c>
      <c r="D37" s="5">
        <v>1</v>
      </c>
      <c r="E37" s="5">
        <v>10.940313086039</v>
      </c>
    </row>
    <row r="38" spans="2:5" x14ac:dyDescent="0.2">
      <c r="B38" s="8">
        <v>18</v>
      </c>
      <c r="C38" s="5">
        <v>60031</v>
      </c>
      <c r="D38" s="5">
        <v>2</v>
      </c>
      <c r="E38" s="5">
        <v>11.0026163744446</v>
      </c>
    </row>
    <row r="39" spans="2:5" x14ac:dyDescent="0.2">
      <c r="B39" s="8">
        <v>19</v>
      </c>
      <c r="C39" s="5">
        <v>71486</v>
      </c>
      <c r="D39" s="5">
        <v>3</v>
      </c>
      <c r="E39" s="5">
        <v>11.1772569053142</v>
      </c>
    </row>
    <row r="40" spans="2:5" x14ac:dyDescent="0.2">
      <c r="B40" s="8">
        <v>20</v>
      </c>
      <c r="C40" s="5">
        <v>92183</v>
      </c>
      <c r="D40" s="5">
        <v>4</v>
      </c>
      <c r="E40" s="5">
        <v>11.4315310107655</v>
      </c>
    </row>
    <row r="41" spans="2:5" x14ac:dyDescent="0.2">
      <c r="B41" s="8">
        <v>21</v>
      </c>
      <c r="C41" s="5">
        <v>60800</v>
      </c>
      <c r="D41" s="5">
        <v>1</v>
      </c>
      <c r="E41" s="5">
        <v>11.0153450679543</v>
      </c>
    </row>
    <row r="42" spans="2:5" x14ac:dyDescent="0.2">
      <c r="B42" s="8">
        <v>22</v>
      </c>
      <c r="C42" s="5">
        <v>64900</v>
      </c>
      <c r="D42" s="5">
        <v>2</v>
      </c>
      <c r="E42" s="5">
        <v>11.080602902692201</v>
      </c>
    </row>
    <row r="43" spans="2:5" x14ac:dyDescent="0.2">
      <c r="B43" s="8">
        <v>23</v>
      </c>
      <c r="C43" s="5">
        <v>76997</v>
      </c>
      <c r="D43" s="5">
        <v>3</v>
      </c>
      <c r="E43" s="5">
        <v>11.2515217390379</v>
      </c>
    </row>
    <row r="44" spans="2:5" x14ac:dyDescent="0.2">
      <c r="B44" s="8">
        <v>24</v>
      </c>
      <c r="C44" s="5">
        <v>103337</v>
      </c>
      <c r="D44" s="5">
        <v>4</v>
      </c>
      <c r="E44" s="5">
        <v>11.5457507710346</v>
      </c>
    </row>
  </sheetData>
  <mergeCells count="25">
    <mergeCell ref="L5:M5"/>
    <mergeCell ref="B4:M4"/>
    <mergeCell ref="P4:R4"/>
    <mergeCell ref="B19:E19"/>
    <mergeCell ref="B5:C5"/>
    <mergeCell ref="D5:E5"/>
    <mergeCell ref="F5:G5"/>
    <mergeCell ref="H5:I5"/>
    <mergeCell ref="J5:K5"/>
    <mergeCell ref="B14:D14"/>
    <mergeCell ref="B15:D15"/>
    <mergeCell ref="B16:D16"/>
    <mergeCell ref="E9:G9"/>
    <mergeCell ref="E10:G10"/>
    <mergeCell ref="E11:G11"/>
    <mergeCell ref="E12:G12"/>
    <mergeCell ref="E14:G14"/>
    <mergeCell ref="E15:G15"/>
    <mergeCell ref="E16:G16"/>
    <mergeCell ref="B8:G8"/>
    <mergeCell ref="B9:D9"/>
    <mergeCell ref="B10:D10"/>
    <mergeCell ref="B11:D11"/>
    <mergeCell ref="B12:D12"/>
    <mergeCell ref="B13:D13"/>
  </mergeCells>
  <hyperlinks>
    <hyperlink ref="B5" location="'Data_PartitionTS'!$B$8:$G$8" display="Summary"/>
    <hyperlink ref="D5" location="'Data_PartitionTS'!$E$12:$E$12" display="Time Variable"/>
    <hyperlink ref="F5" location="'Data_PartitionTS'!$B$20:$E$20" display="Partition Vars"/>
    <hyperlink ref="H5" location="'Data_PartitionTS'!$B$21:$E$40" display="Training Data"/>
    <hyperlink ref="J5" location="'Data_PartitionTS'!$B$41:$E$44" display="Validation Data"/>
    <hyperlink ref="L5" location="'Data_PartitionTS'!$B$20:$E$44" display="All Dat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7"/>
  <sheetViews>
    <sheetView showGridLines="0" topLeftCell="A63" workbookViewId="0"/>
  </sheetViews>
  <sheetFormatPr defaultRowHeight="12.75" x14ac:dyDescent="0.2"/>
  <cols>
    <col min="3" max="4" width="9.28515625" bestFit="1" customWidth="1"/>
    <col min="5" max="5" width="12.28515625" bestFit="1" customWidth="1"/>
    <col min="6" max="6" width="11.7109375" bestFit="1" customWidth="1"/>
    <col min="12" max="12" width="15.85546875" bestFit="1" customWidth="1"/>
    <col min="14" max="14" width="12.7109375" bestFit="1" customWidth="1"/>
  </cols>
  <sheetData>
    <row r="1" spans="2:17" ht="18.75" x14ac:dyDescent="0.3">
      <c r="B1" s="4" t="s">
        <v>115</v>
      </c>
      <c r="N1" t="s">
        <v>168</v>
      </c>
    </row>
    <row r="3" spans="2:17" ht="15.75" x14ac:dyDescent="0.25">
      <c r="B3" s="9" t="s">
        <v>8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9</v>
      </c>
      <c r="O3" s="10"/>
      <c r="P3" s="10"/>
      <c r="Q3" s="11"/>
    </row>
    <row r="4" spans="2:17" x14ac:dyDescent="0.2">
      <c r="B4" s="21" t="s">
        <v>46</v>
      </c>
      <c r="C4" s="17"/>
      <c r="D4" s="21" t="s">
        <v>97</v>
      </c>
      <c r="E4" s="17"/>
      <c r="F4" s="21" t="s">
        <v>98</v>
      </c>
      <c r="G4" s="17"/>
      <c r="H4" s="21" t="s">
        <v>99</v>
      </c>
      <c r="I4" s="17"/>
      <c r="J4" s="21" t="s">
        <v>100</v>
      </c>
      <c r="K4" s="17"/>
      <c r="N4" s="7" t="s">
        <v>94</v>
      </c>
      <c r="O4" s="7" t="s">
        <v>95</v>
      </c>
      <c r="P4" s="7" t="s">
        <v>11</v>
      </c>
      <c r="Q4" s="7" t="s">
        <v>12</v>
      </c>
    </row>
    <row r="5" spans="2:17" x14ac:dyDescent="0.2">
      <c r="B5" s="21" t="s">
        <v>101</v>
      </c>
      <c r="C5" s="17"/>
      <c r="D5" s="21" t="s">
        <v>102</v>
      </c>
      <c r="E5" s="17"/>
      <c r="F5" s="21" t="s">
        <v>103</v>
      </c>
      <c r="G5" s="17"/>
      <c r="H5" s="15"/>
      <c r="I5" s="17"/>
      <c r="J5" s="15"/>
      <c r="K5" s="17"/>
      <c r="N5" s="5">
        <v>0</v>
      </c>
      <c r="O5" s="5">
        <v>0</v>
      </c>
      <c r="P5" s="5">
        <v>1</v>
      </c>
      <c r="Q5" s="5">
        <v>1</v>
      </c>
    </row>
    <row r="10" spans="2:17" ht="18.75" x14ac:dyDescent="0.3">
      <c r="B10" s="22" t="s">
        <v>46</v>
      </c>
    </row>
    <row r="12" spans="2:17" ht="15.75" x14ac:dyDescent="0.25">
      <c r="C12" s="9" t="s">
        <v>13</v>
      </c>
      <c r="D12" s="10"/>
      <c r="E12" s="10"/>
      <c r="F12" s="10"/>
      <c r="G12" s="10"/>
      <c r="H12" s="10"/>
      <c r="I12" s="10"/>
      <c r="J12" s="10"/>
      <c r="K12" s="11"/>
    </row>
    <row r="13" spans="2:17" x14ac:dyDescent="0.2">
      <c r="C13" s="12" t="s">
        <v>14</v>
      </c>
      <c r="D13" s="13"/>
      <c r="E13" s="13"/>
      <c r="F13" s="14"/>
      <c r="G13" s="18" t="s">
        <v>15</v>
      </c>
      <c r="H13" s="19"/>
      <c r="I13" s="19"/>
      <c r="J13" s="19"/>
      <c r="K13" s="20"/>
    </row>
    <row r="14" spans="2:17" x14ac:dyDescent="0.2">
      <c r="C14" s="12" t="s">
        <v>16</v>
      </c>
      <c r="D14" s="13"/>
      <c r="E14" s="13"/>
      <c r="F14" s="14"/>
      <c r="G14" s="18" t="s">
        <v>50</v>
      </c>
      <c r="H14" s="19"/>
      <c r="I14" s="19"/>
      <c r="J14" s="19"/>
      <c r="K14" s="20"/>
    </row>
    <row r="15" spans="2:17" x14ac:dyDescent="0.2">
      <c r="C15" s="12" t="s">
        <v>116</v>
      </c>
      <c r="D15" s="13"/>
      <c r="E15" s="13"/>
      <c r="F15" s="14"/>
      <c r="G15" s="18" t="s">
        <v>114</v>
      </c>
      <c r="H15" s="19"/>
      <c r="I15" s="19"/>
      <c r="J15" s="19"/>
      <c r="K15" s="20"/>
    </row>
    <row r="16" spans="2:17" x14ac:dyDescent="0.2">
      <c r="C16" s="12" t="s">
        <v>117</v>
      </c>
      <c r="D16" s="13"/>
      <c r="E16" s="13"/>
      <c r="F16" s="14"/>
      <c r="G16" s="18">
        <v>20</v>
      </c>
      <c r="H16" s="19"/>
      <c r="I16" s="19"/>
      <c r="J16" s="19"/>
      <c r="K16" s="20"/>
    </row>
    <row r="17" spans="3:11" x14ac:dyDescent="0.2">
      <c r="C17" s="12" t="s">
        <v>118</v>
      </c>
      <c r="D17" s="13"/>
      <c r="E17" s="13"/>
      <c r="F17" s="14"/>
      <c r="G17" s="18" t="s">
        <v>105</v>
      </c>
      <c r="H17" s="19"/>
      <c r="I17" s="19"/>
      <c r="J17" s="19"/>
      <c r="K17" s="20"/>
    </row>
    <row r="18" spans="3:11" x14ac:dyDescent="0.2">
      <c r="C18" s="12" t="s">
        <v>119</v>
      </c>
      <c r="D18" s="13"/>
      <c r="E18" s="13"/>
      <c r="F18" s="14"/>
      <c r="G18" s="18">
        <v>4</v>
      </c>
      <c r="H18" s="19"/>
      <c r="I18" s="19"/>
      <c r="J18" s="19"/>
      <c r="K18" s="20"/>
    </row>
    <row r="20" spans="3:11" ht="15.75" x14ac:dyDescent="0.25">
      <c r="C20" s="9" t="s">
        <v>120</v>
      </c>
      <c r="D20" s="10"/>
      <c r="E20" s="10"/>
      <c r="F20" s="10"/>
      <c r="G20" s="11"/>
    </row>
    <row r="21" spans="3:11" x14ac:dyDescent="0.2">
      <c r="C21" s="12" t="s">
        <v>121</v>
      </c>
      <c r="D21" s="14"/>
      <c r="E21" s="18">
        <v>3</v>
      </c>
      <c r="F21" s="19"/>
      <c r="G21" s="20"/>
    </row>
    <row r="22" spans="3:11" x14ac:dyDescent="0.2">
      <c r="C22" s="12" t="s">
        <v>122</v>
      </c>
      <c r="D22" s="14"/>
      <c r="E22" s="5" t="s">
        <v>0</v>
      </c>
      <c r="F22" s="5" t="s">
        <v>1</v>
      </c>
      <c r="G22" s="5" t="s">
        <v>4</v>
      </c>
    </row>
    <row r="23" spans="3:11" x14ac:dyDescent="0.2">
      <c r="C23" s="12" t="s">
        <v>123</v>
      </c>
      <c r="D23" s="14"/>
      <c r="E23" s="15" t="s">
        <v>5</v>
      </c>
      <c r="F23" s="16"/>
      <c r="G23" s="17"/>
    </row>
    <row r="25" spans="3:11" ht="15.75" x14ac:dyDescent="0.25">
      <c r="C25" s="9" t="s">
        <v>60</v>
      </c>
      <c r="D25" s="10"/>
      <c r="E25" s="10"/>
      <c r="F25" s="10"/>
      <c r="G25" s="10"/>
      <c r="H25" s="10"/>
      <c r="I25" s="10"/>
      <c r="J25" s="11"/>
    </row>
    <row r="26" spans="3:11" x14ac:dyDescent="0.2">
      <c r="C26" s="12" t="s">
        <v>124</v>
      </c>
      <c r="D26" s="13"/>
      <c r="E26" s="13"/>
      <c r="F26" s="14"/>
      <c r="G26" s="18" t="s">
        <v>62</v>
      </c>
      <c r="H26" s="19"/>
      <c r="I26" s="19"/>
      <c r="J26" s="20"/>
    </row>
    <row r="27" spans="3:11" x14ac:dyDescent="0.2">
      <c r="C27" s="12" t="s">
        <v>125</v>
      </c>
      <c r="D27" s="13"/>
      <c r="E27" s="13"/>
      <c r="F27" s="14"/>
      <c r="G27" s="18" t="s">
        <v>69</v>
      </c>
      <c r="H27" s="19"/>
      <c r="I27" s="19"/>
      <c r="J27" s="20"/>
    </row>
    <row r="28" spans="3:11" x14ac:dyDescent="0.2">
      <c r="C28" s="12" t="s">
        <v>126</v>
      </c>
      <c r="D28" s="13"/>
      <c r="E28" s="13"/>
      <c r="F28" s="14"/>
      <c r="G28" s="18" t="s">
        <v>62</v>
      </c>
      <c r="H28" s="19"/>
      <c r="I28" s="19"/>
      <c r="J28" s="20"/>
    </row>
    <row r="29" spans="3:11" x14ac:dyDescent="0.2">
      <c r="C29" s="12" t="s">
        <v>127</v>
      </c>
      <c r="D29" s="13"/>
      <c r="E29" s="13"/>
      <c r="F29" s="14"/>
      <c r="G29" s="18" t="s">
        <v>62</v>
      </c>
      <c r="H29" s="19"/>
      <c r="I29" s="19"/>
      <c r="J29" s="20"/>
    </row>
    <row r="30" spans="3:11" x14ac:dyDescent="0.2">
      <c r="C30" s="12" t="s">
        <v>128</v>
      </c>
      <c r="D30" s="13"/>
      <c r="E30" s="13"/>
      <c r="F30" s="14"/>
      <c r="G30" s="18" t="s">
        <v>69</v>
      </c>
      <c r="H30" s="19"/>
      <c r="I30" s="19"/>
      <c r="J30" s="20"/>
    </row>
    <row r="31" spans="3:11" x14ac:dyDescent="0.2">
      <c r="C31" s="12" t="s">
        <v>129</v>
      </c>
      <c r="D31" s="13"/>
      <c r="E31" s="13"/>
      <c r="F31" s="14"/>
      <c r="G31" s="18" t="s">
        <v>62</v>
      </c>
      <c r="H31" s="19"/>
      <c r="I31" s="19"/>
      <c r="J31" s="20"/>
    </row>
    <row r="32" spans="3:11" x14ac:dyDescent="0.2">
      <c r="C32" s="12" t="s">
        <v>130</v>
      </c>
      <c r="D32" s="13"/>
      <c r="E32" s="13"/>
      <c r="F32" s="14"/>
      <c r="G32" s="18" t="s">
        <v>62</v>
      </c>
      <c r="H32" s="19"/>
      <c r="I32" s="19"/>
      <c r="J32" s="20"/>
    </row>
    <row r="33" spans="2:10" x14ac:dyDescent="0.2">
      <c r="C33" s="12" t="s">
        <v>131</v>
      </c>
      <c r="D33" s="13"/>
      <c r="E33" s="13"/>
      <c r="F33" s="14"/>
      <c r="G33" s="18" t="s">
        <v>62</v>
      </c>
      <c r="H33" s="19"/>
      <c r="I33" s="19"/>
      <c r="J33" s="20"/>
    </row>
    <row r="34" spans="2:10" x14ac:dyDescent="0.2">
      <c r="C34" s="12" t="s">
        <v>132</v>
      </c>
      <c r="D34" s="13"/>
      <c r="E34" s="13"/>
      <c r="F34" s="14"/>
      <c r="G34" s="18" t="s">
        <v>62</v>
      </c>
      <c r="H34" s="19"/>
      <c r="I34" s="19"/>
      <c r="J34" s="20"/>
    </row>
    <row r="35" spans="2:10" x14ac:dyDescent="0.2">
      <c r="C35" s="12" t="s">
        <v>133</v>
      </c>
      <c r="D35" s="13"/>
      <c r="E35" s="13"/>
      <c r="F35" s="14"/>
      <c r="G35" s="18" t="s">
        <v>62</v>
      </c>
      <c r="H35" s="19"/>
      <c r="I35" s="19"/>
      <c r="J35" s="20"/>
    </row>
    <row r="36" spans="2:10" x14ac:dyDescent="0.2">
      <c r="C36" s="12" t="s">
        <v>134</v>
      </c>
      <c r="D36" s="13"/>
      <c r="E36" s="13"/>
      <c r="F36" s="14"/>
      <c r="G36" s="18" t="s">
        <v>62</v>
      </c>
      <c r="H36" s="19"/>
      <c r="I36" s="19"/>
      <c r="J36" s="20"/>
    </row>
    <row r="37" spans="2:10" x14ac:dyDescent="0.2">
      <c r="C37" s="12" t="s">
        <v>135</v>
      </c>
      <c r="D37" s="13"/>
      <c r="E37" s="13"/>
      <c r="F37" s="14"/>
      <c r="G37" s="18" t="s">
        <v>62</v>
      </c>
      <c r="H37" s="19"/>
      <c r="I37" s="19"/>
      <c r="J37" s="20"/>
    </row>
    <row r="38" spans="2:10" x14ac:dyDescent="0.2">
      <c r="C38" s="12" t="s">
        <v>136</v>
      </c>
      <c r="D38" s="13"/>
      <c r="E38" s="13"/>
      <c r="F38" s="14"/>
      <c r="G38" s="18" t="s">
        <v>62</v>
      </c>
      <c r="H38" s="19"/>
      <c r="I38" s="19"/>
      <c r="J38" s="20"/>
    </row>
    <row r="40" spans="2:10" ht="15.75" x14ac:dyDescent="0.25">
      <c r="C40" s="9" t="s">
        <v>137</v>
      </c>
      <c r="D40" s="10"/>
      <c r="E40" s="10"/>
      <c r="F40" s="10"/>
      <c r="G40" s="11"/>
    </row>
    <row r="41" spans="2:10" x14ac:dyDescent="0.2">
      <c r="C41" s="15" t="s">
        <v>138</v>
      </c>
      <c r="D41" s="16"/>
      <c r="E41" s="16"/>
      <c r="F41" s="16"/>
      <c r="G41" s="17"/>
    </row>
    <row r="42" spans="2:10" x14ac:dyDescent="0.2">
      <c r="C42" s="15" t="s">
        <v>139</v>
      </c>
      <c r="D42" s="16"/>
      <c r="E42" s="16"/>
      <c r="F42" s="16"/>
      <c r="G42" s="17"/>
    </row>
    <row r="43" spans="2:10" x14ac:dyDescent="0.2">
      <c r="C43" s="15" t="s">
        <v>140</v>
      </c>
      <c r="D43" s="16"/>
      <c r="E43" s="16"/>
      <c r="F43" s="16"/>
      <c r="G43" s="17"/>
    </row>
    <row r="44" spans="2:10" x14ac:dyDescent="0.2">
      <c r="C44" s="15" t="s">
        <v>141</v>
      </c>
      <c r="D44" s="16"/>
      <c r="E44" s="16"/>
      <c r="F44" s="16"/>
      <c r="G44" s="17"/>
    </row>
    <row r="47" spans="2:10" ht="18.75" x14ac:dyDescent="0.3">
      <c r="B47" s="22" t="s">
        <v>142</v>
      </c>
    </row>
    <row r="49" spans="2:13" x14ac:dyDescent="0.2">
      <c r="C49" s="29" t="s">
        <v>143</v>
      </c>
      <c r="D49" s="33"/>
      <c r="E49" s="30"/>
      <c r="F49" s="5">
        <v>1.2660344970421233E-9</v>
      </c>
    </row>
    <row r="51" spans="2:13" ht="15.75" x14ac:dyDescent="0.2">
      <c r="C51" s="34" t="s">
        <v>144</v>
      </c>
      <c r="D51" s="35"/>
      <c r="E51" s="34" t="s">
        <v>145</v>
      </c>
      <c r="F51" s="35"/>
    </row>
    <row r="52" spans="2:13" x14ac:dyDescent="0.2">
      <c r="C52" s="31" t="s">
        <v>146</v>
      </c>
      <c r="D52" s="31" t="s">
        <v>147</v>
      </c>
      <c r="E52" s="31" t="s">
        <v>146</v>
      </c>
      <c r="F52" s="31" t="s">
        <v>147</v>
      </c>
    </row>
    <row r="53" spans="2:13" x14ac:dyDescent="0.2">
      <c r="C53" s="6" t="s">
        <v>148</v>
      </c>
      <c r="D53" s="5">
        <v>0.64913591799791903</v>
      </c>
    </row>
    <row r="54" spans="2:13" x14ac:dyDescent="0.2">
      <c r="C54" s="6" t="s">
        <v>0</v>
      </c>
      <c r="D54" s="5">
        <v>22.833348889710035</v>
      </c>
    </row>
    <row r="55" spans="2:13" x14ac:dyDescent="0.2">
      <c r="C55" s="6" t="s">
        <v>1</v>
      </c>
      <c r="D55" s="5">
        <v>285091.5368947314</v>
      </c>
    </row>
    <row r="56" spans="2:13" x14ac:dyDescent="0.2">
      <c r="C56" s="6" t="s">
        <v>4</v>
      </c>
      <c r="D56" s="5">
        <v>2.9925198146573879</v>
      </c>
    </row>
    <row r="59" spans="2:13" ht="18.75" x14ac:dyDescent="0.3">
      <c r="B59" s="22" t="s">
        <v>149</v>
      </c>
    </row>
    <row r="61" spans="2:13" ht="25.5" x14ac:dyDescent="0.2">
      <c r="C61" s="23" t="s">
        <v>150</v>
      </c>
      <c r="D61" s="24" t="s">
        <v>151</v>
      </c>
      <c r="E61" s="24" t="s">
        <v>152</v>
      </c>
      <c r="F61" s="24" t="s">
        <v>153</v>
      </c>
      <c r="G61" s="24" t="s">
        <v>154</v>
      </c>
      <c r="H61" s="24" t="s">
        <v>155</v>
      </c>
      <c r="I61" s="24" t="s">
        <v>156</v>
      </c>
      <c r="J61" s="23" t="s">
        <v>157</v>
      </c>
      <c r="L61" s="6" t="s">
        <v>158</v>
      </c>
      <c r="M61" s="5">
        <v>16</v>
      </c>
    </row>
    <row r="62" spans="2:13" x14ac:dyDescent="0.2">
      <c r="C62" s="6" t="s">
        <v>148</v>
      </c>
      <c r="D62" s="5">
        <v>10.129469359208507</v>
      </c>
      <c r="E62" s="5">
        <v>2.0773232107594668E-2</v>
      </c>
      <c r="F62" s="5">
        <v>487.62124770681135</v>
      </c>
      <c r="G62" s="5">
        <v>8.2511738819787144E-35</v>
      </c>
      <c r="H62" s="5">
        <v>10.085432074381664</v>
      </c>
      <c r="I62" s="5">
        <v>10.173506644035349</v>
      </c>
      <c r="J62" s="5">
        <v>2429.4157593858695</v>
      </c>
      <c r="L62" s="6" t="s">
        <v>159</v>
      </c>
      <c r="M62" s="5">
        <v>0.99622881642577177</v>
      </c>
    </row>
    <row r="63" spans="2:13" x14ac:dyDescent="0.2">
      <c r="C63" s="6" t="s">
        <v>0</v>
      </c>
      <c r="D63" s="5">
        <v>1.6280132307723682E-3</v>
      </c>
      <c r="E63" s="5">
        <v>6.8591260037560622E-4</v>
      </c>
      <c r="F63" s="5">
        <v>2.3734995244013115</v>
      </c>
      <c r="G63" s="5">
        <v>3.0482965733499894E-2</v>
      </c>
      <c r="H63" s="5">
        <v>1.7394347443349029E-4</v>
      </c>
      <c r="I63" s="5">
        <v>3.0820829871112459E-3</v>
      </c>
      <c r="J63" s="5">
        <v>0.18121095260266895</v>
      </c>
      <c r="L63" s="6" t="s">
        <v>160</v>
      </c>
      <c r="M63" s="5">
        <v>0.99552171950560397</v>
      </c>
    </row>
    <row r="64" spans="2:13" x14ac:dyDescent="0.2">
      <c r="C64" s="6" t="s">
        <v>1</v>
      </c>
      <c r="D64" s="5">
        <v>1.3219007617089102E-5</v>
      </c>
      <c r="E64" s="5">
        <v>6.0323716498064141E-7</v>
      </c>
      <c r="F64" s="5">
        <v>21.913450272105358</v>
      </c>
      <c r="G64" s="5">
        <v>2.3287664022635988E-13</v>
      </c>
      <c r="H64" s="5">
        <v>1.1940201954359434E-5</v>
      </c>
      <c r="I64" s="5">
        <v>1.449781327981877E-5</v>
      </c>
      <c r="J64" s="5">
        <v>0.58553261644965449</v>
      </c>
      <c r="L64" s="6" t="s">
        <v>161</v>
      </c>
      <c r="M64" s="5">
        <v>1.348465109394731E-2</v>
      </c>
    </row>
    <row r="65" spans="2:13" x14ac:dyDescent="0.2">
      <c r="C65" s="6" t="s">
        <v>4</v>
      </c>
      <c r="D65" s="5">
        <v>1.9941835561387775E-2</v>
      </c>
      <c r="E65" s="5">
        <v>6.3001258857545549E-3</v>
      </c>
      <c r="F65" s="5">
        <v>3.1653074752806112</v>
      </c>
      <c r="G65" s="5">
        <v>5.9993257346867479E-3</v>
      </c>
      <c r="H65" s="5">
        <v>6.5861653104156963E-3</v>
      </c>
      <c r="I65" s="5">
        <v>3.3297505812359851E-2</v>
      </c>
      <c r="J65" s="5">
        <v>1.8218442005490934E-3</v>
      </c>
      <c r="L65" s="6" t="s">
        <v>162</v>
      </c>
      <c r="M65" s="5">
        <v>2.9093730420079104E-3</v>
      </c>
    </row>
    <row r="68" spans="2:13" ht="18.75" x14ac:dyDescent="0.3">
      <c r="B68" s="22" t="s">
        <v>163</v>
      </c>
    </row>
    <row r="70" spans="2:13" ht="51" x14ac:dyDescent="0.2">
      <c r="C70" s="32" t="s">
        <v>164</v>
      </c>
      <c r="D70" s="7" t="s">
        <v>165</v>
      </c>
      <c r="E70" s="32" t="s">
        <v>166</v>
      </c>
    </row>
    <row r="71" spans="2:13" x14ac:dyDescent="0.2">
      <c r="C71" s="5">
        <v>2.9093730420079104E-3</v>
      </c>
      <c r="D71" s="5">
        <v>1.2061038599573236E-2</v>
      </c>
      <c r="E71" s="5">
        <v>-3.2862601528904635E-15</v>
      </c>
    </row>
    <row r="74" spans="2:13" ht="18.75" x14ac:dyDescent="0.3">
      <c r="B74" s="22" t="s">
        <v>167</v>
      </c>
    </row>
    <row r="76" spans="2:13" ht="51" x14ac:dyDescent="0.2">
      <c r="C76" s="32" t="s">
        <v>164</v>
      </c>
      <c r="D76" s="7" t="s">
        <v>165</v>
      </c>
      <c r="E76" s="32" t="s">
        <v>166</v>
      </c>
    </row>
    <row r="77" spans="2:13" x14ac:dyDescent="0.2">
      <c r="C77" s="5">
        <v>5.8430095396317158E-3</v>
      </c>
      <c r="D77" s="5">
        <v>3.8219790487493896E-2</v>
      </c>
      <c r="E77" s="5">
        <v>-4.0155698966661824E-3</v>
      </c>
    </row>
  </sheetData>
  <mergeCells count="66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C41:G41"/>
    <mergeCell ref="C42:G42"/>
    <mergeCell ref="C43:G43"/>
    <mergeCell ref="C44:G44"/>
    <mergeCell ref="C49:E49"/>
    <mergeCell ref="C51:D51"/>
    <mergeCell ref="E51:F51"/>
    <mergeCell ref="G34:J34"/>
    <mergeCell ref="G35:J35"/>
    <mergeCell ref="G36:J36"/>
    <mergeCell ref="G37:J37"/>
    <mergeCell ref="G38:J38"/>
    <mergeCell ref="C40:G40"/>
    <mergeCell ref="C37:F37"/>
    <mergeCell ref="C38:F38"/>
    <mergeCell ref="G26:J26"/>
    <mergeCell ref="G27:J27"/>
    <mergeCell ref="G28:J28"/>
    <mergeCell ref="G29:J29"/>
    <mergeCell ref="G30:J30"/>
    <mergeCell ref="G31:J31"/>
    <mergeCell ref="G32:J32"/>
    <mergeCell ref="G33:J33"/>
    <mergeCell ref="C31:F31"/>
    <mergeCell ref="C32:F32"/>
    <mergeCell ref="C33:F33"/>
    <mergeCell ref="C34:F34"/>
    <mergeCell ref="C35:F35"/>
    <mergeCell ref="C36:F36"/>
    <mergeCell ref="C25:J25"/>
    <mergeCell ref="C26:F26"/>
    <mergeCell ref="C27:F27"/>
    <mergeCell ref="C28:F28"/>
    <mergeCell ref="C29:F29"/>
    <mergeCell ref="C30:F30"/>
    <mergeCell ref="C20:G20"/>
    <mergeCell ref="C21:D21"/>
    <mergeCell ref="C22:D22"/>
    <mergeCell ref="C23:D23"/>
    <mergeCell ref="E21:G21"/>
    <mergeCell ref="E23:G23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MLR_Output'!$B$10:$B$10" display="Inputs"/>
    <hyperlink ref="D4" location="'MLR_Output'!$B$47:$B$47" display="Predictors"/>
    <hyperlink ref="F4" location="'MLR_Output'!$B$59:$B$59" display="Regress. Model"/>
    <hyperlink ref="H4" location="'MLR_Output'!$B$68:$B$68" display="Train. Score - Summary"/>
    <hyperlink ref="J4" location="'MLR_Output'!$B$74:$B$74" display="Valid. Score - Summary"/>
    <hyperlink ref="B5" location="'MLR_Resi-FitVal'!$B$10:$B$10" display="Residuals-Fitted Values"/>
    <hyperlink ref="D5" location="'MLR_TrainingScore'!$B$10:$B$10" display="Train. Score - Detailed Rep."/>
    <hyperlink ref="F5" location="'MLR_ValidationScore'!$B$10:$B$10" display="Valid. Score - Detailed Rep.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opLeftCell="A10" workbookViewId="0"/>
  </sheetViews>
  <sheetFormatPr defaultRowHeight="12.75" x14ac:dyDescent="0.2"/>
  <cols>
    <col min="14" max="14" width="12.7109375" bestFit="1" customWidth="1"/>
  </cols>
  <sheetData>
    <row r="1" spans="2:17" ht="18.75" x14ac:dyDescent="0.3">
      <c r="B1" s="4" t="s">
        <v>113</v>
      </c>
      <c r="N1" t="s">
        <v>168</v>
      </c>
    </row>
    <row r="3" spans="2:17" ht="15.75" x14ac:dyDescent="0.25">
      <c r="B3" s="9" t="s">
        <v>8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9</v>
      </c>
      <c r="O3" s="10"/>
      <c r="P3" s="10"/>
      <c r="Q3" s="11"/>
    </row>
    <row r="4" spans="2:17" x14ac:dyDescent="0.2">
      <c r="B4" s="21" t="s">
        <v>46</v>
      </c>
      <c r="C4" s="17"/>
      <c r="D4" s="21" t="s">
        <v>97</v>
      </c>
      <c r="E4" s="17"/>
      <c r="F4" s="21" t="s">
        <v>98</v>
      </c>
      <c r="G4" s="17"/>
      <c r="H4" s="21" t="s">
        <v>99</v>
      </c>
      <c r="I4" s="17"/>
      <c r="J4" s="21" t="s">
        <v>100</v>
      </c>
      <c r="K4" s="17"/>
      <c r="N4" s="7" t="s">
        <v>94</v>
      </c>
      <c r="O4" s="7" t="s">
        <v>95</v>
      </c>
      <c r="P4" s="7" t="s">
        <v>11</v>
      </c>
      <c r="Q4" s="7" t="s">
        <v>12</v>
      </c>
    </row>
    <row r="5" spans="2:17" x14ac:dyDescent="0.2">
      <c r="B5" s="21" t="s">
        <v>101</v>
      </c>
      <c r="C5" s="17"/>
      <c r="D5" s="21" t="s">
        <v>102</v>
      </c>
      <c r="E5" s="17"/>
      <c r="F5" s="21" t="s">
        <v>103</v>
      </c>
      <c r="G5" s="17"/>
      <c r="H5" s="15"/>
      <c r="I5" s="17"/>
      <c r="J5" s="15"/>
      <c r="K5" s="17"/>
      <c r="N5" s="5">
        <v>0</v>
      </c>
      <c r="O5" s="5">
        <v>0</v>
      </c>
      <c r="P5" s="5">
        <v>1</v>
      </c>
      <c r="Q5" s="5">
        <v>1</v>
      </c>
    </row>
    <row r="10" spans="2:17" x14ac:dyDescent="0.2">
      <c r="B10" s="6" t="s">
        <v>14</v>
      </c>
      <c r="C10" s="15" t="s">
        <v>15</v>
      </c>
      <c r="D10" s="16"/>
      <c r="E10" s="16"/>
      <c r="F10" s="17"/>
    </row>
    <row r="11" spans="2:17" x14ac:dyDescent="0.2">
      <c r="B11" s="6" t="s">
        <v>16</v>
      </c>
      <c r="C11" s="15" t="s">
        <v>50</v>
      </c>
      <c r="D11" s="16"/>
      <c r="E11" s="16"/>
      <c r="F11" s="17"/>
    </row>
    <row r="12" spans="2:17" x14ac:dyDescent="0.2">
      <c r="B12" s="6" t="s">
        <v>18</v>
      </c>
      <c r="C12" s="15" t="s">
        <v>114</v>
      </c>
      <c r="D12" s="16"/>
      <c r="E12" s="16"/>
      <c r="F12" s="17"/>
    </row>
    <row r="14" spans="2:17" ht="25.5" customHeight="1" x14ac:dyDescent="0.2">
      <c r="B14" s="25" t="s">
        <v>106</v>
      </c>
      <c r="C14" s="25" t="s">
        <v>107</v>
      </c>
      <c r="D14" s="27" t="s">
        <v>108</v>
      </c>
      <c r="E14" s="29" t="s">
        <v>109</v>
      </c>
      <c r="F14" s="30"/>
      <c r="G14" s="29" t="s">
        <v>110</v>
      </c>
      <c r="H14" s="30"/>
      <c r="J14" s="27" t="s">
        <v>0</v>
      </c>
      <c r="K14" s="27" t="s">
        <v>1</v>
      </c>
      <c r="L14" s="27" t="s">
        <v>4</v>
      </c>
    </row>
    <row r="15" spans="2:17" x14ac:dyDescent="0.2">
      <c r="B15" s="26"/>
      <c r="C15" s="26"/>
      <c r="D15" s="28"/>
      <c r="E15" s="24" t="s">
        <v>111</v>
      </c>
      <c r="F15" s="24" t="s">
        <v>112</v>
      </c>
      <c r="G15" s="24" t="s">
        <v>111</v>
      </c>
      <c r="H15" s="24" t="s">
        <v>112</v>
      </c>
      <c r="J15" s="28"/>
      <c r="K15" s="28"/>
      <c r="L15" s="28"/>
    </row>
    <row r="16" spans="2:17" x14ac:dyDescent="0.2">
      <c r="B16" s="5">
        <v>10.813932782974835</v>
      </c>
      <c r="C16" s="5">
        <v>10.822713971062401</v>
      </c>
      <c r="D16" s="5">
        <v>8.7811880875658943E-3</v>
      </c>
      <c r="E16" s="5">
        <v>10.796099445741016</v>
      </c>
      <c r="F16" s="5">
        <v>10.831766120208654</v>
      </c>
      <c r="G16" s="5">
        <v>10.780240086536967</v>
      </c>
      <c r="H16" s="5">
        <v>10.847625479412702</v>
      </c>
      <c r="J16" s="5">
        <v>1</v>
      </c>
      <c r="K16" s="5">
        <v>50147</v>
      </c>
      <c r="L16" s="5">
        <v>1</v>
      </c>
    </row>
    <row r="17" spans="2:12" x14ac:dyDescent="0.2">
      <c r="B17" s="5">
        <v>10.824636607505745</v>
      </c>
      <c r="C17" s="5">
        <v>10.806186330890799</v>
      </c>
      <c r="D17" s="5">
        <v>-1.8450276614945693E-2</v>
      </c>
      <c r="E17" s="5">
        <v>10.812829659628362</v>
      </c>
      <c r="F17" s="5">
        <v>10.836443555383129</v>
      </c>
      <c r="G17" s="5">
        <v>10.793708078692715</v>
      </c>
      <c r="H17" s="5">
        <v>10.855565136318775</v>
      </c>
      <c r="J17" s="5">
        <v>2</v>
      </c>
      <c r="K17" s="5">
        <v>49325</v>
      </c>
      <c r="L17" s="5">
        <v>2</v>
      </c>
    </row>
    <row r="18" spans="2:12" x14ac:dyDescent="0.2">
      <c r="B18" s="5">
        <v>10.948296852124686</v>
      </c>
      <c r="C18" s="5">
        <v>10.9516482977081</v>
      </c>
      <c r="D18" s="5">
        <v>3.3514455834140477E-3</v>
      </c>
      <c r="E18" s="5">
        <v>10.93538459648601</v>
      </c>
      <c r="F18" s="5">
        <v>10.961209107763363</v>
      </c>
      <c r="G18" s="5">
        <v>10.916929732045888</v>
      </c>
      <c r="H18" s="5">
        <v>10.979663972203484</v>
      </c>
      <c r="J18" s="5">
        <v>3</v>
      </c>
      <c r="K18" s="5">
        <v>57048</v>
      </c>
      <c r="L18" s="5">
        <v>3</v>
      </c>
    </row>
    <row r="19" spans="2:12" x14ac:dyDescent="0.2">
      <c r="B19" s="5">
        <v>11.230717378224865</v>
      </c>
      <c r="C19" s="5">
        <v>11.248712492695001</v>
      </c>
      <c r="D19" s="5">
        <v>1.7995114470135576E-2</v>
      </c>
      <c r="E19" s="5">
        <v>11.215359531742239</v>
      </c>
      <c r="F19" s="5">
        <v>11.246075224707491</v>
      </c>
      <c r="G19" s="5">
        <v>11.198266903267738</v>
      </c>
      <c r="H19" s="5">
        <v>11.263167853181992</v>
      </c>
      <c r="J19" s="5">
        <v>4</v>
      </c>
      <c r="K19" s="5">
        <v>76781</v>
      </c>
      <c r="L19" s="5">
        <v>4</v>
      </c>
    </row>
    <row r="20" spans="2:12" x14ac:dyDescent="0.2">
      <c r="B20" s="5">
        <v>10.800219754243779</v>
      </c>
      <c r="C20" s="5">
        <v>10.791728542963501</v>
      </c>
      <c r="D20" s="5">
        <v>-8.491211280277966E-3</v>
      </c>
      <c r="E20" s="5">
        <v>10.787403637871732</v>
      </c>
      <c r="F20" s="5">
        <v>10.813035870615826</v>
      </c>
      <c r="G20" s="5">
        <v>10.768892087314672</v>
      </c>
      <c r="H20" s="5">
        <v>10.831547421172885</v>
      </c>
      <c r="J20" s="5">
        <v>5</v>
      </c>
      <c r="K20" s="5">
        <v>48617</v>
      </c>
      <c r="L20" s="5">
        <v>1</v>
      </c>
    </row>
    <row r="21" spans="2:12" x14ac:dyDescent="0.2">
      <c r="B21" s="5">
        <v>10.851942159410518</v>
      </c>
      <c r="C21" s="5">
        <v>10.8375789090358</v>
      </c>
      <c r="D21" s="5">
        <v>-1.4363250374717751E-2</v>
      </c>
      <c r="E21" s="5">
        <v>10.842426950357188</v>
      </c>
      <c r="F21" s="5">
        <v>10.861457368463848</v>
      </c>
      <c r="G21" s="5">
        <v>10.821813948715427</v>
      </c>
      <c r="H21" s="5">
        <v>10.882070370105609</v>
      </c>
      <c r="J21" s="5">
        <v>6</v>
      </c>
      <c r="K21" s="5">
        <v>50898</v>
      </c>
      <c r="L21" s="5">
        <v>2</v>
      </c>
    </row>
    <row r="22" spans="2:12" x14ac:dyDescent="0.2">
      <c r="B22" s="5">
        <v>10.97422762723728</v>
      </c>
      <c r="C22" s="5">
        <v>10.977072589295</v>
      </c>
      <c r="D22" s="5">
        <v>2.8449620577202239E-3</v>
      </c>
      <c r="E22" s="5">
        <v>10.962826215729985</v>
      </c>
      <c r="F22" s="5">
        <v>10.985629038744575</v>
      </c>
      <c r="G22" s="5">
        <v>10.943451629110202</v>
      </c>
      <c r="H22" s="5">
        <v>11.005003625364358</v>
      </c>
      <c r="J22" s="5">
        <v>7</v>
      </c>
      <c r="K22" s="5">
        <v>58517</v>
      </c>
      <c r="L22" s="5">
        <v>3</v>
      </c>
    </row>
    <row r="23" spans="2:12" x14ac:dyDescent="0.2">
      <c r="B23" s="5">
        <v>11.249258728079507</v>
      </c>
      <c r="C23" s="5">
        <v>11.260494699531099</v>
      </c>
      <c r="D23" s="5">
        <v>1.1235971451592164E-2</v>
      </c>
      <c r="E23" s="5">
        <v>11.237038717871764</v>
      </c>
      <c r="F23" s="5">
        <v>11.26147873828725</v>
      </c>
      <c r="G23" s="5">
        <v>11.218170168675178</v>
      </c>
      <c r="H23" s="5">
        <v>11.280347287483837</v>
      </c>
      <c r="J23" s="5">
        <v>8</v>
      </c>
      <c r="K23" s="5">
        <v>77691</v>
      </c>
      <c r="L23" s="5">
        <v>4</v>
      </c>
    </row>
    <row r="24" spans="2:12" x14ac:dyDescent="0.2">
      <c r="B24" s="5">
        <v>10.836408479267233</v>
      </c>
      <c r="C24" s="5">
        <v>10.836871361836501</v>
      </c>
      <c r="D24" s="5">
        <v>4.6288256926807492E-4</v>
      </c>
      <c r="E24" s="5">
        <v>10.824751683172058</v>
      </c>
      <c r="F24" s="5">
        <v>10.848065275362407</v>
      </c>
      <c r="G24" s="5">
        <v>10.805536958871183</v>
      </c>
      <c r="H24" s="5">
        <v>10.867279999663282</v>
      </c>
      <c r="J24" s="5">
        <v>9</v>
      </c>
      <c r="K24" s="5">
        <v>50862</v>
      </c>
      <c r="L24" s="5">
        <v>1</v>
      </c>
    </row>
    <row r="25" spans="2:12" x14ac:dyDescent="0.2">
      <c r="B25" s="5">
        <v>10.886610698558007</v>
      </c>
      <c r="C25" s="5">
        <v>10.8785753549187</v>
      </c>
      <c r="D25" s="5">
        <v>-8.0353436393068023E-3</v>
      </c>
      <c r="E25" s="5">
        <v>10.877689435906227</v>
      </c>
      <c r="F25" s="5">
        <v>10.895531961209787</v>
      </c>
      <c r="G25" s="5">
        <v>10.856664767220657</v>
      </c>
      <c r="H25" s="5">
        <v>10.916556629895357</v>
      </c>
      <c r="J25" s="5">
        <v>10</v>
      </c>
      <c r="K25" s="5">
        <v>53028</v>
      </c>
      <c r="L25" s="5">
        <v>2</v>
      </c>
    </row>
    <row r="26" spans="2:12" x14ac:dyDescent="0.2">
      <c r="B26" s="5">
        <v>10.985128390689242</v>
      </c>
      <c r="C26" s="5">
        <v>10.982730120190601</v>
      </c>
      <c r="D26" s="5">
        <v>-2.3982704986416081E-3</v>
      </c>
      <c r="E26" s="5">
        <v>10.972075077269205</v>
      </c>
      <c r="F26" s="5">
        <v>10.99818170410928</v>
      </c>
      <c r="G26" s="5">
        <v>10.953702941327284</v>
      </c>
      <c r="H26" s="5">
        <v>11.0165538400512</v>
      </c>
      <c r="J26" s="5">
        <v>11</v>
      </c>
      <c r="K26" s="5">
        <v>58849</v>
      </c>
      <c r="L26" s="5">
        <v>3</v>
      </c>
    </row>
    <row r="27" spans="2:12" x14ac:dyDescent="0.2">
      <c r="B27" s="5">
        <v>11.281799007000645</v>
      </c>
      <c r="C27" s="5">
        <v>11.2855228567356</v>
      </c>
      <c r="D27" s="5">
        <v>3.7238497349552091E-3</v>
      </c>
      <c r="E27" s="5">
        <v>11.270776103533395</v>
      </c>
      <c r="F27" s="5">
        <v>11.292821910467895</v>
      </c>
      <c r="G27" s="5">
        <v>11.25116121535034</v>
      </c>
      <c r="H27" s="5">
        <v>11.31243679865095</v>
      </c>
      <c r="J27" s="5">
        <v>12</v>
      </c>
      <c r="K27" s="5">
        <v>79660</v>
      </c>
      <c r="L27" s="5">
        <v>4</v>
      </c>
    </row>
    <row r="28" spans="2:12" x14ac:dyDescent="0.2">
      <c r="B28" s="5">
        <v>10.853204920116418</v>
      </c>
      <c r="C28" s="5">
        <v>10.8520518449606</v>
      </c>
      <c r="D28" s="5">
        <v>-1.153075155817973E-3</v>
      </c>
      <c r="E28" s="5">
        <v>10.841427454692145</v>
      </c>
      <c r="F28" s="5">
        <v>10.864982385540692</v>
      </c>
      <c r="G28" s="5">
        <v>10.822287634204178</v>
      </c>
      <c r="H28" s="5">
        <v>10.884122206028659</v>
      </c>
      <c r="J28" s="5">
        <v>13</v>
      </c>
      <c r="K28" s="5">
        <v>51640</v>
      </c>
      <c r="L28" s="5">
        <v>1</v>
      </c>
    </row>
    <row r="29" spans="2:12" x14ac:dyDescent="0.2">
      <c r="B29" s="5">
        <v>10.90754468879134</v>
      </c>
      <c r="C29" s="5">
        <v>10.8989406046565</v>
      </c>
      <c r="D29" s="5">
        <v>-8.6040841348395958E-3</v>
      </c>
      <c r="E29" s="5">
        <v>10.896134319843231</v>
      </c>
      <c r="F29" s="5">
        <v>10.918955057739449</v>
      </c>
      <c r="G29" s="5">
        <v>10.876765371126856</v>
      </c>
      <c r="H29" s="5">
        <v>10.938324006455824</v>
      </c>
      <c r="J29" s="5">
        <v>14</v>
      </c>
      <c r="K29" s="5">
        <v>54119</v>
      </c>
      <c r="L29" s="5">
        <v>2</v>
      </c>
    </row>
    <row r="30" spans="2:12" x14ac:dyDescent="0.2">
      <c r="B30" s="5">
        <v>11.081952703652284</v>
      </c>
      <c r="C30" s="5">
        <v>11.0925649693454</v>
      </c>
      <c r="D30" s="5">
        <v>1.0612265693115575E-2</v>
      </c>
      <c r="E30" s="5">
        <v>11.071718253754758</v>
      </c>
      <c r="F30" s="5">
        <v>11.09218715354981</v>
      </c>
      <c r="G30" s="5">
        <v>11.051589669530772</v>
      </c>
      <c r="H30" s="5">
        <v>11.112315737773796</v>
      </c>
      <c r="J30" s="5">
        <v>15</v>
      </c>
      <c r="K30" s="5">
        <v>65681</v>
      </c>
      <c r="L30" s="5">
        <v>3</v>
      </c>
    </row>
    <row r="31" spans="2:12" x14ac:dyDescent="0.2">
      <c r="B31" s="5">
        <v>11.36121388693198</v>
      </c>
      <c r="C31" s="5">
        <v>11.3524632425292</v>
      </c>
      <c r="D31" s="5">
        <v>-8.750644402779173E-3</v>
      </c>
      <c r="E31" s="5">
        <v>11.348117436483973</v>
      </c>
      <c r="F31" s="5">
        <v>11.374310337379987</v>
      </c>
      <c r="G31" s="5">
        <v>11.329770495087327</v>
      </c>
      <c r="H31" s="5">
        <v>11.392657278776632</v>
      </c>
      <c r="J31" s="5">
        <v>16</v>
      </c>
      <c r="K31" s="5">
        <v>85175</v>
      </c>
      <c r="L31" s="5">
        <v>4</v>
      </c>
    </row>
    <row r="32" spans="2:12" x14ac:dyDescent="0.2">
      <c r="B32" s="5">
        <v>10.922705544334937</v>
      </c>
      <c r="C32" s="5">
        <v>10.940313086039</v>
      </c>
      <c r="D32" s="5">
        <v>1.7607541704062868E-2</v>
      </c>
      <c r="E32" s="5">
        <v>10.90802580200948</v>
      </c>
      <c r="F32" s="5">
        <v>10.937385286660394</v>
      </c>
      <c r="G32" s="5">
        <v>10.890570443415521</v>
      </c>
      <c r="H32" s="5">
        <v>10.954840645254352</v>
      </c>
      <c r="J32" s="5">
        <v>17</v>
      </c>
      <c r="K32" s="5">
        <v>56405</v>
      </c>
      <c r="L32" s="5">
        <v>1</v>
      </c>
    </row>
    <row r="33" spans="2:12" x14ac:dyDescent="0.2">
      <c r="B33" s="5">
        <v>10.992207514746662</v>
      </c>
      <c r="C33" s="5">
        <v>11.0026163744446</v>
      </c>
      <c r="D33" s="5">
        <v>1.04088596979377E-2</v>
      </c>
      <c r="E33" s="5">
        <v>10.980128278885037</v>
      </c>
      <c r="F33" s="5">
        <v>11.004286750608287</v>
      </c>
      <c r="G33" s="5">
        <v>10.961174019691159</v>
      </c>
      <c r="H33" s="5">
        <v>11.023241009802165</v>
      </c>
      <c r="J33" s="5">
        <v>18</v>
      </c>
      <c r="K33" s="5">
        <v>60031</v>
      </c>
      <c r="L33" s="5">
        <v>2</v>
      </c>
    </row>
    <row r="34" spans="2:12" x14ac:dyDescent="0.2">
      <c r="B34" s="5">
        <v>11.165201095792575</v>
      </c>
      <c r="C34" s="5">
        <v>11.1772569053142</v>
      </c>
      <c r="D34" s="5">
        <v>1.2055809521624994E-2</v>
      </c>
      <c r="E34" s="5">
        <v>11.153561192607118</v>
      </c>
      <c r="F34" s="5">
        <v>11.176840998978033</v>
      </c>
      <c r="G34" s="5">
        <v>11.134335950036787</v>
      </c>
      <c r="H34" s="5">
        <v>11.196066241548364</v>
      </c>
      <c r="J34" s="5">
        <v>19</v>
      </c>
      <c r="K34" s="5">
        <v>71486</v>
      </c>
      <c r="L34" s="5">
        <v>3</v>
      </c>
    </row>
    <row r="35" spans="2:12" x14ac:dyDescent="0.2">
      <c r="B35" s="5">
        <v>11.460364745235632</v>
      </c>
      <c r="C35" s="5">
        <v>11.4315310107655</v>
      </c>
      <c r="D35" s="5">
        <v>-2.8833734470131489E-2</v>
      </c>
      <c r="E35" s="5">
        <v>11.442333511911936</v>
      </c>
      <c r="F35" s="5">
        <v>11.478395978559327</v>
      </c>
      <c r="G35" s="5">
        <v>11.426566886552976</v>
      </c>
      <c r="H35" s="5">
        <v>11.494162603918287</v>
      </c>
      <c r="J35" s="5">
        <v>20</v>
      </c>
      <c r="K35" s="5">
        <v>92183</v>
      </c>
      <c r="L35" s="5">
        <v>4</v>
      </c>
    </row>
  </sheetData>
  <mergeCells count="23">
    <mergeCell ref="D5:E5"/>
    <mergeCell ref="F5:G5"/>
    <mergeCell ref="H5:I5"/>
    <mergeCell ref="J5:K5"/>
    <mergeCell ref="B3:K3"/>
    <mergeCell ref="N3:Q3"/>
    <mergeCell ref="G14:H14"/>
    <mergeCell ref="J14:J15"/>
    <mergeCell ref="K14:K15"/>
    <mergeCell ref="L14:L15"/>
    <mergeCell ref="B4:C4"/>
    <mergeCell ref="D4:E4"/>
    <mergeCell ref="F4:G4"/>
    <mergeCell ref="H4:I4"/>
    <mergeCell ref="J4:K4"/>
    <mergeCell ref="B5:C5"/>
    <mergeCell ref="C10:F10"/>
    <mergeCell ref="C11:F11"/>
    <mergeCell ref="C12:F12"/>
    <mergeCell ref="B14:B15"/>
    <mergeCell ref="C14:C15"/>
    <mergeCell ref="D14:D15"/>
    <mergeCell ref="E14:F14"/>
  </mergeCells>
  <hyperlinks>
    <hyperlink ref="B4" location="'MLR_Output'!$B$10:$B$10" display="Inputs"/>
    <hyperlink ref="D4" location="'MLR_Output'!$B$47:$B$47" display="Predictors"/>
    <hyperlink ref="F4" location="'MLR_Output'!$B$59:$B$59" display="Regress. Model"/>
    <hyperlink ref="H4" location="'MLR_Output'!$B$68:$B$68" display="Train. Score - Summary"/>
    <hyperlink ref="J4" location="'MLR_Output'!$B$74:$B$74" display="Valid. Score - Summary"/>
    <hyperlink ref="B5" location="'MLR_Resi-FitVal'!$B$10:$B$10" display="Residuals-Fitted Values"/>
    <hyperlink ref="D5" location="'MLR_TrainingScore'!$B$10:$B$10" display="Train. Score - Detailed Rep."/>
    <hyperlink ref="F5" location="'MLR_ValidationScore'!$B$10:$B$10" display="Valid. Score - Detailed Rep.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showGridLines="0" topLeftCell="A6" workbookViewId="0">
      <selection activeCell="I22" sqref="I22"/>
    </sheetView>
  </sheetViews>
  <sheetFormatPr defaultRowHeight="12.75" x14ac:dyDescent="0.2"/>
  <cols>
    <col min="14" max="14" width="12.7109375" bestFit="1" customWidth="1"/>
  </cols>
  <sheetData>
    <row r="1" spans="2:17" ht="18.75" x14ac:dyDescent="0.3">
      <c r="B1" s="4" t="s">
        <v>104</v>
      </c>
      <c r="N1" t="s">
        <v>168</v>
      </c>
    </row>
    <row r="3" spans="2:17" ht="15.75" x14ac:dyDescent="0.25">
      <c r="B3" s="9" t="s">
        <v>8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9</v>
      </c>
      <c r="O3" s="10"/>
      <c r="P3" s="10"/>
      <c r="Q3" s="11"/>
    </row>
    <row r="4" spans="2:17" x14ac:dyDescent="0.2">
      <c r="B4" s="21" t="s">
        <v>46</v>
      </c>
      <c r="C4" s="17"/>
      <c r="D4" s="21" t="s">
        <v>97</v>
      </c>
      <c r="E4" s="17"/>
      <c r="F4" s="21" t="s">
        <v>98</v>
      </c>
      <c r="G4" s="17"/>
      <c r="H4" s="21" t="s">
        <v>99</v>
      </c>
      <c r="I4" s="17"/>
      <c r="J4" s="21" t="s">
        <v>100</v>
      </c>
      <c r="K4" s="17"/>
      <c r="N4" s="7" t="s">
        <v>94</v>
      </c>
      <c r="O4" s="7" t="s">
        <v>95</v>
      </c>
      <c r="P4" s="7" t="s">
        <v>11</v>
      </c>
      <c r="Q4" s="7" t="s">
        <v>12</v>
      </c>
    </row>
    <row r="5" spans="2:17" x14ac:dyDescent="0.2">
      <c r="B5" s="21" t="s">
        <v>101</v>
      </c>
      <c r="C5" s="17"/>
      <c r="D5" s="21" t="s">
        <v>102</v>
      </c>
      <c r="E5" s="17"/>
      <c r="F5" s="21" t="s">
        <v>103</v>
      </c>
      <c r="G5" s="17"/>
      <c r="H5" s="15"/>
      <c r="I5" s="17"/>
      <c r="J5" s="15"/>
      <c r="K5" s="17"/>
      <c r="N5" s="5">
        <v>0</v>
      </c>
      <c r="O5" s="5">
        <v>0</v>
      </c>
      <c r="P5" s="5">
        <v>1</v>
      </c>
      <c r="Q5" s="5">
        <v>1</v>
      </c>
    </row>
    <row r="10" spans="2:17" x14ac:dyDescent="0.2">
      <c r="B10" s="6" t="s">
        <v>14</v>
      </c>
      <c r="C10" s="15" t="s">
        <v>15</v>
      </c>
      <c r="D10" s="16"/>
      <c r="E10" s="16"/>
      <c r="F10" s="17"/>
    </row>
    <row r="11" spans="2:17" x14ac:dyDescent="0.2">
      <c r="B11" s="6" t="s">
        <v>16</v>
      </c>
      <c r="C11" s="15" t="s">
        <v>50</v>
      </c>
      <c r="D11" s="16"/>
      <c r="E11" s="16"/>
      <c r="F11" s="17"/>
    </row>
    <row r="12" spans="2:17" x14ac:dyDescent="0.2">
      <c r="B12" s="6" t="s">
        <v>18</v>
      </c>
      <c r="C12" s="15" t="s">
        <v>105</v>
      </c>
      <c r="D12" s="16"/>
      <c r="E12" s="16"/>
      <c r="F12" s="17"/>
    </row>
    <row r="14" spans="2:17" ht="25.5" customHeight="1" x14ac:dyDescent="0.2">
      <c r="B14" s="25" t="s">
        <v>106</v>
      </c>
      <c r="C14" s="25" t="s">
        <v>107</v>
      </c>
      <c r="D14" s="27" t="s">
        <v>108</v>
      </c>
      <c r="E14" s="29" t="s">
        <v>109</v>
      </c>
      <c r="F14" s="30"/>
      <c r="G14" s="29" t="s">
        <v>110</v>
      </c>
      <c r="H14" s="30"/>
      <c r="J14" s="27" t="s">
        <v>0</v>
      </c>
      <c r="K14" s="27" t="s">
        <v>1</v>
      </c>
      <c r="L14" s="27" t="s">
        <v>4</v>
      </c>
    </row>
    <row r="15" spans="2:17" x14ac:dyDescent="0.2">
      <c r="B15" s="26"/>
      <c r="C15" s="26"/>
      <c r="D15" s="28"/>
      <c r="E15" s="24" t="s">
        <v>111</v>
      </c>
      <c r="F15" s="24" t="s">
        <v>112</v>
      </c>
      <c r="G15" s="24" t="s">
        <v>111</v>
      </c>
      <c r="H15" s="24" t="s">
        <v>112</v>
      </c>
      <c r="J15" s="28"/>
      <c r="K15" s="28"/>
      <c r="L15" s="28"/>
    </row>
    <row r="16" spans="2:17" x14ac:dyDescent="0.2">
      <c r="B16" s="5">
        <v>10.987315135735132</v>
      </c>
      <c r="C16" s="5">
        <v>11.0153450679543</v>
      </c>
      <c r="D16" s="5">
        <v>2.8029932219167719E-2</v>
      </c>
      <c r="E16" s="5">
        <v>10.968910408004737</v>
      </c>
      <c r="F16" s="5">
        <v>11.005719863465528</v>
      </c>
      <c r="G16" s="5">
        <v>10.953316549305853</v>
      </c>
      <c r="H16" s="5">
        <v>11.021313722164411</v>
      </c>
      <c r="J16" s="5">
        <v>21</v>
      </c>
      <c r="K16" s="5">
        <v>60800</v>
      </c>
      <c r="L16" s="5">
        <v>1</v>
      </c>
    </row>
    <row r="17" spans="2:12" x14ac:dyDescent="0.2">
      <c r="B17" s="5">
        <v>11.063082915757358</v>
      </c>
      <c r="C17" s="5">
        <v>11.080602902692201</v>
      </c>
      <c r="D17" s="5">
        <v>1.7519986934843246E-2</v>
      </c>
      <c r="E17" s="5">
        <v>11.047764418540558</v>
      </c>
      <c r="F17" s="5">
        <v>11.078401412974157</v>
      </c>
      <c r="G17" s="5">
        <v>11.030651045115345</v>
      </c>
      <c r="H17" s="5">
        <v>11.09551478639937</v>
      </c>
      <c r="J17" s="5">
        <v>22</v>
      </c>
      <c r="K17" s="5">
        <v>64900</v>
      </c>
      <c r="L17" s="5">
        <v>2</v>
      </c>
    </row>
    <row r="18" spans="2:12" x14ac:dyDescent="0.2">
      <c r="B18" s="5">
        <v>11.244563099693444</v>
      </c>
      <c r="C18" s="5">
        <v>11.2515217390379</v>
      </c>
      <c r="D18" s="5">
        <v>6.9586393444556194E-3</v>
      </c>
      <c r="E18" s="5">
        <v>11.22925438164379</v>
      </c>
      <c r="F18" s="5">
        <v>11.259871817743099</v>
      </c>
      <c r="G18" s="5">
        <v>11.212135846885303</v>
      </c>
      <c r="H18" s="5">
        <v>11.276990352501585</v>
      </c>
      <c r="J18" s="5">
        <v>23</v>
      </c>
      <c r="K18" s="5">
        <v>76997</v>
      </c>
      <c r="L18" s="5">
        <v>3</v>
      </c>
    </row>
    <row r="19" spans="2:12" x14ac:dyDescent="0.2">
      <c r="B19" s="5">
        <v>11.614321609119731</v>
      </c>
      <c r="C19" s="5">
        <v>11.5457507710346</v>
      </c>
      <c r="D19" s="5">
        <v>-6.8570838085131314E-2</v>
      </c>
      <c r="E19" s="5">
        <v>11.586383053035178</v>
      </c>
      <c r="F19" s="5">
        <v>11.642260165204284</v>
      </c>
      <c r="G19" s="5">
        <v>11.574349959260751</v>
      </c>
      <c r="H19" s="5">
        <v>11.654293258978711</v>
      </c>
      <c r="J19" s="5">
        <v>24</v>
      </c>
      <c r="K19" s="5">
        <v>103337</v>
      </c>
      <c r="L19" s="5">
        <v>4</v>
      </c>
    </row>
    <row r="22" spans="2:12" x14ac:dyDescent="0.2">
      <c r="B22">
        <f>EXP(B16)</f>
        <v>59119.44309890642</v>
      </c>
    </row>
  </sheetData>
  <mergeCells count="23">
    <mergeCell ref="D5:E5"/>
    <mergeCell ref="F5:G5"/>
    <mergeCell ref="H5:I5"/>
    <mergeCell ref="J5:K5"/>
    <mergeCell ref="B3:K3"/>
    <mergeCell ref="N3:Q3"/>
    <mergeCell ref="G14:H14"/>
    <mergeCell ref="J14:J15"/>
    <mergeCell ref="K14:K15"/>
    <mergeCell ref="L14:L15"/>
    <mergeCell ref="B4:C4"/>
    <mergeCell ref="D4:E4"/>
    <mergeCell ref="F4:G4"/>
    <mergeCell ref="H4:I4"/>
    <mergeCell ref="J4:K4"/>
    <mergeCell ref="B5:C5"/>
    <mergeCell ref="C10:F10"/>
    <mergeCell ref="C11:F11"/>
    <mergeCell ref="C12:F12"/>
    <mergeCell ref="B14:B15"/>
    <mergeCell ref="C14:C15"/>
    <mergeCell ref="D14:D15"/>
    <mergeCell ref="E14:F14"/>
  </mergeCells>
  <hyperlinks>
    <hyperlink ref="B4" location="'MLR_Output'!$B$10:$B$10" display="Inputs"/>
    <hyperlink ref="D4" location="'MLR_Output'!$B$47:$B$47" display="Predictors"/>
    <hyperlink ref="F4" location="'MLR_Output'!$B$59:$B$59" display="Regress. Model"/>
    <hyperlink ref="H4" location="'MLR_Output'!$B$68:$B$68" display="Train. Score - Summary"/>
    <hyperlink ref="J4" location="'MLR_Output'!$B$74:$B$74" display="Valid. Score - Summary"/>
    <hyperlink ref="B5" location="'MLR_Resi-FitVal'!$B$10:$B$10" display="Residuals-Fitted Values"/>
    <hyperlink ref="D5" location="'MLR_TrainingScore'!$B$10:$B$10" display="Train. Score - Detailed Rep."/>
    <hyperlink ref="F5" location="'MLR_ValidationScore'!$B$10:$B$10" display="Valid. Score - Detailed Rep.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showGridLines="0" workbookViewId="0"/>
  </sheetViews>
  <sheetFormatPr defaultRowHeight="12.75" x14ac:dyDescent="0.2"/>
  <cols>
    <col min="14" max="14" width="12.7109375" bestFit="1" customWidth="1"/>
  </cols>
  <sheetData>
    <row r="1" spans="2:17" ht="18.75" x14ac:dyDescent="0.3">
      <c r="B1" s="4" t="s">
        <v>93</v>
      </c>
      <c r="N1" t="s">
        <v>168</v>
      </c>
    </row>
    <row r="3" spans="2:17" ht="15.75" x14ac:dyDescent="0.25">
      <c r="B3" s="9" t="s">
        <v>8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9</v>
      </c>
      <c r="O3" s="10"/>
      <c r="P3" s="10"/>
      <c r="Q3" s="11"/>
    </row>
    <row r="4" spans="2:17" x14ac:dyDescent="0.2">
      <c r="B4" s="21" t="s">
        <v>46</v>
      </c>
      <c r="C4" s="17"/>
      <c r="D4" s="21" t="s">
        <v>97</v>
      </c>
      <c r="E4" s="17"/>
      <c r="F4" s="21" t="s">
        <v>98</v>
      </c>
      <c r="G4" s="17"/>
      <c r="H4" s="21" t="s">
        <v>99</v>
      </c>
      <c r="I4" s="17"/>
      <c r="J4" s="21" t="s">
        <v>100</v>
      </c>
      <c r="K4" s="17"/>
      <c r="N4" s="7" t="s">
        <v>94</v>
      </c>
      <c r="O4" s="7" t="s">
        <v>95</v>
      </c>
      <c r="P4" s="7" t="s">
        <v>11</v>
      </c>
      <c r="Q4" s="7" t="s">
        <v>12</v>
      </c>
    </row>
    <row r="5" spans="2:17" x14ac:dyDescent="0.2">
      <c r="B5" s="21" t="s">
        <v>101</v>
      </c>
      <c r="C5" s="17"/>
      <c r="D5" s="21" t="s">
        <v>102</v>
      </c>
      <c r="E5" s="17"/>
      <c r="F5" s="21" t="s">
        <v>103</v>
      </c>
      <c r="G5" s="17"/>
      <c r="H5" s="15"/>
      <c r="I5" s="17"/>
      <c r="J5" s="15"/>
      <c r="K5" s="17"/>
      <c r="N5" s="5">
        <v>0</v>
      </c>
      <c r="O5" s="5">
        <v>0</v>
      </c>
      <c r="P5" s="5">
        <v>1</v>
      </c>
      <c r="Q5" s="5">
        <v>1</v>
      </c>
    </row>
    <row r="10" spans="2:17" ht="25.5" x14ac:dyDescent="0.2">
      <c r="B10" s="23" t="s">
        <v>96</v>
      </c>
      <c r="C10" s="24" t="s">
        <v>72</v>
      </c>
    </row>
    <row r="11" spans="2:17" x14ac:dyDescent="0.2">
      <c r="B11" s="5">
        <v>10.813932782974835</v>
      </c>
      <c r="C11" s="5">
        <v>8.7811880875658943E-3</v>
      </c>
    </row>
    <row r="12" spans="2:17" x14ac:dyDescent="0.2">
      <c r="B12" s="5">
        <v>10.824636607505745</v>
      </c>
      <c r="C12" s="5">
        <v>-1.8450276614945693E-2</v>
      </c>
    </row>
    <row r="13" spans="2:17" x14ac:dyDescent="0.2">
      <c r="B13" s="5">
        <v>10.948296852124686</v>
      </c>
      <c r="C13" s="5">
        <v>3.3514455834140477E-3</v>
      </c>
    </row>
    <row r="14" spans="2:17" x14ac:dyDescent="0.2">
      <c r="B14" s="5">
        <v>11.230717378224865</v>
      </c>
      <c r="C14" s="5">
        <v>1.7995114470135576E-2</v>
      </c>
    </row>
    <row r="15" spans="2:17" x14ac:dyDescent="0.2">
      <c r="B15" s="5">
        <v>10.800219754243779</v>
      </c>
      <c r="C15" s="5">
        <v>-8.491211280277966E-3</v>
      </c>
    </row>
    <row r="16" spans="2:17" x14ac:dyDescent="0.2">
      <c r="B16" s="5">
        <v>10.851942159410518</v>
      </c>
      <c r="C16" s="5">
        <v>-1.4363250374717751E-2</v>
      </c>
    </row>
    <row r="17" spans="2:3" x14ac:dyDescent="0.2">
      <c r="B17" s="5">
        <v>10.97422762723728</v>
      </c>
      <c r="C17" s="5">
        <v>2.8449620577202239E-3</v>
      </c>
    </row>
    <row r="18" spans="2:3" x14ac:dyDescent="0.2">
      <c r="B18" s="5">
        <v>11.249258728079507</v>
      </c>
      <c r="C18" s="5">
        <v>1.1235971451592164E-2</v>
      </c>
    </row>
    <row r="19" spans="2:3" x14ac:dyDescent="0.2">
      <c r="B19" s="5">
        <v>10.836408479267233</v>
      </c>
      <c r="C19" s="5">
        <v>4.6288256926807492E-4</v>
      </c>
    </row>
    <row r="20" spans="2:3" x14ac:dyDescent="0.2">
      <c r="B20" s="5">
        <v>10.886610698558007</v>
      </c>
      <c r="C20" s="5">
        <v>-8.0353436393068023E-3</v>
      </c>
    </row>
    <row r="21" spans="2:3" x14ac:dyDescent="0.2">
      <c r="B21" s="5">
        <v>10.985128390689242</v>
      </c>
      <c r="C21" s="5">
        <v>-2.3982704986416081E-3</v>
      </c>
    </row>
    <row r="22" spans="2:3" x14ac:dyDescent="0.2">
      <c r="B22" s="5">
        <v>11.281799007000645</v>
      </c>
      <c r="C22" s="5">
        <v>3.7238497349552091E-3</v>
      </c>
    </row>
    <row r="23" spans="2:3" x14ac:dyDescent="0.2">
      <c r="B23" s="5">
        <v>10.853204920116418</v>
      </c>
      <c r="C23" s="5">
        <v>-1.153075155817973E-3</v>
      </c>
    </row>
    <row r="24" spans="2:3" x14ac:dyDescent="0.2">
      <c r="B24" s="5">
        <v>10.90754468879134</v>
      </c>
      <c r="C24" s="5">
        <v>-8.6040841348395958E-3</v>
      </c>
    </row>
    <row r="25" spans="2:3" x14ac:dyDescent="0.2">
      <c r="B25" s="5">
        <v>11.081952703652284</v>
      </c>
      <c r="C25" s="5">
        <v>1.0612265693115575E-2</v>
      </c>
    </row>
    <row r="26" spans="2:3" x14ac:dyDescent="0.2">
      <c r="B26" s="5">
        <v>11.36121388693198</v>
      </c>
      <c r="C26" s="5">
        <v>-8.750644402779173E-3</v>
      </c>
    </row>
    <row r="27" spans="2:3" x14ac:dyDescent="0.2">
      <c r="B27" s="5">
        <v>10.922705544334937</v>
      </c>
      <c r="C27" s="5">
        <v>1.7607541704062868E-2</v>
      </c>
    </row>
    <row r="28" spans="2:3" x14ac:dyDescent="0.2">
      <c r="B28" s="5">
        <v>10.992207514746662</v>
      </c>
      <c r="C28" s="5">
        <v>1.04088596979377E-2</v>
      </c>
    </row>
    <row r="29" spans="2:3" x14ac:dyDescent="0.2">
      <c r="B29" s="5">
        <v>11.165201095792575</v>
      </c>
      <c r="C29" s="5">
        <v>1.2055809521624994E-2</v>
      </c>
    </row>
    <row r="30" spans="2:3" x14ac:dyDescent="0.2">
      <c r="B30" s="5">
        <v>11.460364745235632</v>
      </c>
      <c r="C30" s="5">
        <v>-2.8833734470131489E-2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MLR_Output'!$B$10:$B$10" display="Inputs"/>
    <hyperlink ref="D4" location="'MLR_Output'!$B$47:$B$47" display="Predictors"/>
    <hyperlink ref="F4" location="'MLR_Output'!$B$59:$B$59" display="Regress. Model"/>
    <hyperlink ref="H4" location="'MLR_Output'!$B$68:$B$68" display="Train. Score - Summary"/>
    <hyperlink ref="J4" location="'MLR_Output'!$B$74:$B$74" display="Valid. Score - Summary"/>
    <hyperlink ref="B5" location="'MLR_Resi-FitVal'!$B$10:$B$10" display="Residuals-Fitted Values"/>
    <hyperlink ref="D5" location="'MLR_TrainingScore'!$B$10:$B$10" display="Train. Score - Detailed Rep."/>
    <hyperlink ref="F5" location="'MLR_ValidationScore'!$B$10:$B$10" display="Valid. Score - Detailed Rep.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workbookViewId="0"/>
  </sheetViews>
  <sheetFormatPr defaultRowHeight="12.75" x14ac:dyDescent="0.2"/>
  <cols>
    <col min="1" max="1" width="19.28515625" bestFit="1" customWidth="1"/>
    <col min="2" max="2" width="22.42578125" bestFit="1" customWidth="1"/>
    <col min="4" max="5" width="9.28515625" bestFit="1" customWidth="1"/>
    <col min="6" max="6" width="10.7109375" bestFit="1" customWidth="1"/>
    <col min="7" max="7" width="9.28515625" bestFit="1" customWidth="1"/>
  </cols>
  <sheetData>
    <row r="1" spans="1:13" x14ac:dyDescent="0.2">
      <c r="M1" t="s">
        <v>168</v>
      </c>
    </row>
    <row r="2" spans="1:13" x14ac:dyDescent="0.2">
      <c r="A2" s="6" t="s">
        <v>32</v>
      </c>
      <c r="B2" s="5" t="s">
        <v>78</v>
      </c>
    </row>
    <row r="3" spans="1:13" x14ac:dyDescent="0.2">
      <c r="A3" s="6" t="s">
        <v>79</v>
      </c>
      <c r="B3" s="5" t="b">
        <v>1</v>
      </c>
    </row>
    <row r="4" spans="1:13" x14ac:dyDescent="0.2">
      <c r="A4" s="6" t="s">
        <v>80</v>
      </c>
      <c r="B4" s="5">
        <v>3</v>
      </c>
    </row>
    <row r="5" spans="1:13" x14ac:dyDescent="0.2">
      <c r="A5" s="6" t="s">
        <v>21</v>
      </c>
      <c r="B5" s="5" t="s">
        <v>81</v>
      </c>
      <c r="D5" s="5"/>
      <c r="E5" s="5" t="s">
        <v>0</v>
      </c>
      <c r="F5" s="5" t="s">
        <v>1</v>
      </c>
      <c r="G5" s="5" t="s">
        <v>4</v>
      </c>
      <c r="H5" s="5" t="s">
        <v>5</v>
      </c>
    </row>
    <row r="6" spans="1:13" x14ac:dyDescent="0.2">
      <c r="A6" s="6" t="s">
        <v>82</v>
      </c>
      <c r="B6" s="5" t="s">
        <v>83</v>
      </c>
      <c r="D6" s="5"/>
      <c r="E6" s="5">
        <v>0</v>
      </c>
      <c r="F6" s="5">
        <v>1</v>
      </c>
      <c r="G6" s="5">
        <v>2</v>
      </c>
      <c r="H6" s="5">
        <v>3</v>
      </c>
    </row>
    <row r="7" spans="1:13" x14ac:dyDescent="0.2">
      <c r="A7" s="6" t="s">
        <v>84</v>
      </c>
      <c r="B7" s="5" t="s">
        <v>85</v>
      </c>
      <c r="D7" s="5"/>
      <c r="E7" s="5" t="s">
        <v>86</v>
      </c>
      <c r="F7" s="5" t="s">
        <v>86</v>
      </c>
      <c r="G7" s="5" t="s">
        <v>86</v>
      </c>
      <c r="H7" s="5" t="s">
        <v>87</v>
      </c>
    </row>
    <row r="8" spans="1:13" x14ac:dyDescent="0.2">
      <c r="A8" s="6" t="s">
        <v>88</v>
      </c>
      <c r="B8" s="5" t="s">
        <v>89</v>
      </c>
      <c r="D8" s="5"/>
      <c r="E8" s="5" t="s">
        <v>90</v>
      </c>
      <c r="F8" s="5" t="s">
        <v>90</v>
      </c>
      <c r="G8" s="5" t="s">
        <v>90</v>
      </c>
      <c r="H8" s="5"/>
    </row>
    <row r="9" spans="1:13" x14ac:dyDescent="0.2">
      <c r="A9" s="6" t="s">
        <v>91</v>
      </c>
      <c r="B9" s="5" t="s">
        <v>92</v>
      </c>
      <c r="D9" s="5"/>
      <c r="E9" s="5" t="s">
        <v>0</v>
      </c>
      <c r="F9" s="5" t="s">
        <v>1</v>
      </c>
      <c r="G9" s="5" t="s">
        <v>4</v>
      </c>
      <c r="H9" s="5"/>
    </row>
    <row r="10" spans="1:13" x14ac:dyDescent="0.2">
      <c r="D10" s="5">
        <v>10.129469359208507</v>
      </c>
      <c r="E10" s="5">
        <v>1.6280132307723682E-3</v>
      </c>
      <c r="F10" s="5">
        <v>1.3219007617089102E-5</v>
      </c>
      <c r="G10" s="5">
        <v>1.9941835561387775E-2</v>
      </c>
      <c r="H1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1"/>
  <sheetViews>
    <sheetView showGridLines="0" topLeftCell="K24" workbookViewId="0">
      <selection activeCell="R29" sqref="R29"/>
    </sheetView>
  </sheetViews>
  <sheetFormatPr defaultRowHeight="12.75" x14ac:dyDescent="0.2"/>
  <cols>
    <col min="14" max="14" width="13.85546875" bestFit="1" customWidth="1"/>
  </cols>
  <sheetData>
    <row r="2" spans="1:16" ht="18.75" x14ac:dyDescent="0.3">
      <c r="B2" s="4" t="s">
        <v>44</v>
      </c>
      <c r="N2" t="s">
        <v>31</v>
      </c>
    </row>
    <row r="4" spans="1:16" ht="15.75" x14ac:dyDescent="0.25">
      <c r="B4" s="9" t="s">
        <v>8</v>
      </c>
      <c r="C4" s="10"/>
      <c r="D4" s="10"/>
      <c r="E4" s="10"/>
      <c r="F4" s="10"/>
      <c r="G4" s="10"/>
      <c r="H4" s="10"/>
      <c r="I4" s="10"/>
      <c r="J4" s="10"/>
      <c r="K4" s="11"/>
      <c r="N4" s="9" t="s">
        <v>9</v>
      </c>
      <c r="O4" s="10"/>
      <c r="P4" s="11"/>
    </row>
    <row r="5" spans="1:16" x14ac:dyDescent="0.2">
      <c r="B5" s="21" t="s">
        <v>46</v>
      </c>
      <c r="C5" s="17"/>
      <c r="D5" s="21" t="s">
        <v>76</v>
      </c>
      <c r="E5" s="17"/>
      <c r="F5" s="21" t="s">
        <v>77</v>
      </c>
      <c r="G5" s="17"/>
      <c r="H5" s="21" t="s">
        <v>70</v>
      </c>
      <c r="I5" s="17"/>
      <c r="J5" s="21" t="s">
        <v>68</v>
      </c>
      <c r="K5" s="17"/>
      <c r="N5" s="7" t="s">
        <v>45</v>
      </c>
      <c r="O5" s="7" t="s">
        <v>11</v>
      </c>
      <c r="P5" s="7" t="s">
        <v>12</v>
      </c>
    </row>
    <row r="6" spans="1:16" x14ac:dyDescent="0.2">
      <c r="N6" s="5">
        <v>0</v>
      </c>
      <c r="O6" s="5">
        <v>1</v>
      </c>
      <c r="P6" s="5">
        <v>1</v>
      </c>
    </row>
    <row r="8" spans="1:16" ht="18.75" x14ac:dyDescent="0.3">
      <c r="A8" s="22" t="s">
        <v>46</v>
      </c>
      <c r="I8" s="22" t="s">
        <v>47</v>
      </c>
    </row>
    <row r="10" spans="1:16" ht="15.75" x14ac:dyDescent="0.25">
      <c r="B10" s="9" t="s">
        <v>13</v>
      </c>
      <c r="C10" s="10"/>
      <c r="D10" s="10"/>
      <c r="E10" s="10"/>
      <c r="F10" s="10"/>
      <c r="G10" s="11"/>
      <c r="J10" s="12" t="s">
        <v>48</v>
      </c>
      <c r="K10" s="13"/>
      <c r="L10" s="13"/>
      <c r="M10" s="14"/>
      <c r="N10" s="5">
        <v>3.7471623132460801</v>
      </c>
    </row>
    <row r="11" spans="1:16" x14ac:dyDescent="0.2">
      <c r="B11" s="12" t="s">
        <v>14</v>
      </c>
      <c r="C11" s="13"/>
      <c r="D11" s="14"/>
      <c r="E11" s="15" t="s">
        <v>15</v>
      </c>
      <c r="F11" s="16"/>
      <c r="G11" s="17"/>
      <c r="J11" s="12" t="s">
        <v>49</v>
      </c>
      <c r="K11" s="13"/>
      <c r="L11" s="13"/>
      <c r="M11" s="14"/>
      <c r="N11" s="5">
        <v>2230.4521873006979</v>
      </c>
    </row>
    <row r="12" spans="1:16" x14ac:dyDescent="0.2">
      <c r="B12" s="12" t="s">
        <v>16</v>
      </c>
      <c r="C12" s="13"/>
      <c r="D12" s="14"/>
      <c r="E12" s="15" t="s">
        <v>50</v>
      </c>
      <c r="F12" s="16"/>
      <c r="G12" s="17"/>
      <c r="J12" s="12" t="s">
        <v>51</v>
      </c>
      <c r="K12" s="13"/>
      <c r="L12" s="13"/>
      <c r="M12" s="14"/>
      <c r="N12" s="5">
        <v>6273935.1155204577</v>
      </c>
    </row>
    <row r="13" spans="1:16" x14ac:dyDescent="0.2">
      <c r="B13" s="12" t="s">
        <v>18</v>
      </c>
      <c r="C13" s="13"/>
      <c r="D13" s="14"/>
      <c r="E13" s="15" t="s">
        <v>52</v>
      </c>
      <c r="F13" s="16"/>
      <c r="G13" s="17"/>
      <c r="J13" s="12" t="s">
        <v>53</v>
      </c>
      <c r="K13" s="13"/>
      <c r="L13" s="13"/>
      <c r="M13" s="14"/>
      <c r="N13" s="5">
        <v>-0.74483504222480057</v>
      </c>
    </row>
    <row r="14" spans="1:16" x14ac:dyDescent="0.2">
      <c r="B14" s="12" t="s">
        <v>54</v>
      </c>
      <c r="C14" s="13"/>
      <c r="D14" s="14"/>
      <c r="E14" s="15" t="s">
        <v>1</v>
      </c>
      <c r="F14" s="16"/>
      <c r="G14" s="17"/>
      <c r="J14" s="12" t="s">
        <v>55</v>
      </c>
      <c r="K14" s="13"/>
      <c r="L14" s="13"/>
      <c r="M14" s="14"/>
      <c r="N14" s="5">
        <v>-1661.3189491085141</v>
      </c>
    </row>
    <row r="15" spans="1:16" x14ac:dyDescent="0.2">
      <c r="B15" s="12" t="s">
        <v>56</v>
      </c>
      <c r="C15" s="13"/>
      <c r="D15" s="14"/>
      <c r="E15" s="18">
        <v>20</v>
      </c>
      <c r="F15" s="19"/>
      <c r="G15" s="20"/>
      <c r="J15" s="12" t="s">
        <v>57</v>
      </c>
      <c r="K15" s="13"/>
      <c r="L15" s="13"/>
      <c r="M15" s="14"/>
      <c r="N15" s="5">
        <v>-83.0659474554257</v>
      </c>
    </row>
    <row r="16" spans="1:16" x14ac:dyDescent="0.2">
      <c r="B16" s="12" t="s">
        <v>58</v>
      </c>
      <c r="C16" s="13"/>
      <c r="D16" s="14"/>
      <c r="E16" s="18">
        <v>4</v>
      </c>
      <c r="F16" s="19"/>
      <c r="G16" s="20"/>
    </row>
    <row r="17" spans="1:21" ht="18.75" x14ac:dyDescent="0.3">
      <c r="I17" s="22" t="s">
        <v>59</v>
      </c>
    </row>
    <row r="19" spans="1:21" ht="15.75" x14ac:dyDescent="0.25">
      <c r="B19" s="9" t="s">
        <v>60</v>
      </c>
      <c r="C19" s="10"/>
      <c r="D19" s="10"/>
      <c r="E19" s="10"/>
      <c r="F19" s="10"/>
      <c r="G19" s="11"/>
      <c r="J19" s="12" t="s">
        <v>48</v>
      </c>
      <c r="K19" s="13"/>
      <c r="L19" s="13"/>
      <c r="M19" s="14"/>
      <c r="N19" s="5">
        <v>4.4287847650279319</v>
      </c>
    </row>
    <row r="20" spans="1:21" x14ac:dyDescent="0.2">
      <c r="B20" s="12" t="s">
        <v>61</v>
      </c>
      <c r="C20" s="13"/>
      <c r="D20" s="14"/>
      <c r="E20" s="15" t="s">
        <v>62</v>
      </c>
      <c r="F20" s="16"/>
      <c r="G20" s="17"/>
      <c r="J20" s="12" t="s">
        <v>49</v>
      </c>
      <c r="K20" s="13"/>
      <c r="L20" s="13"/>
      <c r="M20" s="14"/>
      <c r="N20" s="5">
        <v>3794.3935599306969</v>
      </c>
    </row>
    <row r="21" spans="1:21" x14ac:dyDescent="0.2">
      <c r="B21" s="12" t="s">
        <v>63</v>
      </c>
      <c r="C21" s="13"/>
      <c r="D21" s="14"/>
      <c r="E21" s="18">
        <v>0.2</v>
      </c>
      <c r="F21" s="19"/>
      <c r="G21" s="20"/>
      <c r="J21" s="12" t="s">
        <v>51</v>
      </c>
      <c r="K21" s="13"/>
      <c r="L21" s="13"/>
      <c r="M21" s="14"/>
      <c r="N21" s="5">
        <v>22777540.779323161</v>
      </c>
    </row>
    <row r="22" spans="1:21" x14ac:dyDescent="0.2">
      <c r="B22" s="12" t="s">
        <v>64</v>
      </c>
      <c r="C22" s="13"/>
      <c r="D22" s="14"/>
      <c r="E22" s="18">
        <v>0.15</v>
      </c>
      <c r="F22" s="19"/>
      <c r="G22" s="20"/>
      <c r="J22" s="12" t="s">
        <v>53</v>
      </c>
      <c r="K22" s="13"/>
      <c r="L22" s="13"/>
      <c r="M22" s="14"/>
      <c r="N22" s="5">
        <v>3.9747174829098517</v>
      </c>
    </row>
    <row r="23" spans="1:21" x14ac:dyDescent="0.2">
      <c r="B23" s="12" t="s">
        <v>65</v>
      </c>
      <c r="C23" s="13"/>
      <c r="D23" s="14"/>
      <c r="E23" s="18">
        <v>0.05</v>
      </c>
      <c r="F23" s="19"/>
      <c r="G23" s="20"/>
      <c r="J23" s="12" t="s">
        <v>55</v>
      </c>
      <c r="K23" s="13"/>
      <c r="L23" s="13"/>
      <c r="M23" s="14"/>
      <c r="N23" s="5">
        <v>15081.642419697091</v>
      </c>
    </row>
    <row r="24" spans="1:21" x14ac:dyDescent="0.2">
      <c r="B24" s="12" t="s">
        <v>66</v>
      </c>
      <c r="C24" s="13"/>
      <c r="D24" s="14"/>
      <c r="E24" s="18">
        <v>4</v>
      </c>
      <c r="F24" s="19"/>
      <c r="G24" s="20"/>
      <c r="J24" s="12" t="s">
        <v>57</v>
      </c>
      <c r="K24" s="13"/>
      <c r="L24" s="13"/>
      <c r="M24" s="14"/>
      <c r="N24" s="5">
        <v>3770.4106049242728</v>
      </c>
    </row>
    <row r="25" spans="1:21" x14ac:dyDescent="0.2">
      <c r="B25" s="12" t="s">
        <v>67</v>
      </c>
      <c r="C25" s="13"/>
      <c r="D25" s="14"/>
      <c r="E25" s="18">
        <v>5</v>
      </c>
      <c r="F25" s="19"/>
      <c r="G25" s="20"/>
    </row>
    <row r="26" spans="1:21" x14ac:dyDescent="0.2">
      <c r="B26" s="12" t="s">
        <v>68</v>
      </c>
      <c r="C26" s="13"/>
      <c r="D26" s="14"/>
      <c r="E26" s="15" t="s">
        <v>69</v>
      </c>
      <c r="F26" s="16"/>
      <c r="G26" s="17"/>
    </row>
    <row r="27" spans="1:21" x14ac:dyDescent="0.2">
      <c r="B27" s="12" t="s">
        <v>42</v>
      </c>
      <c r="C27" s="13"/>
      <c r="D27" s="14"/>
      <c r="E27" s="18">
        <v>4</v>
      </c>
      <c r="F27" s="19"/>
      <c r="G27" s="20"/>
    </row>
    <row r="29" spans="1:21" ht="18.75" x14ac:dyDescent="0.3">
      <c r="A29" s="22" t="s">
        <v>70</v>
      </c>
      <c r="O29" s="22" t="s">
        <v>68</v>
      </c>
    </row>
    <row r="31" spans="1:21" x14ac:dyDescent="0.2">
      <c r="B31" s="7" t="s">
        <v>0</v>
      </c>
      <c r="C31" s="7" t="s">
        <v>71</v>
      </c>
      <c r="D31" s="7" t="s">
        <v>68</v>
      </c>
      <c r="E31" s="7" t="s">
        <v>72</v>
      </c>
      <c r="P31" s="7" t="s">
        <v>0</v>
      </c>
      <c r="Q31" s="7" t="s">
        <v>71</v>
      </c>
      <c r="R31" s="7" t="s">
        <v>68</v>
      </c>
      <c r="S31" s="7" t="s">
        <v>73</v>
      </c>
      <c r="T31" s="7" t="s">
        <v>74</v>
      </c>
      <c r="U31" s="7" t="s">
        <v>75</v>
      </c>
    </row>
    <row r="32" spans="1:21" x14ac:dyDescent="0.2">
      <c r="B32" s="8">
        <v>1</v>
      </c>
      <c r="C32" s="5">
        <v>50147</v>
      </c>
      <c r="D32" s="5">
        <v>45314.83219130912</v>
      </c>
      <c r="E32" s="5">
        <f>C32 - D32</f>
        <v>4832.1678086908796</v>
      </c>
      <c r="P32" s="8">
        <v>21</v>
      </c>
      <c r="Q32" s="5">
        <v>60800</v>
      </c>
      <c r="R32" s="5">
        <v>60847.965910012848</v>
      </c>
      <c r="S32" s="5">
        <f>Q32 - R32</f>
        <v>-47.965910012848326</v>
      </c>
      <c r="T32" s="5">
        <v>55603.426340583479</v>
      </c>
      <c r="U32" s="5">
        <v>66092.505479442218</v>
      </c>
    </row>
    <row r="33" spans="2:21" x14ac:dyDescent="0.2">
      <c r="B33" s="8">
        <v>2</v>
      </c>
      <c r="C33" s="5">
        <v>49325</v>
      </c>
      <c r="D33" s="5">
        <v>47818.935020015939</v>
      </c>
      <c r="E33" s="5">
        <f>C33 - D33</f>
        <v>1506.0649799840612</v>
      </c>
      <c r="P33" s="8">
        <v>22</v>
      </c>
      <c r="Q33" s="5">
        <v>64900</v>
      </c>
      <c r="R33" s="5">
        <v>62487.872825420476</v>
      </c>
      <c r="S33" s="5">
        <f>Q33 - R33</f>
        <v>2412.1271745795239</v>
      </c>
      <c r="T33" s="5">
        <v>57101.988166667295</v>
      </c>
      <c r="U33" s="5">
        <v>67873.757484173664</v>
      </c>
    </row>
    <row r="34" spans="2:21" x14ac:dyDescent="0.2">
      <c r="B34" s="8">
        <v>3</v>
      </c>
      <c r="C34" s="5">
        <v>57048</v>
      </c>
      <c r="D34" s="5">
        <v>55949.228184011292</v>
      </c>
      <c r="E34" s="5">
        <f>C34 - D34</f>
        <v>1098.7718159887081</v>
      </c>
      <c r="P34" s="8">
        <v>23</v>
      </c>
      <c r="Q34" s="5">
        <v>76997</v>
      </c>
      <c r="R34" s="5">
        <v>72125.259996892593</v>
      </c>
      <c r="S34" s="5">
        <f>Q34 - R34</f>
        <v>4871.7400031074067</v>
      </c>
      <c r="T34" s="5">
        <v>65908.72036514635</v>
      </c>
      <c r="U34" s="5">
        <v>78341.799628638837</v>
      </c>
    </row>
    <row r="35" spans="2:21" x14ac:dyDescent="0.2">
      <c r="B35" s="8">
        <v>4</v>
      </c>
      <c r="C35" s="5">
        <v>76781</v>
      </c>
      <c r="D35" s="5">
        <v>75163.663033873585</v>
      </c>
      <c r="E35" s="5">
        <f>C35 - D35</f>
        <v>1617.3369661264151</v>
      </c>
      <c r="P35" s="8">
        <v>24</v>
      </c>
      <c r="Q35" s="5">
        <v>103337</v>
      </c>
      <c r="R35" s="5">
        <v>95491.258847976991</v>
      </c>
      <c r="S35" s="5">
        <f>Q35 - R35</f>
        <v>7845.7411520230089</v>
      </c>
      <c r="T35" s="5">
        <v>87260.783028873935</v>
      </c>
      <c r="U35" s="5">
        <v>103721.73466708005</v>
      </c>
    </row>
    <row r="36" spans="2:21" x14ac:dyDescent="0.2">
      <c r="B36" s="8">
        <v>5</v>
      </c>
      <c r="C36" s="5">
        <v>48617</v>
      </c>
      <c r="D36" s="5">
        <v>51499.502769370716</v>
      </c>
      <c r="E36" s="5">
        <f>C36 - D36</f>
        <v>-2882.5027693707161</v>
      </c>
    </row>
    <row r="37" spans="2:21" x14ac:dyDescent="0.2">
      <c r="B37" s="8">
        <v>6</v>
      </c>
      <c r="C37" s="5">
        <v>50898</v>
      </c>
      <c r="D37" s="5">
        <v>52382.649526895788</v>
      </c>
      <c r="E37" s="5">
        <f>C37 - D37</f>
        <v>-1484.6495268957879</v>
      </c>
    </row>
    <row r="38" spans="2:21" x14ac:dyDescent="0.2">
      <c r="B38" s="8">
        <v>7</v>
      </c>
      <c r="C38" s="5">
        <v>58517</v>
      </c>
      <c r="D38" s="5">
        <v>60352.750523468727</v>
      </c>
      <c r="E38" s="5">
        <f>C38 - D38</f>
        <v>-1835.7505234687269</v>
      </c>
    </row>
    <row r="39" spans="2:21" x14ac:dyDescent="0.2">
      <c r="B39" s="8">
        <v>8</v>
      </c>
      <c r="C39" s="5">
        <v>77691</v>
      </c>
      <c r="D39" s="5">
        <v>79946.983554126477</v>
      </c>
      <c r="E39" s="5">
        <f>C39 - D39</f>
        <v>-2255.9835541264765</v>
      </c>
    </row>
    <row r="40" spans="2:21" x14ac:dyDescent="0.2">
      <c r="B40" s="8">
        <v>9</v>
      </c>
      <c r="C40" s="5">
        <v>50862</v>
      </c>
      <c r="D40" s="5">
        <v>53783.031555591435</v>
      </c>
      <c r="E40" s="5">
        <f>C40 - D40</f>
        <v>-2921.0315555914349</v>
      </c>
    </row>
    <row r="41" spans="2:21" x14ac:dyDescent="0.2">
      <c r="B41" s="8">
        <v>10</v>
      </c>
      <c r="C41" s="5">
        <v>53028</v>
      </c>
      <c r="D41" s="5">
        <v>54509.192887592697</v>
      </c>
      <c r="E41" s="5">
        <f>C41 - D41</f>
        <v>-1481.1928875926969</v>
      </c>
    </row>
    <row r="42" spans="2:21" x14ac:dyDescent="0.2">
      <c r="B42" s="8">
        <v>11</v>
      </c>
      <c r="C42" s="5">
        <v>58849</v>
      </c>
      <c r="D42" s="5">
        <v>62506.62783852173</v>
      </c>
      <c r="E42" s="5">
        <f>C42 - D42</f>
        <v>-3657.6278385217302</v>
      </c>
    </row>
    <row r="43" spans="2:21" x14ac:dyDescent="0.2">
      <c r="B43" s="8">
        <v>12</v>
      </c>
      <c r="C43" s="5">
        <v>79660</v>
      </c>
      <c r="D43" s="5">
        <v>81886.063148154251</v>
      </c>
      <c r="E43" s="5">
        <f>C43 - D43</f>
        <v>-2226.0631481542514</v>
      </c>
    </row>
    <row r="44" spans="2:21" x14ac:dyDescent="0.2">
      <c r="B44" s="8">
        <v>13</v>
      </c>
      <c r="C44" s="5">
        <v>51640</v>
      </c>
      <c r="D44" s="5">
        <v>54746.124541402409</v>
      </c>
      <c r="E44" s="5">
        <f>C44 - D44</f>
        <v>-3106.1245414024088</v>
      </c>
    </row>
    <row r="45" spans="2:21" x14ac:dyDescent="0.2">
      <c r="B45" s="8">
        <v>14</v>
      </c>
      <c r="C45" s="5">
        <v>54119</v>
      </c>
      <c r="D45" s="5">
        <v>55223.458369726024</v>
      </c>
      <c r="E45" s="5">
        <f>C45 - D45</f>
        <v>-1104.4583697260241</v>
      </c>
    </row>
    <row r="46" spans="2:21" x14ac:dyDescent="0.2">
      <c r="B46" s="8">
        <v>15</v>
      </c>
      <c r="C46" s="5">
        <v>65681</v>
      </c>
      <c r="D46" s="5">
        <v>63017.373732353699</v>
      </c>
      <c r="E46" s="5">
        <f>C46 - D46</f>
        <v>2663.6262676463011</v>
      </c>
    </row>
    <row r="47" spans="2:21" x14ac:dyDescent="0.2">
      <c r="B47" s="8">
        <v>16</v>
      </c>
      <c r="C47" s="5">
        <v>85175</v>
      </c>
      <c r="D47" s="5">
        <v>84163.601999150749</v>
      </c>
      <c r="E47" s="5">
        <f>C47 - D47</f>
        <v>1011.3980008492508</v>
      </c>
    </row>
    <row r="48" spans="2:21" x14ac:dyDescent="0.2">
      <c r="B48" s="8">
        <v>17</v>
      </c>
      <c r="C48" s="5">
        <v>56405</v>
      </c>
      <c r="D48" s="5">
        <v>56584.796632710983</v>
      </c>
      <c r="E48" s="5">
        <f>C48 - D48</f>
        <v>-179.79663271098252</v>
      </c>
    </row>
    <row r="49" spans="2:5" x14ac:dyDescent="0.2">
      <c r="B49" s="8">
        <v>18</v>
      </c>
      <c r="C49" s="5">
        <v>60031</v>
      </c>
      <c r="D49" s="5">
        <v>57809.4532055655</v>
      </c>
      <c r="E49" s="5">
        <f>C49 - D49</f>
        <v>2221.5467944345</v>
      </c>
    </row>
    <row r="50" spans="2:5" x14ac:dyDescent="0.2">
      <c r="B50" s="8">
        <v>19</v>
      </c>
      <c r="C50" s="5">
        <v>71486</v>
      </c>
      <c r="D50" s="5">
        <v>67046.085590299437</v>
      </c>
      <c r="E50" s="5">
        <f>C50 - D50</f>
        <v>4439.9144097005628</v>
      </c>
    </row>
    <row r="51" spans="2:5" x14ac:dyDescent="0.2">
      <c r="B51" s="8">
        <v>20</v>
      </c>
      <c r="C51" s="5">
        <v>92183</v>
      </c>
      <c r="D51" s="5">
        <v>90099.964644967957</v>
      </c>
      <c r="E51" s="5">
        <f>C51 - D51</f>
        <v>2083.0353550320433</v>
      </c>
    </row>
  </sheetData>
  <mergeCells count="49">
    <mergeCell ref="B4:K4"/>
    <mergeCell ref="N4:P4"/>
    <mergeCell ref="J22:M22"/>
    <mergeCell ref="J23:M23"/>
    <mergeCell ref="J24:M24"/>
    <mergeCell ref="B5:C5"/>
    <mergeCell ref="D5:E5"/>
    <mergeCell ref="F5:G5"/>
    <mergeCell ref="H5:I5"/>
    <mergeCell ref="J5:K5"/>
    <mergeCell ref="E27:G27"/>
    <mergeCell ref="J10:M10"/>
    <mergeCell ref="J11:M11"/>
    <mergeCell ref="J12:M12"/>
    <mergeCell ref="J13:M13"/>
    <mergeCell ref="J14:M14"/>
    <mergeCell ref="J15:M15"/>
    <mergeCell ref="J19:M19"/>
    <mergeCell ref="J20:M20"/>
    <mergeCell ref="J21:M21"/>
    <mergeCell ref="B25:D25"/>
    <mergeCell ref="B26:D26"/>
    <mergeCell ref="B27:D27"/>
    <mergeCell ref="E20:G20"/>
    <mergeCell ref="E21:G21"/>
    <mergeCell ref="E22:G22"/>
    <mergeCell ref="E23:G23"/>
    <mergeCell ref="E24:G24"/>
    <mergeCell ref="E25:G25"/>
    <mergeCell ref="E26:G26"/>
    <mergeCell ref="B19:G19"/>
    <mergeCell ref="B20:D20"/>
    <mergeCell ref="B21:D21"/>
    <mergeCell ref="B22:D22"/>
    <mergeCell ref="B23:D23"/>
    <mergeCell ref="B24:D24"/>
    <mergeCell ref="B16:D16"/>
    <mergeCell ref="E11:G11"/>
    <mergeCell ref="E12:G12"/>
    <mergeCell ref="E13:G13"/>
    <mergeCell ref="E14:G14"/>
    <mergeCell ref="E15:G15"/>
    <mergeCell ref="E16:G16"/>
    <mergeCell ref="B10:G10"/>
    <mergeCell ref="B11:D11"/>
    <mergeCell ref="B12:D12"/>
    <mergeCell ref="B13:D13"/>
    <mergeCell ref="B14:D14"/>
    <mergeCell ref="B15:D15"/>
  </mergeCells>
  <hyperlinks>
    <hyperlink ref="B5" location="'HoltWinterMultOutput'!$A$8:$A$8" display="Inputs"/>
    <hyperlink ref="D5" location="'HoltWinterMultOutput'!$I$8:$I$8" display="Train. Error Measures"/>
    <hyperlink ref="F5" location="'HoltWinterMultOutput'!$I$17:$I$17" display="Valid. Error Measures"/>
    <hyperlink ref="H5" location="'HoltWinterMultOutput'!$A$29:$A$29" display="Fitted Model"/>
    <hyperlink ref="J5" location="'HoltWinterMultOutput'!$O$29:$O$29" display="Forecast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showGridLines="0" workbookViewId="0"/>
  </sheetViews>
  <sheetFormatPr defaultRowHeight="12.75" x14ac:dyDescent="0.2"/>
  <cols>
    <col min="2" max="2" width="14.28515625" bestFit="1" customWidth="1"/>
    <col min="3" max="3" width="12.140625" bestFit="1" customWidth="1"/>
  </cols>
  <sheetData>
    <row r="2" spans="2:14" x14ac:dyDescent="0.2">
      <c r="N2" t="s">
        <v>31</v>
      </c>
    </row>
    <row r="3" spans="2:14" x14ac:dyDescent="0.2">
      <c r="B3" s="6" t="s">
        <v>32</v>
      </c>
      <c r="C3" s="5" t="s">
        <v>33</v>
      </c>
    </row>
    <row r="4" spans="2:14" x14ac:dyDescent="0.2">
      <c r="B4" s="6" t="s">
        <v>34</v>
      </c>
      <c r="C4" s="5" t="s">
        <v>35</v>
      </c>
    </row>
    <row r="5" spans="2:14" x14ac:dyDescent="0.2">
      <c r="B5" s="6" t="s">
        <v>36</v>
      </c>
      <c r="C5" s="5" t="b">
        <v>0</v>
      </c>
    </row>
    <row r="6" spans="2:14" x14ac:dyDescent="0.2">
      <c r="B6" s="6" t="s">
        <v>37</v>
      </c>
      <c r="C6" s="5"/>
    </row>
    <row r="7" spans="2:14" x14ac:dyDescent="0.2">
      <c r="B7" s="6" t="s">
        <v>38</v>
      </c>
      <c r="C7" s="5">
        <v>0.2</v>
      </c>
    </row>
    <row r="8" spans="2:14" x14ac:dyDescent="0.2">
      <c r="B8" s="6" t="s">
        <v>39</v>
      </c>
      <c r="C8" s="5">
        <v>0.15</v>
      </c>
    </row>
    <row r="9" spans="2:14" x14ac:dyDescent="0.2">
      <c r="B9" s="6" t="s">
        <v>40</v>
      </c>
      <c r="C9" s="5">
        <v>0.05</v>
      </c>
    </row>
    <row r="10" spans="2:14" x14ac:dyDescent="0.2">
      <c r="B10" s="6" t="s">
        <v>41</v>
      </c>
      <c r="C10" s="5">
        <v>4</v>
      </c>
    </row>
    <row r="11" spans="2:14" x14ac:dyDescent="0.2">
      <c r="B11" s="6" t="s">
        <v>42</v>
      </c>
      <c r="C11" s="5">
        <v>4</v>
      </c>
    </row>
    <row r="12" spans="2:14" x14ac:dyDescent="0.2">
      <c r="B12" s="6" t="s">
        <v>43</v>
      </c>
      <c r="C12" s="5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F3" sqref="F3"/>
    </sheetView>
  </sheetViews>
  <sheetFormatPr defaultRowHeight="12.75" x14ac:dyDescent="0.2"/>
  <cols>
    <col min="1" max="1" width="7.140625" bestFit="1" customWidth="1"/>
    <col min="2" max="2" width="14.28515625" bestFit="1" customWidth="1"/>
    <col min="3" max="3" width="11.5703125" bestFit="1" customWidth="1"/>
    <col min="4" max="4" width="12" bestFit="1" customWidth="1"/>
    <col min="5" max="5" width="11.7109375" bestFit="1" customWidth="1"/>
    <col min="6" max="6" width="8.42578125" bestFit="1" customWidth="1"/>
  </cols>
  <sheetData>
    <row r="1" spans="1:12" x14ac:dyDescent="0.2">
      <c r="A1" s="2" t="s">
        <v>0</v>
      </c>
      <c r="B1" s="2" t="s">
        <v>169</v>
      </c>
      <c r="C1" s="2" t="s">
        <v>170</v>
      </c>
      <c r="D1" s="2" t="s">
        <v>73</v>
      </c>
      <c r="E1" s="2" t="s">
        <v>171</v>
      </c>
      <c r="F1" s="2" t="s">
        <v>172</v>
      </c>
      <c r="G1" s="3" t="s">
        <v>173</v>
      </c>
    </row>
    <row r="2" spans="1:12" x14ac:dyDescent="0.2">
      <c r="A2">
        <v>21</v>
      </c>
      <c r="B2">
        <v>60847.965909999999</v>
      </c>
      <c r="C2">
        <v>60800</v>
      </c>
      <c r="D2">
        <f>C2-B2</f>
        <v>-47.965909999998985</v>
      </c>
      <c r="E2">
        <f>(C2-B2)/C2</f>
        <v>-7.8891299342103598E-4</v>
      </c>
      <c r="F2">
        <f>(C2-B2/C2)*100</f>
        <v>6079899.9211087003</v>
      </c>
    </row>
    <row r="3" spans="1:12" x14ac:dyDescent="0.2">
      <c r="A3">
        <v>22</v>
      </c>
      <c r="B3">
        <v>62487.87283</v>
      </c>
      <c r="C3">
        <v>64900</v>
      </c>
      <c r="D3">
        <f>C3-B3</f>
        <v>2412.1271699999998</v>
      </c>
      <c r="E3">
        <f>(C3-B3)/C3</f>
        <v>3.7166828505392907E-2</v>
      </c>
      <c r="F3">
        <f>(C3-B3/C3)*100</f>
        <v>6489903.7166828504</v>
      </c>
    </row>
    <row r="5" spans="1:12" x14ac:dyDescent="0.2">
      <c r="A5" s="2" t="s">
        <v>0</v>
      </c>
      <c r="B5" s="2" t="s">
        <v>169</v>
      </c>
      <c r="C5" s="2" t="s">
        <v>170</v>
      </c>
      <c r="D5" s="2" t="s">
        <v>73</v>
      </c>
      <c r="E5" s="2" t="s">
        <v>171</v>
      </c>
      <c r="F5" s="2" t="s">
        <v>172</v>
      </c>
      <c r="G5" s="3" t="s">
        <v>174</v>
      </c>
    </row>
    <row r="6" spans="1:12" x14ac:dyDescent="0.2">
      <c r="A6">
        <v>21</v>
      </c>
      <c r="B6">
        <v>59119.443099999997</v>
      </c>
      <c r="C6">
        <v>60800</v>
      </c>
      <c r="D6">
        <f>C6-B6</f>
        <v>1680.5569000000032</v>
      </c>
      <c r="E6">
        <f>(C6-B6)/C6</f>
        <v>2.7640738486842158E-2</v>
      </c>
      <c r="F6">
        <f t="shared" ref="F4:F7" si="0">(C6-B6/C6)*100</f>
        <v>6079902.7640738487</v>
      </c>
    </row>
    <row r="7" spans="1:12" x14ac:dyDescent="0.2">
      <c r="A7">
        <v>22</v>
      </c>
      <c r="B7">
        <v>63772.855499999998</v>
      </c>
      <c r="C7">
        <v>64900</v>
      </c>
      <c r="D7">
        <f>C7-B7</f>
        <v>1127.1445000000022</v>
      </c>
      <c r="E7">
        <f>(C7-B7)/C7</f>
        <v>1.7367403697996952E-2</v>
      </c>
      <c r="F7">
        <f t="shared" si="0"/>
        <v>6489901.7367403703</v>
      </c>
    </row>
    <row r="11" spans="1:12" x14ac:dyDescent="0.2">
      <c r="B11" s="8"/>
      <c r="C11" s="5"/>
      <c r="D11" s="5"/>
      <c r="E11" s="5"/>
      <c r="F11" s="5"/>
      <c r="G11" s="5"/>
    </row>
    <row r="12" spans="1:12" x14ac:dyDescent="0.2">
      <c r="B12" s="8"/>
      <c r="C12" s="5"/>
      <c r="D12" s="5"/>
      <c r="E12" s="5"/>
      <c r="F12" s="5"/>
      <c r="G12" s="5"/>
    </row>
    <row r="14" spans="1:12" x14ac:dyDescent="0.2">
      <c r="C14" s="25" t="s">
        <v>106</v>
      </c>
      <c r="D14" s="25" t="s">
        <v>107</v>
      </c>
      <c r="E14" s="27" t="s">
        <v>108</v>
      </c>
      <c r="F14" s="29" t="s">
        <v>109</v>
      </c>
      <c r="G14" s="30"/>
      <c r="H14" s="29" t="s">
        <v>110</v>
      </c>
      <c r="I14" s="30"/>
      <c r="K14" s="27" t="s">
        <v>0</v>
      </c>
      <c r="L14" s="27" t="s">
        <v>1</v>
      </c>
    </row>
    <row r="15" spans="1:12" x14ac:dyDescent="0.2">
      <c r="C15" s="26"/>
      <c r="D15" s="26"/>
      <c r="E15" s="28"/>
      <c r="F15" s="24" t="s">
        <v>111</v>
      </c>
      <c r="G15" s="24" t="s">
        <v>112</v>
      </c>
      <c r="H15" s="24" t="s">
        <v>111</v>
      </c>
      <c r="I15" s="24" t="s">
        <v>112</v>
      </c>
      <c r="K15" s="28"/>
      <c r="L15" s="28"/>
    </row>
    <row r="16" spans="1:12" x14ac:dyDescent="0.2">
      <c r="C16" s="5">
        <v>10.987315135735132</v>
      </c>
      <c r="D16" s="5">
        <v>11.0153450679543</v>
      </c>
      <c r="E16" s="5">
        <v>2.8029932219167719E-2</v>
      </c>
      <c r="F16" s="5">
        <v>10.968910408004737</v>
      </c>
      <c r="G16" s="5">
        <v>11.005719863465528</v>
      </c>
      <c r="H16" s="5">
        <v>10.953316549305853</v>
      </c>
      <c r="I16" s="5">
        <v>11.021313722164411</v>
      </c>
      <c r="K16" s="5">
        <v>21</v>
      </c>
      <c r="L16" s="5">
        <v>60800</v>
      </c>
    </row>
    <row r="17" spans="3:12" x14ac:dyDescent="0.2">
      <c r="C17" s="5">
        <v>11.063082915757358</v>
      </c>
      <c r="D17" s="5">
        <v>11.080602902692201</v>
      </c>
      <c r="E17" s="5">
        <v>1.7519986934843246E-2</v>
      </c>
      <c r="F17" s="5">
        <v>11.047764418540558</v>
      </c>
      <c r="G17" s="5">
        <v>11.078401412974157</v>
      </c>
      <c r="H17" s="5">
        <v>11.030651045115345</v>
      </c>
      <c r="I17" s="5">
        <v>11.09551478639937</v>
      </c>
      <c r="K17" s="5">
        <v>22</v>
      </c>
      <c r="L17" s="5">
        <v>64900</v>
      </c>
    </row>
    <row r="18" spans="3:12" x14ac:dyDescent="0.2">
      <c r="C18" s="8"/>
      <c r="D18" s="5"/>
      <c r="E18" s="5"/>
      <c r="F18" s="5"/>
      <c r="G18" s="5"/>
      <c r="H18" s="5"/>
    </row>
    <row r="21" spans="3:12" x14ac:dyDescent="0.2">
      <c r="C21">
        <f>EXP(C16)</f>
        <v>59119.44309890642</v>
      </c>
      <c r="D21">
        <f>EXP(D16)</f>
        <v>60800.000000002525</v>
      </c>
    </row>
    <row r="22" spans="3:12" x14ac:dyDescent="0.2">
      <c r="C22">
        <f>EXP(C17)</f>
        <v>63772.855458019687</v>
      </c>
      <c r="D22">
        <f>EXP(D17)</f>
        <v>64900.000000001266</v>
      </c>
    </row>
  </sheetData>
  <mergeCells count="7">
    <mergeCell ref="L14:L15"/>
    <mergeCell ref="C14:C15"/>
    <mergeCell ref="D14:D15"/>
    <mergeCell ref="E14:E15"/>
    <mergeCell ref="F14:G14"/>
    <mergeCell ref="H14:I14"/>
    <mergeCell ref="K14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Description</vt:lpstr>
      <vt:lpstr>DepartmentStoreSales</vt:lpstr>
      <vt:lpstr>Data_PartitionTS</vt:lpstr>
      <vt:lpstr>MLR_Output</vt:lpstr>
      <vt:lpstr>MLR_TrainingScore</vt:lpstr>
      <vt:lpstr>MLR_ValidationScore</vt:lpstr>
      <vt:lpstr>MLR_Resi-FitVal</vt:lpstr>
      <vt:lpstr>MLR_Stored</vt:lpstr>
      <vt:lpstr>HoltWinterMultOutput</vt:lpstr>
      <vt:lpstr>HoltWinterMult_Stored</vt:lpstr>
      <vt:lpstr>MAPE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Josh</cp:lastModifiedBy>
  <dcterms:created xsi:type="dcterms:W3CDTF">1996-10-14T23:33:28Z</dcterms:created>
  <dcterms:modified xsi:type="dcterms:W3CDTF">2017-04-27T19:27:12Z</dcterms:modified>
</cp:coreProperties>
</file>