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ab/Library/CloudStorage/Box-Box/Subash Ghimire/File to Wei/Lab meeting/2022-1-31/Phage Binding Assay/"/>
    </mc:Choice>
  </mc:AlternateContent>
  <xr:revisionPtr revIDLastSave="0" documentId="13_ncr:1_{715A4F13-60A8-C744-BD54-8E4F446C7963}" xr6:coauthVersionLast="47" xr6:coauthVersionMax="47" xr10:uidLastSave="{00000000-0000-0000-0000-000000000000}"/>
  <bookViews>
    <workbookView xWindow="0" yWindow="500" windowWidth="51200" windowHeight="28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14" i="1" s="1"/>
  <c r="D13" i="1"/>
  <c r="D12" i="1"/>
  <c r="D11" i="1"/>
  <c r="D16" i="1" s="1"/>
  <c r="C12" i="1"/>
  <c r="C13" i="1"/>
  <c r="C11" i="1"/>
  <c r="E17" i="1"/>
  <c r="E16" i="1"/>
  <c r="C16" i="1"/>
  <c r="D15" i="1"/>
  <c r="E15" i="1"/>
  <c r="C15" i="1"/>
  <c r="D14" i="1"/>
  <c r="C14" i="1"/>
  <c r="E18" i="1" l="1"/>
</calcChain>
</file>

<file path=xl/sharedStrings.xml><?xml version="1.0" encoding="utf-8"?>
<sst xmlns="http://schemas.openxmlformats.org/spreadsheetml/2006/main" count="21" uniqueCount="11">
  <si>
    <t xml:space="preserve">immobilized </t>
  </si>
  <si>
    <t>IgG</t>
  </si>
  <si>
    <t>Anti-Scg3 h2 Fab</t>
  </si>
  <si>
    <t>Phage</t>
  </si>
  <si>
    <t>PH78 (control)</t>
  </si>
  <si>
    <t>PH394(Scg3)</t>
  </si>
  <si>
    <t>Average</t>
  </si>
  <si>
    <t>SD</t>
  </si>
  <si>
    <t>SEM</t>
  </si>
  <si>
    <t>T.test</t>
  </si>
  <si>
    <t>(Note: multiply the avg (original plate and 10X dilution plate) with 3 since we took 100ul from 300ul original phage solution)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</si>
</sst>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Binding of Phage 394</a:t>
            </a:r>
            <a:r>
              <a:rPr lang="en-US" baseline="0"/>
              <a:t> displaying Scg3 to anti-Scg3 antibody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Sheet1!$C$15:$E$15</c:f>
                <c:numCache>
                  <c:formatCode>General</c:formatCode>
                  <c:ptCount val="3"/>
                  <c:pt idx="0">
                    <c:v>2412.320874179055</c:v>
                  </c:pt>
                  <c:pt idx="1">
                    <c:v>8007.4295501115712</c:v>
                  </c:pt>
                  <c:pt idx="2">
                    <c:v>919.02067441380234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Sheet1!$C$14:$E$14</c:f>
              <c:numCache>
                <c:formatCode>General</c:formatCode>
                <c:ptCount val="3"/>
                <c:pt idx="0">
                  <c:v>1566</c:v>
                </c:pt>
                <c:pt idx="1">
                  <c:v>7472</c:v>
                </c:pt>
                <c:pt idx="2">
                  <c:v>1477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3-431B-BEE9-8DF206228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132368"/>
        <c:axId val="860132784"/>
      </c:barChart>
      <c:catAx>
        <c:axId val="86013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32784"/>
        <c:crosses val="autoZero"/>
        <c:auto val="1"/>
        <c:lblAlgn val="ctr"/>
        <c:lblOffset val="100"/>
        <c:noMultiLvlLbl val="0"/>
      </c:catAx>
      <c:valAx>
        <c:axId val="86013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13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542925</xdr:colOff>
      <xdr:row>18</xdr:row>
      <xdr:rowOff>41275</xdr:rowOff>
    </xdr:from>
    <xdr:to>
      <xdr:col>16</xdr:col>
      <xdr:colOff>38100</xdr:colOff>
      <xdr:row>33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7ED7F-6803-4702-A644-7F12C8683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8"/>
  <sheetViews>
    <sheetView tabSelected="1" zoomScale="160" zoomScaleNormal="160" workbookViewId="0">
      <selection activeCell="N15" sqref="N15"/>
    </sheetView>
  </sheetViews>
  <sheetFormatPr baseColWidth="10" defaultColWidth="8.83203125" defaultRowHeight="15" x14ac:dyDescent="0.2"/>
  <cols>
    <col min="1" max="1" width="11" bestFit="1" customWidth="1"/>
    <col min="2" max="2" width="12.33203125" bestFit="1" customWidth="1"/>
    <col min="3" max="3" width="12.1640625" bestFit="1" customWidth="1"/>
    <col min="4" max="4" width="12.33203125" bestFit="1" customWidth="1"/>
    <col min="5" max="5" width="12.1640625" bestFit="1" customWidth="1"/>
    <col min="9" max="9" width="10.6640625" customWidth="1"/>
    <col min="11" max="11" width="12" customWidth="1"/>
    <col min="12" max="12" width="12.1640625" customWidth="1"/>
    <col min="13" max="14" width="12.33203125" customWidth="1"/>
    <col min="15" max="15" width="13.6640625" customWidth="1"/>
  </cols>
  <sheetData>
    <row r="1" spans="1:15" x14ac:dyDescent="0.2">
      <c r="A1" t="s">
        <v>0</v>
      </c>
      <c r="B1" s="1" t="s">
        <v>1</v>
      </c>
      <c r="C1" s="1"/>
      <c r="D1" s="1" t="s">
        <v>2</v>
      </c>
      <c r="E1" s="1"/>
    </row>
    <row r="2" spans="1:15" x14ac:dyDescent="0.2">
      <c r="A2" t="s">
        <v>3</v>
      </c>
      <c r="B2" t="s">
        <v>4</v>
      </c>
      <c r="C2" t="s">
        <v>5</v>
      </c>
      <c r="D2" t="s">
        <v>4</v>
      </c>
      <c r="E2" t="s">
        <v>5</v>
      </c>
      <c r="L2" s="1"/>
      <c r="M2" s="1"/>
      <c r="N2" s="1"/>
      <c r="O2" s="1"/>
    </row>
    <row r="3" spans="1:15" x14ac:dyDescent="0.2">
      <c r="A3">
        <v>1</v>
      </c>
      <c r="C3">
        <v>1448</v>
      </c>
      <c r="D3">
        <v>1008</v>
      </c>
      <c r="E3">
        <v>145</v>
      </c>
    </row>
    <row r="4" spans="1:15" x14ac:dyDescent="0.2">
      <c r="A4">
        <v>2</v>
      </c>
      <c r="C4">
        <v>118</v>
      </c>
      <c r="D4">
        <v>5572</v>
      </c>
      <c r="E4">
        <v>724</v>
      </c>
    </row>
    <row r="5" spans="1:15" x14ac:dyDescent="0.2">
      <c r="A5">
        <v>3</v>
      </c>
      <c r="D5">
        <v>892</v>
      </c>
      <c r="E5">
        <v>608</v>
      </c>
    </row>
    <row r="8" spans="1:15" x14ac:dyDescent="0.2">
      <c r="H8" t="s">
        <v>10</v>
      </c>
    </row>
    <row r="9" spans="1:15" x14ac:dyDescent="0.2">
      <c r="A9" t="s">
        <v>0</v>
      </c>
      <c r="B9" s="1" t="s">
        <v>1</v>
      </c>
      <c r="C9" s="1"/>
      <c r="D9" s="1" t="s">
        <v>2</v>
      </c>
      <c r="E9" s="1"/>
    </row>
    <row r="10" spans="1:15" x14ac:dyDescent="0.2">
      <c r="A10" t="s">
        <v>3</v>
      </c>
      <c r="B10" t="s">
        <v>4</v>
      </c>
      <c r="C10" t="s">
        <v>5</v>
      </c>
      <c r="D10" t="s">
        <v>4</v>
      </c>
      <c r="E10" t="s">
        <v>5</v>
      </c>
    </row>
    <row r="11" spans="1:15" x14ac:dyDescent="0.2">
      <c r="A11">
        <v>1</v>
      </c>
      <c r="C11">
        <f>C3*3</f>
        <v>4344</v>
      </c>
      <c r="D11">
        <f>D3*3</f>
        <v>3024</v>
      </c>
      <c r="E11">
        <f>E3*3</f>
        <v>435</v>
      </c>
    </row>
    <row r="12" spans="1:15" x14ac:dyDescent="0.2">
      <c r="A12">
        <v>2</v>
      </c>
      <c r="C12">
        <f t="shared" ref="C12:D13" si="0">C4*3</f>
        <v>354</v>
      </c>
      <c r="D12">
        <f t="shared" si="0"/>
        <v>16716</v>
      </c>
      <c r="E12">
        <f t="shared" ref="E12" si="1">E4*3</f>
        <v>2172</v>
      </c>
    </row>
    <row r="13" spans="1:15" x14ac:dyDescent="0.2">
      <c r="A13">
        <v>3</v>
      </c>
      <c r="C13">
        <f t="shared" si="0"/>
        <v>0</v>
      </c>
      <c r="D13">
        <f t="shared" si="0"/>
        <v>2676</v>
      </c>
      <c r="E13">
        <f t="shared" ref="E13" si="2">E5*3</f>
        <v>1824</v>
      </c>
    </row>
    <row r="14" spans="1:15" x14ac:dyDescent="0.2">
      <c r="A14" t="s">
        <v>6</v>
      </c>
      <c r="C14">
        <f>AVERAGE(C11,C12,C13)</f>
        <v>1566</v>
      </c>
      <c r="D14">
        <f t="shared" ref="D14:E14" si="3">AVERAGE(D11,D12,D13)</f>
        <v>7472</v>
      </c>
      <c r="E14">
        <f t="shared" si="3"/>
        <v>1477</v>
      </c>
    </row>
    <row r="15" spans="1:15" x14ac:dyDescent="0.2">
      <c r="A15" t="s">
        <v>7</v>
      </c>
      <c r="C15">
        <f>STDEV(C11,C12,C13)</f>
        <v>2412.320874179055</v>
      </c>
      <c r="D15">
        <f t="shared" ref="D15:E15" si="4">STDEV(D11,D12,D13)</f>
        <v>8007.4295501115712</v>
      </c>
      <c r="E15">
        <f t="shared" si="4"/>
        <v>919.02067441380234</v>
      </c>
    </row>
    <row r="16" spans="1:15" x14ac:dyDescent="0.2">
      <c r="A16" t="s">
        <v>8</v>
      </c>
      <c r="C16">
        <f>_xlfn.STDEV.S(C11:C13)/SQRT(COUNT(C11:C13))</f>
        <v>1392.7541060790309</v>
      </c>
      <c r="D16">
        <f t="shared" ref="D16:E16" si="5">_xlfn.STDEV.S(D11:D13)/SQRT(COUNT(D11:D13))</f>
        <v>4623.0916062738797</v>
      </c>
      <c r="E16">
        <f t="shared" si="5"/>
        <v>530.59683376364023</v>
      </c>
    </row>
    <row r="17" spans="1:5" x14ac:dyDescent="0.2">
      <c r="A17" t="s">
        <v>9</v>
      </c>
      <c r="E17">
        <f>_xlfn.T.TEST(D11:D13,E11:E13,2,2)</f>
        <v>0.26711376985306062</v>
      </c>
    </row>
    <row r="18" spans="1:5" x14ac:dyDescent="0.2">
      <c r="E18">
        <f>_xlfn.T.TEST(C11:C13,E11:E13,2,2)</f>
        <v>0.95524665530898922</v>
      </c>
    </row>
  </sheetData>
  <mergeCells count="6">
    <mergeCell ref="N2:O2"/>
    <mergeCell ref="B1:C1"/>
    <mergeCell ref="D1:E1"/>
    <mergeCell ref="B9:C9"/>
    <mergeCell ref="D9:E9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Islam, Rabiul</dc:creator>
  <cp:keywords/>
  <dc:description/>
  <cp:lastModifiedBy>Ghimire, Subash</cp:lastModifiedBy>
  <cp:revision/>
  <dcterms:created xsi:type="dcterms:W3CDTF">2015-06-05T18:17:20Z</dcterms:created>
  <dcterms:modified xsi:type="dcterms:W3CDTF">2022-01-21T17:14:29Z</dcterms:modified>
  <cp:category/>
  <cp:contentStatus/>
</cp:coreProperties>
</file>