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lunk/Computational Exercises/4305 Exercises and Activities/"/>
    </mc:Choice>
  </mc:AlternateContent>
  <xr:revisionPtr revIDLastSave="0" documentId="13_ncr:1_{AAB70460-E238-F647-8E8B-44F03BB04059}" xr6:coauthVersionLast="47" xr6:coauthVersionMax="47" xr10:uidLastSave="{00000000-0000-0000-0000-000000000000}"/>
  <bookViews>
    <workbookView xWindow="5240" yWindow="460" windowWidth="20180" windowHeight="13120" activeTab="1" xr2:uid="{1FDED150-4C9B-764B-9AE3-4FAA0D843EFE}"/>
  </bookViews>
  <sheets>
    <sheet name="Control Panel" sheetId="2" r:id="rId1"/>
    <sheet name="Einstein 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L9" i="1" s="1"/>
  <c r="D8" i="1"/>
  <c r="L8" i="1" s="1"/>
  <c r="D7" i="1"/>
  <c r="L7" i="1" s="1"/>
  <c r="D6" i="1"/>
  <c r="L6" i="1" s="1"/>
  <c r="D5" i="1"/>
  <c r="L5" i="1" s="1"/>
  <c r="D4" i="1"/>
  <c r="L4" i="1" s="1"/>
  <c r="D3" i="1"/>
  <c r="L3" i="1" s="1"/>
  <c r="L11" i="1"/>
  <c r="L10" i="1"/>
  <c r="A3" i="1"/>
  <c r="B2" i="2"/>
  <c r="A4" i="1" l="1"/>
  <c r="B3" i="1"/>
  <c r="E3" i="1" s="1"/>
  <c r="I3" i="1" l="1"/>
  <c r="M3" i="1"/>
  <c r="A5" i="1"/>
  <c r="B4" i="1"/>
  <c r="E4" i="1" s="1"/>
  <c r="I4" i="1" l="1"/>
  <c r="M4" i="1"/>
  <c r="A6" i="1"/>
  <c r="B5" i="1"/>
  <c r="E5" i="1" s="1"/>
  <c r="I5" i="1" l="1"/>
  <c r="M5" i="1"/>
  <c r="B6" i="1"/>
  <c r="E6" i="1" s="1"/>
  <c r="A7" i="1"/>
  <c r="I6" i="1" l="1"/>
  <c r="M6" i="1"/>
  <c r="A8" i="1"/>
  <c r="B7" i="1"/>
  <c r="E7" i="1" s="1"/>
  <c r="I7" i="1" l="1"/>
  <c r="M7" i="1"/>
  <c r="A9" i="1"/>
  <c r="B8" i="1"/>
  <c r="B9" i="1" l="1"/>
  <c r="E9" i="1" s="1"/>
  <c r="A10" i="1"/>
  <c r="E8" i="1"/>
  <c r="I8" i="1" l="1"/>
  <c r="M8" i="1"/>
  <c r="I9" i="1"/>
  <c r="M9" i="1"/>
  <c r="F6" i="1"/>
  <c r="H6" i="1"/>
  <c r="F4" i="1"/>
  <c r="H4" i="1"/>
  <c r="A11" i="1"/>
  <c r="B10" i="1"/>
  <c r="E10" i="1" s="1"/>
  <c r="F5" i="1"/>
  <c r="H5" i="1"/>
  <c r="F3" i="1"/>
  <c r="H3" i="1"/>
  <c r="F8" i="1"/>
  <c r="H8" i="1"/>
  <c r="F7" i="1"/>
  <c r="H7" i="1"/>
  <c r="F9" i="1"/>
  <c r="H9" i="1"/>
  <c r="J8" i="1" l="1"/>
  <c r="N8" i="1"/>
  <c r="J4" i="1"/>
  <c r="N4" i="1"/>
  <c r="J3" i="1"/>
  <c r="N3" i="1"/>
  <c r="J6" i="1"/>
  <c r="N6" i="1"/>
  <c r="J9" i="1"/>
  <c r="N9" i="1"/>
  <c r="J5" i="1"/>
  <c r="N5" i="1"/>
  <c r="I10" i="1"/>
  <c r="M10" i="1"/>
  <c r="J7" i="1"/>
  <c r="N7" i="1"/>
  <c r="F10" i="1"/>
  <c r="H10" i="1"/>
  <c r="B11" i="1"/>
  <c r="E11" i="1" s="1"/>
  <c r="I11" i="1" l="1"/>
  <c r="M11" i="1"/>
  <c r="J10" i="1"/>
  <c r="N10" i="1"/>
  <c r="F11" i="1"/>
  <c r="H11" i="1"/>
  <c r="J11" i="1" l="1"/>
  <c r="N11" i="1"/>
  <c r="F13" i="1"/>
</calcChain>
</file>

<file path=xl/sharedStrings.xml><?xml version="1.0" encoding="utf-8"?>
<sst xmlns="http://schemas.openxmlformats.org/spreadsheetml/2006/main" count="24" uniqueCount="24">
  <si>
    <t>N_A</t>
  </si>
  <si>
    <t>Fundamental Constants</t>
  </si>
  <si>
    <t>Boltzmann Constant</t>
  </si>
  <si>
    <t>Reduced Planck Constant</t>
  </si>
  <si>
    <t>Avogadro's Number</t>
  </si>
  <si>
    <t>Model Parameters</t>
  </si>
  <si>
    <t>N_B</t>
  </si>
  <si>
    <t>q_total</t>
  </si>
  <si>
    <t>q_A</t>
  </si>
  <si>
    <t>q_B</t>
  </si>
  <si>
    <t>Macrostate</t>
  </si>
  <si>
    <t>Microstate</t>
  </si>
  <si>
    <t>W_A</t>
  </si>
  <si>
    <t>W_B</t>
  </si>
  <si>
    <t>Entropy</t>
  </si>
  <si>
    <t>S_A</t>
  </si>
  <si>
    <t>S_B</t>
  </si>
  <si>
    <t>s_A</t>
  </si>
  <si>
    <t>s_B</t>
  </si>
  <si>
    <t>s_combined</t>
  </si>
  <si>
    <t>S_combined</t>
  </si>
  <si>
    <t>W_combined</t>
  </si>
  <si>
    <t>Natural Entropy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</si>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</sst>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Multiplicity</a:t>
            </a:r>
            <a:r>
              <a:rPr lang="en-US" baseline="0"/>
              <a:t> of macrostates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'Einstein Model'!$F$2</c:f>
              <c:strCache>
                <c:ptCount val="1"/>
                <c:pt idx="0">
                  <c:v>W_combined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'Einstein Model'!$F$3:$F$11</c:f>
              <c:numCache>
                <c:formatCode>General</c:formatCode>
                <c:ptCount val="9"/>
                <c:pt idx="0">
                  <c:v>165</c:v>
                </c:pt>
                <c:pt idx="1">
                  <c:v>480</c:v>
                </c:pt>
                <c:pt idx="2">
                  <c:v>839.99999999999989</c:v>
                </c:pt>
                <c:pt idx="3">
                  <c:v>1120</c:v>
                </c:pt>
                <c:pt idx="4">
                  <c:v>1225</c:v>
                </c:pt>
                <c:pt idx="5">
                  <c:v>1120</c:v>
                </c:pt>
                <c:pt idx="6">
                  <c:v>839.99999999999989</c:v>
                </c:pt>
                <c:pt idx="7">
                  <c:v>480</c:v>
                </c:pt>
                <c:pt idx="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B-A147-878D-491E1C3B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606863"/>
        <c:axId val="1573350975"/>
      </c:barChart>
      <c:catAx>
        <c:axId val="157360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0975"/>
        <c:crosses val="autoZero"/>
        <c:auto val="1"/>
        <c:lblAlgn val="ctr"/>
        <c:lblOffset val="100"/>
        <c:noMultiLvlLbl val="0"/>
      </c:catAx>
      <c:valAx>
        <c:axId val="15733509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  <a:r>
              <a:rPr lang="en-US" baseline="0"/>
              <a:t> of each macrostate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'Einstein Model'!$H$2</c:f>
              <c:strCache>
                <c:ptCount val="1"/>
                <c:pt idx="0">
                  <c:v>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Model'!$H$3:$H$11</c:f>
              <c:numCache>
                <c:formatCode>General</c:formatCode>
                <c:ptCount val="9"/>
                <c:pt idx="0">
                  <c:v>0</c:v>
                </c:pt>
                <c:pt idx="1">
                  <c:v>1.9130862183454491E-23</c:v>
                </c:pt>
                <c:pt idx="2">
                  <c:v>3.1775674283317835E-23</c:v>
                </c:pt>
                <c:pt idx="3">
                  <c:v>4.1341105375045076E-23</c:v>
                </c:pt>
                <c:pt idx="4">
                  <c:v>4.906380324855391E-23</c:v>
                </c:pt>
                <c:pt idx="5">
                  <c:v>5.5549853332145068E-23</c:v>
                </c:pt>
                <c:pt idx="6">
                  <c:v>6.1145271824037733E-23</c:v>
                </c:pt>
                <c:pt idx="7">
                  <c:v>6.6067386050392229E-23</c:v>
                </c:pt>
                <c:pt idx="8">
                  <c:v>7.0462047539828009E-23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7-7B4C-9880-BE858367460B}"/>
            </c:ext>
          </c:extLst>
        </c:ser>
        <c:ser>
          <c:idx val="1"/>
          <c:order val="1"/>
          <c:tx>
            <c:strRef>
              <c:f>'Einstein Model'!$I$2</c:f>
              <c:strCache>
                <c:ptCount val="1"/>
                <c:pt idx="0">
                  <c:v>S_B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Model'!$I$3:$I$11</c:f>
              <c:numCache>
                <c:formatCode>General</c:formatCode>
                <c:ptCount val="9"/>
                <c:pt idx="0">
                  <c:v>7.0462047539828009E-23</c:v>
                </c:pt>
                <c:pt idx="1">
                  <c:v>6.6067386050392229E-23</c:v>
                </c:pt>
                <c:pt idx="2">
                  <c:v>6.1145271824037733E-23</c:v>
                </c:pt>
                <c:pt idx="3">
                  <c:v>5.5549853332145068E-23</c:v>
                </c:pt>
                <c:pt idx="4">
                  <c:v>4.906380324855391E-23</c:v>
                </c:pt>
                <c:pt idx="5">
                  <c:v>4.1341105375045076E-23</c:v>
                </c:pt>
                <c:pt idx="6">
                  <c:v>3.1775674283317835E-23</c:v>
                </c:pt>
                <c:pt idx="7">
                  <c:v>1.9130862183454491E-23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7-7B4C-9880-BE858367460B}"/>
            </c:ext>
          </c:extLst>
        </c:ser>
        <c:ser>
          <c:idx val="2"/>
          <c:order val="2"/>
          <c:tx>
            <c:strRef>
              <c:f>'Einstein Model'!$J$2</c:f>
              <c:strCache>
                <c:ptCount val="1"/>
                <c:pt idx="0">
                  <c:v>S_combined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Model'!$J$3:$J$11</c:f>
              <c:numCache>
                <c:formatCode>General</c:formatCode>
                <c:ptCount val="9"/>
                <c:pt idx="0">
                  <c:v>7.0462047539828009E-23</c:v>
                </c:pt>
                <c:pt idx="1">
                  <c:v>8.5198248233846723E-23</c:v>
                </c:pt>
                <c:pt idx="2">
                  <c:v>9.2920946107355556E-23</c:v>
                </c:pt>
                <c:pt idx="3">
                  <c:v>9.6890958707190138E-23</c:v>
                </c:pt>
                <c:pt idx="4">
                  <c:v>9.8127606497107819E-23</c:v>
                </c:pt>
                <c:pt idx="5">
                  <c:v>9.6890958707190138E-23</c:v>
                </c:pt>
                <c:pt idx="6">
                  <c:v>9.2920946107355556E-23</c:v>
                </c:pt>
                <c:pt idx="7">
                  <c:v>8.5198248233846723E-23</c:v>
                </c:pt>
                <c:pt idx="8">
                  <c:v>7.0462047539828009E-23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7-7B4C-9880-BE858367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74591"/>
        <c:axId val="1572926623"/>
      </c:scatterChart>
      <c:valAx>
        <c:axId val="15422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26623"/>
        <c:crosses val="autoZero"/>
        <c:crossBetween val="midCat"/>
      </c:valAx>
      <c:valAx>
        <c:axId val="15729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[J/K]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'Einstein Model'!$L$2</c:f>
              <c:strCache>
                <c:ptCount val="1"/>
                <c:pt idx="0">
                  <c:v>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Model'!$L$3:$L$11</c:f>
              <c:numCache>
                <c:formatCode>General</c:formatCode>
                <c:ptCount val="9"/>
                <c:pt idx="0">
                  <c:v>0</c:v>
                </c:pt>
                <c:pt idx="1">
                  <c:v>1.3862943611198906</c:v>
                </c:pt>
                <c:pt idx="2">
                  <c:v>2.3025850929940459</c:v>
                </c:pt>
                <c:pt idx="3">
                  <c:v>2.9957322735539909</c:v>
                </c:pt>
                <c:pt idx="4">
                  <c:v>3.5553480614894135</c:v>
                </c:pt>
                <c:pt idx="5">
                  <c:v>4.0253516907351496</c:v>
                </c:pt>
                <c:pt idx="6">
                  <c:v>4.4308167988433134</c:v>
                </c:pt>
                <c:pt idx="7">
                  <c:v>4.7874917427820458</c:v>
                </c:pt>
                <c:pt idx="8">
                  <c:v>5.1059454739005803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C044-A37E-8ACE322AE082}"/>
            </c:ext>
          </c:extLst>
        </c:ser>
        <c:ser>
          <c:idx val="1"/>
          <c:order val="1"/>
          <c:tx>
            <c:strRef>
              <c:f>'Einstein Model'!$M$2</c:f>
              <c:strCache>
                <c:ptCount val="1"/>
                <c:pt idx="0">
                  <c:v>s_B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Model'!$M$3:$M$11</c:f>
              <c:numCache>
                <c:formatCode>General</c:formatCode>
                <c:ptCount val="9"/>
                <c:pt idx="0">
                  <c:v>5.1059454739005803</c:v>
                </c:pt>
                <c:pt idx="1">
                  <c:v>4.7874917427820458</c:v>
                </c:pt>
                <c:pt idx="2">
                  <c:v>4.4308167988433134</c:v>
                </c:pt>
                <c:pt idx="3">
                  <c:v>4.0253516907351496</c:v>
                </c:pt>
                <c:pt idx="4">
                  <c:v>3.5553480614894135</c:v>
                </c:pt>
                <c:pt idx="5">
                  <c:v>2.9957322735539909</c:v>
                </c:pt>
                <c:pt idx="6">
                  <c:v>2.3025850929940459</c:v>
                </c:pt>
                <c:pt idx="7">
                  <c:v>1.3862943611198906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0-C044-A37E-8ACE322AE082}"/>
            </c:ext>
          </c:extLst>
        </c:ser>
        <c:ser>
          <c:idx val="2"/>
          <c:order val="2"/>
          <c:tx>
            <c:strRef>
              <c:f>'Einstein Model'!$N$2</c:f>
              <c:strCache>
                <c:ptCount val="1"/>
                <c:pt idx="0">
                  <c:v>s_combined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'Einstein Model'!$A$3:$A$11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'Einstein Model'!$N$3:$N$11</c:f>
              <c:numCache>
                <c:formatCode>General</c:formatCode>
                <c:ptCount val="9"/>
                <c:pt idx="0">
                  <c:v>5.1059454739005803</c:v>
                </c:pt>
                <c:pt idx="1">
                  <c:v>6.1737861039019366</c:v>
                </c:pt>
                <c:pt idx="2">
                  <c:v>6.7334018918373593</c:v>
                </c:pt>
                <c:pt idx="3">
                  <c:v>7.0210839642891401</c:v>
                </c:pt>
                <c:pt idx="4">
                  <c:v>7.110696122978827</c:v>
                </c:pt>
                <c:pt idx="5">
                  <c:v>7.0210839642891401</c:v>
                </c:pt>
                <c:pt idx="6">
                  <c:v>6.7334018918373593</c:v>
                </c:pt>
                <c:pt idx="7">
                  <c:v>6.1737861039019366</c:v>
                </c:pt>
                <c:pt idx="8">
                  <c:v>5.1059454739005803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40-C044-A37E-8ACE322A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14447"/>
        <c:axId val="1558872175"/>
      </c:scatterChart>
      <c:valAx>
        <c:axId val="15564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72175"/>
        <c:crosses val="autoZero"/>
        <c:crossBetween val="midCat"/>
      </c:valAx>
      <c:valAx>
        <c:axId val="15588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1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14</xdr:row>
      <xdr:rowOff>6350</xdr:rowOff>
    </xdr:from>
    <xdr:to>
      <xdr:col>6</xdr:col>
      <xdr:colOff>292100</xdr:colOff>
      <xdr:row>27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2A97C4-FCF0-CE44-BF9C-F32C5B6E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13</xdr:row>
      <xdr:rowOff>158750</xdr:rowOff>
    </xdr:from>
    <xdr:to>
      <xdr:col>11</xdr:col>
      <xdr:colOff>431800</xdr:colOff>
      <xdr:row>27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0E7ADC-49FA-9741-B2B7-B9BCD806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13</xdr:row>
      <xdr:rowOff>88900</xdr:rowOff>
    </xdr:from>
    <xdr:to>
      <xdr:col>17</xdr:col>
      <xdr:colOff>211667</xdr:colOff>
      <xdr:row>27</xdr:row>
      <xdr:rowOff>66322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E87AE2-9606-194F-9085-01F01CFBF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1AD4-1BAB-4547-B1D4-2D77A00CDB05}">
  <dimension ref="A1:B10"/>
  <sheetViews>
    <sheetView workbookViewId="0">
      <selection activeCell="D12" sqref="D12"/>
    </sheetView>
  </sheetViews>
  <sheetFormatPr baseColWidth="10" defaultRowHeight="16" x14ac:dyDescent="0.2"/>
  <sheetData>
    <row r="1" spans="1:2" x14ac:dyDescent="0.2">
      <c r="A1" s="1" t="s">
        <v>1</v>
      </c>
    </row>
    <row r="2" spans="1:2" x14ac:dyDescent="0.2">
      <c r="A2" t="s">
        <v>2</v>
      </c>
      <c r="B2">
        <f>1.38*10^(-23)</f>
        <v>1.3800000000000001E-23</v>
      </c>
    </row>
    <row r="3" spans="1:2" x14ac:dyDescent="0.2">
      <c r="A3" t="s">
        <v>3</v>
      </c>
      <c r="B3" s="2">
        <v>1.05E-34</v>
      </c>
    </row>
    <row r="4" spans="1:2" x14ac:dyDescent="0.2">
      <c r="A4" t="s">
        <v>4</v>
      </c>
      <c r="B4" s="2">
        <v>6.02E+23</v>
      </c>
    </row>
    <row r="7" spans="1:2" x14ac:dyDescent="0.2">
      <c r="A7" s="1" t="s">
        <v>5</v>
      </c>
    </row>
    <row r="8" spans="1:2" x14ac:dyDescent="0.2">
      <c r="A8" t="s">
        <v>0</v>
      </c>
      <c r="B8">
        <v>4</v>
      </c>
    </row>
    <row r="9" spans="1:2" x14ac:dyDescent="0.2">
      <c r="A9" t="s">
        <v>6</v>
      </c>
      <c r="B9">
        <v>4</v>
      </c>
    </row>
    <row r="10" spans="1:2" x14ac:dyDescent="0.2">
      <c r="A10" t="s">
        <v>7</v>
      </c>
      <c r="B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8ECA-1AED-764A-9A20-D77F96F12A0A}">
  <dimension ref="A1:N13"/>
  <sheetViews>
    <sheetView tabSelected="1" topLeftCell="F1" zoomScale="90" workbookViewId="0">
      <selection activeCell="R8" sqref="R8"/>
    </sheetView>
  </sheetViews>
  <sheetFormatPr baseColWidth="10" defaultRowHeight="16" x14ac:dyDescent="0.2"/>
  <cols>
    <col min="1" max="2" width="11.1640625" bestFit="1" customWidth="1"/>
    <col min="4" max="6" width="11.1640625" bestFit="1" customWidth="1"/>
    <col min="8" max="9" width="13" bestFit="1" customWidth="1"/>
    <col min="10" max="11" width="12.1640625" bestFit="1" customWidth="1"/>
  </cols>
  <sheetData>
    <row r="1" spans="1:14" x14ac:dyDescent="0.2">
      <c r="A1" s="1" t="s">
        <v>10</v>
      </c>
      <c r="D1" s="1" t="s">
        <v>11</v>
      </c>
      <c r="H1" s="1" t="s">
        <v>14</v>
      </c>
      <c r="L1" s="1" t="s">
        <v>22</v>
      </c>
    </row>
    <row r="2" spans="1:14" x14ac:dyDescent="0.2">
      <c r="A2" t="s">
        <v>8</v>
      </c>
      <c r="B2" t="s">
        <v>9</v>
      </c>
      <c r="D2" t="s">
        <v>12</v>
      </c>
      <c r="E2" t="s">
        <v>13</v>
      </c>
      <c r="F2" t="s">
        <v>21</v>
      </c>
      <c r="H2" t="s">
        <v>15</v>
      </c>
      <c r="I2" t="s">
        <v>16</v>
      </c>
      <c r="J2" t="s">
        <v>20</v>
      </c>
      <c r="L2" t="s">
        <v>17</v>
      </c>
      <c r="M2" t="s">
        <v>18</v>
      </c>
      <c r="N2" t="s">
        <v>19</v>
      </c>
    </row>
    <row r="3" spans="1:14" x14ac:dyDescent="0.2">
      <c r="A3">
        <f>0</f>
        <v>0</v>
      </c>
      <c r="B3">
        <f>'Control Panel'!$B$10-'Einstein Model'!A3</f>
        <v>8</v>
      </c>
      <c r="D3">
        <f>COMBIN(A3+'Control Panel'!$B$8-1,'Einstein Model'!A3)</f>
        <v>1</v>
      </c>
      <c r="E3">
        <f>COMBIN(B3+'Control Panel'!$B$9-1,'Einstein Model'!B3)</f>
        <v>165</v>
      </c>
      <c r="F3">
        <f>D3*E3</f>
        <v>165</v>
      </c>
      <c r="H3">
        <f>'Control Panel'!$B$2*LN('Einstein Model'!D3)</f>
        <v>0</v>
      </c>
      <c r="I3">
        <f>'Control Panel'!$B$2*LN('Einstein Model'!E3)</f>
        <v>7.0462047539828009E-23</v>
      </c>
      <c r="J3">
        <f>'Control Panel'!$B$2*LN('Einstein Model'!F3)</f>
        <v>7.0462047539828009E-23</v>
      </c>
      <c r="L3">
        <f>LN(D3)</f>
        <v>0</v>
      </c>
      <c r="M3">
        <f t="shared" ref="M3:M11" si="0">LN(E3)</f>
        <v>5.1059454739005803</v>
      </c>
      <c r="N3">
        <f t="shared" ref="N3:N11" si="1">LN(F3)</f>
        <v>5.1059454739005803</v>
      </c>
    </row>
    <row r="4" spans="1:14" x14ac:dyDescent="0.2">
      <c r="A4">
        <f>A3+1</f>
        <v>1</v>
      </c>
      <c r="B4">
        <f>'Control Panel'!$B$10-'Einstein Model'!A4</f>
        <v>7</v>
      </c>
      <c r="D4">
        <f>COMBIN(A4+'Control Panel'!$B$8-1,'Einstein Model'!A4)</f>
        <v>4</v>
      </c>
      <c r="E4">
        <f>COMBIN(B4+'Control Panel'!$B$9-1,'Einstein Model'!B4)</f>
        <v>120</v>
      </c>
      <c r="F4">
        <f t="shared" ref="F4:F11" si="2">D4*E4</f>
        <v>480</v>
      </c>
      <c r="H4">
        <f>'Control Panel'!$B$2*LN('Einstein Model'!D4)</f>
        <v>1.9130862183454491E-23</v>
      </c>
      <c r="I4">
        <f>'Control Panel'!$B$2*LN('Einstein Model'!E4)</f>
        <v>6.6067386050392229E-23</v>
      </c>
      <c r="J4">
        <f>'Control Panel'!$B$2*LN('Einstein Model'!F4)</f>
        <v>8.5198248233846723E-23</v>
      </c>
      <c r="L4">
        <f t="shared" ref="L4:L11" si="3">LN(D4)</f>
        <v>1.3862943611198906</v>
      </c>
      <c r="M4">
        <f t="shared" si="0"/>
        <v>4.7874917427820458</v>
      </c>
      <c r="N4">
        <f t="shared" si="1"/>
        <v>6.1737861039019366</v>
      </c>
    </row>
    <row r="5" spans="1:14" x14ac:dyDescent="0.2">
      <c r="A5">
        <f t="shared" ref="A5:A11" si="4">A4+1</f>
        <v>2</v>
      </c>
      <c r="B5">
        <f>'Control Panel'!$B$10-'Einstein Model'!A5</f>
        <v>6</v>
      </c>
      <c r="D5">
        <f>COMBIN(A5+'Control Panel'!$B$8-1,'Einstein Model'!A5)</f>
        <v>10</v>
      </c>
      <c r="E5">
        <f>COMBIN(B5+'Control Panel'!$B$9-1,'Einstein Model'!B5)</f>
        <v>83.999999999999986</v>
      </c>
      <c r="F5">
        <f t="shared" si="2"/>
        <v>839.99999999999989</v>
      </c>
      <c r="H5">
        <f>'Control Panel'!$B$2*LN('Einstein Model'!D5)</f>
        <v>3.1775674283317835E-23</v>
      </c>
      <c r="I5">
        <f>'Control Panel'!$B$2*LN('Einstein Model'!E5)</f>
        <v>6.1145271824037733E-23</v>
      </c>
      <c r="J5">
        <f>'Control Panel'!$B$2*LN('Einstein Model'!F5)</f>
        <v>9.2920946107355556E-23</v>
      </c>
      <c r="L5">
        <f t="shared" si="3"/>
        <v>2.3025850929940459</v>
      </c>
      <c r="M5">
        <f t="shared" si="0"/>
        <v>4.4308167988433134</v>
      </c>
      <c r="N5">
        <f t="shared" si="1"/>
        <v>6.7334018918373593</v>
      </c>
    </row>
    <row r="6" spans="1:14" x14ac:dyDescent="0.2">
      <c r="A6">
        <f t="shared" si="4"/>
        <v>3</v>
      </c>
      <c r="B6">
        <f>'Control Panel'!$B$10-'Einstein Model'!A6</f>
        <v>5</v>
      </c>
      <c r="D6">
        <f>COMBIN(A6+'Control Panel'!$B$8-1,'Einstein Model'!A6)</f>
        <v>20</v>
      </c>
      <c r="E6">
        <f>COMBIN(B6+'Control Panel'!$B$9-1,'Einstein Model'!B6)</f>
        <v>56</v>
      </c>
      <c r="F6">
        <f t="shared" si="2"/>
        <v>1120</v>
      </c>
      <c r="H6">
        <f>'Control Panel'!$B$2*LN('Einstein Model'!D6)</f>
        <v>4.1341105375045076E-23</v>
      </c>
      <c r="I6">
        <f>'Control Panel'!$B$2*LN('Einstein Model'!E6)</f>
        <v>5.5549853332145068E-23</v>
      </c>
      <c r="J6">
        <f>'Control Panel'!$B$2*LN('Einstein Model'!F6)</f>
        <v>9.6890958707190138E-23</v>
      </c>
      <c r="L6">
        <f t="shared" si="3"/>
        <v>2.9957322735539909</v>
      </c>
      <c r="M6">
        <f t="shared" si="0"/>
        <v>4.0253516907351496</v>
      </c>
      <c r="N6">
        <f t="shared" si="1"/>
        <v>7.0210839642891401</v>
      </c>
    </row>
    <row r="7" spans="1:14" x14ac:dyDescent="0.2">
      <c r="A7">
        <f t="shared" si="4"/>
        <v>4</v>
      </c>
      <c r="B7">
        <f>'Control Panel'!$B$10-'Einstein Model'!A7</f>
        <v>4</v>
      </c>
      <c r="D7">
        <f>COMBIN(A7+'Control Panel'!$B$8-1,'Einstein Model'!A7)</f>
        <v>35</v>
      </c>
      <c r="E7">
        <f>COMBIN(B7+'Control Panel'!$B$9-1,'Einstein Model'!B7)</f>
        <v>35</v>
      </c>
      <c r="F7">
        <f t="shared" si="2"/>
        <v>1225</v>
      </c>
      <c r="H7">
        <f>'Control Panel'!$B$2*LN('Einstein Model'!D7)</f>
        <v>4.906380324855391E-23</v>
      </c>
      <c r="I7">
        <f>'Control Panel'!$B$2*LN('Einstein Model'!E7)</f>
        <v>4.906380324855391E-23</v>
      </c>
      <c r="J7">
        <f>'Control Panel'!$B$2*LN('Einstein Model'!F7)</f>
        <v>9.8127606497107819E-23</v>
      </c>
      <c r="L7">
        <f t="shared" si="3"/>
        <v>3.5553480614894135</v>
      </c>
      <c r="M7">
        <f t="shared" si="0"/>
        <v>3.5553480614894135</v>
      </c>
      <c r="N7">
        <f t="shared" si="1"/>
        <v>7.110696122978827</v>
      </c>
    </row>
    <row r="8" spans="1:14" x14ac:dyDescent="0.2">
      <c r="A8">
        <f t="shared" si="4"/>
        <v>5</v>
      </c>
      <c r="B8">
        <f>'Control Panel'!$B$10-'Einstein Model'!A8</f>
        <v>3</v>
      </c>
      <c r="D8">
        <f>COMBIN(A8+'Control Panel'!$B$8-1,'Einstein Model'!A8)</f>
        <v>56</v>
      </c>
      <c r="E8">
        <f>COMBIN(B8+'Control Panel'!$B$9-1,'Einstein Model'!B8)</f>
        <v>20</v>
      </c>
      <c r="F8">
        <f t="shared" si="2"/>
        <v>1120</v>
      </c>
      <c r="H8">
        <f>'Control Panel'!$B$2*LN('Einstein Model'!D8)</f>
        <v>5.5549853332145068E-23</v>
      </c>
      <c r="I8">
        <f>'Control Panel'!$B$2*LN('Einstein Model'!E8)</f>
        <v>4.1341105375045076E-23</v>
      </c>
      <c r="J8">
        <f>'Control Panel'!$B$2*LN('Einstein Model'!F8)</f>
        <v>9.6890958707190138E-23</v>
      </c>
      <c r="L8">
        <f t="shared" si="3"/>
        <v>4.0253516907351496</v>
      </c>
      <c r="M8">
        <f t="shared" si="0"/>
        <v>2.9957322735539909</v>
      </c>
      <c r="N8">
        <f t="shared" si="1"/>
        <v>7.0210839642891401</v>
      </c>
    </row>
    <row r="9" spans="1:14" x14ac:dyDescent="0.2">
      <c r="A9">
        <f t="shared" si="4"/>
        <v>6</v>
      </c>
      <c r="B9">
        <f>'Control Panel'!$B$10-'Einstein Model'!A9</f>
        <v>2</v>
      </c>
      <c r="D9">
        <f>COMBIN(A9+'Control Panel'!$B$8-1,'Einstein Model'!A9)</f>
        <v>83.999999999999986</v>
      </c>
      <c r="E9">
        <f>COMBIN(B9+'Control Panel'!$B$9-1,'Einstein Model'!B9)</f>
        <v>10</v>
      </c>
      <c r="F9">
        <f t="shared" si="2"/>
        <v>839.99999999999989</v>
      </c>
      <c r="H9">
        <f>'Control Panel'!$B$2*LN('Einstein Model'!D9)</f>
        <v>6.1145271824037733E-23</v>
      </c>
      <c r="I9">
        <f>'Control Panel'!$B$2*LN('Einstein Model'!E9)</f>
        <v>3.1775674283317835E-23</v>
      </c>
      <c r="J9">
        <f>'Control Panel'!$B$2*LN('Einstein Model'!F9)</f>
        <v>9.2920946107355556E-23</v>
      </c>
      <c r="L9">
        <f t="shared" si="3"/>
        <v>4.4308167988433134</v>
      </c>
      <c r="M9">
        <f t="shared" si="0"/>
        <v>2.3025850929940459</v>
      </c>
      <c r="N9">
        <f t="shared" si="1"/>
        <v>6.7334018918373593</v>
      </c>
    </row>
    <row r="10" spans="1:14" x14ac:dyDescent="0.2">
      <c r="A10">
        <f t="shared" si="4"/>
        <v>7</v>
      </c>
      <c r="B10">
        <f>'Control Panel'!$B$10-'Einstein Model'!A10</f>
        <v>1</v>
      </c>
      <c r="D10">
        <f>COMBIN(A10+'Control Panel'!$B$8-1,'Einstein Model'!A10)</f>
        <v>120</v>
      </c>
      <c r="E10">
        <f>COMBIN(B10+'Control Panel'!$B$9-1,'Einstein Model'!B10)</f>
        <v>4</v>
      </c>
      <c r="F10">
        <f t="shared" si="2"/>
        <v>480</v>
      </c>
      <c r="H10">
        <f>'Control Panel'!$B$2*LN('Einstein Model'!D10)</f>
        <v>6.6067386050392229E-23</v>
      </c>
      <c r="I10">
        <f>'Control Panel'!$B$2*LN('Einstein Model'!E10)</f>
        <v>1.9130862183454491E-23</v>
      </c>
      <c r="J10">
        <f>'Control Panel'!$B$2*LN('Einstein Model'!F10)</f>
        <v>8.5198248233846723E-23</v>
      </c>
      <c r="L10">
        <f t="shared" si="3"/>
        <v>4.7874917427820458</v>
      </c>
      <c r="M10">
        <f t="shared" si="0"/>
        <v>1.3862943611198906</v>
      </c>
      <c r="N10">
        <f t="shared" si="1"/>
        <v>6.1737861039019366</v>
      </c>
    </row>
    <row r="11" spans="1:14" x14ac:dyDescent="0.2">
      <c r="A11">
        <f t="shared" si="4"/>
        <v>8</v>
      </c>
      <c r="B11">
        <f>'Control Panel'!$B$10-'Einstein Model'!A11</f>
        <v>0</v>
      </c>
      <c r="D11">
        <f>COMBIN(A11+'Control Panel'!$B$8-1,'Einstein Model'!A11)</f>
        <v>165</v>
      </c>
      <c r="E11">
        <f>COMBIN(B11+'Control Panel'!$B$9-1,'Einstein Model'!B11)</f>
        <v>1</v>
      </c>
      <c r="F11">
        <f t="shared" si="2"/>
        <v>165</v>
      </c>
      <c r="H11">
        <f>'Control Panel'!$B$2*LN('Einstein Model'!D11)</f>
        <v>7.0462047539828009E-23</v>
      </c>
      <c r="I11">
        <f>'Control Panel'!$B$2*LN('Einstein Model'!E11)</f>
        <v>0</v>
      </c>
      <c r="J11">
        <f>'Control Panel'!$B$2*LN('Einstein Model'!F11)</f>
        <v>7.0462047539828009E-23</v>
      </c>
      <c r="L11">
        <f t="shared" si="3"/>
        <v>5.1059454739005803</v>
      </c>
      <c r="M11">
        <f t="shared" si="0"/>
        <v>0</v>
      </c>
      <c r="N11">
        <f t="shared" si="1"/>
        <v>5.1059454739005803</v>
      </c>
    </row>
    <row r="13" spans="1:14" x14ac:dyDescent="0.2">
      <c r="E13" t="s">
        <v>23</v>
      </c>
      <c r="F13">
        <f>SUM(F3:F11)</f>
        <v>6435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Panel</vt:lpstr>
      <vt:lpstr>Einstein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2019-12-25T17:31:40Z</dcterms:created>
  <dcterms:modified xsi:type="dcterms:W3CDTF">2021-06-03T19:40:30Z</dcterms:modified>
</cp:coreProperties>
</file>