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lunk/"/>
    </mc:Choice>
  </mc:AlternateContent>
  <xr:revisionPtr revIDLastSave="0" documentId="13_ncr:1_{81DF3F18-3007-C440-ADD3-2297FC1EBC7A}" xr6:coauthVersionLast="45" xr6:coauthVersionMax="45" xr10:uidLastSave="{00000000-0000-0000-0000-000000000000}"/>
  <bookViews>
    <workbookView xWindow="5880" yWindow="460" windowWidth="18380" windowHeight="14940" firstSheet="1" activeTab="5" xr2:uid="{1FDED150-4C9B-764B-9AE3-4FAA0D843EFE}"/>
  </bookViews>
  <sheets>
    <sheet name="Control Panel" sheetId="2" r:id="rId1"/>
    <sheet name="Empirical Data" sheetId="4" r:id="rId2"/>
    <sheet name="Einstein Model" sheetId="1" r:id="rId3"/>
    <sheet name="Temperature and Equilibrium" sheetId="6" r:id="rId4"/>
    <sheet name="Temperature and Heat Capacity" sheetId="3" r:id="rId5"/>
    <sheet name="Plo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2" i="6" l="1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A3" i="6"/>
  <c r="F86" i="6"/>
  <c r="C3" i="6"/>
  <c r="D3" i="6"/>
  <c r="F3" i="6" s="1"/>
  <c r="A4" i="6"/>
  <c r="C4" i="6"/>
  <c r="D4" i="6"/>
  <c r="F4" i="6" s="1"/>
  <c r="A5" i="6"/>
  <c r="C5" i="6"/>
  <c r="E6" i="6" s="1"/>
  <c r="D5" i="6"/>
  <c r="A6" i="6"/>
  <c r="C6" i="6"/>
  <c r="D6" i="6"/>
  <c r="F6" i="6" s="1"/>
  <c r="A7" i="6"/>
  <c r="C7" i="6"/>
  <c r="E7" i="6" s="1"/>
  <c r="D7" i="6"/>
  <c r="F7" i="6" s="1"/>
  <c r="A8" i="6"/>
  <c r="C8" i="6"/>
  <c r="D8" i="6"/>
  <c r="A9" i="6"/>
  <c r="C9" i="6"/>
  <c r="D9" i="6"/>
  <c r="A10" i="6"/>
  <c r="C10" i="6"/>
  <c r="E10" i="6" s="1"/>
  <c r="D10" i="6"/>
  <c r="F10" i="6" s="1"/>
  <c r="A11" i="6"/>
  <c r="C11" i="6"/>
  <c r="D11" i="6"/>
  <c r="A12" i="6"/>
  <c r="C12" i="6"/>
  <c r="D12" i="6"/>
  <c r="F12" i="6" s="1"/>
  <c r="A13" i="6"/>
  <c r="C13" i="6"/>
  <c r="E13" i="6" s="1"/>
  <c r="D13" i="6"/>
  <c r="A14" i="6"/>
  <c r="C14" i="6"/>
  <c r="D14" i="6"/>
  <c r="A15" i="6"/>
  <c r="C15" i="6"/>
  <c r="E15" i="6" s="1"/>
  <c r="D15" i="6"/>
  <c r="F15" i="6" s="1"/>
  <c r="A16" i="6"/>
  <c r="C16" i="6"/>
  <c r="D16" i="6"/>
  <c r="A17" i="6"/>
  <c r="C17" i="6"/>
  <c r="D17" i="6"/>
  <c r="A18" i="6"/>
  <c r="C18" i="6"/>
  <c r="E18" i="6" s="1"/>
  <c r="D18" i="6"/>
  <c r="F18" i="6" s="1"/>
  <c r="A19" i="6"/>
  <c r="C19" i="6"/>
  <c r="D19" i="6"/>
  <c r="A20" i="6"/>
  <c r="C20" i="6"/>
  <c r="D20" i="6"/>
  <c r="F20" i="6" s="1"/>
  <c r="A21" i="6"/>
  <c r="C21" i="6"/>
  <c r="E22" i="6" s="1"/>
  <c r="D21" i="6"/>
  <c r="A22" i="6"/>
  <c r="C22" i="6"/>
  <c r="D22" i="6"/>
  <c r="F22" i="6" s="1"/>
  <c r="A23" i="6"/>
  <c r="C23" i="6"/>
  <c r="E23" i="6" s="1"/>
  <c r="D23" i="6"/>
  <c r="F23" i="6" s="1"/>
  <c r="A24" i="6"/>
  <c r="C24" i="6"/>
  <c r="D24" i="6"/>
  <c r="A25" i="6"/>
  <c r="C25" i="6"/>
  <c r="D25" i="6"/>
  <c r="A26" i="6"/>
  <c r="C26" i="6"/>
  <c r="E26" i="6" s="1"/>
  <c r="D26" i="6"/>
  <c r="F26" i="6" s="1"/>
  <c r="A27" i="6"/>
  <c r="C27" i="6"/>
  <c r="D27" i="6"/>
  <c r="A28" i="6"/>
  <c r="C28" i="6"/>
  <c r="D28" i="6"/>
  <c r="F28" i="6" s="1"/>
  <c r="A29" i="6"/>
  <c r="C29" i="6"/>
  <c r="E30" i="6" s="1"/>
  <c r="D29" i="6"/>
  <c r="A30" i="6"/>
  <c r="C30" i="6"/>
  <c r="D30" i="6"/>
  <c r="A31" i="6"/>
  <c r="C31" i="6"/>
  <c r="E31" i="6" s="1"/>
  <c r="D31" i="6"/>
  <c r="F31" i="6" s="1"/>
  <c r="A32" i="6"/>
  <c r="C32" i="6"/>
  <c r="D32" i="6"/>
  <c r="A33" i="6"/>
  <c r="C33" i="6"/>
  <c r="D33" i="6"/>
  <c r="A34" i="6"/>
  <c r="C34" i="6"/>
  <c r="E34" i="6" s="1"/>
  <c r="D34" i="6"/>
  <c r="F34" i="6" s="1"/>
  <c r="A35" i="6"/>
  <c r="C35" i="6"/>
  <c r="D35" i="6"/>
  <c r="A36" i="6"/>
  <c r="C36" i="6"/>
  <c r="D36" i="6"/>
  <c r="F36" i="6" s="1"/>
  <c r="A37" i="6"/>
  <c r="C37" i="6"/>
  <c r="E37" i="6" s="1"/>
  <c r="D37" i="6"/>
  <c r="F38" i="6" s="1"/>
  <c r="A38" i="6"/>
  <c r="C38" i="6"/>
  <c r="D38" i="6"/>
  <c r="A39" i="6"/>
  <c r="C39" i="6"/>
  <c r="E39" i="6" s="1"/>
  <c r="D39" i="6"/>
  <c r="F39" i="6" s="1"/>
  <c r="A40" i="6"/>
  <c r="C40" i="6"/>
  <c r="D40" i="6"/>
  <c r="A41" i="6"/>
  <c r="C41" i="6"/>
  <c r="D41" i="6"/>
  <c r="A42" i="6"/>
  <c r="C42" i="6"/>
  <c r="E42" i="6" s="1"/>
  <c r="D42" i="6"/>
  <c r="F42" i="6" s="1"/>
  <c r="A43" i="6"/>
  <c r="C43" i="6"/>
  <c r="D43" i="6"/>
  <c r="A44" i="6"/>
  <c r="C44" i="6"/>
  <c r="D44" i="6"/>
  <c r="F44" i="6" s="1"/>
  <c r="A45" i="6"/>
  <c r="C45" i="6"/>
  <c r="E46" i="6" s="1"/>
  <c r="D45" i="6"/>
  <c r="A46" i="6"/>
  <c r="C46" i="6"/>
  <c r="D46" i="6"/>
  <c r="A47" i="6"/>
  <c r="C47" i="6"/>
  <c r="E47" i="6" s="1"/>
  <c r="D47" i="6"/>
  <c r="F47" i="6" s="1"/>
  <c r="A48" i="6"/>
  <c r="C48" i="6"/>
  <c r="D48" i="6"/>
  <c r="A49" i="6"/>
  <c r="C49" i="6"/>
  <c r="D49" i="6"/>
  <c r="A50" i="6"/>
  <c r="C50" i="6"/>
  <c r="E50" i="6" s="1"/>
  <c r="D50" i="6"/>
  <c r="F50" i="6" s="1"/>
  <c r="A51" i="6"/>
  <c r="C51" i="6"/>
  <c r="D51" i="6"/>
  <c r="A52" i="6"/>
  <c r="C52" i="6"/>
  <c r="D52" i="6"/>
  <c r="F52" i="6" s="1"/>
  <c r="A53" i="6"/>
  <c r="C53" i="6"/>
  <c r="E54" i="6" s="1"/>
  <c r="D53" i="6"/>
  <c r="A54" i="6"/>
  <c r="C54" i="6"/>
  <c r="D54" i="6"/>
  <c r="A55" i="6"/>
  <c r="C55" i="6"/>
  <c r="E55" i="6" s="1"/>
  <c r="D55" i="6"/>
  <c r="F55" i="6" s="1"/>
  <c r="A56" i="6"/>
  <c r="C56" i="6"/>
  <c r="D56" i="6"/>
  <c r="A57" i="6"/>
  <c r="C57" i="6"/>
  <c r="D57" i="6"/>
  <c r="A58" i="6"/>
  <c r="C58" i="6"/>
  <c r="E58" i="6" s="1"/>
  <c r="D58" i="6"/>
  <c r="F58" i="6" s="1"/>
  <c r="A59" i="6"/>
  <c r="C59" i="6"/>
  <c r="D59" i="6"/>
  <c r="A60" i="6"/>
  <c r="C60" i="6"/>
  <c r="D60" i="6"/>
  <c r="F60" i="6" s="1"/>
  <c r="A61" i="6"/>
  <c r="C61" i="6"/>
  <c r="E61" i="6" s="1"/>
  <c r="D61" i="6"/>
  <c r="F62" i="6" s="1"/>
  <c r="A62" i="6"/>
  <c r="C62" i="6"/>
  <c r="D62" i="6"/>
  <c r="A63" i="6"/>
  <c r="C63" i="6"/>
  <c r="E63" i="6" s="1"/>
  <c r="D63" i="6"/>
  <c r="F63" i="6" s="1"/>
  <c r="A64" i="6"/>
  <c r="C64" i="6"/>
  <c r="D64" i="6"/>
  <c r="A65" i="6"/>
  <c r="C65" i="6"/>
  <c r="D65" i="6"/>
  <c r="A66" i="6"/>
  <c r="C66" i="6"/>
  <c r="E66" i="6" s="1"/>
  <c r="D66" i="6"/>
  <c r="F66" i="6" s="1"/>
  <c r="A67" i="6"/>
  <c r="C67" i="6"/>
  <c r="D67" i="6"/>
  <c r="A68" i="6"/>
  <c r="C68" i="6"/>
  <c r="D68" i="6"/>
  <c r="F68" i="6" s="1"/>
  <c r="A69" i="6"/>
  <c r="C69" i="6"/>
  <c r="E69" i="6" s="1"/>
  <c r="D69" i="6"/>
  <c r="A70" i="6"/>
  <c r="C70" i="6"/>
  <c r="D70" i="6"/>
  <c r="A71" i="6"/>
  <c r="C71" i="6"/>
  <c r="E71" i="6" s="1"/>
  <c r="D71" i="6"/>
  <c r="F71" i="6" s="1"/>
  <c r="A72" i="6"/>
  <c r="C72" i="6"/>
  <c r="D72" i="6"/>
  <c r="A73" i="6"/>
  <c r="C73" i="6"/>
  <c r="D73" i="6"/>
  <c r="A74" i="6"/>
  <c r="C74" i="6"/>
  <c r="E74" i="6" s="1"/>
  <c r="D74" i="6"/>
  <c r="F74" i="6" s="1"/>
  <c r="A75" i="6"/>
  <c r="C75" i="6"/>
  <c r="D75" i="6"/>
  <c r="A76" i="6"/>
  <c r="C76" i="6"/>
  <c r="D76" i="6"/>
  <c r="F76" i="6" s="1"/>
  <c r="A77" i="6"/>
  <c r="C77" i="6"/>
  <c r="E78" i="6" s="1"/>
  <c r="D77" i="6"/>
  <c r="F78" i="6" s="1"/>
  <c r="A78" i="6"/>
  <c r="C78" i="6"/>
  <c r="D78" i="6"/>
  <c r="A79" i="6"/>
  <c r="C79" i="6"/>
  <c r="E79" i="6" s="1"/>
  <c r="D79" i="6"/>
  <c r="F79" i="6" s="1"/>
  <c r="A80" i="6"/>
  <c r="C80" i="6"/>
  <c r="D80" i="6"/>
  <c r="A81" i="6"/>
  <c r="C81" i="6"/>
  <c r="D81" i="6"/>
  <c r="A82" i="6"/>
  <c r="C82" i="6"/>
  <c r="E82" i="6" s="1"/>
  <c r="D82" i="6"/>
  <c r="F82" i="6" s="1"/>
  <c r="A83" i="6"/>
  <c r="C83" i="6"/>
  <c r="D83" i="6"/>
  <c r="A84" i="6"/>
  <c r="C84" i="6"/>
  <c r="D84" i="6"/>
  <c r="F84" i="6" s="1"/>
  <c r="A85" i="6"/>
  <c r="C85" i="6"/>
  <c r="E85" i="6" s="1"/>
  <c r="D85" i="6"/>
  <c r="A86" i="6"/>
  <c r="C86" i="6"/>
  <c r="D86" i="6"/>
  <c r="A87" i="6"/>
  <c r="C87" i="6"/>
  <c r="E87" i="6" s="1"/>
  <c r="D87" i="6"/>
  <c r="F87" i="6" s="1"/>
  <c r="A88" i="6"/>
  <c r="C88" i="6"/>
  <c r="D88" i="6"/>
  <c r="A89" i="6"/>
  <c r="C89" i="6"/>
  <c r="D89" i="6"/>
  <c r="A90" i="6"/>
  <c r="C90" i="6"/>
  <c r="E90" i="6" s="1"/>
  <c r="D90" i="6"/>
  <c r="F90" i="6" s="1"/>
  <c r="A91" i="6"/>
  <c r="C91" i="6"/>
  <c r="D91" i="6"/>
  <c r="A92" i="6"/>
  <c r="C92" i="6"/>
  <c r="D92" i="6"/>
  <c r="F92" i="6" s="1"/>
  <c r="A93" i="6"/>
  <c r="C93" i="6"/>
  <c r="E94" i="6" s="1"/>
  <c r="D93" i="6"/>
  <c r="A94" i="6"/>
  <c r="C94" i="6"/>
  <c r="D94" i="6"/>
  <c r="A95" i="6"/>
  <c r="C95" i="6"/>
  <c r="E95" i="6" s="1"/>
  <c r="D95" i="6"/>
  <c r="F95" i="6" s="1"/>
  <c r="A96" i="6"/>
  <c r="C96" i="6"/>
  <c r="D96" i="6"/>
  <c r="A97" i="6"/>
  <c r="C97" i="6"/>
  <c r="D97" i="6"/>
  <c r="A98" i="6"/>
  <c r="C98" i="6"/>
  <c r="E98" i="6" s="1"/>
  <c r="D98" i="6"/>
  <c r="F98" i="6" s="1"/>
  <c r="A99" i="6"/>
  <c r="C99" i="6"/>
  <c r="D99" i="6"/>
  <c r="A100" i="6"/>
  <c r="C100" i="6"/>
  <c r="D100" i="6"/>
  <c r="F100" i="6" s="1"/>
  <c r="A101" i="6"/>
  <c r="C101" i="6"/>
  <c r="E102" i="6" s="1"/>
  <c r="D101" i="6"/>
  <c r="F102" i="6" s="1"/>
  <c r="A102" i="6"/>
  <c r="C102" i="6"/>
  <c r="D102" i="6"/>
  <c r="D2" i="6"/>
  <c r="C2" i="6"/>
  <c r="A2" i="6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  <c r="B3" i="5"/>
  <c r="C3" i="5"/>
  <c r="B4" i="5"/>
  <c r="C4" i="5"/>
  <c r="B5" i="5"/>
  <c r="C5" i="5"/>
  <c r="B6" i="5"/>
  <c r="C6" i="5"/>
  <c r="B7" i="5"/>
  <c r="C7" i="5"/>
  <c r="B8" i="5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C56" i="5"/>
  <c r="B57" i="5"/>
  <c r="C57" i="5"/>
  <c r="B58" i="5"/>
  <c r="C58" i="5"/>
  <c r="B59" i="5"/>
  <c r="C59" i="5"/>
  <c r="B60" i="5"/>
  <c r="C60" i="5"/>
  <c r="B61" i="5"/>
  <c r="C61" i="5"/>
  <c r="B62" i="5"/>
  <c r="C62" i="5"/>
  <c r="B63" i="5"/>
  <c r="C63" i="5"/>
  <c r="B64" i="5"/>
  <c r="C64" i="5"/>
  <c r="B65" i="5"/>
  <c r="C65" i="5"/>
  <c r="B66" i="5"/>
  <c r="C66" i="5"/>
  <c r="B67" i="5"/>
  <c r="C67" i="5"/>
  <c r="B68" i="5"/>
  <c r="C68" i="5"/>
  <c r="B69" i="5"/>
  <c r="C69" i="5"/>
  <c r="B70" i="5"/>
  <c r="C70" i="5"/>
  <c r="B71" i="5"/>
  <c r="C71" i="5"/>
  <c r="B72" i="5"/>
  <c r="C72" i="5"/>
  <c r="B73" i="5"/>
  <c r="C73" i="5"/>
  <c r="B74" i="5"/>
  <c r="C74" i="5"/>
  <c r="B75" i="5"/>
  <c r="C75" i="5"/>
  <c r="B76" i="5"/>
  <c r="C76" i="5"/>
  <c r="B77" i="5"/>
  <c r="C77" i="5"/>
  <c r="B78" i="5"/>
  <c r="C78" i="5"/>
  <c r="B79" i="5"/>
  <c r="C79" i="5"/>
  <c r="B80" i="5"/>
  <c r="C80" i="5"/>
  <c r="B81" i="5"/>
  <c r="C81" i="5"/>
  <c r="B82" i="5"/>
  <c r="C82" i="5"/>
  <c r="B83" i="5"/>
  <c r="C83" i="5"/>
  <c r="B84" i="5"/>
  <c r="C84" i="5"/>
  <c r="B85" i="5"/>
  <c r="C85" i="5"/>
  <c r="B86" i="5"/>
  <c r="C86" i="5"/>
  <c r="B87" i="5"/>
  <c r="C87" i="5"/>
  <c r="B88" i="5"/>
  <c r="C88" i="5"/>
  <c r="B89" i="5"/>
  <c r="C89" i="5"/>
  <c r="B90" i="5"/>
  <c r="C90" i="5"/>
  <c r="B91" i="5"/>
  <c r="C91" i="5"/>
  <c r="B92" i="5"/>
  <c r="C92" i="5"/>
  <c r="B93" i="5"/>
  <c r="C93" i="5"/>
  <c r="B94" i="5"/>
  <c r="C94" i="5"/>
  <c r="B95" i="5"/>
  <c r="C95" i="5"/>
  <c r="B96" i="5"/>
  <c r="C96" i="5"/>
  <c r="B97" i="5"/>
  <c r="C97" i="5"/>
  <c r="B98" i="5"/>
  <c r="C98" i="5"/>
  <c r="B99" i="5"/>
  <c r="C99" i="5"/>
  <c r="B100" i="5"/>
  <c r="C100" i="5"/>
  <c r="B2" i="5"/>
  <c r="C2" i="5"/>
  <c r="H4" i="3"/>
  <c r="G4" i="3"/>
  <c r="C6" i="3"/>
  <c r="F94" i="6" l="1"/>
  <c r="F70" i="6"/>
  <c r="F54" i="6"/>
  <c r="F46" i="6"/>
  <c r="F30" i="6"/>
  <c r="E99" i="6"/>
  <c r="F96" i="6"/>
  <c r="E91" i="6"/>
  <c r="F88" i="6"/>
  <c r="E83" i="6"/>
  <c r="F80" i="6"/>
  <c r="E75" i="6"/>
  <c r="F72" i="6"/>
  <c r="E67" i="6"/>
  <c r="F64" i="6"/>
  <c r="E59" i="6"/>
  <c r="F56" i="6"/>
  <c r="E51" i="6"/>
  <c r="F48" i="6"/>
  <c r="E43" i="6"/>
  <c r="F40" i="6"/>
  <c r="E35" i="6"/>
  <c r="F32" i="6"/>
  <c r="E27" i="6"/>
  <c r="F24" i="6"/>
  <c r="E19" i="6"/>
  <c r="F16" i="6"/>
  <c r="E11" i="6"/>
  <c r="F8" i="6"/>
  <c r="E3" i="6"/>
  <c r="E96" i="6"/>
  <c r="E88" i="6"/>
  <c r="E80" i="6"/>
  <c r="E72" i="6"/>
  <c r="E64" i="6"/>
  <c r="E56" i="6"/>
  <c r="E48" i="6"/>
  <c r="E40" i="6"/>
  <c r="E32" i="6"/>
  <c r="E24" i="6"/>
  <c r="E16" i="6"/>
  <c r="F14" i="6"/>
  <c r="E8" i="6"/>
  <c r="E92" i="6"/>
  <c r="F89" i="6"/>
  <c r="E84" i="6"/>
  <c r="E76" i="6"/>
  <c r="F73" i="6"/>
  <c r="E68" i="6"/>
  <c r="F65" i="6"/>
  <c r="E60" i="6"/>
  <c r="F57" i="6"/>
  <c r="E52" i="6"/>
  <c r="F49" i="6"/>
  <c r="E44" i="6"/>
  <c r="F41" i="6"/>
  <c r="E36" i="6"/>
  <c r="F33" i="6"/>
  <c r="E28" i="6"/>
  <c r="F25" i="6"/>
  <c r="E20" i="6"/>
  <c r="F17" i="6"/>
  <c r="E12" i="6"/>
  <c r="F9" i="6"/>
  <c r="E4" i="6"/>
  <c r="E100" i="6"/>
  <c r="E97" i="6"/>
  <c r="E89" i="6"/>
  <c r="E81" i="6"/>
  <c r="E73" i="6"/>
  <c r="E65" i="6"/>
  <c r="E57" i="6"/>
  <c r="E49" i="6"/>
  <c r="E41" i="6"/>
  <c r="E33" i="6"/>
  <c r="E25" i="6"/>
  <c r="E17" i="6"/>
  <c r="E9" i="6"/>
  <c r="F97" i="6"/>
  <c r="F81" i="6"/>
  <c r="F99" i="6"/>
  <c r="F91" i="6"/>
  <c r="F83" i="6"/>
  <c r="F75" i="6"/>
  <c r="F67" i="6"/>
  <c r="F59" i="6"/>
  <c r="F51" i="6"/>
  <c r="F43" i="6"/>
  <c r="F35" i="6"/>
  <c r="F27" i="6"/>
  <c r="F19" i="6"/>
  <c r="F11" i="6"/>
  <c r="E70" i="6"/>
  <c r="F101" i="6"/>
  <c r="F93" i="6"/>
  <c r="F85" i="6"/>
  <c r="F77" i="6"/>
  <c r="F69" i="6"/>
  <c r="F61" i="6"/>
  <c r="F53" i="6"/>
  <c r="F45" i="6"/>
  <c r="F37" i="6"/>
  <c r="F29" i="6"/>
  <c r="F21" i="6"/>
  <c r="F13" i="6"/>
  <c r="F5" i="6"/>
  <c r="E86" i="6"/>
  <c r="E62" i="6"/>
  <c r="E38" i="6"/>
  <c r="E14" i="6"/>
  <c r="E101" i="6"/>
  <c r="E93" i="6"/>
  <c r="E77" i="6"/>
  <c r="E53" i="6"/>
  <c r="E45" i="6"/>
  <c r="E29" i="6"/>
  <c r="E21" i="6"/>
  <c r="E5" i="6"/>
  <c r="C20" i="2"/>
  <c r="C21" i="2" s="1"/>
  <c r="B20" i="2"/>
  <c r="B21" i="2" s="1"/>
  <c r="A3" i="1"/>
  <c r="D3" i="1" s="1"/>
  <c r="B2" i="2"/>
  <c r="A4" i="1" l="1"/>
  <c r="B3" i="1"/>
  <c r="E3" i="1" s="1"/>
  <c r="I3" i="1" s="1"/>
  <c r="A5" i="1" l="1"/>
  <c r="B4" i="1"/>
  <c r="E4" i="1" s="1"/>
  <c r="I4" i="1" s="1"/>
  <c r="D4" i="1"/>
  <c r="A6" i="1" l="1"/>
  <c r="D5" i="1"/>
  <c r="B5" i="1"/>
  <c r="E5" i="1" s="1"/>
  <c r="I5" i="1" s="1"/>
  <c r="D6" i="1" l="1"/>
  <c r="B6" i="1"/>
  <c r="E6" i="1" s="1"/>
  <c r="I6" i="1" s="1"/>
  <c r="A7" i="1"/>
  <c r="D7" i="1" l="1"/>
  <c r="F7" i="1" s="1"/>
  <c r="J7" i="1" s="1"/>
  <c r="B7" i="1"/>
  <c r="E7" i="1" s="1"/>
  <c r="I7" i="1" s="1"/>
  <c r="A8" i="1"/>
  <c r="H3" i="1"/>
  <c r="A2" i="3" s="1"/>
  <c r="F3" i="1"/>
  <c r="J3" i="1" s="1"/>
  <c r="H4" i="1"/>
  <c r="A3" i="3" s="1"/>
  <c r="F4" i="1"/>
  <c r="J4" i="1" s="1"/>
  <c r="H5" i="1"/>
  <c r="A4" i="3" s="1"/>
  <c r="F5" i="1"/>
  <c r="J5" i="1" s="1"/>
  <c r="F6" i="1"/>
  <c r="J6" i="1" s="1"/>
  <c r="H6" i="1"/>
  <c r="A5" i="3" s="1"/>
  <c r="H7" i="1" l="1"/>
  <c r="A6" i="3" s="1"/>
  <c r="B6" i="3" s="1"/>
  <c r="D8" i="1"/>
  <c r="A9" i="1"/>
  <c r="B8" i="1"/>
  <c r="E8" i="1" s="1"/>
  <c r="I8" i="1" s="1"/>
  <c r="B5" i="3"/>
  <c r="D5" i="3" s="1"/>
  <c r="B3" i="3"/>
  <c r="B4" i="3"/>
  <c r="D6" i="3" l="1"/>
  <c r="F6" i="3"/>
  <c r="H6" i="3" s="1"/>
  <c r="D9" i="1"/>
  <c r="B9" i="1"/>
  <c r="E9" i="1" s="1"/>
  <c r="I9" i="1" s="1"/>
  <c r="A10" i="1"/>
  <c r="H8" i="1"/>
  <c r="A7" i="3" s="1"/>
  <c r="B7" i="3" s="1"/>
  <c r="F8" i="1"/>
  <c r="J8" i="1" s="1"/>
  <c r="C5" i="3"/>
  <c r="D4" i="3"/>
  <c r="C4" i="3"/>
  <c r="C3" i="3"/>
  <c r="D3" i="3"/>
  <c r="E6" i="3" l="1"/>
  <c r="G6" i="3" s="1"/>
  <c r="D7" i="3"/>
  <c r="F7" i="3" s="1"/>
  <c r="H7" i="3" s="1"/>
  <c r="C7" i="3"/>
  <c r="E7" i="3" s="1"/>
  <c r="G7" i="3" s="1"/>
  <c r="D10" i="1"/>
  <c r="B10" i="1"/>
  <c r="E10" i="1" s="1"/>
  <c r="I10" i="1" s="1"/>
  <c r="A11" i="1"/>
  <c r="H9" i="1"/>
  <c r="A8" i="3" s="1"/>
  <c r="B8" i="3" s="1"/>
  <c r="F9" i="1"/>
  <c r="J9" i="1" s="1"/>
  <c r="F5" i="3"/>
  <c r="H5" i="3" s="1"/>
  <c r="F4" i="3"/>
  <c r="E5" i="3"/>
  <c r="G5" i="3" s="1"/>
  <c r="E4" i="3"/>
  <c r="B11" i="1" l="1"/>
  <c r="E11" i="1" s="1"/>
  <c r="I11" i="1" s="1"/>
  <c r="A12" i="1"/>
  <c r="D11" i="1"/>
  <c r="H10" i="1"/>
  <c r="A9" i="3" s="1"/>
  <c r="B9" i="3" s="1"/>
  <c r="F10" i="1"/>
  <c r="J10" i="1" s="1"/>
  <c r="D8" i="3"/>
  <c r="F8" i="3" s="1"/>
  <c r="H8" i="3" s="1"/>
  <c r="C8" i="3"/>
  <c r="E8" i="3" s="1"/>
  <c r="G8" i="3" s="1"/>
  <c r="D9" i="3" l="1"/>
  <c r="F9" i="3" s="1"/>
  <c r="H9" i="3" s="1"/>
  <c r="C9" i="3"/>
  <c r="E9" i="3" s="1"/>
  <c r="G9" i="3" s="1"/>
  <c r="H11" i="1"/>
  <c r="A10" i="3" s="1"/>
  <c r="B10" i="3" s="1"/>
  <c r="F11" i="1"/>
  <c r="J11" i="1" s="1"/>
  <c r="B12" i="1"/>
  <c r="E12" i="1" s="1"/>
  <c r="D12" i="1"/>
  <c r="H12" i="1" s="1"/>
  <c r="A11" i="3" s="1"/>
  <c r="B11" i="3" s="1"/>
  <c r="A13" i="1"/>
  <c r="A14" i="1" l="1"/>
  <c r="D13" i="1"/>
  <c r="H13" i="1" s="1"/>
  <c r="A12" i="3" s="1"/>
  <c r="B12" i="3" s="1"/>
  <c r="B13" i="1"/>
  <c r="E13" i="1" s="1"/>
  <c r="C11" i="3"/>
  <c r="D11" i="3"/>
  <c r="D10" i="3"/>
  <c r="F10" i="3" s="1"/>
  <c r="H10" i="3" s="1"/>
  <c r="C10" i="3"/>
  <c r="E10" i="3" s="1"/>
  <c r="G10" i="3" s="1"/>
  <c r="F12" i="1"/>
  <c r="J12" i="1" s="1"/>
  <c r="I12" i="1"/>
  <c r="F11" i="3" l="1"/>
  <c r="H11" i="3" s="1"/>
  <c r="D12" i="3"/>
  <c r="F12" i="3" s="1"/>
  <c r="H12" i="3" s="1"/>
  <c r="C12" i="3"/>
  <c r="E12" i="3" s="1"/>
  <c r="G12" i="3" s="1"/>
  <c r="E11" i="3"/>
  <c r="G11" i="3" s="1"/>
  <c r="F13" i="1"/>
  <c r="J13" i="1" s="1"/>
  <c r="I13" i="1"/>
  <c r="D14" i="1"/>
  <c r="B14" i="1"/>
  <c r="E14" i="1" s="1"/>
  <c r="I14" i="1" s="1"/>
  <c r="A15" i="1"/>
  <c r="D15" i="1" l="1"/>
  <c r="A16" i="1"/>
  <c r="B15" i="1"/>
  <c r="E15" i="1" s="1"/>
  <c r="I15" i="1" s="1"/>
  <c r="F14" i="1"/>
  <c r="J14" i="1" s="1"/>
  <c r="H14" i="1"/>
  <c r="A13" i="3" s="1"/>
  <c r="B13" i="3" s="1"/>
  <c r="C13" i="3" l="1"/>
  <c r="E13" i="3" s="1"/>
  <c r="G13" i="3" s="1"/>
  <c r="D13" i="3"/>
  <c r="F13" i="3" s="1"/>
  <c r="H13" i="3" s="1"/>
  <c r="D16" i="1"/>
  <c r="A17" i="1"/>
  <c r="B16" i="1"/>
  <c r="E16" i="1" s="1"/>
  <c r="I16" i="1" s="1"/>
  <c r="F15" i="1"/>
  <c r="J15" i="1" s="1"/>
  <c r="H15" i="1"/>
  <c r="A14" i="3" s="1"/>
  <c r="B14" i="3" s="1"/>
  <c r="D14" i="3" l="1"/>
  <c r="F14" i="3" s="1"/>
  <c r="H14" i="3" s="1"/>
  <c r="C14" i="3"/>
  <c r="E14" i="3" s="1"/>
  <c r="G14" i="3" s="1"/>
  <c r="D17" i="1"/>
  <c r="A18" i="1"/>
  <c r="B17" i="1"/>
  <c r="E17" i="1" s="1"/>
  <c r="I17" i="1" s="1"/>
  <c r="F16" i="1"/>
  <c r="J16" i="1" s="1"/>
  <c r="H16" i="1"/>
  <c r="A15" i="3" s="1"/>
  <c r="B15" i="3" s="1"/>
  <c r="D15" i="3" l="1"/>
  <c r="F15" i="3" s="1"/>
  <c r="H15" i="3" s="1"/>
  <c r="C15" i="3"/>
  <c r="E15" i="3" s="1"/>
  <c r="G15" i="3" s="1"/>
  <c r="D18" i="1"/>
  <c r="B18" i="1"/>
  <c r="E18" i="1" s="1"/>
  <c r="I18" i="1" s="1"/>
  <c r="A19" i="1"/>
  <c r="F17" i="1"/>
  <c r="J17" i="1" s="1"/>
  <c r="H17" i="1"/>
  <c r="A16" i="3" s="1"/>
  <c r="B16" i="3" s="1"/>
  <c r="D16" i="3" l="1"/>
  <c r="F16" i="3" s="1"/>
  <c r="H16" i="3" s="1"/>
  <c r="C16" i="3"/>
  <c r="E16" i="3" s="1"/>
  <c r="G16" i="3" s="1"/>
  <c r="D19" i="1"/>
  <c r="A20" i="1"/>
  <c r="B19" i="1"/>
  <c r="E19" i="1" s="1"/>
  <c r="I19" i="1" s="1"/>
  <c r="H18" i="1"/>
  <c r="A17" i="3" s="1"/>
  <c r="B17" i="3" s="1"/>
  <c r="F18" i="1"/>
  <c r="J18" i="1" s="1"/>
  <c r="D20" i="1" l="1"/>
  <c r="H20" i="1" s="1"/>
  <c r="A19" i="3" s="1"/>
  <c r="B20" i="1"/>
  <c r="E20" i="1" s="1"/>
  <c r="A21" i="1"/>
  <c r="C17" i="3"/>
  <c r="E17" i="3" s="1"/>
  <c r="G17" i="3" s="1"/>
  <c r="D17" i="3"/>
  <c r="F17" i="3" s="1"/>
  <c r="H17" i="3" s="1"/>
  <c r="F19" i="1"/>
  <c r="J19" i="1" s="1"/>
  <c r="H19" i="1"/>
  <c r="A18" i="3" s="1"/>
  <c r="B18" i="3" s="1"/>
  <c r="C18" i="3" l="1"/>
  <c r="E18" i="3" s="1"/>
  <c r="G18" i="3" s="1"/>
  <c r="D18" i="3"/>
  <c r="F18" i="3" s="1"/>
  <c r="H18" i="3" s="1"/>
  <c r="F20" i="1"/>
  <c r="J20" i="1" s="1"/>
  <c r="I20" i="1"/>
  <c r="D21" i="1"/>
  <c r="H21" i="1" s="1"/>
  <c r="A20" i="3" s="1"/>
  <c r="B20" i="3" s="1"/>
  <c r="B21" i="1"/>
  <c r="E21" i="1" s="1"/>
  <c r="A22" i="1"/>
  <c r="B19" i="3"/>
  <c r="F21" i="1" l="1"/>
  <c r="J21" i="1" s="1"/>
  <c r="I21" i="1"/>
  <c r="D19" i="3"/>
  <c r="F19" i="3" s="1"/>
  <c r="H19" i="3" s="1"/>
  <c r="C19" i="3"/>
  <c r="E19" i="3" s="1"/>
  <c r="G19" i="3" s="1"/>
  <c r="D22" i="1"/>
  <c r="B22" i="1"/>
  <c r="E22" i="1" s="1"/>
  <c r="I22" i="1" s="1"/>
  <c r="A23" i="1"/>
  <c r="D20" i="3"/>
  <c r="F20" i="3" s="1"/>
  <c r="H20" i="3" s="1"/>
  <c r="C20" i="3"/>
  <c r="D23" i="1" l="1"/>
  <c r="B23" i="1"/>
  <c r="E23" i="1" s="1"/>
  <c r="I23" i="1" s="1"/>
  <c r="A24" i="1"/>
  <c r="F22" i="1"/>
  <c r="J22" i="1" s="1"/>
  <c r="H22" i="1"/>
  <c r="A21" i="3" s="1"/>
  <c r="B21" i="3" s="1"/>
  <c r="E20" i="3"/>
  <c r="G20" i="3" s="1"/>
  <c r="D21" i="3" l="1"/>
  <c r="F21" i="3" s="1"/>
  <c r="H21" i="3" s="1"/>
  <c r="C21" i="3"/>
  <c r="E21" i="3" s="1"/>
  <c r="G21" i="3" s="1"/>
  <c r="D24" i="1"/>
  <c r="B24" i="1"/>
  <c r="E24" i="1" s="1"/>
  <c r="I24" i="1" s="1"/>
  <c r="A25" i="1"/>
  <c r="F23" i="1"/>
  <c r="J23" i="1" s="1"/>
  <c r="H23" i="1"/>
  <c r="A22" i="3" s="1"/>
  <c r="B22" i="3" s="1"/>
  <c r="D22" i="3" l="1"/>
  <c r="F22" i="3" s="1"/>
  <c r="H22" i="3" s="1"/>
  <c r="C22" i="3"/>
  <c r="E22" i="3" s="1"/>
  <c r="G22" i="3" s="1"/>
  <c r="D25" i="1"/>
  <c r="A26" i="1"/>
  <c r="B25" i="1"/>
  <c r="E25" i="1" s="1"/>
  <c r="I25" i="1" s="1"/>
  <c r="H24" i="1"/>
  <c r="A23" i="3" s="1"/>
  <c r="B23" i="3" s="1"/>
  <c r="F24" i="1"/>
  <c r="J24" i="1" s="1"/>
  <c r="D26" i="1" l="1"/>
  <c r="A27" i="1"/>
  <c r="B26" i="1"/>
  <c r="E26" i="1" s="1"/>
  <c r="I26" i="1" s="1"/>
  <c r="D23" i="3"/>
  <c r="F23" i="3" s="1"/>
  <c r="H23" i="3" s="1"/>
  <c r="C23" i="3"/>
  <c r="E23" i="3" s="1"/>
  <c r="G23" i="3" s="1"/>
  <c r="H25" i="1"/>
  <c r="A24" i="3" s="1"/>
  <c r="B24" i="3" s="1"/>
  <c r="F25" i="1"/>
  <c r="J25" i="1" s="1"/>
  <c r="C24" i="3" l="1"/>
  <c r="E24" i="3" s="1"/>
  <c r="G24" i="3" s="1"/>
  <c r="D24" i="3"/>
  <c r="F24" i="3" s="1"/>
  <c r="H24" i="3" s="1"/>
  <c r="D27" i="1"/>
  <c r="B27" i="1"/>
  <c r="E27" i="1" s="1"/>
  <c r="I27" i="1" s="1"/>
  <c r="A28" i="1"/>
  <c r="H26" i="1"/>
  <c r="A25" i="3" s="1"/>
  <c r="B25" i="3" s="1"/>
  <c r="F26" i="1"/>
  <c r="J26" i="1" s="1"/>
  <c r="F27" i="1" l="1"/>
  <c r="J27" i="1" s="1"/>
  <c r="H27" i="1"/>
  <c r="A26" i="3" s="1"/>
  <c r="B26" i="3" s="1"/>
  <c r="C25" i="3"/>
  <c r="E25" i="3" s="1"/>
  <c r="G25" i="3" s="1"/>
  <c r="D25" i="3"/>
  <c r="F25" i="3" s="1"/>
  <c r="H25" i="3" s="1"/>
  <c r="D28" i="1"/>
  <c r="H28" i="1" s="1"/>
  <c r="A27" i="3" s="1"/>
  <c r="B27" i="3" s="1"/>
  <c r="A29" i="1"/>
  <c r="B28" i="1"/>
  <c r="E28" i="1" s="1"/>
  <c r="F28" i="1" l="1"/>
  <c r="J28" i="1" s="1"/>
  <c r="I28" i="1"/>
  <c r="D29" i="1"/>
  <c r="H29" i="1" s="1"/>
  <c r="A28" i="3" s="1"/>
  <c r="B28" i="3" s="1"/>
  <c r="B29" i="1"/>
  <c r="E29" i="1" s="1"/>
  <c r="A30" i="1"/>
  <c r="D26" i="3"/>
  <c r="F26" i="3" s="1"/>
  <c r="H26" i="3" s="1"/>
  <c r="C26" i="3"/>
  <c r="E26" i="3" s="1"/>
  <c r="G26" i="3" s="1"/>
  <c r="D27" i="3"/>
  <c r="F27" i="3" s="1"/>
  <c r="H27" i="3" s="1"/>
  <c r="C27" i="3"/>
  <c r="D30" i="1" l="1"/>
  <c r="B30" i="1"/>
  <c r="E30" i="1" s="1"/>
  <c r="I30" i="1" s="1"/>
  <c r="A31" i="1"/>
  <c r="F29" i="1"/>
  <c r="J29" i="1" s="1"/>
  <c r="I29" i="1"/>
  <c r="D28" i="3"/>
  <c r="F28" i="3" s="1"/>
  <c r="H28" i="3" s="1"/>
  <c r="C28" i="3"/>
  <c r="E28" i="3" s="1"/>
  <c r="G28" i="3" s="1"/>
  <c r="E27" i="3"/>
  <c r="G27" i="3" s="1"/>
  <c r="D31" i="1" l="1"/>
  <c r="A32" i="1"/>
  <c r="B31" i="1"/>
  <c r="E31" i="1" s="1"/>
  <c r="I31" i="1" s="1"/>
  <c r="F30" i="1"/>
  <c r="J30" i="1" s="1"/>
  <c r="H30" i="1"/>
  <c r="A29" i="3" s="1"/>
  <c r="B29" i="3" s="1"/>
  <c r="D32" i="1" l="1"/>
  <c r="B32" i="1"/>
  <c r="E32" i="1" s="1"/>
  <c r="I32" i="1" s="1"/>
  <c r="A33" i="1"/>
  <c r="C29" i="3"/>
  <c r="E29" i="3" s="1"/>
  <c r="G29" i="3" s="1"/>
  <c r="D29" i="3"/>
  <c r="F31" i="1"/>
  <c r="J31" i="1" s="1"/>
  <c r="H31" i="1"/>
  <c r="A30" i="3" s="1"/>
  <c r="B30" i="3" s="1"/>
  <c r="F29" i="3" l="1"/>
  <c r="H29" i="3" s="1"/>
  <c r="D30" i="3"/>
  <c r="F30" i="3" s="1"/>
  <c r="H30" i="3" s="1"/>
  <c r="C30" i="3"/>
  <c r="E30" i="3" s="1"/>
  <c r="G30" i="3" s="1"/>
  <c r="D33" i="1"/>
  <c r="B33" i="1"/>
  <c r="E33" i="1" s="1"/>
  <c r="I33" i="1" s="1"/>
  <c r="A34" i="1"/>
  <c r="F32" i="1"/>
  <c r="J32" i="1" s="1"/>
  <c r="H32" i="1"/>
  <c r="A31" i="3" s="1"/>
  <c r="B31" i="3" s="1"/>
  <c r="D34" i="1" l="1"/>
  <c r="B34" i="1"/>
  <c r="E34" i="1" s="1"/>
  <c r="I34" i="1" s="1"/>
  <c r="A35" i="1"/>
  <c r="H33" i="1"/>
  <c r="A32" i="3" s="1"/>
  <c r="B32" i="3" s="1"/>
  <c r="F33" i="1"/>
  <c r="J33" i="1" s="1"/>
  <c r="D31" i="3"/>
  <c r="F31" i="3" s="1"/>
  <c r="H31" i="3" s="1"/>
  <c r="C31" i="3"/>
  <c r="E31" i="3" s="1"/>
  <c r="G31" i="3" s="1"/>
  <c r="D32" i="3" l="1"/>
  <c r="F32" i="3" s="1"/>
  <c r="H32" i="3" s="1"/>
  <c r="C32" i="3"/>
  <c r="E32" i="3" s="1"/>
  <c r="G32" i="3" s="1"/>
  <c r="D35" i="1"/>
  <c r="B35" i="1"/>
  <c r="E35" i="1" s="1"/>
  <c r="I35" i="1" s="1"/>
  <c r="A36" i="1"/>
  <c r="H34" i="1"/>
  <c r="A33" i="3" s="1"/>
  <c r="B33" i="3" s="1"/>
  <c r="F34" i="1"/>
  <c r="J34" i="1" s="1"/>
  <c r="C33" i="3" l="1"/>
  <c r="E33" i="3" s="1"/>
  <c r="G33" i="3" s="1"/>
  <c r="D33" i="3"/>
  <c r="F33" i="3" s="1"/>
  <c r="H33" i="3" s="1"/>
  <c r="D36" i="1"/>
  <c r="H36" i="1" s="1"/>
  <c r="A35" i="3" s="1"/>
  <c r="A37" i="1"/>
  <c r="B36" i="1"/>
  <c r="E36" i="1" s="1"/>
  <c r="F35" i="1"/>
  <c r="J35" i="1" s="1"/>
  <c r="H35" i="1"/>
  <c r="A34" i="3" s="1"/>
  <c r="B34" i="3" s="1"/>
  <c r="D34" i="3" l="1"/>
  <c r="F34" i="3" s="1"/>
  <c r="H34" i="3" s="1"/>
  <c r="C34" i="3"/>
  <c r="E34" i="3" s="1"/>
  <c r="G34" i="3" s="1"/>
  <c r="D37" i="1"/>
  <c r="H37" i="1" s="1"/>
  <c r="A36" i="3" s="1"/>
  <c r="B36" i="3" s="1"/>
  <c r="A38" i="1"/>
  <c r="B37" i="1"/>
  <c r="E37" i="1" s="1"/>
  <c r="F36" i="1"/>
  <c r="J36" i="1" s="1"/>
  <c r="I36" i="1"/>
  <c r="B35" i="3"/>
  <c r="D35" i="3" l="1"/>
  <c r="F35" i="3" s="1"/>
  <c r="H35" i="3" s="1"/>
  <c r="C35" i="3"/>
  <c r="E35" i="3" s="1"/>
  <c r="G35" i="3" s="1"/>
  <c r="D38" i="1"/>
  <c r="B38" i="1"/>
  <c r="E38" i="1" s="1"/>
  <c r="I38" i="1" s="1"/>
  <c r="A39" i="1"/>
  <c r="F37" i="1"/>
  <c r="J37" i="1" s="1"/>
  <c r="I37" i="1"/>
  <c r="C36" i="3"/>
  <c r="D36" i="3"/>
  <c r="F36" i="3" s="1"/>
  <c r="H36" i="3" s="1"/>
  <c r="E36" i="3" l="1"/>
  <c r="G36" i="3" s="1"/>
  <c r="F38" i="1"/>
  <c r="J38" i="1" s="1"/>
  <c r="H38" i="1"/>
  <c r="A37" i="3" s="1"/>
  <c r="B37" i="3" s="1"/>
  <c r="D39" i="1"/>
  <c r="B39" i="1"/>
  <c r="E39" i="1" s="1"/>
  <c r="I39" i="1" s="1"/>
  <c r="A40" i="1"/>
  <c r="D37" i="3" l="1"/>
  <c r="F37" i="3" s="1"/>
  <c r="H37" i="3" s="1"/>
  <c r="C37" i="3"/>
  <c r="E37" i="3" s="1"/>
  <c r="G37" i="3" s="1"/>
  <c r="D40" i="1"/>
  <c r="B40" i="1"/>
  <c r="E40" i="1" s="1"/>
  <c r="I40" i="1" s="1"/>
  <c r="A41" i="1"/>
  <c r="F39" i="1"/>
  <c r="J39" i="1" s="1"/>
  <c r="H39" i="1"/>
  <c r="A38" i="3" s="1"/>
  <c r="B38" i="3" s="1"/>
  <c r="D38" i="3" l="1"/>
  <c r="F38" i="3" s="1"/>
  <c r="H38" i="3" s="1"/>
  <c r="C38" i="3"/>
  <c r="E38" i="3" s="1"/>
  <c r="G38" i="3" s="1"/>
  <c r="D41" i="1"/>
  <c r="A42" i="1"/>
  <c r="B41" i="1"/>
  <c r="E41" i="1" s="1"/>
  <c r="I41" i="1" s="1"/>
  <c r="F40" i="1"/>
  <c r="J40" i="1" s="1"/>
  <c r="H40" i="1"/>
  <c r="A39" i="3" s="1"/>
  <c r="B39" i="3" s="1"/>
  <c r="C39" i="3" l="1"/>
  <c r="E39" i="3" s="1"/>
  <c r="G39" i="3" s="1"/>
  <c r="D39" i="3"/>
  <c r="F39" i="3" s="1"/>
  <c r="H39" i="3" s="1"/>
  <c r="D42" i="1"/>
  <c r="B42" i="1"/>
  <c r="E42" i="1" s="1"/>
  <c r="I42" i="1" s="1"/>
  <c r="A43" i="1"/>
  <c r="F41" i="1"/>
  <c r="J41" i="1" s="1"/>
  <c r="H41" i="1"/>
  <c r="A40" i="3" s="1"/>
  <c r="B40" i="3" s="1"/>
  <c r="D40" i="3" l="1"/>
  <c r="F40" i="3" s="1"/>
  <c r="H40" i="3" s="1"/>
  <c r="C40" i="3"/>
  <c r="E40" i="3" s="1"/>
  <c r="G40" i="3" s="1"/>
  <c r="F42" i="1"/>
  <c r="J42" i="1" s="1"/>
  <c r="H42" i="1"/>
  <c r="A41" i="3" s="1"/>
  <c r="B41" i="3" s="1"/>
  <c r="D43" i="1"/>
  <c r="B43" i="1"/>
  <c r="E43" i="1" s="1"/>
  <c r="I43" i="1" s="1"/>
  <c r="A44" i="1"/>
  <c r="D44" i="1" l="1"/>
  <c r="H44" i="1" s="1"/>
  <c r="A43" i="3" s="1"/>
  <c r="B44" i="1"/>
  <c r="E44" i="1" s="1"/>
  <c r="A45" i="1"/>
  <c r="F43" i="1"/>
  <c r="J43" i="1" s="1"/>
  <c r="H43" i="1"/>
  <c r="A42" i="3" s="1"/>
  <c r="B42" i="3" s="1"/>
  <c r="D41" i="3"/>
  <c r="F41" i="3" s="1"/>
  <c r="H41" i="3" s="1"/>
  <c r="C41" i="3"/>
  <c r="E41" i="3" s="1"/>
  <c r="G41" i="3" s="1"/>
  <c r="D45" i="1" l="1"/>
  <c r="H45" i="1" s="1"/>
  <c r="A44" i="3" s="1"/>
  <c r="B44" i="3" s="1"/>
  <c r="B45" i="1"/>
  <c r="E45" i="1" s="1"/>
  <c r="A46" i="1"/>
  <c r="D42" i="3"/>
  <c r="F42" i="3" s="1"/>
  <c r="H42" i="3" s="1"/>
  <c r="C42" i="3"/>
  <c r="E42" i="3" s="1"/>
  <c r="G42" i="3" s="1"/>
  <c r="F44" i="1"/>
  <c r="J44" i="1" s="1"/>
  <c r="I44" i="1"/>
  <c r="B43" i="3"/>
  <c r="D46" i="1" l="1"/>
  <c r="B46" i="1"/>
  <c r="E46" i="1" s="1"/>
  <c r="I46" i="1" s="1"/>
  <c r="A47" i="1"/>
  <c r="D43" i="3"/>
  <c r="F43" i="3" s="1"/>
  <c r="H43" i="3" s="1"/>
  <c r="C43" i="3"/>
  <c r="E43" i="3" s="1"/>
  <c r="G43" i="3" s="1"/>
  <c r="F45" i="1"/>
  <c r="J45" i="1" s="1"/>
  <c r="I45" i="1"/>
  <c r="D44" i="3"/>
  <c r="F44" i="3" s="1"/>
  <c r="H44" i="3" s="1"/>
  <c r="C44" i="3"/>
  <c r="D47" i="1" l="1"/>
  <c r="B47" i="1"/>
  <c r="E47" i="1" s="1"/>
  <c r="I47" i="1" s="1"/>
  <c r="A48" i="1"/>
  <c r="E44" i="3"/>
  <c r="G44" i="3" s="1"/>
  <c r="F46" i="1"/>
  <c r="J46" i="1" s="1"/>
  <c r="H46" i="1"/>
  <c r="A45" i="3" s="1"/>
  <c r="B45" i="3" s="1"/>
  <c r="C45" i="3" l="1"/>
  <c r="E45" i="3" s="1"/>
  <c r="G45" i="3" s="1"/>
  <c r="D45" i="3"/>
  <c r="F45" i="3" s="1"/>
  <c r="H45" i="3" s="1"/>
  <c r="D48" i="1"/>
  <c r="B48" i="1"/>
  <c r="E48" i="1" s="1"/>
  <c r="I48" i="1" s="1"/>
  <c r="A49" i="1"/>
  <c r="F47" i="1"/>
  <c r="J47" i="1" s="1"/>
  <c r="H47" i="1"/>
  <c r="A46" i="3" s="1"/>
  <c r="B46" i="3" s="1"/>
  <c r="D46" i="3" l="1"/>
  <c r="F46" i="3" s="1"/>
  <c r="H46" i="3" s="1"/>
  <c r="C46" i="3"/>
  <c r="E46" i="3" s="1"/>
  <c r="G46" i="3" s="1"/>
  <c r="D49" i="1"/>
  <c r="A50" i="1"/>
  <c r="B49" i="1"/>
  <c r="E49" i="1" s="1"/>
  <c r="I49" i="1" s="1"/>
  <c r="F48" i="1"/>
  <c r="J48" i="1" s="1"/>
  <c r="H48" i="1"/>
  <c r="A47" i="3" s="1"/>
  <c r="B47" i="3" s="1"/>
  <c r="D50" i="1" l="1"/>
  <c r="A51" i="1"/>
  <c r="B50" i="1"/>
  <c r="E50" i="1" s="1"/>
  <c r="I50" i="1" s="1"/>
  <c r="C47" i="3"/>
  <c r="E47" i="3" s="1"/>
  <c r="G47" i="3" s="1"/>
  <c r="D47" i="3"/>
  <c r="F47" i="3" s="1"/>
  <c r="H47" i="3" s="1"/>
  <c r="F49" i="1"/>
  <c r="J49" i="1" s="1"/>
  <c r="H49" i="1"/>
  <c r="A48" i="3" s="1"/>
  <c r="B48" i="3" s="1"/>
  <c r="C48" i="3" l="1"/>
  <c r="E48" i="3" s="1"/>
  <c r="G48" i="3" s="1"/>
  <c r="D48" i="3"/>
  <c r="F48" i="3" s="1"/>
  <c r="H48" i="3" s="1"/>
  <c r="D51" i="1"/>
  <c r="B51" i="1"/>
  <c r="E51" i="1" s="1"/>
  <c r="I51" i="1" s="1"/>
  <c r="A52" i="1"/>
  <c r="F50" i="1"/>
  <c r="J50" i="1" s="1"/>
  <c r="H50" i="1"/>
  <c r="A49" i="3" s="1"/>
  <c r="B49" i="3" s="1"/>
  <c r="C49" i="3" l="1"/>
  <c r="E49" i="3" s="1"/>
  <c r="G49" i="3" s="1"/>
  <c r="D49" i="3"/>
  <c r="F49" i="3" s="1"/>
  <c r="H49" i="3" s="1"/>
  <c r="D52" i="1"/>
  <c r="H52" i="1" s="1"/>
  <c r="A51" i="3" s="1"/>
  <c r="A53" i="1"/>
  <c r="B52" i="1"/>
  <c r="E52" i="1" s="1"/>
  <c r="F51" i="1"/>
  <c r="J51" i="1" s="1"/>
  <c r="H51" i="1"/>
  <c r="A50" i="3" s="1"/>
  <c r="B50" i="3" s="1"/>
  <c r="B51" i="3" l="1"/>
  <c r="D51" i="3"/>
  <c r="C51" i="3"/>
  <c r="E51" i="3" s="1"/>
  <c r="G51" i="3" s="1"/>
  <c r="C50" i="3"/>
  <c r="E50" i="3" s="1"/>
  <c r="G50" i="3" s="1"/>
  <c r="D50" i="3"/>
  <c r="F50" i="3" s="1"/>
  <c r="H50" i="3" s="1"/>
  <c r="F52" i="1"/>
  <c r="J52" i="1" s="1"/>
  <c r="I52" i="1"/>
  <c r="D53" i="1"/>
  <c r="H53" i="1" s="1"/>
  <c r="A52" i="3" s="1"/>
  <c r="B52" i="3" s="1"/>
  <c r="B53" i="1"/>
  <c r="E53" i="1" s="1"/>
  <c r="A54" i="1"/>
  <c r="F53" i="1" l="1"/>
  <c r="J53" i="1" s="1"/>
  <c r="I53" i="1"/>
  <c r="D52" i="3"/>
  <c r="F52" i="3" s="1"/>
  <c r="H52" i="3" s="1"/>
  <c r="C52" i="3"/>
  <c r="E52" i="3" s="1"/>
  <c r="G52" i="3" s="1"/>
  <c r="D54" i="1"/>
  <c r="B54" i="1"/>
  <c r="E54" i="1" s="1"/>
  <c r="I54" i="1" s="1"/>
  <c r="A55" i="1"/>
  <c r="F51" i="3"/>
  <c r="H51" i="3" s="1"/>
  <c r="F54" i="1" l="1"/>
  <c r="J54" i="1" s="1"/>
  <c r="H54" i="1"/>
  <c r="A53" i="3" s="1"/>
  <c r="B53" i="3" s="1"/>
  <c r="D55" i="1"/>
  <c r="B55" i="1"/>
  <c r="E55" i="1" s="1"/>
  <c r="I55" i="1" s="1"/>
  <c r="A56" i="1"/>
  <c r="C53" i="3" l="1"/>
  <c r="E53" i="3" s="1"/>
  <c r="G53" i="3" s="1"/>
  <c r="D53" i="3"/>
  <c r="F53" i="3" s="1"/>
  <c r="H53" i="3" s="1"/>
  <c r="D56" i="1"/>
  <c r="B56" i="1"/>
  <c r="E56" i="1" s="1"/>
  <c r="I56" i="1" s="1"/>
  <c r="A57" i="1"/>
  <c r="F55" i="1"/>
  <c r="J55" i="1" s="1"/>
  <c r="H55" i="1"/>
  <c r="A54" i="3" s="1"/>
  <c r="B54" i="3" s="1"/>
  <c r="D57" i="1" l="1"/>
  <c r="A58" i="1"/>
  <c r="B57" i="1"/>
  <c r="E57" i="1" s="1"/>
  <c r="I57" i="1" s="1"/>
  <c r="D54" i="3"/>
  <c r="F54" i="3" s="1"/>
  <c r="H54" i="3" s="1"/>
  <c r="C54" i="3"/>
  <c r="E54" i="3" s="1"/>
  <c r="G54" i="3" s="1"/>
  <c r="H56" i="1"/>
  <c r="A55" i="3" s="1"/>
  <c r="B55" i="3" s="1"/>
  <c r="F56" i="1"/>
  <c r="J56" i="1" s="1"/>
  <c r="D58" i="1" l="1"/>
  <c r="A59" i="1"/>
  <c r="B58" i="1"/>
  <c r="E58" i="1" s="1"/>
  <c r="I58" i="1" s="1"/>
  <c r="D55" i="3"/>
  <c r="F55" i="3" s="1"/>
  <c r="H55" i="3" s="1"/>
  <c r="C55" i="3"/>
  <c r="E55" i="3" s="1"/>
  <c r="G55" i="3" s="1"/>
  <c r="H57" i="1"/>
  <c r="A56" i="3" s="1"/>
  <c r="B56" i="3" s="1"/>
  <c r="F57" i="1"/>
  <c r="J57" i="1" s="1"/>
  <c r="D59" i="1" l="1"/>
  <c r="B59" i="1"/>
  <c r="E59" i="1" s="1"/>
  <c r="I59" i="1" s="1"/>
  <c r="A60" i="1"/>
  <c r="D56" i="3"/>
  <c r="F56" i="3" s="1"/>
  <c r="H56" i="3" s="1"/>
  <c r="C56" i="3"/>
  <c r="E56" i="3" s="1"/>
  <c r="G56" i="3" s="1"/>
  <c r="F58" i="1"/>
  <c r="J58" i="1" s="1"/>
  <c r="H58" i="1"/>
  <c r="A57" i="3" s="1"/>
  <c r="B57" i="3" s="1"/>
  <c r="D57" i="3" l="1"/>
  <c r="F57" i="3" s="1"/>
  <c r="H57" i="3" s="1"/>
  <c r="C57" i="3"/>
  <c r="E57" i="3" s="1"/>
  <c r="G57" i="3" s="1"/>
  <c r="D60" i="1"/>
  <c r="H60" i="1" s="1"/>
  <c r="A59" i="3" s="1"/>
  <c r="A61" i="1"/>
  <c r="B60" i="1"/>
  <c r="E60" i="1" s="1"/>
  <c r="F59" i="1"/>
  <c r="J59" i="1" s="1"/>
  <c r="H59" i="1"/>
  <c r="A58" i="3" s="1"/>
  <c r="B58" i="3" s="1"/>
  <c r="B59" i="3" l="1"/>
  <c r="D58" i="3"/>
  <c r="F58" i="3" s="1"/>
  <c r="H58" i="3" s="1"/>
  <c r="C58" i="3"/>
  <c r="E58" i="3" s="1"/>
  <c r="G58" i="3" s="1"/>
  <c r="F60" i="1"/>
  <c r="J60" i="1" s="1"/>
  <c r="I60" i="1"/>
  <c r="D61" i="1"/>
  <c r="H61" i="1" s="1"/>
  <c r="A60" i="3" s="1"/>
  <c r="B60" i="3" s="1"/>
  <c r="A62" i="1"/>
  <c r="B61" i="1"/>
  <c r="E61" i="1" s="1"/>
  <c r="C59" i="3"/>
  <c r="D59" i="3"/>
  <c r="F59" i="3" l="1"/>
  <c r="H59" i="3" s="1"/>
  <c r="E59" i="3"/>
  <c r="G59" i="3" s="1"/>
  <c r="D62" i="1"/>
  <c r="B62" i="1"/>
  <c r="E62" i="1" s="1"/>
  <c r="I62" i="1" s="1"/>
  <c r="A63" i="1"/>
  <c r="F61" i="1"/>
  <c r="J61" i="1" s="1"/>
  <c r="I61" i="1"/>
  <c r="C60" i="3"/>
  <c r="E60" i="3" s="1"/>
  <c r="G60" i="3" s="1"/>
  <c r="D60" i="3"/>
  <c r="F60" i="3" s="1"/>
  <c r="H60" i="3" s="1"/>
  <c r="D63" i="1" l="1"/>
  <c r="B63" i="1"/>
  <c r="E63" i="1" s="1"/>
  <c r="I63" i="1" s="1"/>
  <c r="A64" i="1"/>
  <c r="F62" i="1"/>
  <c r="J62" i="1" s="1"/>
  <c r="H62" i="1"/>
  <c r="A61" i="3" s="1"/>
  <c r="B61" i="3" s="1"/>
  <c r="C61" i="3" l="1"/>
  <c r="E61" i="3" s="1"/>
  <c r="G61" i="3" s="1"/>
  <c r="D61" i="3"/>
  <c r="F61" i="3" s="1"/>
  <c r="H61" i="3" s="1"/>
  <c r="D64" i="1"/>
  <c r="B64" i="1"/>
  <c r="E64" i="1" s="1"/>
  <c r="I64" i="1" s="1"/>
  <c r="A65" i="1"/>
  <c r="F63" i="1"/>
  <c r="J63" i="1" s="1"/>
  <c r="H63" i="1"/>
  <c r="A62" i="3" s="1"/>
  <c r="B62" i="3" s="1"/>
  <c r="D62" i="3" l="1"/>
  <c r="F62" i="3" s="1"/>
  <c r="H62" i="3" s="1"/>
  <c r="C62" i="3"/>
  <c r="E62" i="3" s="1"/>
  <c r="G62" i="3" s="1"/>
  <c r="D65" i="1"/>
  <c r="A66" i="1"/>
  <c r="B65" i="1"/>
  <c r="E65" i="1" s="1"/>
  <c r="I65" i="1" s="1"/>
  <c r="F64" i="1"/>
  <c r="J64" i="1" s="1"/>
  <c r="H64" i="1"/>
  <c r="A63" i="3" s="1"/>
  <c r="B63" i="3" s="1"/>
  <c r="D63" i="3" l="1"/>
  <c r="F63" i="3" s="1"/>
  <c r="H63" i="3" s="1"/>
  <c r="C63" i="3"/>
  <c r="E63" i="3" s="1"/>
  <c r="G63" i="3" s="1"/>
  <c r="D66" i="1"/>
  <c r="A67" i="1"/>
  <c r="B66" i="1"/>
  <c r="E66" i="1" s="1"/>
  <c r="I66" i="1" s="1"/>
  <c r="H65" i="1"/>
  <c r="A64" i="3" s="1"/>
  <c r="B64" i="3" s="1"/>
  <c r="F65" i="1"/>
  <c r="J65" i="1" s="1"/>
  <c r="D67" i="1" l="1"/>
  <c r="B67" i="1"/>
  <c r="E67" i="1" s="1"/>
  <c r="I67" i="1" s="1"/>
  <c r="A68" i="1"/>
  <c r="C64" i="3"/>
  <c r="E64" i="3" s="1"/>
  <c r="G64" i="3" s="1"/>
  <c r="D64" i="3"/>
  <c r="F64" i="3" s="1"/>
  <c r="H64" i="3" s="1"/>
  <c r="F66" i="1"/>
  <c r="J66" i="1" s="1"/>
  <c r="H66" i="1"/>
  <c r="A65" i="3" s="1"/>
  <c r="B65" i="3" s="1"/>
  <c r="C65" i="3" l="1"/>
  <c r="E65" i="3" s="1"/>
  <c r="G65" i="3" s="1"/>
  <c r="D65" i="3"/>
  <c r="F65" i="3" s="1"/>
  <c r="H65" i="3" s="1"/>
  <c r="D68" i="1"/>
  <c r="H68" i="1" s="1"/>
  <c r="A67" i="3" s="1"/>
  <c r="A69" i="1"/>
  <c r="B68" i="1"/>
  <c r="E68" i="1" s="1"/>
  <c r="F67" i="1"/>
  <c r="J67" i="1" s="1"/>
  <c r="H67" i="1"/>
  <c r="A66" i="3" s="1"/>
  <c r="B66" i="3" s="1"/>
  <c r="D69" i="1" l="1"/>
  <c r="H69" i="1" s="1"/>
  <c r="A68" i="3" s="1"/>
  <c r="A70" i="1"/>
  <c r="B69" i="1"/>
  <c r="E69" i="1" s="1"/>
  <c r="D66" i="3"/>
  <c r="F66" i="3" s="1"/>
  <c r="H66" i="3" s="1"/>
  <c r="C66" i="3"/>
  <c r="E66" i="3" s="1"/>
  <c r="G66" i="3" s="1"/>
  <c r="F68" i="1"/>
  <c r="J68" i="1" s="1"/>
  <c r="I68" i="1"/>
  <c r="B67" i="3"/>
  <c r="F69" i="1" l="1"/>
  <c r="J69" i="1" s="1"/>
  <c r="I69" i="1"/>
  <c r="D67" i="3"/>
  <c r="F67" i="3" s="1"/>
  <c r="H67" i="3" s="1"/>
  <c r="C67" i="3"/>
  <c r="E67" i="3" s="1"/>
  <c r="G67" i="3" s="1"/>
  <c r="D70" i="1"/>
  <c r="B70" i="1"/>
  <c r="E70" i="1" s="1"/>
  <c r="I70" i="1" s="1"/>
  <c r="A71" i="1"/>
  <c r="B68" i="3"/>
  <c r="D71" i="1" l="1"/>
  <c r="B71" i="1"/>
  <c r="E71" i="1" s="1"/>
  <c r="I71" i="1" s="1"/>
  <c r="A72" i="1"/>
  <c r="F70" i="1"/>
  <c r="J70" i="1" s="1"/>
  <c r="H70" i="1"/>
  <c r="A69" i="3" s="1"/>
  <c r="B69" i="3" s="1"/>
  <c r="D68" i="3"/>
  <c r="F68" i="3" s="1"/>
  <c r="H68" i="3" s="1"/>
  <c r="C68" i="3"/>
  <c r="E68" i="3" s="1"/>
  <c r="G68" i="3" s="1"/>
  <c r="C69" i="3" l="1"/>
  <c r="E69" i="3" s="1"/>
  <c r="G69" i="3" s="1"/>
  <c r="D69" i="3"/>
  <c r="F69" i="3" s="1"/>
  <c r="H69" i="3" s="1"/>
  <c r="D72" i="1"/>
  <c r="A73" i="1"/>
  <c r="B72" i="1"/>
  <c r="E72" i="1" s="1"/>
  <c r="I72" i="1" s="1"/>
  <c r="F71" i="1"/>
  <c r="J71" i="1" s="1"/>
  <c r="H71" i="1"/>
  <c r="A70" i="3" s="1"/>
  <c r="B70" i="3" s="1"/>
  <c r="D70" i="3" l="1"/>
  <c r="F70" i="3" s="1"/>
  <c r="H70" i="3" s="1"/>
  <c r="C70" i="3"/>
  <c r="E70" i="3" s="1"/>
  <c r="G70" i="3" s="1"/>
  <c r="D73" i="1"/>
  <c r="B73" i="1"/>
  <c r="E73" i="1" s="1"/>
  <c r="I73" i="1" s="1"/>
  <c r="A74" i="1"/>
  <c r="F72" i="1"/>
  <c r="J72" i="1" s="1"/>
  <c r="H72" i="1"/>
  <c r="A71" i="3" s="1"/>
  <c r="B71" i="3" s="1"/>
  <c r="D74" i="1" l="1"/>
  <c r="A75" i="1"/>
  <c r="B74" i="1"/>
  <c r="E74" i="1" s="1"/>
  <c r="I74" i="1" s="1"/>
  <c r="D71" i="3"/>
  <c r="F71" i="3" s="1"/>
  <c r="H71" i="3" s="1"/>
  <c r="C71" i="3"/>
  <c r="E71" i="3" s="1"/>
  <c r="G71" i="3" s="1"/>
  <c r="F73" i="1"/>
  <c r="J73" i="1" s="1"/>
  <c r="H73" i="1"/>
  <c r="A72" i="3" s="1"/>
  <c r="B72" i="3" s="1"/>
  <c r="D75" i="1" l="1"/>
  <c r="B75" i="1"/>
  <c r="E75" i="1" s="1"/>
  <c r="I75" i="1" s="1"/>
  <c r="A76" i="1"/>
  <c r="C72" i="3"/>
  <c r="E72" i="3" s="1"/>
  <c r="G72" i="3" s="1"/>
  <c r="D72" i="3"/>
  <c r="F72" i="3" s="1"/>
  <c r="H72" i="3" s="1"/>
  <c r="F74" i="1"/>
  <c r="J74" i="1" s="1"/>
  <c r="H74" i="1"/>
  <c r="A73" i="3" s="1"/>
  <c r="B73" i="3" s="1"/>
  <c r="C73" i="3" l="1"/>
  <c r="E73" i="3" s="1"/>
  <c r="G73" i="3" s="1"/>
  <c r="D73" i="3"/>
  <c r="F73" i="3" s="1"/>
  <c r="H73" i="3" s="1"/>
  <c r="D76" i="1"/>
  <c r="H76" i="1" s="1"/>
  <c r="A75" i="3" s="1"/>
  <c r="A77" i="1"/>
  <c r="B76" i="1"/>
  <c r="E76" i="1" s="1"/>
  <c r="F75" i="1"/>
  <c r="J75" i="1" s="1"/>
  <c r="H75" i="1"/>
  <c r="A74" i="3" s="1"/>
  <c r="B74" i="3" s="1"/>
  <c r="D74" i="3" l="1"/>
  <c r="F74" i="3" s="1"/>
  <c r="H74" i="3" s="1"/>
  <c r="C74" i="3"/>
  <c r="E74" i="3" s="1"/>
  <c r="G74" i="3" s="1"/>
  <c r="D77" i="1"/>
  <c r="H77" i="1" s="1"/>
  <c r="A76" i="3" s="1"/>
  <c r="B76" i="3" s="1"/>
  <c r="B77" i="1"/>
  <c r="E77" i="1" s="1"/>
  <c r="A78" i="1"/>
  <c r="F76" i="1"/>
  <c r="J76" i="1" s="1"/>
  <c r="I76" i="1"/>
  <c r="B75" i="3"/>
  <c r="C76" i="3" l="1"/>
  <c r="D76" i="3"/>
  <c r="D78" i="1"/>
  <c r="B78" i="1"/>
  <c r="E78" i="1" s="1"/>
  <c r="I78" i="1" s="1"/>
  <c r="A79" i="1"/>
  <c r="C75" i="3"/>
  <c r="E75" i="3" s="1"/>
  <c r="G75" i="3" s="1"/>
  <c r="D75" i="3"/>
  <c r="F75" i="3" s="1"/>
  <c r="H75" i="3" s="1"/>
  <c r="F77" i="1"/>
  <c r="J77" i="1" s="1"/>
  <c r="I77" i="1"/>
  <c r="F76" i="3" l="1"/>
  <c r="H76" i="3" s="1"/>
  <c r="D79" i="1"/>
  <c r="B79" i="1"/>
  <c r="E79" i="1" s="1"/>
  <c r="I79" i="1" s="1"/>
  <c r="A80" i="1"/>
  <c r="F78" i="1"/>
  <c r="J78" i="1" s="1"/>
  <c r="H78" i="1"/>
  <c r="A77" i="3" s="1"/>
  <c r="B77" i="3" s="1"/>
  <c r="E76" i="3"/>
  <c r="G76" i="3" s="1"/>
  <c r="D80" i="1" l="1"/>
  <c r="B80" i="1"/>
  <c r="E80" i="1" s="1"/>
  <c r="I80" i="1" s="1"/>
  <c r="A81" i="1"/>
  <c r="D77" i="3"/>
  <c r="F77" i="3" s="1"/>
  <c r="H77" i="3" s="1"/>
  <c r="C77" i="3"/>
  <c r="E77" i="3" s="1"/>
  <c r="G77" i="3" s="1"/>
  <c r="F79" i="1"/>
  <c r="J79" i="1" s="1"/>
  <c r="H79" i="1"/>
  <c r="A78" i="3" s="1"/>
  <c r="B78" i="3" s="1"/>
  <c r="D78" i="3" l="1"/>
  <c r="F78" i="3" s="1"/>
  <c r="H78" i="3" s="1"/>
  <c r="C78" i="3"/>
  <c r="E78" i="3" s="1"/>
  <c r="G78" i="3" s="1"/>
  <c r="D81" i="1"/>
  <c r="A82" i="1"/>
  <c r="B81" i="1"/>
  <c r="E81" i="1" s="1"/>
  <c r="I81" i="1" s="1"/>
  <c r="F80" i="1"/>
  <c r="J80" i="1" s="1"/>
  <c r="H80" i="1"/>
  <c r="A79" i="3" s="1"/>
  <c r="B79" i="3" s="1"/>
  <c r="D79" i="3" l="1"/>
  <c r="F79" i="3" s="1"/>
  <c r="H79" i="3" s="1"/>
  <c r="C79" i="3"/>
  <c r="E79" i="3" s="1"/>
  <c r="G79" i="3" s="1"/>
  <c r="D82" i="1"/>
  <c r="B82" i="1"/>
  <c r="E82" i="1" s="1"/>
  <c r="I82" i="1" s="1"/>
  <c r="A83" i="1"/>
  <c r="F81" i="1"/>
  <c r="J81" i="1" s="1"/>
  <c r="H81" i="1"/>
  <c r="A80" i="3" s="1"/>
  <c r="B80" i="3" s="1"/>
  <c r="D83" i="1" l="1"/>
  <c r="B83" i="1"/>
  <c r="E83" i="1" s="1"/>
  <c r="I83" i="1" s="1"/>
  <c r="A84" i="1"/>
  <c r="D80" i="3"/>
  <c r="F80" i="3" s="1"/>
  <c r="H80" i="3" s="1"/>
  <c r="C80" i="3"/>
  <c r="E80" i="3" s="1"/>
  <c r="G80" i="3" s="1"/>
  <c r="F82" i="1"/>
  <c r="J82" i="1" s="1"/>
  <c r="H82" i="1"/>
  <c r="A81" i="3" s="1"/>
  <c r="B81" i="3" s="1"/>
  <c r="C81" i="3" l="1"/>
  <c r="E81" i="3" s="1"/>
  <c r="G81" i="3" s="1"/>
  <c r="D81" i="3"/>
  <c r="F81" i="3" s="1"/>
  <c r="H81" i="3" s="1"/>
  <c r="D84" i="1"/>
  <c r="H84" i="1" s="1"/>
  <c r="A83" i="3" s="1"/>
  <c r="A85" i="1"/>
  <c r="B84" i="1"/>
  <c r="E84" i="1" s="1"/>
  <c r="F83" i="1"/>
  <c r="J83" i="1" s="1"/>
  <c r="H83" i="1"/>
  <c r="A82" i="3" s="1"/>
  <c r="B82" i="3" s="1"/>
  <c r="F84" i="1" l="1"/>
  <c r="J84" i="1" s="1"/>
  <c r="I84" i="1"/>
  <c r="D82" i="3"/>
  <c r="F82" i="3" s="1"/>
  <c r="H82" i="3" s="1"/>
  <c r="C82" i="3"/>
  <c r="E82" i="3" s="1"/>
  <c r="G82" i="3" s="1"/>
  <c r="D85" i="1"/>
  <c r="H85" i="1" s="1"/>
  <c r="A84" i="3" s="1"/>
  <c r="B84" i="3" s="1"/>
  <c r="A86" i="1"/>
  <c r="B85" i="1"/>
  <c r="E85" i="1" s="1"/>
  <c r="B83" i="3"/>
  <c r="D83" i="3" l="1"/>
  <c r="F83" i="3" s="1"/>
  <c r="H83" i="3" s="1"/>
  <c r="C83" i="3"/>
  <c r="E83" i="3" s="1"/>
  <c r="G83" i="3" s="1"/>
  <c r="D84" i="3"/>
  <c r="F84" i="3" s="1"/>
  <c r="H84" i="3" s="1"/>
  <c r="C84" i="3"/>
  <c r="E84" i="3" s="1"/>
  <c r="G84" i="3" s="1"/>
  <c r="F85" i="1"/>
  <c r="J85" i="1" s="1"/>
  <c r="I85" i="1"/>
  <c r="D86" i="1"/>
  <c r="B86" i="1"/>
  <c r="E86" i="1" s="1"/>
  <c r="I86" i="1" s="1"/>
  <c r="A87" i="1"/>
  <c r="F86" i="1" l="1"/>
  <c r="J86" i="1" s="1"/>
  <c r="H86" i="1"/>
  <c r="A85" i="3" s="1"/>
  <c r="B85" i="3" s="1"/>
  <c r="D87" i="1"/>
  <c r="B87" i="1"/>
  <c r="E87" i="1" s="1"/>
  <c r="I87" i="1" s="1"/>
  <c r="A88" i="1"/>
  <c r="D85" i="3" l="1"/>
  <c r="F85" i="3" s="1"/>
  <c r="H85" i="3" s="1"/>
  <c r="C85" i="3"/>
  <c r="E85" i="3" s="1"/>
  <c r="G85" i="3" s="1"/>
  <c r="D88" i="1"/>
  <c r="B88" i="1"/>
  <c r="E88" i="1" s="1"/>
  <c r="I88" i="1" s="1"/>
  <c r="A89" i="1"/>
  <c r="F87" i="1"/>
  <c r="J87" i="1" s="1"/>
  <c r="H87" i="1"/>
  <c r="A86" i="3" s="1"/>
  <c r="B86" i="3" s="1"/>
  <c r="D89" i="1" l="1"/>
  <c r="A90" i="1"/>
  <c r="B89" i="1"/>
  <c r="E89" i="1" s="1"/>
  <c r="I89" i="1" s="1"/>
  <c r="C86" i="3"/>
  <c r="E86" i="3" s="1"/>
  <c r="G86" i="3" s="1"/>
  <c r="D86" i="3"/>
  <c r="F86" i="3" s="1"/>
  <c r="H86" i="3" s="1"/>
  <c r="H88" i="1"/>
  <c r="A87" i="3" s="1"/>
  <c r="B87" i="3" s="1"/>
  <c r="F88" i="1"/>
  <c r="J88" i="1" s="1"/>
  <c r="D90" i="1" l="1"/>
  <c r="B90" i="1"/>
  <c r="E90" i="1" s="1"/>
  <c r="I90" i="1" s="1"/>
  <c r="A91" i="1"/>
  <c r="C87" i="3"/>
  <c r="E87" i="3" s="1"/>
  <c r="G87" i="3" s="1"/>
  <c r="D87" i="3"/>
  <c r="F87" i="3" s="1"/>
  <c r="H87" i="3" s="1"/>
  <c r="H89" i="1"/>
  <c r="A88" i="3" s="1"/>
  <c r="B88" i="3" s="1"/>
  <c r="F89" i="1"/>
  <c r="J89" i="1" s="1"/>
  <c r="C88" i="3" l="1"/>
  <c r="E88" i="3" s="1"/>
  <c r="G88" i="3" s="1"/>
  <c r="D88" i="3"/>
  <c r="F88" i="3" s="1"/>
  <c r="H88" i="3" s="1"/>
  <c r="D91" i="1"/>
  <c r="B91" i="1"/>
  <c r="E91" i="1" s="1"/>
  <c r="I91" i="1" s="1"/>
  <c r="A92" i="1"/>
  <c r="F90" i="1"/>
  <c r="J90" i="1" s="1"/>
  <c r="H90" i="1"/>
  <c r="A89" i="3" s="1"/>
  <c r="B89" i="3" s="1"/>
  <c r="C89" i="3" l="1"/>
  <c r="E89" i="3" s="1"/>
  <c r="G89" i="3" s="1"/>
  <c r="D89" i="3"/>
  <c r="F89" i="3" s="1"/>
  <c r="H89" i="3" s="1"/>
  <c r="D92" i="1"/>
  <c r="H92" i="1" s="1"/>
  <c r="A91" i="3" s="1"/>
  <c r="A93" i="1"/>
  <c r="B92" i="1"/>
  <c r="E92" i="1" s="1"/>
  <c r="F91" i="1"/>
  <c r="J91" i="1" s="1"/>
  <c r="H91" i="1"/>
  <c r="A90" i="3" s="1"/>
  <c r="B90" i="3" s="1"/>
  <c r="D93" i="1" l="1"/>
  <c r="H93" i="1" s="1"/>
  <c r="A92" i="3" s="1"/>
  <c r="B92" i="3" s="1"/>
  <c r="A94" i="1"/>
  <c r="B93" i="1"/>
  <c r="E93" i="1" s="1"/>
  <c r="F92" i="1"/>
  <c r="J92" i="1" s="1"/>
  <c r="I92" i="1"/>
  <c r="D90" i="3"/>
  <c r="F90" i="3" s="1"/>
  <c r="H90" i="3" s="1"/>
  <c r="C90" i="3"/>
  <c r="E90" i="3" s="1"/>
  <c r="G90" i="3" s="1"/>
  <c r="B91" i="3"/>
  <c r="D91" i="3" l="1"/>
  <c r="F91" i="3" s="1"/>
  <c r="H91" i="3" s="1"/>
  <c r="C91" i="3"/>
  <c r="E91" i="3" s="1"/>
  <c r="G91" i="3" s="1"/>
  <c r="F93" i="1"/>
  <c r="J93" i="1" s="1"/>
  <c r="I93" i="1"/>
  <c r="D94" i="1"/>
  <c r="B94" i="1"/>
  <c r="E94" i="1" s="1"/>
  <c r="I94" i="1" s="1"/>
  <c r="A95" i="1"/>
  <c r="D92" i="3"/>
  <c r="F92" i="3" s="1"/>
  <c r="H92" i="3" s="1"/>
  <c r="C92" i="3"/>
  <c r="D95" i="1" l="1"/>
  <c r="B95" i="1"/>
  <c r="E95" i="1" s="1"/>
  <c r="I95" i="1" s="1"/>
  <c r="A96" i="1"/>
  <c r="F94" i="1"/>
  <c r="J94" i="1" s="1"/>
  <c r="H94" i="1"/>
  <c r="A93" i="3" s="1"/>
  <c r="B93" i="3" s="1"/>
  <c r="E92" i="3"/>
  <c r="G92" i="3" s="1"/>
  <c r="C93" i="3" l="1"/>
  <c r="E93" i="3" s="1"/>
  <c r="G93" i="3" s="1"/>
  <c r="D93" i="3"/>
  <c r="F93" i="3" s="1"/>
  <c r="H93" i="3" s="1"/>
  <c r="D96" i="1"/>
  <c r="B96" i="1"/>
  <c r="E96" i="1" s="1"/>
  <c r="I96" i="1" s="1"/>
  <c r="A97" i="1"/>
  <c r="F95" i="1"/>
  <c r="J95" i="1" s="1"/>
  <c r="H95" i="1"/>
  <c r="A94" i="3" s="1"/>
  <c r="B94" i="3" s="1"/>
  <c r="D97" i="1" l="1"/>
  <c r="B97" i="1"/>
  <c r="E97" i="1" s="1"/>
  <c r="I97" i="1" s="1"/>
  <c r="A98" i="1"/>
  <c r="D94" i="3"/>
  <c r="F94" i="3" s="1"/>
  <c r="H94" i="3" s="1"/>
  <c r="C94" i="3"/>
  <c r="E94" i="3" s="1"/>
  <c r="G94" i="3" s="1"/>
  <c r="F96" i="1"/>
  <c r="J96" i="1" s="1"/>
  <c r="H96" i="1"/>
  <c r="A95" i="3" s="1"/>
  <c r="B95" i="3" s="1"/>
  <c r="D95" i="3" l="1"/>
  <c r="F95" i="3" s="1"/>
  <c r="H95" i="3" s="1"/>
  <c r="C95" i="3"/>
  <c r="E95" i="3" s="1"/>
  <c r="G95" i="3" s="1"/>
  <c r="D98" i="1"/>
  <c r="B98" i="1"/>
  <c r="E98" i="1" s="1"/>
  <c r="I98" i="1" s="1"/>
  <c r="A99" i="1"/>
  <c r="H97" i="1"/>
  <c r="A96" i="3" s="1"/>
  <c r="B96" i="3" s="1"/>
  <c r="F97" i="1"/>
  <c r="J97" i="1" s="1"/>
  <c r="C96" i="3" l="1"/>
  <c r="E96" i="3" s="1"/>
  <c r="G96" i="3" s="1"/>
  <c r="D96" i="3"/>
  <c r="F96" i="3" s="1"/>
  <c r="H96" i="3" s="1"/>
  <c r="D99" i="1"/>
  <c r="B99" i="1"/>
  <c r="E99" i="1" s="1"/>
  <c r="I99" i="1" s="1"/>
  <c r="A100" i="1"/>
  <c r="F98" i="1"/>
  <c r="J98" i="1" s="1"/>
  <c r="H98" i="1"/>
  <c r="A97" i="3" s="1"/>
  <c r="B97" i="3" s="1"/>
  <c r="D100" i="1" l="1"/>
  <c r="A101" i="1"/>
  <c r="B100" i="1"/>
  <c r="E100" i="1" s="1"/>
  <c r="I100" i="1" s="1"/>
  <c r="C97" i="3"/>
  <c r="E97" i="3" s="1"/>
  <c r="G97" i="3" s="1"/>
  <c r="D97" i="3"/>
  <c r="F99" i="1"/>
  <c r="J99" i="1" s="1"/>
  <c r="H99" i="1"/>
  <c r="A98" i="3" s="1"/>
  <c r="B98" i="3" s="1"/>
  <c r="D98" i="3" l="1"/>
  <c r="C98" i="3"/>
  <c r="E98" i="3" s="1"/>
  <c r="G98" i="3" s="1"/>
  <c r="D101" i="1"/>
  <c r="H101" i="1" s="1"/>
  <c r="A100" i="3" s="1"/>
  <c r="B100" i="3" s="1"/>
  <c r="A102" i="1"/>
  <c r="B101" i="1"/>
  <c r="E101" i="1" s="1"/>
  <c r="F98" i="3"/>
  <c r="H98" i="3" s="1"/>
  <c r="F97" i="3"/>
  <c r="H97" i="3" s="1"/>
  <c r="F100" i="1"/>
  <c r="J100" i="1" s="1"/>
  <c r="H100" i="1"/>
  <c r="A99" i="3" s="1"/>
  <c r="B99" i="3" s="1"/>
  <c r="D102" i="1" l="1"/>
  <c r="B102" i="1"/>
  <c r="E102" i="1" s="1"/>
  <c r="I102" i="1" s="1"/>
  <c r="A103" i="1"/>
  <c r="F101" i="1"/>
  <c r="J101" i="1" s="1"/>
  <c r="I101" i="1"/>
  <c r="D100" i="3"/>
  <c r="F100" i="3" s="1"/>
  <c r="H100" i="3" s="1"/>
  <c r="C100" i="3"/>
  <c r="C99" i="3"/>
  <c r="E99" i="3" s="1"/>
  <c r="G99" i="3" s="1"/>
  <c r="D99" i="3"/>
  <c r="F99" i="3" s="1"/>
  <c r="H99" i="3" s="1"/>
  <c r="D103" i="1" l="1"/>
  <c r="B103" i="1"/>
  <c r="E103" i="1" s="1"/>
  <c r="I103" i="1" s="1"/>
  <c r="E100" i="3"/>
  <c r="G100" i="3" s="1"/>
  <c r="F102" i="1"/>
  <c r="J102" i="1" s="1"/>
  <c r="H102" i="1"/>
  <c r="A101" i="3" s="1"/>
  <c r="B101" i="3" s="1"/>
  <c r="C101" i="3" l="1"/>
  <c r="E101" i="3" s="1"/>
  <c r="G101" i="3" s="1"/>
  <c r="D101" i="3"/>
  <c r="F103" i="1"/>
  <c r="J103" i="1" s="1"/>
  <c r="H103" i="1"/>
  <c r="A102" i="3" s="1"/>
  <c r="B102" i="3" s="1"/>
  <c r="D102" i="3" l="1"/>
  <c r="C102" i="3"/>
  <c r="E102" i="3" s="1"/>
  <c r="G102" i="3" s="1"/>
  <c r="F102" i="3"/>
  <c r="H102" i="3" s="1"/>
  <c r="F101" i="3"/>
  <c r="H101" i="3" s="1"/>
</calcChain>
</file>

<file path=xl/sharedStrings.xml><?xml version="1.0" encoding="utf-8"?>
<sst xmlns="http://schemas.openxmlformats.org/spreadsheetml/2006/main" count="51" uniqueCount="41">
  <si>
    <t>N_A</t>
  </si>
  <si>
    <t>Fundamental Constants</t>
  </si>
  <si>
    <t>Boltzmann Constant</t>
  </si>
  <si>
    <t>Reduced Planck Constant</t>
  </si>
  <si>
    <t>Avogadro's Number</t>
  </si>
  <si>
    <t>Model Parameters</t>
  </si>
  <si>
    <t>N_B</t>
  </si>
  <si>
    <t>q_total</t>
  </si>
  <si>
    <t>q_A</t>
  </si>
  <si>
    <t>q_B</t>
  </si>
  <si>
    <t>Macrostate</t>
  </si>
  <si>
    <t>Microstate</t>
  </si>
  <si>
    <t>W_A</t>
  </si>
  <si>
    <t>W_B</t>
  </si>
  <si>
    <t>W_total</t>
  </si>
  <si>
    <t>Entropy</t>
  </si>
  <si>
    <t>S_A</t>
  </si>
  <si>
    <t>S_B</t>
  </si>
  <si>
    <t>S_total</t>
  </si>
  <si>
    <t>Material Parameters</t>
  </si>
  <si>
    <t>Young's Modulus</t>
  </si>
  <si>
    <t>Density</t>
  </si>
  <si>
    <t>Atomic Weight</t>
  </si>
  <si>
    <t>Aluminum</t>
  </si>
  <si>
    <t>Lead</t>
  </si>
  <si>
    <t xml:space="preserve">Entropy </t>
  </si>
  <si>
    <t>Delta S</t>
  </si>
  <si>
    <t>Bond Stiffness</t>
  </si>
  <si>
    <t>Delta U</t>
  </si>
  <si>
    <t>Temperature</t>
  </si>
  <si>
    <t>C_Al</t>
  </si>
  <si>
    <t>C_Pb</t>
  </si>
  <si>
    <t>T_Al</t>
  </si>
  <si>
    <t>Delta T_Al</t>
  </si>
  <si>
    <t>T_Pb</t>
  </si>
  <si>
    <t>Delta T_Pb</t>
  </si>
  <si>
    <t>Delta_S_A</t>
  </si>
  <si>
    <t>Delta_S_B</t>
  </si>
  <si>
    <t>T_A</t>
  </si>
  <si>
    <t>T_B</t>
  </si>
  <si>
    <t>U (Al)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</si>
</sst>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Empirical Heat 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'Empirical Data'!$B$1</c:f>
              <c:strCache>
                <c:ptCount val="1"/>
                <c:pt idx="0">
                  <c:v>C_Al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'Empirical Data'!$A$2:$A$11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400</c:v>
                </c:pt>
              </c:numCache>
            </c:numRef>
          </c:xVal>
          <c:yVal>
            <c:numRef>
              <c:f>'Empirical Data'!$B$2:$B$11</c:f>
              <c:numCache>
                <c:formatCode>General</c:formatCode>
                <c:ptCount val="10"/>
                <c:pt idx="0">
                  <c:v>0.23</c:v>
                </c:pt>
                <c:pt idx="1">
                  <c:v>2.09</c:v>
                </c:pt>
                <c:pt idx="2">
                  <c:v>5.77</c:v>
                </c:pt>
                <c:pt idx="3">
                  <c:v>9.65</c:v>
                </c:pt>
                <c:pt idx="4">
                  <c:v>13.04</c:v>
                </c:pt>
                <c:pt idx="5">
                  <c:v>18.52</c:v>
                </c:pt>
                <c:pt idx="6">
                  <c:v>21.58</c:v>
                </c:pt>
                <c:pt idx="7">
                  <c:v>23.35</c:v>
                </c:pt>
                <c:pt idx="8">
                  <c:v>24.32</c:v>
                </c:pt>
                <c:pt idx="9">
                  <c:v>25.61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D7-EE4C-B2F8-DFD65CB56F71}"/>
            </c:ext>
          </c:extLst>
        </c:ser>
        <c:ser>
          <c:idx val="1"/>
          <c:order val="1"/>
          <c:tx>
            <c:strRef>
              <c:f>'Empirical Data'!$C$1</c:f>
              <c:strCache>
                <c:ptCount val="1"/>
                <c:pt idx="0">
                  <c:v>C_Pb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'Empirical Data'!$A$2:$A$11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400</c:v>
                </c:pt>
              </c:numCache>
            </c:numRef>
          </c:xVal>
          <c:yVal>
            <c:numRef>
              <c:f>'Empirical Data'!$C$2:$C$11</c:f>
              <c:numCache>
                <c:formatCode>General</c:formatCode>
                <c:ptCount val="10"/>
                <c:pt idx="0">
                  <c:v>11.01</c:v>
                </c:pt>
                <c:pt idx="1">
                  <c:v>19.57</c:v>
                </c:pt>
                <c:pt idx="2">
                  <c:v>22.43</c:v>
                </c:pt>
                <c:pt idx="3">
                  <c:v>23.69</c:v>
                </c:pt>
                <c:pt idx="4">
                  <c:v>24.4</c:v>
                </c:pt>
                <c:pt idx="5">
                  <c:v>25.27</c:v>
                </c:pt>
                <c:pt idx="6">
                  <c:v>25.87</c:v>
                </c:pt>
                <c:pt idx="7">
                  <c:v>26.36</c:v>
                </c:pt>
                <c:pt idx="8">
                  <c:v>26.82</c:v>
                </c:pt>
                <c:pt idx="9">
                  <c:v>27.45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D7-EE4C-B2F8-DFD65CB56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30799"/>
        <c:axId val="32154607"/>
      </c:scatterChart>
      <c:valAx>
        <c:axId val="3043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4607"/>
        <c:crosses val="autoZero"/>
        <c:crossBetween val="midCat"/>
      </c:valAx>
      <c:valAx>
        <c:axId val="3215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3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</a:t>
            </a:r>
            <a:r>
              <a:rPr lang="en-US"/>
              <a:t>Multiplicity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'Einstein Model'!$F$3:$F$103</c:f>
              <c:numCache>
                <c:formatCode>General</c:formatCode>
                <c:ptCount val="101"/>
                <c:pt idx="0">
                  <c:v>1.5028411820957611E+102</c:v>
                </c:pt>
                <c:pt idx="1">
                  <c:v>5.0094706069858702E+103</c:v>
                </c:pt>
                <c:pt idx="2">
                  <c:v>8.3392623723643404E+104</c:v>
                </c:pt>
                <c:pt idx="3">
                  <c:v>9.2426824627038076E+105</c:v>
                </c:pt>
                <c:pt idx="4">
                  <c:v>7.6717366011737828E+106</c:v>
                </c:pt>
                <c:pt idx="5">
                  <c:v>5.0860517449216678E+107</c:v>
                </c:pt>
                <c:pt idx="6">
                  <c:v>2.8049480128828297E+108</c:v>
                </c:pt>
                <c:pt idx="7">
                  <c:v>1.3234156261555283E+109</c:v>
                </c:pt>
                <c:pt idx="8">
                  <c:v>5.4523678209641279E+109</c:v>
                </c:pt>
                <c:pt idx="9">
                  <c:v>1.9923483822406873E+110</c:v>
                </c:pt>
                <c:pt idx="10">
                  <c:v>6.5368001683992089E+110</c:v>
                </c:pt>
                <c:pt idx="11">
                  <c:v>1.9448331079534833E+111</c:v>
                </c:pt>
                <c:pt idx="12">
                  <c:v>5.2899608207793197E+111</c:v>
                </c:pt>
                <c:pt idx="13">
                  <c:v>1.3244411917989107E+112</c:v>
                </c:pt>
                <c:pt idx="14">
                  <c:v>3.0699412456522324E+112</c:v>
                </c:pt>
                <c:pt idx="15">
                  <c:v>6.6205583071374747E+112</c:v>
                </c:pt>
                <c:pt idx="16">
                  <c:v>1.3340995726667112E+113</c:v>
                </c:pt>
                <c:pt idx="17">
                  <c:v>2.5213722473928732E+113</c:v>
                </c:pt>
                <c:pt idx="18">
                  <c:v>4.4840570594191192E+113</c:v>
                </c:pt>
                <c:pt idx="19">
                  <c:v>7.5258735441712703E+113</c:v>
                </c:pt>
                <c:pt idx="20">
                  <c:v>1.1951471339461776E+114</c:v>
                </c:pt>
                <c:pt idx="21">
                  <c:v>1.80000011314153E+114</c:v>
                </c:pt>
                <c:pt idx="22">
                  <c:v>2.5764146565404676E+114</c:v>
                </c:pt>
                <c:pt idx="23">
                  <c:v>3.5112940910348345E+114</c:v>
                </c:pt>
                <c:pt idx="24">
                  <c:v>4.5642026333601712E+114</c:v>
                </c:pt>
                <c:pt idx="25">
                  <c:v>5.6673254106624323E+114</c:v>
                </c:pt>
                <c:pt idx="26">
                  <c:v>6.7315516755605816E+114</c:v>
                </c:pt>
                <c:pt idx="27">
                  <c:v>7.6582572521402015E+114</c:v>
                </c:pt>
                <c:pt idx="28">
                  <c:v>8.3546388006504183E+114</c:v>
                </c:pt>
                <c:pt idx="29">
                  <c:v>8.7492278860218803E+114</c:v>
                </c:pt>
                <c:pt idx="30">
                  <c:v>8.8039538561719775E+114</c:v>
                </c:pt>
                <c:pt idx="31">
                  <c:v>8.5199553446825609E+114</c:v>
                </c:pt>
                <c:pt idx="32">
                  <c:v>7.9359876416870895E+114</c:v>
                </c:pt>
                <c:pt idx="33">
                  <c:v>7.1201814595852842E+114</c:v>
                </c:pt>
                <c:pt idx="34">
                  <c:v>6.1574654306654773E+114</c:v>
                </c:pt>
                <c:pt idx="35">
                  <c:v>5.1357321559067018E+114</c:v>
                </c:pt>
                <c:pt idx="36">
                  <c:v>4.1336799983117863E+114</c:v>
                </c:pt>
                <c:pt idx="37">
                  <c:v>3.2123858662947841E+114</c:v>
                </c:pt>
                <c:pt idx="38">
                  <c:v>2.4114386320134351E+114</c:v>
                </c:pt>
                <c:pt idx="39">
                  <c:v>1.7492985246918473E+114</c:v>
                </c:pt>
                <c:pt idx="40">
                  <c:v>1.2267434726990454E+114</c:v>
                </c:pt>
                <c:pt idx="41">
                  <c:v>8.3193786964718136E+113</c:v>
                </c:pt>
                <c:pt idx="42">
                  <c:v>5.4576247834754253E+113</c:v>
                </c:pt>
                <c:pt idx="43">
                  <c:v>3.46421053287633E+113</c:v>
                </c:pt>
                <c:pt idx="44">
                  <c:v>2.1280868925716167E+113</c:v>
                </c:pt>
                <c:pt idx="45">
                  <c:v>1.2654371100655743E+113</c:v>
                </c:pt>
                <c:pt idx="46">
                  <c:v>7.2849237817784651E+112</c:v>
                </c:pt>
                <c:pt idx="47">
                  <c:v>4.060650584913803E+112</c:v>
                </c:pt>
                <c:pt idx="48">
                  <c:v>2.1917521069626247E+112</c:v>
                </c:pt>
                <c:pt idx="49">
                  <c:v>1.1456127369929527E+112</c:v>
                </c:pt>
                <c:pt idx="50">
                  <c:v>5.7989145475019835E+111</c:v>
                </c:pt>
                <c:pt idx="51">
                  <c:v>2.8426051703441093E+111</c:v>
                </c:pt>
                <c:pt idx="52">
                  <c:v>1.3493743166916874E+111</c:v>
                </c:pt>
                <c:pt idx="53">
                  <c:v>6.2024904592029006E+110</c:v>
                </c:pt>
                <c:pt idx="54">
                  <c:v>2.7604236156010305E+110</c:v>
                </c:pt>
                <c:pt idx="55">
                  <c:v>1.1893395412672207E+110</c:v>
                </c:pt>
                <c:pt idx="56">
                  <c:v>4.9600620561438115E+109</c:v>
                </c:pt>
                <c:pt idx="57">
                  <c:v>2.0018702679173351E+109</c:v>
                </c:pt>
                <c:pt idx="58">
                  <c:v>7.8172533362868304E+108</c:v>
                </c:pt>
                <c:pt idx="59">
                  <c:v>2.9527639720599161E+108</c:v>
                </c:pt>
                <c:pt idx="60">
                  <c:v>1.0785266187801118E+108</c:v>
                </c:pt>
                <c:pt idx="61">
                  <c:v>3.8081646060331811E+107</c:v>
                </c:pt>
                <c:pt idx="62">
                  <c:v>1.2993360371111638E+107</c:v>
                </c:pt>
                <c:pt idx="63">
                  <c:v>4.2822169509767365E+106</c:v>
                </c:pt>
                <c:pt idx="64">
                  <c:v>1.3625707279815758E+106</c:v>
                </c:pt>
                <c:pt idx="65">
                  <c:v>4.1838361452252129E+105</c:v>
                </c:pt>
                <c:pt idx="66">
                  <c:v>1.239014836395896E+105</c:v>
                </c:pt>
                <c:pt idx="67">
                  <c:v>3.5367401113539573E+104</c:v>
                </c:pt>
                <c:pt idx="68">
                  <c:v>9.7245415210434973E+103</c:v>
                </c:pt>
                <c:pt idx="69">
                  <c:v>2.5737309982092513E+103</c:v>
                </c:pt>
                <c:pt idx="70">
                  <c:v>6.5515784577587581E+102</c:v>
                </c:pt>
                <c:pt idx="71">
                  <c:v>1.6026841297704892E+102</c:v>
                </c:pt>
                <c:pt idx="72">
                  <c:v>3.7641463601946148E+101</c:v>
                </c:pt>
                <c:pt idx="73">
                  <c:v>8.4793555754764535E+100</c:v>
                </c:pt>
                <c:pt idx="74">
                  <c:v>1.8300308237129445E+100</c:v>
                </c:pt>
                <c:pt idx="75">
                  <c:v>3.7794679139376545E+99</c:v>
                </c:pt>
                <c:pt idx="76">
                  <c:v>7.4594761459295824E+98</c:v>
                </c:pt>
                <c:pt idx="77">
                  <c:v>1.4049655745371921E+98</c:v>
                </c:pt>
                <c:pt idx="78">
                  <c:v>2.5212501768951254E+97</c:v>
                </c:pt>
                <c:pt idx="79">
                  <c:v>4.3033179826139748E+96</c:v>
                </c:pt>
                <c:pt idx="80">
                  <c:v>6.9725930520183976E+95</c:v>
                </c:pt>
                <c:pt idx="81">
                  <c:v>1.0702011357785997E+95</c:v>
                </c:pt>
                <c:pt idx="82">
                  <c:v>1.5523540170970568E+94</c:v>
                </c:pt>
                <c:pt idx="83">
                  <c:v>2.122390772458522E+93</c:v>
                </c:pt>
                <c:pt idx="84">
                  <c:v>2.7269981347178558E+92</c:v>
                </c:pt>
                <c:pt idx="85">
                  <c:v>3.2818646790047093E+91</c:v>
                </c:pt>
                <c:pt idx="86">
                  <c:v>3.6854326197806946E+90</c:v>
                </c:pt>
                <c:pt idx="87">
                  <c:v>3.8451021143600529E+89</c:v>
                </c:pt>
                <c:pt idx="88">
                  <c:v>3.7086024337413356E+88</c:v>
                </c:pt>
                <c:pt idx="89">
                  <c:v>3.2875313646921772E+87</c:v>
                </c:pt>
                <c:pt idx="90">
                  <c:v>2.6601785034705243E+86</c:v>
                </c:pt>
                <c:pt idx="91">
                  <c:v>1.9488487204912264E+85</c:v>
                </c:pt>
                <c:pt idx="92">
                  <c:v>1.2798391893985318E+84</c:v>
                </c:pt>
                <c:pt idx="93">
                  <c:v>7.4420876754837419E+82</c:v>
                </c:pt>
                <c:pt idx="94">
                  <c:v>3.7722722259961395E+81</c:v>
                </c:pt>
                <c:pt idx="95">
                  <c:v>1.6329410227257092E+80</c:v>
                </c:pt>
                <c:pt idx="96">
                  <c:v>5.8695796738233383E+78</c:v>
                </c:pt>
                <c:pt idx="97">
                  <c:v>1.6820043098148304E+77</c:v>
                </c:pt>
                <c:pt idx="98">
                  <c:v>3.6028363114204468E+75</c:v>
                </c:pt>
                <c:pt idx="99">
                  <c:v>5.1280039326920958E+73</c:v>
                </c:pt>
                <c:pt idx="100">
                  <c:v>3.6378147556704611E+71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A4-2644-BC08-D57D2FD6F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723135"/>
        <c:axId val="520333119"/>
      </c:barChart>
      <c:catAx>
        <c:axId val="90723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33119"/>
        <c:crosses val="autoZero"/>
        <c:auto val="1"/>
        <c:lblAlgn val="ctr"/>
        <c:lblOffset val="100"/>
        <c:noMultiLvlLbl val="0"/>
      </c:catAx>
      <c:valAx>
        <c:axId val="52033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23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Entropy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'Einstein Model'!$H$2</c:f>
              <c:strCache>
                <c:ptCount val="1"/>
                <c:pt idx="0">
                  <c:v>S_A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'Einstein Model'!$H$3:$H$103</c:f>
              <c:numCache>
                <c:formatCode>General</c:formatCode>
                <c:ptCount val="101"/>
                <c:pt idx="0">
                  <c:v>0</c:v>
                </c:pt>
                <c:pt idx="1">
                  <c:v>6.9146767058528324E-23</c:v>
                </c:pt>
                <c:pt idx="2">
                  <c:v>1.2881979771484706E-22</c:v>
                </c:pt>
                <c:pt idx="3">
                  <c:v>1.8298849931890575E-22</c:v>
                </c:pt>
                <c:pt idx="4">
                  <c:v>2.3327768045066689E-22</c:v>
                </c:pt>
                <c:pt idx="5">
                  <c:v>2.8057738317238438E-22</c:v>
                </c:pt>
                <c:pt idx="6">
                  <c:v>3.254503691105228E-22</c:v>
                </c:pt>
                <c:pt idx="7">
                  <c:v>3.6828482195360315E-22</c:v>
                </c:pt>
                <c:pt idx="8">
                  <c:v>4.0936472079222803E-22</c:v>
                </c:pt>
                <c:pt idx="9">
                  <c:v>4.4890683308076037E-22</c:v>
                </c:pt>
                <c:pt idx="10">
                  <c:v>4.870820367880817E-22</c:v>
                </c:pt>
                <c:pt idx="11">
                  <c:v>5.2402848067369096E-22</c:v>
                </c:pt>
                <c:pt idx="12">
                  <c:v>5.5986014914340213E-22</c:v>
                </c:pt>
                <c:pt idx="13">
                  <c:v>5.9467267743663991E-22</c:v>
                </c:pt>
                <c:pt idx="14">
                  <c:v>6.2854743905908267E-22</c:v>
                </c:pt>
                <c:pt idx="15">
                  <c:v>6.6155450298784615E-22</c:v>
                </c:pt>
                <c:pt idx="16">
                  <c:v>6.9375482616076509E-22</c:v>
                </c:pt>
                <c:pt idx="17">
                  <c:v>7.2520191349210967E-22</c:v>
                </c:pt>
                <c:pt idx="18">
                  <c:v>7.5594309784449376E-22</c:v>
                </c:pt>
                <c:pt idx="19">
                  <c:v>7.8602054284776179E-22</c:v>
                </c:pt>
                <c:pt idx="20">
                  <c:v>8.1547203973865516E-22</c:v>
                </c:pt>
                <c:pt idx="21">
                  <c:v>8.4433164852936558E-22</c:v>
                </c:pt>
                <c:pt idx="22">
                  <c:v>8.7263021975275746E-22</c:v>
                </c:pt>
                <c:pt idx="23">
                  <c:v>9.00395823352961E-22</c:v>
                </c:pt>
                <c:pt idx="24">
                  <c:v>9.2765410449822874E-22</c:v>
                </c:pt>
                <c:pt idx="25">
                  <c:v>9.5442858124420793E-22</c:v>
                </c:pt>
                <c:pt idx="26">
                  <c:v>9.80740895459656E-22</c:v>
                </c:pt>
                <c:pt idx="27">
                  <c:v>1.0066110258403228E-21</c:v>
                </c:pt>
                <c:pt idx="28">
                  <c:v>1.0320574699094238E-21</c:v>
                </c:pt>
                <c:pt idx="29">
                  <c:v>1.0570974004496412E-21</c:v>
                </c:pt>
                <c:pt idx="30">
                  <c:v>1.0817468007033058E-21</c:v>
                </c:pt>
                <c:pt idx="31">
                  <c:v>1.1060205818236958E-21</c:v>
                </c:pt>
                <c:pt idx="32">
                  <c:v>1.129932685396528E-21</c:v>
                </c:pt>
                <c:pt idx="33">
                  <c:v>1.1534961733299503E-21</c:v>
                </c:pt>
                <c:pt idx="34">
                  <c:v>1.1767233069994589E-21</c:v>
                </c:pt>
                <c:pt idx="35">
                  <c:v>1.1996256172059089E-21</c:v>
                </c:pt>
                <c:pt idx="36">
                  <c:v>1.2222139662412955E-21</c:v>
                </c:pt>
                <c:pt idx="37">
                  <c:v>1.2444986031440474E-21</c:v>
                </c:pt>
                <c:pt idx="38">
                  <c:v>1.2664892130524166E-21</c:v>
                </c:pt>
                <c:pt idx="39">
                  <c:v>1.2881949614228809E-21</c:v>
                </c:pt>
                <c:pt idx="40">
                  <c:v>1.3096245337639315E-21</c:v>
                </c:pt>
                <c:pt idx="41">
                  <c:v>1.3307861714392269E-21</c:v>
                </c:pt>
                <c:pt idx="42">
                  <c:v>1.3516877040139599E-21</c:v>
                </c:pt>
                <c:pt idx="43">
                  <c:v>1.372336578551372E-21</c:v>
                </c:pt>
                <c:pt idx="44">
                  <c:v>1.3927398862101874E-21</c:v>
                </c:pt>
                <c:pt idx="45">
                  <c:v>1.412904386446431E-21</c:v>
                </c:pt>
                <c:pt idx="46">
                  <c:v>1.4328365290830612E-21</c:v>
                </c:pt>
                <c:pt idx="47">
                  <c:v>1.4525424744768435E-21</c:v>
                </c:pt>
                <c:pt idx="48">
                  <c:v>1.4720281119828988E-21</c:v>
                </c:pt>
                <c:pt idx="49">
                  <c:v>1.4912990768925567E-21</c:v>
                </c:pt>
                <c:pt idx="50">
                  <c:v>1.5103607659988463E-21</c:v>
                </c:pt>
                <c:pt idx="51">
                  <c:v>1.5292183519256136E-21</c:v>
                </c:pt>
                <c:pt idx="52">
                  <c:v>1.547876796340405E-21</c:v>
                </c:pt>
                <c:pt idx="53">
                  <c:v>1.5663408621575225E-21</c:v>
                </c:pt>
                <c:pt idx="54">
                  <c:v>1.5846151248257122E-21</c:v>
                </c:pt>
                <c:pt idx="55">
                  <c:v>1.6027039827845542E-21</c:v>
                </c:pt>
                <c:pt idx="56">
                  <c:v>1.6206116671645192E-21</c:v>
                </c:pt>
                <c:pt idx="57">
                  <c:v>1.6383422507976985E-21</c:v>
                </c:pt>
                <c:pt idx="58">
                  <c:v>1.6558996565992201E-21</c:v>
                </c:pt>
                <c:pt idx="59">
                  <c:v>1.6732876653731994E-21</c:v>
                </c:pt>
                <c:pt idx="60">
                  <c:v>1.6905099230916487E-21</c:v>
                </c:pt>
                <c:pt idx="61">
                  <c:v>1.707569947689958E-21</c:v>
                </c:pt>
                <c:pt idx="62">
                  <c:v>1.7244711354183055E-21</c:v>
                </c:pt>
                <c:pt idx="63">
                  <c:v>1.7412167667845762E-21</c:v>
                </c:pt>
                <c:pt idx="64">
                  <c:v>1.7578100121210026E-21</c:v>
                </c:pt>
                <c:pt idx="65">
                  <c:v>1.7742539368037444E-21</c:v>
                </c:pt>
                <c:pt idx="66">
                  <c:v>1.7905515061519418E-21</c:v>
                </c:pt>
                <c:pt idx="67">
                  <c:v>1.8067055900303876E-21</c:v>
                </c:pt>
                <c:pt idx="68">
                  <c:v>1.8227189671778158E-21</c:v>
                </c:pt>
                <c:pt idx="69">
                  <c:v>1.8385943292808632E-21</c:v>
                </c:pt>
                <c:pt idx="70">
                  <c:v>1.8543342848120496E-21</c:v>
                </c:pt>
                <c:pt idx="71">
                  <c:v>1.869941362648542E-21</c:v>
                </c:pt>
                <c:pt idx="72">
                  <c:v>1.8854180154870658E-21</c:v>
                </c:pt>
                <c:pt idx="73">
                  <c:v>1.9007666230690549E-21</c:v>
                </c:pt>
                <c:pt idx="74">
                  <c:v>1.9159894952289874E-21</c:v>
                </c:pt>
                <c:pt idx="75">
                  <c:v>1.9310888747777861E-21</c:v>
                </c:pt>
                <c:pt idx="76">
                  <c:v>1.9460669402322554E-21</c:v>
                </c:pt>
                <c:pt idx="77">
                  <c:v>1.960925808400632E-21</c:v>
                </c:pt>
                <c:pt idx="78">
                  <c:v>1.9756675368335589E-21</c:v>
                </c:pt>
                <c:pt idx="79">
                  <c:v>1.9902941261490855E-21</c:v>
                </c:pt>
                <c:pt idx="80">
                  <c:v>2.0048075222396345E-21</c:v>
                </c:pt>
                <c:pt idx="81">
                  <c:v>2.0192096183682949E-21</c:v>
                </c:pt>
                <c:pt idx="82">
                  <c:v>2.0335022571612489E-21</c:v>
                </c:pt>
                <c:pt idx="83">
                  <c:v>2.0476872325026511E-21</c:v>
                </c:pt>
                <c:pt idx="84">
                  <c:v>2.0617662913378197E-21</c:v>
                </c:pt>
                <c:pt idx="85">
                  <c:v>2.0757411353901897E-21</c:v>
                </c:pt>
                <c:pt idx="86">
                  <c:v>2.0896134227970806E-21</c:v>
                </c:pt>
                <c:pt idx="87">
                  <c:v>2.1033847696690009E-21</c:v>
                </c:pt>
                <c:pt idx="88">
                  <c:v>2.1170567515768667E-21</c:v>
                </c:pt>
                <c:pt idx="89">
                  <c:v>2.1306309049712295E-21</c:v>
                </c:pt>
                <c:pt idx="90">
                  <c:v>2.1441087285373263E-21</c:v>
                </c:pt>
                <c:pt idx="91">
                  <c:v>2.1574916844895134E-21</c:v>
                </c:pt>
                <c:pt idx="92">
                  <c:v>2.1707811998084079E-21</c:v>
                </c:pt>
                <c:pt idx="93">
                  <c:v>2.1839786674238553E-21</c:v>
                </c:pt>
                <c:pt idx="94">
                  <c:v>2.1970854473466286E-21</c:v>
                </c:pt>
                <c:pt idx="95">
                  <c:v>2.210102867751587E-21</c:v>
                </c:pt>
                <c:pt idx="96">
                  <c:v>2.2230322260148484E-21</c:v>
                </c:pt>
                <c:pt idx="97">
                  <c:v>2.2358747897073684E-21</c:v>
                </c:pt>
                <c:pt idx="98">
                  <c:v>2.2486317975471805E-21</c:v>
                </c:pt>
                <c:pt idx="99">
                  <c:v>2.2613044603123998E-21</c:v>
                </c:pt>
                <c:pt idx="100">
                  <c:v>2.2738939617169773E-21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7A-A24B-A1F4-2D742412844B}"/>
            </c:ext>
          </c:extLst>
        </c:ser>
        <c:ser>
          <c:idx val="1"/>
          <c:order val="1"/>
          <c:tx>
            <c:strRef>
              <c:f>'Einstein Model'!$I$2</c:f>
              <c:strCache>
                <c:ptCount val="1"/>
                <c:pt idx="0">
                  <c:v>S_B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'Einstein Model'!$I$3:$I$103</c:f>
              <c:numCache>
                <c:formatCode>General</c:formatCode>
                <c:ptCount val="101"/>
                <c:pt idx="0">
                  <c:v>3.2467403095417062E-21</c:v>
                </c:pt>
                <c:pt idx="1">
                  <c:v>3.2259840414661933E-21</c:v>
                </c:pt>
                <c:pt idx="2">
                  <c:v>3.2051197795472079E-21</c:v>
                </c:pt>
                <c:pt idx="3">
                  <c:v>3.1841461841455349E-21</c:v>
                </c:pt>
                <c:pt idx="4">
                  <c:v>3.1630618870432141E-21</c:v>
                </c:pt>
                <c:pt idx="5">
                  <c:v>3.1418654905475933E-21</c:v>
                </c:pt>
                <c:pt idx="6">
                  <c:v>3.1205555665577867E-21</c:v>
                </c:pt>
                <c:pt idx="7">
                  <c:v>3.0991306555915482E-21</c:v>
                </c:pt>
                <c:pt idx="8">
                  <c:v>3.0775892657704402E-21</c:v>
                </c:pt>
                <c:pt idx="9">
                  <c:v>3.0559298717610448E-21</c:v>
                </c:pt>
                <c:pt idx="10">
                  <c:v>3.0341509136698109E-21</c:v>
                </c:pt>
                <c:pt idx="11">
                  <c:v>3.0122507958889784E-21</c:v>
                </c:pt>
                <c:pt idx="12">
                  <c:v>2.9902278858908446E-21</c:v>
                </c:pt>
                <c:pt idx="13">
                  <c:v>2.9680805129674492E-21</c:v>
                </c:pt>
                <c:pt idx="14">
                  <c:v>2.9458069669125633E-21</c:v>
                </c:pt>
                <c:pt idx="15">
                  <c:v>2.9234054966426449E-21</c:v>
                </c:pt>
                <c:pt idx="16">
                  <c:v>2.9008743087531878E-21</c:v>
                </c:pt>
                <c:pt idx="17">
                  <c:v>2.8782115660066395E-21</c:v>
                </c:pt>
                <c:pt idx="18">
                  <c:v>2.8554153857477984E-21</c:v>
                </c:pt>
                <c:pt idx="19">
                  <c:v>2.8324838382422761E-21</c:v>
                </c:pt>
                <c:pt idx="20">
                  <c:v>2.8094149449333243E-21</c:v>
                </c:pt>
                <c:pt idx="21">
                  <c:v>2.7862066766119349E-21</c:v>
                </c:pt>
                <c:pt idx="22">
                  <c:v>2.7628569514947733E-21</c:v>
                </c:pt>
                <c:pt idx="23">
                  <c:v>2.7393636332040607E-21</c:v>
                </c:pt>
                <c:pt idx="24">
                  <c:v>2.7157245286430863E-21</c:v>
                </c:pt>
                <c:pt idx="25">
                  <c:v>2.6919373857605204E-21</c:v>
                </c:pt>
                <c:pt idx="26">
                  <c:v>2.667999891196165E-21</c:v>
                </c:pt>
                <c:pt idx="27">
                  <c:v>2.6439096678001811E-21</c:v>
                </c:pt>
                <c:pt idx="28">
                  <c:v>2.6196642720171903E-21</c:v>
                </c:pt>
                <c:pt idx="29">
                  <c:v>2.5952611911259146E-21</c:v>
                </c:pt>
                <c:pt idx="30">
                  <c:v>2.5706978403242684E-21</c:v>
                </c:pt>
                <c:pt idx="31">
                  <c:v>2.5459715596489213E-21</c:v>
                </c:pt>
                <c:pt idx="32">
                  <c:v>2.521079610717438E-21</c:v>
                </c:pt>
                <c:pt idx="33">
                  <c:v>2.4960191732800263E-21</c:v>
                </c:pt>
                <c:pt idx="34">
                  <c:v>2.4707873415667982E-21</c:v>
                </c:pt>
                <c:pt idx="35">
                  <c:v>2.4453811204151573E-21</c:v>
                </c:pt>
                <c:pt idx="36">
                  <c:v>2.4197974211605339E-21</c:v>
                </c:pt>
                <c:pt idx="37">
                  <c:v>2.3940330572721077E-21</c:v>
                </c:pt>
                <c:pt idx="38">
                  <c:v>2.3680847397134486E-21</c:v>
                </c:pt>
                <c:pt idx="39">
                  <c:v>2.3419490720060474E-21</c:v>
                </c:pt>
                <c:pt idx="40">
                  <c:v>2.3156225449715909E-21</c:v>
                </c:pt>
                <c:pt idx="41">
                  <c:v>2.2891015311264189E-21</c:v>
                </c:pt>
                <c:pt idx="42">
                  <c:v>2.2623822786989272E-21</c:v>
                </c:pt>
                <c:pt idx="43">
                  <c:v>2.2354609052376901E-21</c:v>
                </c:pt>
                <c:pt idx="44">
                  <c:v>2.2083333907746993E-21</c:v>
                </c:pt>
                <c:pt idx="45">
                  <c:v>2.1809955705043403E-21</c:v>
                </c:pt>
                <c:pt idx="46">
                  <c:v>2.1534431269344781E-21</c:v>
                </c:pt>
                <c:pt idx="47">
                  <c:v>2.1256715814612016E-21</c:v>
                </c:pt>
                <c:pt idx="48">
                  <c:v>2.0976762853133563E-21</c:v>
                </c:pt>
                <c:pt idx="49">
                  <c:v>2.0694524098068379E-21</c:v>
                </c:pt>
                <c:pt idx="50">
                  <c:v>2.0409949358416027E-21</c:v>
                </c:pt>
                <c:pt idx="51">
                  <c:v>2.0122986425664209E-21</c:v>
                </c:pt>
                <c:pt idx="52">
                  <c:v>1.9833580951272677E-21</c:v>
                </c:pt>
                <c:pt idx="53">
                  <c:v>1.9541676314048714E-21</c:v>
                </c:pt>
                <c:pt idx="54">
                  <c:v>1.9247213476349869E-21</c:v>
                </c:pt>
                <c:pt idx="55">
                  <c:v>1.8950130827912244E-21</c:v>
                </c:pt>
                <c:pt idx="56">
                  <c:v>1.8650364015944193E-21</c:v>
                </c:pt>
                <c:pt idx="57">
                  <c:v>1.83478457599418E-21</c:v>
                </c:pt>
                <c:pt idx="58">
                  <c:v>1.8042505649469552E-21</c:v>
                </c:pt>
                <c:pt idx="59">
                  <c:v>1.7734269922901575E-21</c:v>
                </c:pt>
                <c:pt idx="60">
                  <c:v>1.7423061224828787E-21</c:v>
                </c:pt>
                <c:pt idx="61">
                  <c:v>1.7108798339497441E-21</c:v>
                </c:pt>
                <c:pt idx="62">
                  <c:v>1.6791395897243986E-21</c:v>
                </c:pt>
                <c:pt idx="63">
                  <c:v>1.6470764050418215E-21</c:v>
                </c:pt>
                <c:pt idx="64">
                  <c:v>1.6146808114725007E-21</c:v>
                </c:pt>
                <c:pt idx="65">
                  <c:v>1.5819428171245804E-21</c:v>
                </c:pt>
                <c:pt idx="66">
                  <c:v>1.548851862359963E-21</c:v>
                </c:pt>
                <c:pt idx="67">
                  <c:v>1.5153967703739553E-21</c:v>
                </c:pt>
                <c:pt idx="68">
                  <c:v>1.4815656918715001E-21</c:v>
                </c:pt>
                <c:pt idx="69">
                  <c:v>1.4473460429313653E-21</c:v>
                </c:pt>
                <c:pt idx="70">
                  <c:v>1.412724434976512E-21</c:v>
                </c:pt>
                <c:pt idx="71">
                  <c:v>1.3776865955559078E-21</c:v>
                </c:pt>
                <c:pt idx="72">
                  <c:v>1.3422172783795837E-21</c:v>
                </c:pt>
                <c:pt idx="73">
                  <c:v>1.3063001607204511E-21</c:v>
                </c:pt>
                <c:pt idx="74">
                  <c:v>1.2699177258845283E-21</c:v>
                </c:pt>
                <c:pt idx="75">
                  <c:v>1.2330511279304442E-21</c:v>
                </c:pt>
                <c:pt idx="76">
                  <c:v>1.1956800351552337E-21</c:v>
                </c:pt>
                <c:pt idx="77">
                  <c:v>1.1577824480097148E-21</c:v>
                </c:pt>
                <c:pt idx="78">
                  <c:v>1.1193344859984525E-21</c:v>
                </c:pt>
                <c:pt idx="79">
                  <c:v>1.0803101366658277E-21</c:v>
                </c:pt>
                <c:pt idx="80">
                  <c:v>1.0406809578424283E-21</c:v>
                </c:pt>
                <c:pt idx="81">
                  <c:v>1.0004157217396654E-21</c:v>
                </c:pt>
                <c:pt idx="82">
                  <c:v>9.5947998596440292E-22</c:v>
                </c:pt>
                <c:pt idx="83">
                  <c:v>9.1783557167663873E-22</c:v>
                </c:pt>
                <c:pt idx="84">
                  <c:v>8.7543992232146135E-22</c:v>
                </c:pt>
                <c:pt idx="85">
                  <c:v>8.3224530668743162E-22</c:v>
                </c:pt>
                <c:pt idx="86">
                  <c:v>7.8819781598320367E-22</c:v>
                </c:pt>
                <c:pt idx="87">
                  <c:v>7.4323608375850719E-22</c:v>
                </c:pt>
                <c:pt idx="88">
                  <c:v>6.9728962577862154E-22</c:v>
                </c:pt>
                <c:pt idx="89">
                  <c:v>6.5027664742250024E-22</c:v>
                </c:pt>
                <c:pt idx="90">
                  <c:v>6.0210108636212409E-22</c:v>
                </c:pt>
                <c:pt idx="91">
                  <c:v>5.5264852501142968E-22</c:v>
                </c:pt>
                <c:pt idx="92">
                  <c:v>5.0178037521753124E-22</c:v>
                </c:pt>
                <c:pt idx="93">
                  <c:v>4.4932531328038333E-22</c:v>
                </c:pt>
                <c:pt idx="94">
                  <c:v>3.9506611954878766E-22</c:v>
                </c:pt>
                <c:pt idx="95">
                  <c:v>3.3871835613837674E-22</c:v>
                </c:pt>
                <c:pt idx="96">
                  <c:v>2.7989337383520664E-22</c:v>
                </c:pt>
                <c:pt idx="97">
                  <c:v>2.1802793861741504E-22</c:v>
                </c:pt>
                <c:pt idx="98">
                  <c:v>1.5223152901535545E-22</c:v>
                </c:pt>
                <c:pt idx="99">
                  <c:v>8.087884988382895E-23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7A-A24B-A1F4-2D742412844B}"/>
            </c:ext>
          </c:extLst>
        </c:ser>
        <c:ser>
          <c:idx val="2"/>
          <c:order val="2"/>
          <c:tx>
            <c:strRef>
              <c:f>'Einstein Model'!$J$2</c:f>
              <c:strCache>
                <c:ptCount val="1"/>
                <c:pt idx="0">
                  <c:v>S_total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'Einstein Model'!$J$3:$J$103</c:f>
              <c:numCache>
                <c:formatCode>General</c:formatCode>
                <c:ptCount val="101"/>
                <c:pt idx="0">
                  <c:v>3.2467403095417062E-21</c:v>
                </c:pt>
                <c:pt idx="1">
                  <c:v>3.2951308085247219E-21</c:v>
                </c:pt>
                <c:pt idx="2">
                  <c:v>3.3339395772620546E-21</c:v>
                </c:pt>
                <c:pt idx="3">
                  <c:v>3.3671346834644406E-21</c:v>
                </c:pt>
                <c:pt idx="4">
                  <c:v>3.3963395674938814E-21</c:v>
                </c:pt>
                <c:pt idx="5">
                  <c:v>3.4224428737199778E-21</c:v>
                </c:pt>
                <c:pt idx="6">
                  <c:v>3.4460059356683097E-21</c:v>
                </c:pt>
                <c:pt idx="7">
                  <c:v>3.467415477545151E-21</c:v>
                </c:pt>
                <c:pt idx="8">
                  <c:v>3.4869539865626683E-21</c:v>
                </c:pt>
                <c:pt idx="9">
                  <c:v>3.5048367048418048E-21</c:v>
                </c:pt>
                <c:pt idx="10">
                  <c:v>3.5212329504578929E-21</c:v>
                </c:pt>
                <c:pt idx="11">
                  <c:v>3.5362792765626699E-21</c:v>
                </c:pt>
                <c:pt idx="12">
                  <c:v>3.5500880350342475E-21</c:v>
                </c:pt>
                <c:pt idx="13">
                  <c:v>3.562753190404089E-21</c:v>
                </c:pt>
                <c:pt idx="14">
                  <c:v>3.5743544059716463E-21</c:v>
                </c:pt>
                <c:pt idx="15">
                  <c:v>3.5849599996304908E-21</c:v>
                </c:pt>
                <c:pt idx="16">
                  <c:v>3.5946291349139532E-21</c:v>
                </c:pt>
                <c:pt idx="17">
                  <c:v>3.6034134794987496E-21</c:v>
                </c:pt>
                <c:pt idx="18">
                  <c:v>3.6113584835922918E-21</c:v>
                </c:pt>
                <c:pt idx="19">
                  <c:v>3.6185043810900383E-21</c:v>
                </c:pt>
                <c:pt idx="20">
                  <c:v>3.6248869846719792E-21</c:v>
                </c:pt>
                <c:pt idx="21">
                  <c:v>3.6305383251413004E-21</c:v>
                </c:pt>
                <c:pt idx="22">
                  <c:v>3.6354871712475303E-21</c:v>
                </c:pt>
                <c:pt idx="23">
                  <c:v>3.6397594565570213E-21</c:v>
                </c:pt>
                <c:pt idx="24">
                  <c:v>3.6433786331413154E-21</c:v>
                </c:pt>
                <c:pt idx="25">
                  <c:v>3.6463659670047285E-21</c:v>
                </c:pt>
                <c:pt idx="26">
                  <c:v>3.6487407866558208E-21</c:v>
                </c:pt>
                <c:pt idx="27">
                  <c:v>3.650520693640504E-21</c:v>
                </c:pt>
                <c:pt idx="28">
                  <c:v>3.6517217419266148E-21</c:v>
                </c:pt>
                <c:pt idx="29">
                  <c:v>3.6523585915755557E-21</c:v>
                </c:pt>
                <c:pt idx="30">
                  <c:v>3.6524446410275735E-21</c:v>
                </c:pt>
                <c:pt idx="31">
                  <c:v>3.6519921414726173E-21</c:v>
                </c:pt>
                <c:pt idx="32">
                  <c:v>3.6510122961139654E-21</c:v>
                </c:pt>
                <c:pt idx="33">
                  <c:v>3.6495153466099768E-21</c:v>
                </c:pt>
                <c:pt idx="34">
                  <c:v>3.6475106485662567E-21</c:v>
                </c:pt>
                <c:pt idx="35">
                  <c:v>3.6450067376210665E-21</c:v>
                </c:pt>
                <c:pt idx="36">
                  <c:v>3.642011387401829E-21</c:v>
                </c:pt>
                <c:pt idx="37">
                  <c:v>3.6385316604161551E-21</c:v>
                </c:pt>
                <c:pt idx="38">
                  <c:v>3.6345739527658648E-21</c:v>
                </c:pt>
                <c:pt idx="39">
                  <c:v>3.6301440334289283E-21</c:v>
                </c:pt>
                <c:pt idx="40">
                  <c:v>3.6252470787355227E-21</c:v>
                </c:pt>
                <c:pt idx="41">
                  <c:v>3.6198877025656458E-21</c:v>
                </c:pt>
                <c:pt idx="42">
                  <c:v>3.6140699827128867E-21</c:v>
                </c:pt>
                <c:pt idx="43">
                  <c:v>3.6077974837890625E-21</c:v>
                </c:pt>
                <c:pt idx="44">
                  <c:v>3.6010732769848866E-21</c:v>
                </c:pt>
                <c:pt idx="45">
                  <c:v>3.5938999569507712E-21</c:v>
                </c:pt>
                <c:pt idx="46">
                  <c:v>3.5862796560175398E-21</c:v>
                </c:pt>
                <c:pt idx="47">
                  <c:v>3.5782140559380447E-21</c:v>
                </c:pt>
                <c:pt idx="48">
                  <c:v>3.5697043972962557E-21</c:v>
                </c:pt>
                <c:pt idx="49">
                  <c:v>3.560751486699394E-21</c:v>
                </c:pt>
                <c:pt idx="50">
                  <c:v>3.5513557018404495E-21</c:v>
                </c:pt>
                <c:pt idx="51">
                  <c:v>3.5415169944920345E-21</c:v>
                </c:pt>
                <c:pt idx="52">
                  <c:v>3.5312348914676723E-21</c:v>
                </c:pt>
                <c:pt idx="53">
                  <c:v>3.5205084935623937E-21</c:v>
                </c:pt>
                <c:pt idx="54">
                  <c:v>3.5093364724606986E-21</c:v>
                </c:pt>
                <c:pt idx="55">
                  <c:v>3.4977170655757783E-21</c:v>
                </c:pt>
                <c:pt idx="56">
                  <c:v>3.4856480687589389E-21</c:v>
                </c:pt>
                <c:pt idx="57">
                  <c:v>3.4731268267918783E-21</c:v>
                </c:pt>
                <c:pt idx="58">
                  <c:v>3.4601502215461751E-21</c:v>
                </c:pt>
                <c:pt idx="59">
                  <c:v>3.4467146576633567E-21</c:v>
                </c:pt>
                <c:pt idx="60">
                  <c:v>3.4328160455745278E-21</c:v>
                </c:pt>
                <c:pt idx="61">
                  <c:v>3.4184497816397025E-21</c:v>
                </c:pt>
                <c:pt idx="62">
                  <c:v>3.4036107251427043E-21</c:v>
                </c:pt>
                <c:pt idx="63">
                  <c:v>3.3882931718263976E-21</c:v>
                </c:pt>
                <c:pt idx="64">
                  <c:v>3.3724908235935039E-21</c:v>
                </c:pt>
                <c:pt idx="65">
                  <c:v>3.3561967539283251E-21</c:v>
                </c:pt>
                <c:pt idx="66">
                  <c:v>3.3394033685119048E-21</c:v>
                </c:pt>
                <c:pt idx="67">
                  <c:v>3.3221023604043433E-21</c:v>
                </c:pt>
                <c:pt idx="68">
                  <c:v>3.3042846590493157E-21</c:v>
                </c:pt>
                <c:pt idx="69">
                  <c:v>3.2859403722122285E-21</c:v>
                </c:pt>
                <c:pt idx="70">
                  <c:v>3.2670587197885617E-21</c:v>
                </c:pt>
                <c:pt idx="71">
                  <c:v>3.2476279582044499E-21</c:v>
                </c:pt>
                <c:pt idx="72">
                  <c:v>3.2276352938666491E-21</c:v>
                </c:pt>
                <c:pt idx="73">
                  <c:v>3.2070667837895062E-21</c:v>
                </c:pt>
                <c:pt idx="74">
                  <c:v>3.1859072211135155E-21</c:v>
                </c:pt>
                <c:pt idx="75">
                  <c:v>3.1641400027082297E-21</c:v>
                </c:pt>
                <c:pt idx="76">
                  <c:v>3.1417469753874891E-21</c:v>
                </c:pt>
                <c:pt idx="77">
                  <c:v>3.118708256410347E-21</c:v>
                </c:pt>
                <c:pt idx="78">
                  <c:v>3.0950020228320114E-21</c:v>
                </c:pt>
                <c:pt idx="79">
                  <c:v>3.0706042628149135E-21</c:v>
                </c:pt>
                <c:pt idx="80">
                  <c:v>3.0454884800820628E-21</c:v>
                </c:pt>
                <c:pt idx="81">
                  <c:v>3.0196253401079603E-21</c:v>
                </c:pt>
                <c:pt idx="82">
                  <c:v>2.9929822431256518E-21</c:v>
                </c:pt>
                <c:pt idx="83">
                  <c:v>2.9655228041792899E-21</c:v>
                </c:pt>
                <c:pt idx="84">
                  <c:v>2.937206213659281E-21</c:v>
                </c:pt>
                <c:pt idx="85">
                  <c:v>2.9079864420776214E-21</c:v>
                </c:pt>
                <c:pt idx="86">
                  <c:v>2.8778112387802845E-21</c:v>
                </c:pt>
                <c:pt idx="87">
                  <c:v>2.8466208534275082E-21</c:v>
                </c:pt>
                <c:pt idx="88">
                  <c:v>2.8143463773554881E-21</c:v>
                </c:pt>
                <c:pt idx="89">
                  <c:v>2.7809075523937299E-21</c:v>
                </c:pt>
                <c:pt idx="90">
                  <c:v>2.7462098148994506E-21</c:v>
                </c:pt>
                <c:pt idx="91">
                  <c:v>2.710140209500943E-21</c:v>
                </c:pt>
                <c:pt idx="92">
                  <c:v>2.672561575025939E-21</c:v>
                </c:pt>
                <c:pt idx="93">
                  <c:v>2.6333039807042383E-21</c:v>
                </c:pt>
                <c:pt idx="94">
                  <c:v>2.5921515668954163E-21</c:v>
                </c:pt>
                <c:pt idx="95">
                  <c:v>2.5488212238899639E-21</c:v>
                </c:pt>
                <c:pt idx="96">
                  <c:v>2.502925599850055E-21</c:v>
                </c:pt>
                <c:pt idx="97">
                  <c:v>2.4539027283247836E-21</c:v>
                </c:pt>
                <c:pt idx="98">
                  <c:v>2.4008633265625358E-21</c:v>
                </c:pt>
                <c:pt idx="99">
                  <c:v>2.3421833101962291E-21</c:v>
                </c:pt>
                <c:pt idx="100">
                  <c:v>2.2738939617169773E-21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7A-A24B-A1F4-2D7424128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0482783"/>
        <c:axId val="505994623"/>
      </c:lineChart>
      <c:catAx>
        <c:axId val="520482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94623"/>
        <c:crosses val="autoZero"/>
        <c:auto val="1"/>
        <c:lblAlgn val="ctr"/>
        <c:lblOffset val="100"/>
        <c:noMultiLvlLbl val="0"/>
      </c:catAx>
      <c:valAx>
        <c:axId val="50599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8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 vs q_A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Block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'Temperature and Equilibrium'!$A$3:$A$102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'Temperature and Equilibrium'!$G$3:$G$102</c:f>
              <c:numCache>
                <c:formatCode>0.00</c:formatCode>
                <c:ptCount val="100"/>
                <c:pt idx="0">
                  <c:v>60.150197927646495</c:v>
                </c:pt>
                <c:pt idx="1">
                  <c:v>69.699689774126327</c:v>
                </c:pt>
                <c:pt idx="2">
                  <c:v>76.782193433924036</c:v>
                </c:pt>
                <c:pt idx="3">
                  <c:v>82.705497107419077</c:v>
                </c:pt>
                <c:pt idx="4">
                  <c:v>87.93272442107056</c:v>
                </c:pt>
                <c:pt idx="5">
                  <c:v>92.68809814352845</c:v>
                </c:pt>
                <c:pt idx="6">
                  <c:v>97.099214500629202</c:v>
                </c:pt>
                <c:pt idx="7">
                  <c:v>101.24639646670005</c:v>
                </c:pt>
                <c:pt idx="8">
                  <c:v>105.18385295854713</c:v>
                </c:pt>
                <c:pt idx="9">
                  <c:v>108.95008593836752</c:v>
                </c:pt>
                <c:pt idx="10">
                  <c:v>112.57353312553478</c:v>
                </c:pt>
                <c:pt idx="11">
                  <c:v>116.07585977033547</c:v>
                </c:pt>
                <c:pt idx="12">
                  <c:v>119.47399193741569</c:v>
                </c:pt>
                <c:pt idx="13">
                  <c:v>122.78143152664404</c:v>
                </c:pt>
                <c:pt idx="14">
                  <c:v>126.00913954672848</c:v>
                </c:pt>
                <c:pt idx="15">
                  <c:v>129.16614849770519</c:v>
                </c:pt>
                <c:pt idx="16">
                  <c:v>132.25999854306733</c:v>
                </c:pt>
                <c:pt idx="17">
                  <c:v>135.29705547290615</c:v>
                </c:pt>
                <c:pt idx="18">
                  <c:v>138.28274722721403</c:v>
                </c:pt>
                <c:pt idx="19">
                  <c:v>141.2217429910464</c:v>
                </c:pt>
                <c:pt idx="20">
                  <c:v>144.11809095507013</c:v>
                </c:pt>
                <c:pt idx="21">
                  <c:v>146.97532577861446</c:v>
                </c:pt>
                <c:pt idx="22">
                  <c:v>149.79655348089949</c:v>
                </c:pt>
                <c:pt idx="23">
                  <c:v>152.58451926817165</c:v>
                </c:pt>
                <c:pt idx="24">
                  <c:v>155.3416622885803</c:v>
                </c:pt>
                <c:pt idx="25">
                  <c:v>158.07016025163858</c:v>
                </c:pt>
                <c:pt idx="26">
                  <c:v>160.77196610248146</c:v>
                </c:pt>
                <c:pt idx="27">
                  <c:v>163.44883840480333</c:v>
                </c:pt>
                <c:pt idx="28">
                  <c:v>166.10236669575147</c:v>
                </c:pt>
                <c:pt idx="29">
                  <c:v>168.73399278787761</c:v>
                </c:pt>
                <c:pt idx="30">
                  <c:v>171.3450287781337</c:v>
                </c:pt>
                <c:pt idx="31">
                  <c:v>173.93667236172527</c:v>
                </c:pt>
                <c:pt idx="32">
                  <c:v>176.51001992485038</c:v>
                </c:pt>
                <c:pt idx="33">
                  <c:v>179.06607779535543</c:v>
                </c:pt>
                <c:pt idx="34">
                  <c:v>181.60577195640212</c:v>
                </c:pt>
                <c:pt idx="35">
                  <c:v>184.12995647055132</c:v>
                </c:pt>
                <c:pt idx="36">
                  <c:v>186.63942081612871</c:v>
                </c:pt>
                <c:pt idx="37">
                  <c:v>189.13489630155451</c:v>
                </c:pt>
                <c:pt idx="38">
                  <c:v>191.61706169444423</c:v>
                </c:pt>
                <c:pt idx="39">
                  <c:v>194.0865481790313</c:v>
                </c:pt>
                <c:pt idx="40">
                  <c:v>196.543943736589</c:v>
                </c:pt>
                <c:pt idx="41">
                  <c:v>198.98979702833932</c:v>
                </c:pt>
                <c:pt idx="42">
                  <c:v>201.42462084757318</c:v>
                </c:pt>
                <c:pt idx="43">
                  <c:v>203.84889519765346</c:v>
                </c:pt>
                <c:pt idx="44">
                  <c:v>206.26307004384051</c:v>
                </c:pt>
                <c:pt idx="45">
                  <c:v>208.66756777988411</c:v>
                </c:pt>
                <c:pt idx="46">
                  <c:v>211.06278544442071</c:v>
                </c:pt>
                <c:pt idx="47">
                  <c:v>213.44909671725395</c:v>
                </c:pt>
                <c:pt idx="48">
                  <c:v>215.8268537214197</c:v>
                </c:pt>
                <c:pt idx="49">
                  <c:v>218.19638865345755</c:v>
                </c:pt>
                <c:pt idx="50">
                  <c:v>220.55801526130659</c:v>
                </c:pt>
                <c:pt idx="51">
                  <c:v>222.91203018672621</c:v>
                </c:pt>
                <c:pt idx="52">
                  <c:v>225.25871418696414</c:v>
                </c:pt>
                <c:pt idx="53">
                  <c:v>227.5983332486131</c:v>
                </c:pt>
                <c:pt idx="54">
                  <c:v>229.93113960488077</c:v>
                </c:pt>
                <c:pt idx="55">
                  <c:v>232.25737266626257</c:v>
                </c:pt>
                <c:pt idx="56">
                  <c:v>234.57725987339958</c:v>
                </c:pt>
                <c:pt idx="57">
                  <c:v>236.8910174797517</c:v>
                </c:pt>
                <c:pt idx="58">
                  <c:v>239.1988512710825</c:v>
                </c:pt>
                <c:pt idx="59">
                  <c:v>241.50095722768134</c:v>
                </c:pt>
                <c:pt idx="60">
                  <c:v>243.79752213484736</c:v>
                </c:pt>
                <c:pt idx="61">
                  <c:v>246.08872414637099</c:v>
                </c:pt>
                <c:pt idx="62">
                  <c:v>248.37473330535963</c:v>
                </c:pt>
                <c:pt idx="63">
                  <c:v>250.65571202619742</c:v>
                </c:pt>
                <c:pt idx="64">
                  <c:v>252.93181554112149</c:v>
                </c:pt>
                <c:pt idx="65">
                  <c:v>255.20319231452729</c:v>
                </c:pt>
                <c:pt idx="66">
                  <c:v>257.4699844277082</c:v>
                </c:pt>
                <c:pt idx="67">
                  <c:v>259.73232793654131</c:v>
                </c:pt>
                <c:pt idx="68">
                  <c:v>261.9903532045393</c:v>
                </c:pt>
                <c:pt idx="69">
                  <c:v>264.24418521301033</c:v>
                </c:pt>
                <c:pt idx="70">
                  <c:v>266.49394385042001</c:v>
                </c:pt>
                <c:pt idx="71">
                  <c:v>268.73974418256984</c:v>
                </c:pt>
                <c:pt idx="72">
                  <c:v>270.98169670504683</c:v>
                </c:pt>
                <c:pt idx="73">
                  <c:v>273.21990757924107</c:v>
                </c:pt>
                <c:pt idx="74">
                  <c:v>275.45447885361864</c:v>
                </c:pt>
                <c:pt idx="75">
                  <c:v>277.68550867070007</c:v>
                </c:pt>
                <c:pt idx="76">
                  <c:v>279.91309146137735</c:v>
                </c:pt>
                <c:pt idx="77">
                  <c:v>282.1373181273251</c:v>
                </c:pt>
                <c:pt idx="78">
                  <c:v>284.35827621222847</c:v>
                </c:pt>
                <c:pt idx="79">
                  <c:v>286.57605006286525</c:v>
                </c:pt>
                <c:pt idx="80">
                  <c:v>288.79072098057162</c:v>
                </c:pt>
                <c:pt idx="81">
                  <c:v>291.00236736394294</c:v>
                </c:pt>
                <c:pt idx="82">
                  <c:v>293.21106484321916</c:v>
                </c:pt>
                <c:pt idx="83">
                  <c:v>295.41688640706315</c:v>
                </c:pt>
                <c:pt idx="84">
                  <c:v>297.61990252206016</c:v>
                </c:pt>
                <c:pt idx="85">
                  <c:v>299.82018124576166</c:v>
                </c:pt>
                <c:pt idx="86">
                  <c:v>302.01778833324664</c:v>
                </c:pt>
                <c:pt idx="87">
                  <c:v>304.21278733805877</c:v>
                </c:pt>
                <c:pt idx="88">
                  <c:v>306.40523970758903</c:v>
                </c:pt>
                <c:pt idx="89">
                  <c:v>308.59520487341319</c:v>
                </c:pt>
                <c:pt idx="90">
                  <c:v>310.78274033679571</c:v>
                </c:pt>
                <c:pt idx="91">
                  <c:v>312.96790174988479</c:v>
                </c:pt>
                <c:pt idx="92">
                  <c:v>315.15074299247237</c:v>
                </c:pt>
                <c:pt idx="93">
                  <c:v>317.3313162450105</c:v>
                </c:pt>
                <c:pt idx="94">
                  <c:v>319.5096720578444</c:v>
                </c:pt>
                <c:pt idx="95">
                  <c:v>321.68585941698711</c:v>
                </c:pt>
                <c:pt idx="96">
                  <c:v>323.85992580669972</c:v>
                </c:pt>
                <c:pt idx="97">
                  <c:v>326.03191726882102</c:v>
                </c:pt>
                <c:pt idx="98">
                  <c:v>328.20187845939182</c:v>
                </c:pt>
                <c:pt idx="99">
                  <c:v>330.36985270243196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D1-B54C-ABA9-1E0C85857FBA}"/>
            </c:ext>
          </c:extLst>
        </c:ser>
        <c:ser>
          <c:idx val="1"/>
          <c:order val="1"/>
          <c:tx>
            <c:v>Block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'Temperature and Equilibrium'!$A$3:$A$102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'Temperature and Equilibrium'!$H$3:$H$102</c:f>
              <c:numCache>
                <c:formatCode>0.00</c:formatCode>
                <c:ptCount val="100"/>
                <c:pt idx="0">
                  <c:v>200.38244396805234</c:v>
                </c:pt>
                <c:pt idx="1">
                  <c:v>199.34526036805053</c:v>
                </c:pt>
                <c:pt idx="2">
                  <c:v>198.30609130066387</c:v>
                </c:pt>
                <c:pt idx="3">
                  <c:v>197.26489834795328</c:v>
                </c:pt>
                <c:pt idx="4">
                  <c:v>196.22164198931793</c:v>
                </c:pt>
                <c:pt idx="5">
                  <c:v>195.17628155862306</c:v>
                </c:pt>
                <c:pt idx="6">
                  <c:v>194.12877519917907</c:v>
                </c:pt>
                <c:pt idx="7">
                  <c:v>193.07907981646702</c:v>
                </c:pt>
                <c:pt idx="8">
                  <c:v>192.02715102847142</c:v>
                </c:pt>
                <c:pt idx="9">
                  <c:v>190.97294311344652</c:v>
                </c:pt>
                <c:pt idx="10">
                  <c:v>189.91640895500481</c:v>
                </c:pt>
                <c:pt idx="11">
                  <c:v>188.85749998432487</c:v>
                </c:pt>
                <c:pt idx="12">
                  <c:v>187.79616611926809</c:v>
                </c:pt>
                <c:pt idx="13">
                  <c:v>186.73235570027208</c:v>
                </c:pt>
                <c:pt idx="14">
                  <c:v>185.66601542276794</c:v>
                </c:pt>
                <c:pt idx="15">
                  <c:v>184.59709026586762</c:v>
                </c:pt>
                <c:pt idx="16">
                  <c:v>183.52552341709944</c:v>
                </c:pt>
                <c:pt idx="17">
                  <c:v>182.45125619298778</c:v>
                </c:pt>
                <c:pt idx="18">
                  <c:v>181.37422795499265</c:v>
                </c:pt>
                <c:pt idx="19">
                  <c:v>180.29437602077746</c:v>
                </c:pt>
                <c:pt idx="20">
                  <c:v>179.21163557016075</c:v>
                </c:pt>
                <c:pt idx="21">
                  <c:v>178.12593954566125</c:v>
                </c:pt>
                <c:pt idx="22">
                  <c:v>177.03721854700973</c:v>
                </c:pt>
                <c:pt idx="23">
                  <c:v>175.94540071935418</c:v>
                </c:pt>
                <c:pt idx="24">
                  <c:v>174.85041163458536</c:v>
                </c:pt>
                <c:pt idx="25">
                  <c:v>173.75217416532243</c:v>
                </c:pt>
                <c:pt idx="26">
                  <c:v>172.6506083509685</c:v>
                </c:pt>
                <c:pt idx="27">
                  <c:v>171.54563125528304</c:v>
                </c:pt>
                <c:pt idx="28">
                  <c:v>170.43715681466679</c:v>
                </c:pt>
                <c:pt idx="29">
                  <c:v>169.32509567662896</c:v>
                </c:pt>
                <c:pt idx="30">
                  <c:v>168.20935502742975</c:v>
                </c:pt>
                <c:pt idx="31">
                  <c:v>167.0898384082256</c:v>
                </c:pt>
                <c:pt idx="32">
                  <c:v>165.96644551855516</c:v>
                </c:pt>
                <c:pt idx="33">
                  <c:v>164.83907200628775</c:v>
                </c:pt>
                <c:pt idx="34">
                  <c:v>163.70760924273517</c:v>
                </c:pt>
                <c:pt idx="35">
                  <c:v>162.57194408176619</c:v>
                </c:pt>
                <c:pt idx="36">
                  <c:v>161.43195860138152</c:v>
                </c:pt>
                <c:pt idx="37">
                  <c:v>160.28752982635658</c:v>
                </c:pt>
                <c:pt idx="38">
                  <c:v>159.13852943001424</c:v>
                </c:pt>
                <c:pt idx="39">
                  <c:v>157.98482341342415</c:v>
                </c:pt>
                <c:pt idx="40">
                  <c:v>156.82627175976157</c:v>
                </c:pt>
                <c:pt idx="41">
                  <c:v>155.66272806150508</c:v>
                </c:pt>
                <c:pt idx="42">
                  <c:v>154.49403911787681</c:v>
                </c:pt>
                <c:pt idx="43">
                  <c:v>153.32004449952856</c:v>
                </c:pt>
                <c:pt idx="44">
                  <c:v>152.14057607719914</c:v>
                </c:pt>
                <c:pt idx="45">
                  <c:v>150.95545751073789</c:v>
                </c:pt>
                <c:pt idx="46">
                  <c:v>149.76450369424253</c:v>
                </c:pt>
                <c:pt idx="47">
                  <c:v>148.56752015275512</c:v>
                </c:pt>
                <c:pt idx="48">
                  <c:v>147.36430238528931</c:v>
                </c:pt>
                <c:pt idx="49">
                  <c:v>146.15463514816469</c:v>
                </c:pt>
                <c:pt idx="50">
                  <c:v>144.93829167213244</c:v>
                </c:pt>
                <c:pt idx="51">
                  <c:v>143.71503280551045</c:v>
                </c:pt>
                <c:pt idx="52">
                  <c:v>142.48460607483366</c:v>
                </c:pt>
                <c:pt idx="53">
                  <c:v>141.2467446530913</c:v>
                </c:pt>
                <c:pt idx="54">
                  <c:v>140.00116622430718</c:v>
                </c:pt>
                <c:pt idx="55">
                  <c:v>138.74757173154453</c:v>
                </c:pt>
                <c:pt idx="56">
                  <c:v>137.48564399347967</c:v>
                </c:pt>
                <c:pt idx="57">
                  <c:v>136.21504617243465</c:v>
                </c:pt>
                <c:pt idx="58">
                  <c:v>134.9354200740286</c:v>
                </c:pt>
                <c:pt idx="59">
                  <c:v>133.64638425544777</c:v>
                </c:pt>
                <c:pt idx="60">
                  <c:v>132.34753191558278</c:v>
                </c:pt>
                <c:pt idx="61">
                  <c:v>131.03842853566044</c:v>
                </c:pt>
                <c:pt idx="62">
                  <c:v>129.71860923370556</c:v>
                </c:pt>
                <c:pt idx="63">
                  <c:v>128.38757578951024</c:v>
                </c:pt>
                <c:pt idx="64">
                  <c:v>127.04479328898047</c:v>
                </c:pt>
                <c:pt idx="65">
                  <c:v>125.68968632704936</c:v>
                </c:pt>
                <c:pt idx="66">
                  <c:v>124.32163469665223</c:v>
                </c:pt>
                <c:pt idx="67">
                  <c:v>122.93996847678079</c:v>
                </c:pt>
                <c:pt idx="68">
                  <c:v>121.54396241479868</c:v>
                </c:pt>
                <c:pt idx="69">
                  <c:v>120.1328294760586</c:v>
                </c:pt>
                <c:pt idx="70">
                  <c:v>118.70571340598997</c:v>
                </c:pt>
                <c:pt idx="71">
                  <c:v>117.26168011499311</c:v>
                </c:pt>
                <c:pt idx="72">
                  <c:v>115.79970765192513</c:v>
                </c:pt>
                <c:pt idx="73">
                  <c:v>114.31867447531839</c:v>
                </c:pt>
                <c:pt idx="74">
                  <c:v>112.81734565818778</c:v>
                </c:pt>
                <c:pt idx="75">
                  <c:v>111.2943565671238</c:v>
                </c:pt>
                <c:pt idx="76">
                  <c:v>109.7481934313367</c:v>
                </c:pt>
                <c:pt idx="77">
                  <c:v>108.17717005153676</c:v>
                </c:pt>
                <c:pt idx="78">
                  <c:v>106.57939967624819</c:v>
                </c:pt>
                <c:pt idx="79">
                  <c:v>104.95276077160375</c:v>
                </c:pt>
                <c:pt idx="80">
                  <c:v>103.29485499631652</c:v>
                </c:pt>
                <c:pt idx="81">
                  <c:v>101.60295511631557</c:v>
                </c:pt>
                <c:pt idx="82">
                  <c:v>99.873939777065956</c:v>
                </c:pt>
                <c:pt idx="83">
                  <c:v>98.104210877464055</c:v>
                </c:pt>
                <c:pt idx="84">
                  <c:v>96.289587569582096</c:v>
                </c:pt>
                <c:pt idx="85">
                  <c:v>94.425168338320816</c:v>
                </c:pt>
                <c:pt idx="86">
                  <c:v>92.505148686037359</c:v>
                </c:pt>
                <c:pt idx="87">
                  <c:v>90.522575786976844</c:v>
                </c:pt>
                <c:pt idx="88">
                  <c:v>88.469011538083066</c:v>
                </c:pt>
                <c:pt idx="89">
                  <c:v>86.334058868869789</c:v>
                </c:pt>
                <c:pt idx="90">
                  <c:v>84.104677513714705</c:v>
                </c:pt>
                <c:pt idx="91">
                  <c:v>81.764163656021836</c:v>
                </c:pt>
                <c:pt idx="92">
                  <c:v>79.290569318380051</c:v>
                </c:pt>
                <c:pt idx="93">
                  <c:v>76.654138010263267</c:v>
                </c:pt>
                <c:pt idx="94">
                  <c:v>73.812898203851077</c:v>
                </c:pt>
                <c:pt idx="95">
                  <c:v>70.704512977018013</c:v>
                </c:pt>
                <c:pt idx="96">
                  <c:v>67.22965271294531</c:v>
                </c:pt>
                <c:pt idx="97">
                  <c:v>63.213049918413063</c:v>
                </c:pt>
                <c:pt idx="98">
                  <c:v>58.290617468765042</c:v>
                </c:pt>
                <c:pt idx="99">
                  <c:v>51.424961292123186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5D1-B54C-ABA9-1E0C85857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82383"/>
        <c:axId val="43545631"/>
      </c:scatterChart>
      <c:valAx>
        <c:axId val="28582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5631"/>
        <c:crosses val="autoZero"/>
        <c:crossBetween val="midCat"/>
      </c:valAx>
      <c:valAx>
        <c:axId val="4354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82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Heat Capacity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Aluminum</c:v>
          </c:tx>
          <c:xVal>
            <c:numRef>
              <c:f>Plots!$B$2:$B$100</c:f>
              <c:numCache>
                <c:formatCode>0.00</c:formatCode>
                <c:ptCount val="99"/>
                <c:pt idx="0">
                  <c:v>69.699689774126327</c:v>
                </c:pt>
                <c:pt idx="1">
                  <c:v>76.782193433924036</c:v>
                </c:pt>
                <c:pt idx="2">
                  <c:v>82.705497107419077</c:v>
                </c:pt>
                <c:pt idx="3">
                  <c:v>87.93272442107056</c:v>
                </c:pt>
                <c:pt idx="4">
                  <c:v>92.68809814352845</c:v>
                </c:pt>
                <c:pt idx="5">
                  <c:v>97.099214500629202</c:v>
                </c:pt>
                <c:pt idx="6">
                  <c:v>101.24639646670005</c:v>
                </c:pt>
                <c:pt idx="7">
                  <c:v>105.18385295854713</c:v>
                </c:pt>
                <c:pt idx="8">
                  <c:v>108.95008593836752</c:v>
                </c:pt>
                <c:pt idx="9">
                  <c:v>112.57353312553478</c:v>
                </c:pt>
                <c:pt idx="10">
                  <c:v>116.07585977033547</c:v>
                </c:pt>
                <c:pt idx="11">
                  <c:v>119.47399193741569</c:v>
                </c:pt>
                <c:pt idx="12">
                  <c:v>122.78143152664404</c:v>
                </c:pt>
                <c:pt idx="13">
                  <c:v>126.00913954672848</c:v>
                </c:pt>
                <c:pt idx="14">
                  <c:v>129.16614849770519</c:v>
                </c:pt>
                <c:pt idx="15">
                  <c:v>132.25999854306733</c:v>
                </c:pt>
                <c:pt idx="16">
                  <c:v>135.29705547290615</c:v>
                </c:pt>
                <c:pt idx="17">
                  <c:v>138.28274722721403</c:v>
                </c:pt>
                <c:pt idx="18">
                  <c:v>141.2217429910464</c:v>
                </c:pt>
                <c:pt idx="19">
                  <c:v>144.11809095507013</c:v>
                </c:pt>
                <c:pt idx="20">
                  <c:v>146.97532577861446</c:v>
                </c:pt>
                <c:pt idx="21">
                  <c:v>149.79655348089949</c:v>
                </c:pt>
                <c:pt idx="22">
                  <c:v>152.58451926817165</c:v>
                </c:pt>
                <c:pt idx="23">
                  <c:v>155.3416622885803</c:v>
                </c:pt>
                <c:pt idx="24">
                  <c:v>158.07016025163858</c:v>
                </c:pt>
                <c:pt idx="25">
                  <c:v>160.77196610248146</c:v>
                </c:pt>
                <c:pt idx="26">
                  <c:v>163.44883840480333</c:v>
                </c:pt>
                <c:pt idx="27">
                  <c:v>166.10236669575147</c:v>
                </c:pt>
                <c:pt idx="28">
                  <c:v>168.73399278787761</c:v>
                </c:pt>
                <c:pt idx="29">
                  <c:v>171.3450287781337</c:v>
                </c:pt>
                <c:pt idx="30">
                  <c:v>173.93667236172527</c:v>
                </c:pt>
                <c:pt idx="31">
                  <c:v>176.51001992485038</c:v>
                </c:pt>
                <c:pt idx="32">
                  <c:v>179.06607779535543</c:v>
                </c:pt>
                <c:pt idx="33">
                  <c:v>181.60577195640212</c:v>
                </c:pt>
                <c:pt idx="34">
                  <c:v>184.12995647055132</c:v>
                </c:pt>
                <c:pt idx="35">
                  <c:v>186.63942081612871</c:v>
                </c:pt>
                <c:pt idx="36">
                  <c:v>189.13489630155451</c:v>
                </c:pt>
                <c:pt idx="37">
                  <c:v>191.61706169444423</c:v>
                </c:pt>
                <c:pt idx="38">
                  <c:v>194.0865481790313</c:v>
                </c:pt>
                <c:pt idx="39">
                  <c:v>196.543943736589</c:v>
                </c:pt>
                <c:pt idx="40">
                  <c:v>198.98979702833932</c:v>
                </c:pt>
                <c:pt idx="41">
                  <c:v>201.42462084757318</c:v>
                </c:pt>
                <c:pt idx="42">
                  <c:v>203.84889519765346</c:v>
                </c:pt>
                <c:pt idx="43">
                  <c:v>206.26307004384051</c:v>
                </c:pt>
                <c:pt idx="44">
                  <c:v>208.66756777988411</c:v>
                </c:pt>
                <c:pt idx="45">
                  <c:v>211.06278544442071</c:v>
                </c:pt>
                <c:pt idx="46">
                  <c:v>213.44909671725395</c:v>
                </c:pt>
                <c:pt idx="47">
                  <c:v>215.8268537214197</c:v>
                </c:pt>
                <c:pt idx="48">
                  <c:v>218.19638865345755</c:v>
                </c:pt>
                <c:pt idx="49">
                  <c:v>220.55801526130659</c:v>
                </c:pt>
                <c:pt idx="50">
                  <c:v>222.91203018672621</c:v>
                </c:pt>
                <c:pt idx="51">
                  <c:v>225.25871418696414</c:v>
                </c:pt>
                <c:pt idx="52">
                  <c:v>227.5983332486131</c:v>
                </c:pt>
                <c:pt idx="53">
                  <c:v>229.93113960488077</c:v>
                </c:pt>
                <c:pt idx="54">
                  <c:v>232.25737266626257</c:v>
                </c:pt>
                <c:pt idx="55">
                  <c:v>234.57725987339958</c:v>
                </c:pt>
                <c:pt idx="56">
                  <c:v>236.8910174797517</c:v>
                </c:pt>
                <c:pt idx="57">
                  <c:v>239.1988512710825</c:v>
                </c:pt>
                <c:pt idx="58">
                  <c:v>241.50095722768134</c:v>
                </c:pt>
                <c:pt idx="59">
                  <c:v>243.79752213484736</c:v>
                </c:pt>
                <c:pt idx="60">
                  <c:v>246.08872414637099</c:v>
                </c:pt>
                <c:pt idx="61">
                  <c:v>248.37473330535963</c:v>
                </c:pt>
                <c:pt idx="62">
                  <c:v>250.65571202619742</c:v>
                </c:pt>
                <c:pt idx="63">
                  <c:v>252.93181554112149</c:v>
                </c:pt>
                <c:pt idx="64">
                  <c:v>255.20319231452729</c:v>
                </c:pt>
                <c:pt idx="65">
                  <c:v>257.4699844277082</c:v>
                </c:pt>
                <c:pt idx="66">
                  <c:v>259.73232793654131</c:v>
                </c:pt>
                <c:pt idx="67">
                  <c:v>261.9903532045393</c:v>
                </c:pt>
                <c:pt idx="68">
                  <c:v>264.24418521301033</c:v>
                </c:pt>
                <c:pt idx="69">
                  <c:v>266.49394385042001</c:v>
                </c:pt>
                <c:pt idx="70">
                  <c:v>268.73974418256984</c:v>
                </c:pt>
                <c:pt idx="71">
                  <c:v>270.98169670504683</c:v>
                </c:pt>
                <c:pt idx="72">
                  <c:v>273.21990757924107</c:v>
                </c:pt>
                <c:pt idx="73">
                  <c:v>275.45447885361864</c:v>
                </c:pt>
                <c:pt idx="74">
                  <c:v>277.68550867070007</c:v>
                </c:pt>
                <c:pt idx="75">
                  <c:v>279.91309146137735</c:v>
                </c:pt>
                <c:pt idx="76">
                  <c:v>282.1373181273251</c:v>
                </c:pt>
                <c:pt idx="77">
                  <c:v>284.35827621222847</c:v>
                </c:pt>
                <c:pt idx="78">
                  <c:v>286.57605006286525</c:v>
                </c:pt>
                <c:pt idx="79">
                  <c:v>288.79072098057162</c:v>
                </c:pt>
                <c:pt idx="80">
                  <c:v>291.00236736394294</c:v>
                </c:pt>
                <c:pt idx="81">
                  <c:v>293.21106484321916</c:v>
                </c:pt>
                <c:pt idx="82">
                  <c:v>295.41688640706315</c:v>
                </c:pt>
                <c:pt idx="83">
                  <c:v>297.61990252206016</c:v>
                </c:pt>
                <c:pt idx="84">
                  <c:v>299.82018124576166</c:v>
                </c:pt>
                <c:pt idx="85">
                  <c:v>302.01778833324664</c:v>
                </c:pt>
                <c:pt idx="86">
                  <c:v>304.21278733805877</c:v>
                </c:pt>
                <c:pt idx="87">
                  <c:v>306.40523970758903</c:v>
                </c:pt>
                <c:pt idx="88">
                  <c:v>308.59520487341319</c:v>
                </c:pt>
                <c:pt idx="89">
                  <c:v>310.78274033679571</c:v>
                </c:pt>
                <c:pt idx="90">
                  <c:v>312.96790174988479</c:v>
                </c:pt>
                <c:pt idx="91">
                  <c:v>315.15074299247237</c:v>
                </c:pt>
                <c:pt idx="92">
                  <c:v>317.3313162450105</c:v>
                </c:pt>
                <c:pt idx="93">
                  <c:v>319.5096720578444</c:v>
                </c:pt>
                <c:pt idx="94">
                  <c:v>321.68585941698711</c:v>
                </c:pt>
                <c:pt idx="95">
                  <c:v>323.85992580669972</c:v>
                </c:pt>
                <c:pt idx="96">
                  <c:v>326.03191726882102</c:v>
                </c:pt>
                <c:pt idx="97">
                  <c:v>328.20187845939182</c:v>
                </c:pt>
                <c:pt idx="98">
                  <c:v>330.36985270243196</c:v>
                </c:pt>
              </c:numCache>
            </c:numRef>
          </c:xVal>
          <c:yVal>
            <c:numRef>
              <c:f>Plots!$C$2:$C$100</c:f>
              <c:numCache>
                <c:formatCode>0.00</c:formatCode>
                <c:ptCount val="99"/>
                <c:pt idx="0">
                  <c:v>5.2439092225595934</c:v>
                </c:pt>
                <c:pt idx="1">
                  <c:v>7.0704754660082347</c:v>
                </c:pt>
                <c:pt idx="2">
                  <c:v>8.4541788037292243</c:v>
                </c:pt>
                <c:pt idx="3">
                  <c:v>9.5799676118412656</c:v>
                </c:pt>
                <c:pt idx="4">
                  <c:v>10.530543189070389</c:v>
                </c:pt>
                <c:pt idx="5">
                  <c:v>11.352379830992851</c:v>
                </c:pt>
                <c:pt idx="6">
                  <c:v>12.074866445264094</c:v>
                </c:pt>
                <c:pt idx="7">
                  <c:v>12.718024559306798</c:v>
                </c:pt>
                <c:pt idx="8">
                  <c:v>13.296221617947122</c:v>
                </c:pt>
                <c:pt idx="9">
                  <c:v>13.820173381266311</c:v>
                </c:pt>
                <c:pt idx="10">
                  <c:v>14.298114780028749</c:v>
                </c:pt>
                <c:pt idx="11">
                  <c:v>14.73652756936192</c:v>
                </c:pt>
                <c:pt idx="12">
                  <c:v>15.140614669910407</c:v>
                </c:pt>
                <c:pt idx="13">
                  <c:v>15.514621537298549</c:v>
                </c:pt>
                <c:pt idx="14">
                  <c:v>15.862060938731418</c:v>
                </c:pt>
                <c:pt idx="15">
                  <c:v>16.185874438090881</c:v>
                </c:pt>
                <c:pt idx="16">
                  <c:v>16.488551094486976</c:v>
                </c:pt>
                <c:pt idx="17">
                  <c:v>16.772216452773648</c:v>
                </c:pt>
                <c:pt idx="18">
                  <c:v>17.03870042303657</c:v>
                </c:pt>
                <c:pt idx="19">
                  <c:v>17.289589851263781</c:v>
                </c:pt>
                <c:pt idx="20">
                  <c:v>17.526269787792355</c:v>
                </c:pt>
                <c:pt idx="21">
                  <c:v>17.749956277529133</c:v>
                </c:pt>
                <c:pt idx="22">
                  <c:v>17.961722698724362</c:v>
                </c:pt>
                <c:pt idx="23">
                  <c:v>18.162521129241657</c:v>
                </c:pt>
                <c:pt idx="24">
                  <c:v>18.353199834675287</c:v>
                </c:pt>
                <c:pt idx="25">
                  <c:v>18.534517700037913</c:v>
                </c:pt>
                <c:pt idx="26">
                  <c:v>18.707156228960823</c:v>
                </c:pt>
                <c:pt idx="27">
                  <c:v>18.871729589368762</c:v>
                </c:pt>
                <c:pt idx="28">
                  <c:v>19.028793077536083</c:v>
                </c:pt>
                <c:pt idx="29">
                  <c:v>19.178850292140872</c:v>
                </c:pt>
                <c:pt idx="30">
                  <c:v>19.322359247838975</c:v>
                </c:pt>
                <c:pt idx="31">
                  <c:v>19.45973761262913</c:v>
                </c:pt>
                <c:pt idx="32">
                  <c:v>19.591367215257435</c:v>
                </c:pt>
                <c:pt idx="33">
                  <c:v>19.717597942531352</c:v>
                </c:pt>
                <c:pt idx="34">
                  <c:v>19.838751122911507</c:v>
                </c:pt>
                <c:pt idx="35">
                  <c:v>19.955122475745497</c:v>
                </c:pt>
                <c:pt idx="36">
                  <c:v>20.066984691684404</c:v>
                </c:pt>
                <c:pt idx="37">
                  <c:v>20.174589698156332</c:v>
                </c:pt>
                <c:pt idx="38">
                  <c:v>20.27817065493549</c:v>
                </c:pt>
                <c:pt idx="39">
                  <c:v>20.377943717893842</c:v>
                </c:pt>
                <c:pt idx="40">
                  <c:v>20.474109601511255</c:v>
                </c:pt>
                <c:pt idx="41">
                  <c:v>20.566854968697658</c:v>
                </c:pt>
                <c:pt idx="42">
                  <c:v>20.656353668410059</c:v>
                </c:pt>
                <c:pt idx="43">
                  <c:v>20.742767842024502</c:v>
                </c:pt>
                <c:pt idx="44">
                  <c:v>20.826248914216201</c:v>
                </c:pt>
                <c:pt idx="45">
                  <c:v>20.906938482437027</c:v>
                </c:pt>
                <c:pt idx="46">
                  <c:v>20.984969117234144</c:v>
                </c:pt>
                <c:pt idx="47">
                  <c:v>21.060465084018563</c:v>
                </c:pt>
                <c:pt idx="48">
                  <c:v>21.133542995057777</c:v>
                </c:pt>
                <c:pt idx="49">
                  <c:v>21.20431239980088</c:v>
                </c:pt>
                <c:pt idx="50">
                  <c:v>21.272876320266629</c:v>
                </c:pt>
                <c:pt idx="51">
                  <c:v>21.339331737650234</c:v>
                </c:pt>
                <c:pt idx="52">
                  <c:v>21.403770034776201</c:v>
                </c:pt>
                <c:pt idx="53">
                  <c:v>21.466277400166433</c:v>
                </c:pt>
                <c:pt idx="54">
                  <c:v>21.526935196582293</c:v>
                </c:pt>
                <c:pt idx="55">
                  <c:v>21.585820297838154</c:v>
                </c:pt>
                <c:pt idx="56">
                  <c:v>21.643005398246746</c:v>
                </c:pt>
                <c:pt idx="57">
                  <c:v>21.698559295137379</c:v>
                </c:pt>
                <c:pt idx="58">
                  <c:v>21.752547149696447</c:v>
                </c:pt>
                <c:pt idx="59">
                  <c:v>21.805030725784434</c:v>
                </c:pt>
                <c:pt idx="60">
                  <c:v>21.856068610559795</c:v>
                </c:pt>
                <c:pt idx="61">
                  <c:v>21.905716417456496</c:v>
                </c:pt>
                <c:pt idx="62">
                  <c:v>21.954026974052734</c:v>
                </c:pt>
                <c:pt idx="63">
                  <c:v>22.00105049536101</c:v>
                </c:pt>
                <c:pt idx="64">
                  <c:v>22.046834743945332</c:v>
                </c:pt>
                <c:pt idx="65">
                  <c:v>22.091425178924919</c:v>
                </c:pt>
                <c:pt idx="66">
                  <c:v>22.134865094090923</c:v>
                </c:pt>
                <c:pt idx="67">
                  <c:v>22.177195744541923</c:v>
                </c:pt>
                <c:pt idx="68">
                  <c:v>22.218456467163566</c:v>
                </c:pt>
                <c:pt idx="69">
                  <c:v>22.25868479036945</c:v>
                </c:pt>
                <c:pt idx="70">
                  <c:v>22.29791653676379</c:v>
                </c:pt>
                <c:pt idx="71">
                  <c:v>22.336185919399696</c:v>
                </c:pt>
                <c:pt idx="72">
                  <c:v>22.373525632405386</c:v>
                </c:pt>
                <c:pt idx="73">
                  <c:v>22.40996693133533</c:v>
                </c:pt>
                <c:pt idx="74">
                  <c:v>22.445539714938459</c:v>
                </c:pt>
                <c:pt idx="75">
                  <c:v>22.480272595968437</c:v>
                </c:pt>
                <c:pt idx="76">
                  <c:v>22.514192969256271</c:v>
                </c:pt>
                <c:pt idx="77">
                  <c:v>22.547327076950179</c:v>
                </c:pt>
                <c:pt idx="78">
                  <c:v>22.579700067315276</c:v>
                </c:pt>
                <c:pt idx="79">
                  <c:v>22.611336051847939</c:v>
                </c:pt>
                <c:pt idx="80">
                  <c:v>22.642258157101502</c:v>
                </c:pt>
                <c:pt idx="81">
                  <c:v>22.672488574996255</c:v>
                </c:pt>
                <c:pt idx="82">
                  <c:v>22.702048608703841</c:v>
                </c:pt>
                <c:pt idx="83">
                  <c:v>22.730958717740084</c:v>
                </c:pt>
                <c:pt idx="84">
                  <c:v>22.759238556954223</c:v>
                </c:pt>
                <c:pt idx="85">
                  <c:v>22.786907017952288</c:v>
                </c:pt>
                <c:pt idx="86">
                  <c:v>22.813982263649933</c:v>
                </c:pt>
                <c:pt idx="87">
                  <c:v>22.840481763917346</c:v>
                </c:pt>
                <c:pt idx="88">
                  <c:v>22.866422327620718</c:v>
                </c:pt>
                <c:pt idx="89">
                  <c:v>22.891820134006544</c:v>
                </c:pt>
                <c:pt idx="90">
                  <c:v>22.916690760030317</c:v>
                </c:pt>
                <c:pt idx="91">
                  <c:v>22.941049210317885</c:v>
                </c:pt>
                <c:pt idx="92">
                  <c:v>22.964909941101695</c:v>
                </c:pt>
                <c:pt idx="93">
                  <c:v>22.988286885679496</c:v>
                </c:pt>
                <c:pt idx="94">
                  <c:v>23.011193477495596</c:v>
                </c:pt>
                <c:pt idx="95">
                  <c:v>23.033642671387302</c:v>
                </c:pt>
                <c:pt idx="96">
                  <c:v>23.055646966312352</c:v>
                </c:pt>
                <c:pt idx="97">
                  <c:v>23.077218423127974</c:v>
                </c:pt>
                <c:pt idx="98">
                  <c:v>23.098368684625644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A6-8242-9303-7B8F48753E52}"/>
            </c:ext>
          </c:extLst>
        </c:ser>
        <c:ser>
          <c:idx val="3"/>
          <c:order val="1"/>
          <c:tx>
            <c:v>Lead</c:v>
          </c:tx>
          <c:xVal>
            <c:numRef>
              <c:f>Plots!$D$2:$D$100</c:f>
              <c:numCache>
                <c:formatCode>0.00</c:formatCode>
                <c:ptCount val="99"/>
                <c:pt idx="0">
                  <c:v>13.403334850856718</c:v>
                </c:pt>
                <c:pt idx="1">
                  <c:v>14.765308891807557</c:v>
                </c:pt>
                <c:pt idx="2">
                  <c:v>15.904367369921982</c:v>
                </c:pt>
                <c:pt idx="3">
                  <c:v>16.909569520081668</c:v>
                </c:pt>
                <c:pt idx="4">
                  <c:v>17.824033652556597</c:v>
                </c:pt>
                <c:pt idx="5">
                  <c:v>18.672296676278982</c:v>
                </c:pt>
                <c:pt idx="6">
                  <c:v>19.469804796599433</c:v>
                </c:pt>
                <c:pt idx="7">
                  <c:v>20.22698245394529</c:v>
                </c:pt>
                <c:pt idx="8">
                  <c:v>20.951233622328704</c:v>
                </c:pt>
                <c:pt idx="9">
                  <c:v>21.648026909664488</c:v>
                </c:pt>
                <c:pt idx="10">
                  <c:v>22.321528569850745</c:v>
                </c:pt>
                <c:pt idx="11">
                  <c:v>22.974993505640906</c:v>
                </c:pt>
                <c:pt idx="12">
                  <c:v>23.611018148750063</c:v>
                </c:pt>
                <c:pt idx="13">
                  <c:v>24.23171031444241</c:v>
                </c:pt>
                <c:pt idx="14">
                  <c:v>24.838806963426361</c:v>
                </c:pt>
                <c:pt idx="15">
                  <c:v>25.433758078283695</c:v>
                </c:pt>
                <c:pt idx="16">
                  <c:v>26.017787808167167</c:v>
                </c:pt>
                <c:pt idx="17">
                  <c:v>26.591939952518398</c:v>
                </c:pt>
                <c:pt idx="18">
                  <c:v>27.157112401284699</c:v>
                </c:pt>
                <c:pt idx="19">
                  <c:v>27.714083626439535</c:v>
                </c:pt>
                <c:pt idx="20">
                  <c:v>28.263533347257514</c:v>
                </c:pt>
                <c:pt idx="21">
                  <c:v>28.80605885500054</c:v>
                </c:pt>
                <c:pt idx="22">
                  <c:v>29.342188056158228</c:v>
                </c:pt>
                <c:pt idx="23">
                  <c:v>29.872390001877047</c:v>
                </c:pt>
                <c:pt idx="24">
                  <c:v>30.397083468336724</c:v>
                </c:pt>
                <c:pt idx="25">
                  <c:v>30.916644009254568</c:v>
                </c:pt>
                <c:pt idx="26">
                  <c:v>31.431409798561173</c:v>
                </c:pt>
                <c:pt idx="27">
                  <c:v>31.941686506177199</c:v>
                </c:pt>
                <c:pt idx="28">
                  <c:v>32.447751394404463</c:v>
                </c:pt>
                <c:pt idx="29">
                  <c:v>32.949856781077671</c:v>
                </c:pt>
                <c:pt idx="30">
                  <c:v>33.448232984437006</c:v>
                </c:pt>
                <c:pt idx="31">
                  <c:v>33.943090840877645</c:v>
                </c:pt>
                <c:pt idx="32">
                  <c:v>34.434623868464584</c:v>
                </c:pt>
                <c:pt idx="33">
                  <c:v>34.923010134882531</c:v>
                </c:pt>
                <c:pt idx="34">
                  <c:v>35.408413877397436</c:v>
                </c:pt>
                <c:pt idx="35">
                  <c:v>35.890986913648533</c:v>
                </c:pt>
                <c:pt idx="36">
                  <c:v>36.37086987513171</c:v>
                </c:pt>
                <c:pt idx="37">
                  <c:v>36.848193289682392</c:v>
                </c:pt>
                <c:pt idx="38">
                  <c:v>37.323078534793943</c:v>
                </c:pt>
                <c:pt idx="39">
                  <c:v>37.795638679978133</c:v>
                </c:pt>
                <c:pt idx="40">
                  <c:v>38.265979233453145</c:v>
                </c:pt>
                <c:pt idx="41">
                  <c:v>38.734198805990587</c:v>
                </c:pt>
                <c:pt idx="42">
                  <c:v>39.200389702819095</c:v>
                </c:pt>
                <c:pt idx="43">
                  <c:v>39.664638452803807</c:v>
                </c:pt>
                <c:pt idx="44">
                  <c:v>40.127026282774942</c:v>
                </c:pt>
                <c:pt idx="45">
                  <c:v>40.587629543743667</c:v>
                </c:pt>
                <c:pt idx="46">
                  <c:v>41.046520094789294</c:v>
                </c:pt>
                <c:pt idx="47">
                  <c:v>41.503765649598549</c:v>
                </c:pt>
                <c:pt idx="48">
                  <c:v>41.95943008996877</c:v>
                </c:pt>
                <c:pt idx="49">
                  <c:v>42.41357375000905</c:v>
                </c:pt>
                <c:pt idx="50">
                  <c:v>42.866253674289375</c:v>
                </c:pt>
                <c:pt idx="51">
                  <c:v>43.317523852768893</c:v>
                </c:pt>
                <c:pt idx="52">
                  <c:v>43.767435434991867</c:v>
                </c:pt>
                <c:pt idx="53">
                  <c:v>44.216036925709979</c:v>
                </c:pt>
                <c:pt idx="54">
                  <c:v>44.663374363851744</c:v>
                </c:pt>
                <c:pt idx="55">
                  <c:v>45.109491486528221</c:v>
                </c:pt>
                <c:pt idx="56">
                  <c:v>45.554429879541935</c:v>
                </c:pt>
                <c:pt idx="57">
                  <c:v>45.998229115744728</c:v>
                </c:pt>
                <c:pt idx="58">
                  <c:v>46.440926882383856</c:v>
                </c:pt>
                <c:pt idx="59">
                  <c:v>46.882559098498824</c:v>
                </c:pt>
                <c:pt idx="60">
                  <c:v>47.32316002327952</c:v>
                </c:pt>
                <c:pt idx="61">
                  <c:v>47.762762356221671</c:v>
                </c:pt>
                <c:pt idx="62">
                  <c:v>48.201397329808259</c:v>
                </c:pt>
                <c:pt idx="63">
                  <c:v>48.639094795386711</c:v>
                </c:pt>
                <c:pt idx="64">
                  <c:v>49.075883302840268</c:v>
                </c:pt>
                <c:pt idx="65">
                  <c:v>49.51179017457391</c:v>
                </c:pt>
                <c:pt idx="66">
                  <c:v>49.946841574297764</c:v>
                </c:pt>
                <c:pt idx="67">
                  <c:v>50.381062571073386</c:v>
                </c:pt>
                <c:pt idx="68">
                  <c:v>50.814477198957853</c:v>
                </c:pt>
                <c:pt idx="69">
                  <c:v>51.247108512648481</c:v>
                </c:pt>
                <c:pt idx="70">
                  <c:v>51.678978639438391</c:v>
                </c:pt>
                <c:pt idx="71">
                  <c:v>52.11010882776295</c:v>
                </c:pt>
                <c:pt idx="72">
                  <c:v>52.540519492586171</c:v>
                </c:pt>
                <c:pt idx="73">
                  <c:v>52.970230257951826</c:v>
                </c:pt>
                <c:pt idx="74">
                  <c:v>53.399259996785588</c:v>
                </c:pt>
                <c:pt idx="75">
                  <c:v>53.827626868262492</c:v>
                </c:pt>
                <c:pt idx="76">
                  <c:v>54.255348352884788</c:v>
                </c:pt>
                <c:pt idx="77">
                  <c:v>54.682441285409247</c:v>
                </c:pt>
                <c:pt idx="78">
                  <c:v>55.108921885823534</c:v>
                </c:pt>
                <c:pt idx="79">
                  <c:v>55.534805788473157</c:v>
                </c:pt>
                <c:pt idx="80">
                  <c:v>55.96010806950305</c:v>
                </c:pt>
                <c:pt idx="81">
                  <c:v>56.38484327270006</c:v>
                </c:pt>
                <c:pt idx="82">
                  <c:v>56.809025433872556</c:v>
                </c:pt>
                <c:pt idx="83">
                  <c:v>57.232668103830314</c:v>
                </c:pt>
                <c:pt idx="84">
                  <c:v>57.655784370123008</c:v>
                </c:pt>
                <c:pt idx="85">
                  <c:v>58.078386877532033</c:v>
                </c:pt>
                <c:pt idx="86">
                  <c:v>58.500487847480898</c:v>
                </c:pt>
                <c:pt idx="87">
                  <c:v>58.922099096377409</c:v>
                </c:pt>
                <c:pt idx="88">
                  <c:v>59.343232052985627</c:v>
                </c:pt>
                <c:pt idx="89">
                  <c:v>59.763897774868425</c:v>
                </c:pt>
                <c:pt idx="90">
                  <c:v>60.184106964001373</c:v>
                </c:pt>
                <c:pt idx="91">
                  <c:v>60.603869981533805</c:v>
                </c:pt>
                <c:pt idx="92">
                  <c:v>61.023196861829902</c:v>
                </c:pt>
                <c:pt idx="93">
                  <c:v>61.442097325782349</c:v>
                </c:pt>
                <c:pt idx="94">
                  <c:v>61.860580793460841</c:v>
                </c:pt>
                <c:pt idx="95">
                  <c:v>62.278656396146346</c:v>
                </c:pt>
                <c:pt idx="96">
                  <c:v>62.69633298774032</c:v>
                </c:pt>
                <c:pt idx="97">
                  <c:v>63.113619155653517</c:v>
                </c:pt>
                <c:pt idx="98">
                  <c:v>63.530523231147498</c:v>
                </c:pt>
              </c:numCache>
            </c:numRef>
          </c:xVal>
          <c:yVal>
            <c:numRef>
              <c:f>Plots!$E$2:$E$100</c:f>
              <c:numCache>
                <c:formatCode>0.00</c:formatCode>
                <c:ptCount val="99"/>
                <c:pt idx="0">
                  <c:v>5.2439092225595916</c:v>
                </c:pt>
                <c:pt idx="1">
                  <c:v>7.0704754660082472</c:v>
                </c:pt>
                <c:pt idx="2">
                  <c:v>8.4541788037292083</c:v>
                </c:pt>
                <c:pt idx="3">
                  <c:v>9.5799676118412922</c:v>
                </c:pt>
                <c:pt idx="4">
                  <c:v>10.530543189070379</c:v>
                </c:pt>
                <c:pt idx="5">
                  <c:v>11.352379830992856</c:v>
                </c:pt>
                <c:pt idx="6">
                  <c:v>12.074866445264052</c:v>
                </c:pt>
                <c:pt idx="7">
                  <c:v>12.718024559306839</c:v>
                </c:pt>
                <c:pt idx="8">
                  <c:v>13.296221617947126</c:v>
                </c:pt>
                <c:pt idx="9">
                  <c:v>13.820173381266285</c:v>
                </c:pt>
                <c:pt idx="10">
                  <c:v>14.298114780028735</c:v>
                </c:pt>
                <c:pt idx="11">
                  <c:v>14.736527569361904</c:v>
                </c:pt>
                <c:pt idx="12">
                  <c:v>15.140614669910409</c:v>
                </c:pt>
                <c:pt idx="13">
                  <c:v>15.514621537298636</c:v>
                </c:pt>
                <c:pt idx="14">
                  <c:v>15.86206093873133</c:v>
                </c:pt>
                <c:pt idx="15">
                  <c:v>16.185874438090917</c:v>
                </c:pt>
                <c:pt idx="16">
                  <c:v>16.488551094486915</c:v>
                </c:pt>
                <c:pt idx="17">
                  <c:v>16.772216452773701</c:v>
                </c:pt>
                <c:pt idx="18">
                  <c:v>17.03870042303663</c:v>
                </c:pt>
                <c:pt idx="19">
                  <c:v>17.289589851263806</c:v>
                </c:pt>
                <c:pt idx="20">
                  <c:v>17.526269787792238</c:v>
                </c:pt>
                <c:pt idx="21">
                  <c:v>17.749956277529169</c:v>
                </c:pt>
                <c:pt idx="22">
                  <c:v>17.961722698724373</c:v>
                </c:pt>
                <c:pt idx="23">
                  <c:v>18.162521129241536</c:v>
                </c:pt>
                <c:pt idx="24">
                  <c:v>18.353199834675419</c:v>
                </c:pt>
                <c:pt idx="25">
                  <c:v>18.534517700037849</c:v>
                </c:pt>
                <c:pt idx="26">
                  <c:v>18.707156228960894</c:v>
                </c:pt>
                <c:pt idx="27">
                  <c:v>18.871729589368762</c:v>
                </c:pt>
                <c:pt idx="28">
                  <c:v>19.02879307753604</c:v>
                </c:pt>
                <c:pt idx="29">
                  <c:v>19.178850292141011</c:v>
                </c:pt>
                <c:pt idx="30">
                  <c:v>19.322359247838762</c:v>
                </c:pt>
                <c:pt idx="31">
                  <c:v>19.459737612629315</c:v>
                </c:pt>
                <c:pt idx="32">
                  <c:v>19.591367215257492</c:v>
                </c:pt>
                <c:pt idx="33">
                  <c:v>19.71759794253121</c:v>
                </c:pt>
                <c:pt idx="34">
                  <c:v>19.838751122911528</c:v>
                </c:pt>
                <c:pt idx="35">
                  <c:v>19.955122475745526</c:v>
                </c:pt>
                <c:pt idx="36">
                  <c:v>20.06698469168424</c:v>
                </c:pt>
                <c:pt idx="37">
                  <c:v>20.174589698156392</c:v>
                </c:pt>
                <c:pt idx="38">
                  <c:v>20.278170654935739</c:v>
                </c:pt>
                <c:pt idx="39">
                  <c:v>20.377943717893547</c:v>
                </c:pt>
                <c:pt idx="40">
                  <c:v>20.474109601511604</c:v>
                </c:pt>
                <c:pt idx="41">
                  <c:v>20.566854968697278</c:v>
                </c:pt>
                <c:pt idx="42">
                  <c:v>20.656353668410279</c:v>
                </c:pt>
                <c:pt idx="43">
                  <c:v>20.742767842024634</c:v>
                </c:pt>
                <c:pt idx="44">
                  <c:v>20.826248914215949</c:v>
                </c:pt>
                <c:pt idx="45">
                  <c:v>20.906938482437038</c:v>
                </c:pt>
                <c:pt idx="46">
                  <c:v>20.98496911723409</c:v>
                </c:pt>
                <c:pt idx="47">
                  <c:v>21.060465084018588</c:v>
                </c:pt>
                <c:pt idx="48">
                  <c:v>21.133542995057816</c:v>
                </c:pt>
                <c:pt idx="49">
                  <c:v>21.204312399800763</c:v>
                </c:pt>
                <c:pt idx="50">
                  <c:v>21.272876320266636</c:v>
                </c:pt>
                <c:pt idx="51">
                  <c:v>21.33933173765012</c:v>
                </c:pt>
                <c:pt idx="52">
                  <c:v>21.403770034776603</c:v>
                </c:pt>
                <c:pt idx="53">
                  <c:v>21.466277400166103</c:v>
                </c:pt>
                <c:pt idx="54">
                  <c:v>21.526935196582496</c:v>
                </c:pt>
                <c:pt idx="55">
                  <c:v>21.585820297838126</c:v>
                </c:pt>
                <c:pt idx="56">
                  <c:v>21.643005398246668</c:v>
                </c:pt>
                <c:pt idx="57">
                  <c:v>21.698559295137475</c:v>
                </c:pt>
                <c:pt idx="58">
                  <c:v>21.752547149696611</c:v>
                </c:pt>
                <c:pt idx="59">
                  <c:v>21.805030725784146</c:v>
                </c:pt>
                <c:pt idx="60">
                  <c:v>21.856068610559852</c:v>
                </c:pt>
                <c:pt idx="61">
                  <c:v>21.905716417456418</c:v>
                </c:pt>
                <c:pt idx="62">
                  <c:v>21.954026974053107</c:v>
                </c:pt>
                <c:pt idx="63">
                  <c:v>22.001050495360907</c:v>
                </c:pt>
                <c:pt idx="64">
                  <c:v>22.046834743945166</c:v>
                </c:pt>
                <c:pt idx="65">
                  <c:v>22.09142517892499</c:v>
                </c:pt>
                <c:pt idx="66">
                  <c:v>22.13486509409114</c:v>
                </c:pt>
                <c:pt idx="67">
                  <c:v>22.177195744541802</c:v>
                </c:pt>
                <c:pt idx="68">
                  <c:v>22.218456467163779</c:v>
                </c:pt>
                <c:pt idx="69">
                  <c:v>22.258684790369188</c:v>
                </c:pt>
                <c:pt idx="70">
                  <c:v>22.297916536763811</c:v>
                </c:pt>
                <c:pt idx="71">
                  <c:v>22.336185919399384</c:v>
                </c:pt>
                <c:pt idx="72">
                  <c:v>22.373525632405503</c:v>
                </c:pt>
                <c:pt idx="73">
                  <c:v>22.409966931335074</c:v>
                </c:pt>
                <c:pt idx="74">
                  <c:v>22.445539714938782</c:v>
                </c:pt>
                <c:pt idx="75">
                  <c:v>22.480272595968557</c:v>
                </c:pt>
                <c:pt idx="76">
                  <c:v>22.514192969255962</c:v>
                </c:pt>
                <c:pt idx="77">
                  <c:v>22.547327076950694</c:v>
                </c:pt>
                <c:pt idx="78">
                  <c:v>22.579700067315009</c:v>
                </c:pt>
                <c:pt idx="79">
                  <c:v>22.611336051847694</c:v>
                </c:pt>
                <c:pt idx="80">
                  <c:v>22.642258157101622</c:v>
                </c:pt>
                <c:pt idx="81">
                  <c:v>22.67248857499651</c:v>
                </c:pt>
                <c:pt idx="82">
                  <c:v>22.702048608703777</c:v>
                </c:pt>
                <c:pt idx="83">
                  <c:v>22.73095871774018</c:v>
                </c:pt>
                <c:pt idx="84">
                  <c:v>22.759238556953772</c:v>
                </c:pt>
                <c:pt idx="85">
                  <c:v>22.78690701795249</c:v>
                </c:pt>
                <c:pt idx="86">
                  <c:v>22.813982263650377</c:v>
                </c:pt>
                <c:pt idx="87">
                  <c:v>22.84048176391698</c:v>
                </c:pt>
                <c:pt idx="88">
                  <c:v>22.866422327620544</c:v>
                </c:pt>
                <c:pt idx="89">
                  <c:v>22.891820134006487</c:v>
                </c:pt>
                <c:pt idx="90">
                  <c:v>22.916690760030729</c:v>
                </c:pt>
                <c:pt idx="91">
                  <c:v>22.941049210317807</c:v>
                </c:pt>
                <c:pt idx="92">
                  <c:v>22.964909941101734</c:v>
                </c:pt>
                <c:pt idx="93">
                  <c:v>22.988286885679322</c:v>
                </c:pt>
                <c:pt idx="94">
                  <c:v>23.011193477495535</c:v>
                </c:pt>
                <c:pt idx="95">
                  <c:v>23.033642671387799</c:v>
                </c:pt>
                <c:pt idx="96">
                  <c:v>23.055646966311709</c:v>
                </c:pt>
                <c:pt idx="97">
                  <c:v>23.077218423128258</c:v>
                </c:pt>
                <c:pt idx="98">
                  <c:v>23.098368684625726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5A6-8242-9303-7B8F48753E52}"/>
            </c:ext>
          </c:extLst>
        </c:ser>
        <c:ser>
          <c:idx val="0"/>
          <c:order val="2"/>
          <c:tx>
            <c:strRef>
              <c:f>'Empirical Data'!$B$1</c:f>
              <c:strCache>
                <c:ptCount val="1"/>
                <c:pt idx="0">
                  <c:v>C_Al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'Empirical Data'!$A$2:$A$11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400</c:v>
                </c:pt>
              </c:numCache>
            </c:numRef>
          </c:xVal>
          <c:yVal>
            <c:numRef>
              <c:f>'Empirical Data'!$B$2:$B$11</c:f>
              <c:numCache>
                <c:formatCode>General</c:formatCode>
                <c:ptCount val="10"/>
                <c:pt idx="0">
                  <c:v>0.23</c:v>
                </c:pt>
                <c:pt idx="1">
                  <c:v>2.09</c:v>
                </c:pt>
                <c:pt idx="2">
                  <c:v>5.77</c:v>
                </c:pt>
                <c:pt idx="3">
                  <c:v>9.65</c:v>
                </c:pt>
                <c:pt idx="4">
                  <c:v>13.04</c:v>
                </c:pt>
                <c:pt idx="5">
                  <c:v>18.52</c:v>
                </c:pt>
                <c:pt idx="6">
                  <c:v>21.58</c:v>
                </c:pt>
                <c:pt idx="7">
                  <c:v>23.35</c:v>
                </c:pt>
                <c:pt idx="8">
                  <c:v>24.32</c:v>
                </c:pt>
                <c:pt idx="9">
                  <c:v>25.61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A6-8242-9303-7B8F48753E52}"/>
            </c:ext>
          </c:extLst>
        </c:ser>
        <c:ser>
          <c:idx val="1"/>
          <c:order val="3"/>
          <c:tx>
            <c:strRef>
              <c:f>'Empirical Data'!$C$1</c:f>
              <c:strCache>
                <c:ptCount val="1"/>
                <c:pt idx="0">
                  <c:v>C_Pb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'Empirical Data'!$A$2:$A$11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400</c:v>
                </c:pt>
              </c:numCache>
            </c:numRef>
          </c:xVal>
          <c:yVal>
            <c:numRef>
              <c:f>'Empirical Data'!$C$2:$C$11</c:f>
              <c:numCache>
                <c:formatCode>General</c:formatCode>
                <c:ptCount val="10"/>
                <c:pt idx="0">
                  <c:v>11.01</c:v>
                </c:pt>
                <c:pt idx="1">
                  <c:v>19.57</c:v>
                </c:pt>
                <c:pt idx="2">
                  <c:v>22.43</c:v>
                </c:pt>
                <c:pt idx="3">
                  <c:v>23.69</c:v>
                </c:pt>
                <c:pt idx="4">
                  <c:v>24.4</c:v>
                </c:pt>
                <c:pt idx="5">
                  <c:v>25.27</c:v>
                </c:pt>
                <c:pt idx="6">
                  <c:v>25.87</c:v>
                </c:pt>
                <c:pt idx="7">
                  <c:v>26.36</c:v>
                </c:pt>
                <c:pt idx="8">
                  <c:v>26.82</c:v>
                </c:pt>
                <c:pt idx="9">
                  <c:v>27.45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A6-8242-9303-7B8F48753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30799"/>
        <c:axId val="32154607"/>
      </c:scatterChart>
      <c:valAx>
        <c:axId val="3043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4607"/>
        <c:crosses val="autoZero"/>
        <c:crossBetween val="midCat"/>
      </c:valAx>
      <c:valAx>
        <c:axId val="3215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30799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 vs</a:t>
            </a:r>
            <a:r>
              <a:rPr lang="en-US" baseline="0"/>
              <a:t> q_A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Block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Plots!$A$2:$A$100</c:f>
              <c:numCache>
                <c:formatCode>General</c:formatCode>
                <c:ptCount val="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</c:numCache>
            </c:numRef>
          </c:xVal>
          <c:yVal>
            <c:numRef>
              <c:f>Plots!$B$2:$B$100</c:f>
              <c:numCache>
                <c:formatCode>0.00</c:formatCode>
                <c:ptCount val="99"/>
                <c:pt idx="0">
                  <c:v>69.699689774126327</c:v>
                </c:pt>
                <c:pt idx="1">
                  <c:v>76.782193433924036</c:v>
                </c:pt>
                <c:pt idx="2">
                  <c:v>82.705497107419077</c:v>
                </c:pt>
                <c:pt idx="3">
                  <c:v>87.93272442107056</c:v>
                </c:pt>
                <c:pt idx="4">
                  <c:v>92.68809814352845</c:v>
                </c:pt>
                <c:pt idx="5">
                  <c:v>97.099214500629202</c:v>
                </c:pt>
                <c:pt idx="6">
                  <c:v>101.24639646670005</c:v>
                </c:pt>
                <c:pt idx="7">
                  <c:v>105.18385295854713</c:v>
                </c:pt>
                <c:pt idx="8">
                  <c:v>108.95008593836752</c:v>
                </c:pt>
                <c:pt idx="9">
                  <c:v>112.57353312553478</c:v>
                </c:pt>
                <c:pt idx="10">
                  <c:v>116.07585977033547</c:v>
                </c:pt>
                <c:pt idx="11">
                  <c:v>119.47399193741569</c:v>
                </c:pt>
                <c:pt idx="12">
                  <c:v>122.78143152664404</c:v>
                </c:pt>
                <c:pt idx="13">
                  <c:v>126.00913954672848</c:v>
                </c:pt>
                <c:pt idx="14">
                  <c:v>129.16614849770519</c:v>
                </c:pt>
                <c:pt idx="15">
                  <c:v>132.25999854306733</c:v>
                </c:pt>
                <c:pt idx="16">
                  <c:v>135.29705547290615</c:v>
                </c:pt>
                <c:pt idx="17">
                  <c:v>138.28274722721403</c:v>
                </c:pt>
                <c:pt idx="18">
                  <c:v>141.2217429910464</c:v>
                </c:pt>
                <c:pt idx="19">
                  <c:v>144.11809095507013</c:v>
                </c:pt>
                <c:pt idx="20">
                  <c:v>146.97532577861446</c:v>
                </c:pt>
                <c:pt idx="21">
                  <c:v>149.79655348089949</c:v>
                </c:pt>
                <c:pt idx="22">
                  <c:v>152.58451926817165</c:v>
                </c:pt>
                <c:pt idx="23">
                  <c:v>155.3416622885803</c:v>
                </c:pt>
                <c:pt idx="24">
                  <c:v>158.07016025163858</c:v>
                </c:pt>
                <c:pt idx="25">
                  <c:v>160.77196610248146</c:v>
                </c:pt>
                <c:pt idx="26">
                  <c:v>163.44883840480333</c:v>
                </c:pt>
                <c:pt idx="27">
                  <c:v>166.10236669575147</c:v>
                </c:pt>
                <c:pt idx="28">
                  <c:v>168.73399278787761</c:v>
                </c:pt>
                <c:pt idx="29">
                  <c:v>171.3450287781337</c:v>
                </c:pt>
                <c:pt idx="30">
                  <c:v>173.93667236172527</c:v>
                </c:pt>
                <c:pt idx="31">
                  <c:v>176.51001992485038</c:v>
                </c:pt>
                <c:pt idx="32">
                  <c:v>179.06607779535543</c:v>
                </c:pt>
                <c:pt idx="33">
                  <c:v>181.60577195640212</c:v>
                </c:pt>
                <c:pt idx="34">
                  <c:v>184.12995647055132</c:v>
                </c:pt>
                <c:pt idx="35">
                  <c:v>186.63942081612871</c:v>
                </c:pt>
                <c:pt idx="36">
                  <c:v>189.13489630155451</c:v>
                </c:pt>
                <c:pt idx="37">
                  <c:v>191.61706169444423</c:v>
                </c:pt>
                <c:pt idx="38">
                  <c:v>194.0865481790313</c:v>
                </c:pt>
                <c:pt idx="39">
                  <c:v>196.543943736589</c:v>
                </c:pt>
                <c:pt idx="40">
                  <c:v>198.98979702833932</c:v>
                </c:pt>
                <c:pt idx="41">
                  <c:v>201.42462084757318</c:v>
                </c:pt>
                <c:pt idx="42">
                  <c:v>203.84889519765346</c:v>
                </c:pt>
                <c:pt idx="43">
                  <c:v>206.26307004384051</c:v>
                </c:pt>
                <c:pt idx="44">
                  <c:v>208.66756777988411</c:v>
                </c:pt>
                <c:pt idx="45">
                  <c:v>211.06278544442071</c:v>
                </c:pt>
                <c:pt idx="46">
                  <c:v>213.44909671725395</c:v>
                </c:pt>
                <c:pt idx="47">
                  <c:v>215.8268537214197</c:v>
                </c:pt>
                <c:pt idx="48">
                  <c:v>218.19638865345755</c:v>
                </c:pt>
                <c:pt idx="49">
                  <c:v>220.55801526130659</c:v>
                </c:pt>
                <c:pt idx="50">
                  <c:v>222.91203018672621</c:v>
                </c:pt>
                <c:pt idx="51">
                  <c:v>225.25871418696414</c:v>
                </c:pt>
                <c:pt idx="52">
                  <c:v>227.5983332486131</c:v>
                </c:pt>
                <c:pt idx="53">
                  <c:v>229.93113960488077</c:v>
                </c:pt>
                <c:pt idx="54">
                  <c:v>232.25737266626257</c:v>
                </c:pt>
                <c:pt idx="55">
                  <c:v>234.57725987339958</c:v>
                </c:pt>
                <c:pt idx="56">
                  <c:v>236.8910174797517</c:v>
                </c:pt>
                <c:pt idx="57">
                  <c:v>239.1988512710825</c:v>
                </c:pt>
                <c:pt idx="58">
                  <c:v>241.50095722768134</c:v>
                </c:pt>
                <c:pt idx="59">
                  <c:v>243.79752213484736</c:v>
                </c:pt>
                <c:pt idx="60">
                  <c:v>246.08872414637099</c:v>
                </c:pt>
                <c:pt idx="61">
                  <c:v>248.37473330535963</c:v>
                </c:pt>
                <c:pt idx="62">
                  <c:v>250.65571202619742</c:v>
                </c:pt>
                <c:pt idx="63">
                  <c:v>252.93181554112149</c:v>
                </c:pt>
                <c:pt idx="64">
                  <c:v>255.20319231452729</c:v>
                </c:pt>
                <c:pt idx="65">
                  <c:v>257.4699844277082</c:v>
                </c:pt>
                <c:pt idx="66">
                  <c:v>259.73232793654131</c:v>
                </c:pt>
                <c:pt idx="67">
                  <c:v>261.9903532045393</c:v>
                </c:pt>
                <c:pt idx="68">
                  <c:v>264.24418521301033</c:v>
                </c:pt>
                <c:pt idx="69">
                  <c:v>266.49394385042001</c:v>
                </c:pt>
                <c:pt idx="70">
                  <c:v>268.73974418256984</c:v>
                </c:pt>
                <c:pt idx="71">
                  <c:v>270.98169670504683</c:v>
                </c:pt>
                <c:pt idx="72">
                  <c:v>273.21990757924107</c:v>
                </c:pt>
                <c:pt idx="73">
                  <c:v>275.45447885361864</c:v>
                </c:pt>
                <c:pt idx="74">
                  <c:v>277.68550867070007</c:v>
                </c:pt>
                <c:pt idx="75">
                  <c:v>279.91309146137735</c:v>
                </c:pt>
                <c:pt idx="76">
                  <c:v>282.1373181273251</c:v>
                </c:pt>
                <c:pt idx="77">
                  <c:v>284.35827621222847</c:v>
                </c:pt>
                <c:pt idx="78">
                  <c:v>286.57605006286525</c:v>
                </c:pt>
                <c:pt idx="79">
                  <c:v>288.79072098057162</c:v>
                </c:pt>
                <c:pt idx="80">
                  <c:v>291.00236736394294</c:v>
                </c:pt>
                <c:pt idx="81">
                  <c:v>293.21106484321916</c:v>
                </c:pt>
                <c:pt idx="82">
                  <c:v>295.41688640706315</c:v>
                </c:pt>
                <c:pt idx="83">
                  <c:v>297.61990252206016</c:v>
                </c:pt>
                <c:pt idx="84">
                  <c:v>299.82018124576166</c:v>
                </c:pt>
                <c:pt idx="85">
                  <c:v>302.01778833324664</c:v>
                </c:pt>
                <c:pt idx="86">
                  <c:v>304.21278733805877</c:v>
                </c:pt>
                <c:pt idx="87">
                  <c:v>306.40523970758903</c:v>
                </c:pt>
                <c:pt idx="88">
                  <c:v>308.59520487341319</c:v>
                </c:pt>
                <c:pt idx="89">
                  <c:v>310.78274033679571</c:v>
                </c:pt>
                <c:pt idx="90">
                  <c:v>312.96790174988479</c:v>
                </c:pt>
                <c:pt idx="91">
                  <c:v>315.15074299247237</c:v>
                </c:pt>
                <c:pt idx="92">
                  <c:v>317.3313162450105</c:v>
                </c:pt>
                <c:pt idx="93">
                  <c:v>319.5096720578444</c:v>
                </c:pt>
                <c:pt idx="94">
                  <c:v>321.68585941698711</c:v>
                </c:pt>
                <c:pt idx="95">
                  <c:v>323.85992580669972</c:v>
                </c:pt>
                <c:pt idx="96">
                  <c:v>326.03191726882102</c:v>
                </c:pt>
                <c:pt idx="97">
                  <c:v>328.20187845939182</c:v>
                </c:pt>
                <c:pt idx="98">
                  <c:v>330.36985270243196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39-0A41-9EA1-C2FFFDA12F0E}"/>
            </c:ext>
          </c:extLst>
        </c:ser>
        <c:ser>
          <c:idx val="1"/>
          <c:order val="1"/>
          <c:tx>
            <c:v>Block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Plots!$A$2:$A$100</c:f>
              <c:numCache>
                <c:formatCode>General</c:formatCode>
                <c:ptCount val="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</c:numCache>
            </c:numRef>
          </c:xVal>
          <c:yVal>
            <c:numRef>
              <c:f>Plots!$D$2:$D$100</c:f>
              <c:numCache>
                <c:formatCode>0.00</c:formatCode>
                <c:ptCount val="99"/>
                <c:pt idx="0">
                  <c:v>13.403334850856718</c:v>
                </c:pt>
                <c:pt idx="1">
                  <c:v>14.765308891807557</c:v>
                </c:pt>
                <c:pt idx="2">
                  <c:v>15.904367369921982</c:v>
                </c:pt>
                <c:pt idx="3">
                  <c:v>16.909569520081668</c:v>
                </c:pt>
                <c:pt idx="4">
                  <c:v>17.824033652556597</c:v>
                </c:pt>
                <c:pt idx="5">
                  <c:v>18.672296676278982</c:v>
                </c:pt>
                <c:pt idx="6">
                  <c:v>19.469804796599433</c:v>
                </c:pt>
                <c:pt idx="7">
                  <c:v>20.22698245394529</c:v>
                </c:pt>
                <c:pt idx="8">
                  <c:v>20.951233622328704</c:v>
                </c:pt>
                <c:pt idx="9">
                  <c:v>21.648026909664488</c:v>
                </c:pt>
                <c:pt idx="10">
                  <c:v>22.321528569850745</c:v>
                </c:pt>
                <c:pt idx="11">
                  <c:v>22.974993505640906</c:v>
                </c:pt>
                <c:pt idx="12">
                  <c:v>23.611018148750063</c:v>
                </c:pt>
                <c:pt idx="13">
                  <c:v>24.23171031444241</c:v>
                </c:pt>
                <c:pt idx="14">
                  <c:v>24.838806963426361</c:v>
                </c:pt>
                <c:pt idx="15">
                  <c:v>25.433758078283695</c:v>
                </c:pt>
                <c:pt idx="16">
                  <c:v>26.017787808167167</c:v>
                </c:pt>
                <c:pt idx="17">
                  <c:v>26.591939952518398</c:v>
                </c:pt>
                <c:pt idx="18">
                  <c:v>27.157112401284699</c:v>
                </c:pt>
                <c:pt idx="19">
                  <c:v>27.714083626439535</c:v>
                </c:pt>
                <c:pt idx="20">
                  <c:v>28.263533347257514</c:v>
                </c:pt>
                <c:pt idx="21">
                  <c:v>28.80605885500054</c:v>
                </c:pt>
                <c:pt idx="22">
                  <c:v>29.342188056158228</c:v>
                </c:pt>
                <c:pt idx="23">
                  <c:v>29.872390001877047</c:v>
                </c:pt>
                <c:pt idx="24">
                  <c:v>30.397083468336724</c:v>
                </c:pt>
                <c:pt idx="25">
                  <c:v>30.916644009254568</c:v>
                </c:pt>
                <c:pt idx="26">
                  <c:v>31.431409798561173</c:v>
                </c:pt>
                <c:pt idx="27">
                  <c:v>31.941686506177199</c:v>
                </c:pt>
                <c:pt idx="28">
                  <c:v>32.447751394404463</c:v>
                </c:pt>
                <c:pt idx="29">
                  <c:v>32.949856781077671</c:v>
                </c:pt>
                <c:pt idx="30">
                  <c:v>33.448232984437006</c:v>
                </c:pt>
                <c:pt idx="31">
                  <c:v>33.943090840877645</c:v>
                </c:pt>
                <c:pt idx="32">
                  <c:v>34.434623868464584</c:v>
                </c:pt>
                <c:pt idx="33">
                  <c:v>34.923010134882531</c:v>
                </c:pt>
                <c:pt idx="34">
                  <c:v>35.408413877397436</c:v>
                </c:pt>
                <c:pt idx="35">
                  <c:v>35.890986913648533</c:v>
                </c:pt>
                <c:pt idx="36">
                  <c:v>36.37086987513171</c:v>
                </c:pt>
                <c:pt idx="37">
                  <c:v>36.848193289682392</c:v>
                </c:pt>
                <c:pt idx="38">
                  <c:v>37.323078534793943</c:v>
                </c:pt>
                <c:pt idx="39">
                  <c:v>37.795638679978133</c:v>
                </c:pt>
                <c:pt idx="40">
                  <c:v>38.265979233453145</c:v>
                </c:pt>
                <c:pt idx="41">
                  <c:v>38.734198805990587</c:v>
                </c:pt>
                <c:pt idx="42">
                  <c:v>39.200389702819095</c:v>
                </c:pt>
                <c:pt idx="43">
                  <c:v>39.664638452803807</c:v>
                </c:pt>
                <c:pt idx="44">
                  <c:v>40.127026282774942</c:v>
                </c:pt>
                <c:pt idx="45">
                  <c:v>40.587629543743667</c:v>
                </c:pt>
                <c:pt idx="46">
                  <c:v>41.046520094789294</c:v>
                </c:pt>
                <c:pt idx="47">
                  <c:v>41.503765649598549</c:v>
                </c:pt>
                <c:pt idx="48">
                  <c:v>41.95943008996877</c:v>
                </c:pt>
                <c:pt idx="49">
                  <c:v>42.41357375000905</c:v>
                </c:pt>
                <c:pt idx="50">
                  <c:v>42.866253674289375</c:v>
                </c:pt>
                <c:pt idx="51">
                  <c:v>43.317523852768893</c:v>
                </c:pt>
                <c:pt idx="52">
                  <c:v>43.767435434991867</c:v>
                </c:pt>
                <c:pt idx="53">
                  <c:v>44.216036925709979</c:v>
                </c:pt>
                <c:pt idx="54">
                  <c:v>44.663374363851744</c:v>
                </c:pt>
                <c:pt idx="55">
                  <c:v>45.109491486528221</c:v>
                </c:pt>
                <c:pt idx="56">
                  <c:v>45.554429879541935</c:v>
                </c:pt>
                <c:pt idx="57">
                  <c:v>45.998229115744728</c:v>
                </c:pt>
                <c:pt idx="58">
                  <c:v>46.440926882383856</c:v>
                </c:pt>
                <c:pt idx="59">
                  <c:v>46.882559098498824</c:v>
                </c:pt>
                <c:pt idx="60">
                  <c:v>47.32316002327952</c:v>
                </c:pt>
                <c:pt idx="61">
                  <c:v>47.762762356221671</c:v>
                </c:pt>
                <c:pt idx="62">
                  <c:v>48.201397329808259</c:v>
                </c:pt>
                <c:pt idx="63">
                  <c:v>48.639094795386711</c:v>
                </c:pt>
                <c:pt idx="64">
                  <c:v>49.075883302840268</c:v>
                </c:pt>
                <c:pt idx="65">
                  <c:v>49.51179017457391</c:v>
                </c:pt>
                <c:pt idx="66">
                  <c:v>49.946841574297764</c:v>
                </c:pt>
                <c:pt idx="67">
                  <c:v>50.381062571073386</c:v>
                </c:pt>
                <c:pt idx="68">
                  <c:v>50.814477198957853</c:v>
                </c:pt>
                <c:pt idx="69">
                  <c:v>51.247108512648481</c:v>
                </c:pt>
                <c:pt idx="70">
                  <c:v>51.678978639438391</c:v>
                </c:pt>
                <c:pt idx="71">
                  <c:v>52.11010882776295</c:v>
                </c:pt>
                <c:pt idx="72">
                  <c:v>52.540519492586171</c:v>
                </c:pt>
                <c:pt idx="73">
                  <c:v>52.970230257951826</c:v>
                </c:pt>
                <c:pt idx="74">
                  <c:v>53.399259996785588</c:v>
                </c:pt>
                <c:pt idx="75">
                  <c:v>53.827626868262492</c:v>
                </c:pt>
                <c:pt idx="76">
                  <c:v>54.255348352884788</c:v>
                </c:pt>
                <c:pt idx="77">
                  <c:v>54.682441285409247</c:v>
                </c:pt>
                <c:pt idx="78">
                  <c:v>55.108921885823534</c:v>
                </c:pt>
                <c:pt idx="79">
                  <c:v>55.534805788473157</c:v>
                </c:pt>
                <c:pt idx="80">
                  <c:v>55.96010806950305</c:v>
                </c:pt>
                <c:pt idx="81">
                  <c:v>56.38484327270006</c:v>
                </c:pt>
                <c:pt idx="82">
                  <c:v>56.809025433872556</c:v>
                </c:pt>
                <c:pt idx="83">
                  <c:v>57.232668103830314</c:v>
                </c:pt>
                <c:pt idx="84">
                  <c:v>57.655784370123008</c:v>
                </c:pt>
                <c:pt idx="85">
                  <c:v>58.078386877532033</c:v>
                </c:pt>
                <c:pt idx="86">
                  <c:v>58.500487847480898</c:v>
                </c:pt>
                <c:pt idx="87">
                  <c:v>58.922099096377409</c:v>
                </c:pt>
                <c:pt idx="88">
                  <c:v>59.343232052985627</c:v>
                </c:pt>
                <c:pt idx="89">
                  <c:v>59.763897774868425</c:v>
                </c:pt>
                <c:pt idx="90">
                  <c:v>60.184106964001373</c:v>
                </c:pt>
                <c:pt idx="91">
                  <c:v>60.603869981533805</c:v>
                </c:pt>
                <c:pt idx="92">
                  <c:v>61.023196861829902</c:v>
                </c:pt>
                <c:pt idx="93">
                  <c:v>61.442097325782349</c:v>
                </c:pt>
                <c:pt idx="94">
                  <c:v>61.860580793460841</c:v>
                </c:pt>
                <c:pt idx="95">
                  <c:v>62.278656396146346</c:v>
                </c:pt>
                <c:pt idx="96">
                  <c:v>62.69633298774032</c:v>
                </c:pt>
                <c:pt idx="97">
                  <c:v>63.113619155653517</c:v>
                </c:pt>
                <c:pt idx="98">
                  <c:v>63.530523231147498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39-0A41-9EA1-C2FFFDA12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11663"/>
        <c:axId val="25649359"/>
      </c:scatterChart>
      <c:valAx>
        <c:axId val="3201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9359"/>
        <c:crosses val="autoZero"/>
        <c:crossBetween val="midCat"/>
      </c:valAx>
      <c:valAx>
        <c:axId val="2564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1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1</xdr:row>
      <xdr:rowOff>152400</xdr:rowOff>
    </xdr:from>
    <xdr:to>
      <xdr:col>9</xdr:col>
      <xdr:colOff>368300</xdr:colOff>
      <xdr:row>15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24DCBA-E5AE-D34B-A22B-66A3F0AD0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612294</xdr:colOff>
      <xdr:row>14</xdr:row>
      <xdr:rowOff>145859</xdr:rowOff>
    </xdr:from>
    <xdr:to>
      <xdr:col>16</xdr:col>
      <xdr:colOff>195118</xdr:colOff>
      <xdr:row>28</xdr:row>
      <xdr:rowOff>44258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36C118-B64A-064F-8B30-3902D6F82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601518</xdr:colOff>
      <xdr:row>0</xdr:row>
      <xdr:rowOff>162791</xdr:rowOff>
    </xdr:from>
    <xdr:to>
      <xdr:col>16</xdr:col>
      <xdr:colOff>242839</xdr:colOff>
      <xdr:row>13</xdr:row>
      <xdr:rowOff>154324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B47909-F4A1-B84C-AE9B-1C7C9E129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590247</xdr:colOff>
      <xdr:row>1</xdr:row>
      <xdr:rowOff>115308</xdr:rowOff>
    </xdr:from>
    <xdr:to>
      <xdr:col>12</xdr:col>
      <xdr:colOff>590247</xdr:colOff>
      <xdr:row>29</xdr:row>
      <xdr:rowOff>132242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A47C407-5FB6-5246-B174-54F44BCD27AB}"/>
            </a:ext>
          </a:extLst>
        </xdr:cNvPr>
        <xdr:cNvCxnSpPr/>
      </xdr:nvCxnSpPr>
      <xdr:spPr>
        <a:xfrm>
          <a:off x="11717866" y="316895"/>
          <a:ext cx="0" cy="56613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</xdr:row>
      <xdr:rowOff>88900</xdr:rowOff>
    </xdr:from>
    <xdr:to>
      <xdr:col>13</xdr:col>
      <xdr:colOff>482600</xdr:colOff>
      <xdr:row>15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7E86A5-8AC8-3840-BDE7-AA515D411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355600</xdr:colOff>
      <xdr:row>2</xdr:row>
      <xdr:rowOff>63500</xdr:rowOff>
    </xdr:from>
    <xdr:to>
      <xdr:col>10</xdr:col>
      <xdr:colOff>800100</xdr:colOff>
      <xdr:row>15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471178-453B-B84E-8552-463135DB6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673100</xdr:colOff>
      <xdr:row>18</xdr:row>
      <xdr:rowOff>114300</xdr:rowOff>
    </xdr:from>
    <xdr:to>
      <xdr:col>11</xdr:col>
      <xdr:colOff>292100</xdr:colOff>
      <xdr:row>32</xdr:row>
      <xdr:rowOff>12700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9884F15-404C-C643-803E-8DF28A829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1AD4-1BAB-4547-B1D4-2D77A00CDB05}">
  <dimension ref="A1:C21"/>
  <sheetViews>
    <sheetView workbookViewId="0">
      <selection activeCell="C21" sqref="C21"/>
    </sheetView>
  </sheetViews>
  <sheetFormatPr baseColWidth="10" defaultRowHeight="16" x14ac:dyDescent="0.2"/>
  <sheetData>
    <row r="1" spans="1:3" x14ac:dyDescent="0.2">
      <c r="A1" s="1" t="s">
        <v>1</v>
      </c>
    </row>
    <row r="2" spans="1:3" x14ac:dyDescent="0.2">
      <c r="A2" t="s">
        <v>2</v>
      </c>
      <c r="B2">
        <f>1.38*10^(-23)</f>
        <v>1.3800000000000001E-23</v>
      </c>
    </row>
    <row r="3" spans="1:3" x14ac:dyDescent="0.2">
      <c r="A3" t="s">
        <v>3</v>
      </c>
      <c r="B3" s="2">
        <v>1.05E-34</v>
      </c>
    </row>
    <row r="4" spans="1:3" x14ac:dyDescent="0.2">
      <c r="A4" t="s">
        <v>4</v>
      </c>
      <c r="B4" s="2">
        <v>6.02E+23</v>
      </c>
    </row>
    <row r="7" spans="1:3" x14ac:dyDescent="0.2">
      <c r="A7" s="1" t="s">
        <v>5</v>
      </c>
    </row>
    <row r="8" spans="1:3" x14ac:dyDescent="0.2">
      <c r="A8" t="s">
        <v>0</v>
      </c>
      <c r="B8">
        <v>150</v>
      </c>
    </row>
    <row r="9" spans="1:3" x14ac:dyDescent="0.2">
      <c r="A9" t="s">
        <v>6</v>
      </c>
      <c r="B9">
        <v>351</v>
      </c>
    </row>
    <row r="10" spans="1:3" x14ac:dyDescent="0.2">
      <c r="A10" t="s">
        <v>7</v>
      </c>
      <c r="B10">
        <v>100</v>
      </c>
    </row>
    <row r="13" spans="1:3" x14ac:dyDescent="0.2">
      <c r="A13" s="1" t="s">
        <v>19</v>
      </c>
    </row>
    <row r="14" spans="1:3" x14ac:dyDescent="0.2">
      <c r="B14" t="s">
        <v>23</v>
      </c>
      <c r="C14" t="s">
        <v>24</v>
      </c>
    </row>
    <row r="15" spans="1:3" x14ac:dyDescent="0.2">
      <c r="A15" t="s">
        <v>20</v>
      </c>
      <c r="B15" s="2">
        <v>68900000000</v>
      </c>
      <c r="C15" s="2">
        <v>16000000000</v>
      </c>
    </row>
    <row r="16" spans="1:3" x14ac:dyDescent="0.2">
      <c r="A16" t="s">
        <v>21</v>
      </c>
      <c r="B16">
        <v>2700</v>
      </c>
      <c r="C16">
        <v>11340</v>
      </c>
    </row>
    <row r="17" spans="1:3" x14ac:dyDescent="0.2">
      <c r="A17" t="s">
        <v>22</v>
      </c>
      <c r="B17" s="2">
        <v>4.4799999999999999E-26</v>
      </c>
      <c r="C17" s="2">
        <v>3.4399999999999999E-25</v>
      </c>
    </row>
    <row r="20" spans="1:3" x14ac:dyDescent="0.2">
      <c r="A20" t="s">
        <v>27</v>
      </c>
      <c r="B20" s="2">
        <f>B15*(B17/B16)^(1/3)</f>
        <v>17.573461132402375</v>
      </c>
      <c r="C20" s="2">
        <f>C15*(C17/C16)^(1/3)</f>
        <v>4.9900141674962395</v>
      </c>
    </row>
    <row r="21" spans="1:3" x14ac:dyDescent="0.2">
      <c r="A21" t="s">
        <v>28</v>
      </c>
      <c r="B21" s="2">
        <f>$B$3*SQRT(4*B20/B17)</f>
        <v>4.1591917246273454E-21</v>
      </c>
      <c r="C21" s="2">
        <f>$B$3*SQRT(4*C20/C17)</f>
        <v>7.9981761145207812E-22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CD5B-3776-D640-AFF2-62CA49E052AF}">
  <dimension ref="A1:C11"/>
  <sheetViews>
    <sheetView workbookViewId="0">
      <selection activeCell="L8" sqref="L8"/>
    </sheetView>
  </sheetViews>
  <sheetFormatPr baseColWidth="10" defaultRowHeight="16" x14ac:dyDescent="0.2"/>
  <sheetData>
    <row r="1" spans="1:3" x14ac:dyDescent="0.2">
      <c r="A1" s="1" t="s">
        <v>29</v>
      </c>
      <c r="B1" s="1" t="s">
        <v>30</v>
      </c>
      <c r="C1" s="1" t="s">
        <v>31</v>
      </c>
    </row>
    <row r="2" spans="1:3" x14ac:dyDescent="0.2">
      <c r="A2">
        <v>20</v>
      </c>
      <c r="B2">
        <v>0.23</v>
      </c>
      <c r="C2">
        <v>11.01</v>
      </c>
    </row>
    <row r="3" spans="1:3" x14ac:dyDescent="0.2">
      <c r="A3">
        <v>40</v>
      </c>
      <c r="B3">
        <v>2.09</v>
      </c>
      <c r="C3">
        <v>19.57</v>
      </c>
    </row>
    <row r="4" spans="1:3" x14ac:dyDescent="0.2">
      <c r="A4">
        <v>60</v>
      </c>
      <c r="B4">
        <v>5.77</v>
      </c>
      <c r="C4">
        <v>22.43</v>
      </c>
    </row>
    <row r="5" spans="1:3" x14ac:dyDescent="0.2">
      <c r="A5">
        <v>80</v>
      </c>
      <c r="B5">
        <v>9.65</v>
      </c>
      <c r="C5">
        <v>23.69</v>
      </c>
    </row>
    <row r="6" spans="1:3" x14ac:dyDescent="0.2">
      <c r="A6">
        <v>100</v>
      </c>
      <c r="B6">
        <v>13.04</v>
      </c>
      <c r="C6">
        <v>24.4</v>
      </c>
    </row>
    <row r="7" spans="1:3" x14ac:dyDescent="0.2">
      <c r="A7">
        <v>150</v>
      </c>
      <c r="B7">
        <v>18.52</v>
      </c>
      <c r="C7">
        <v>25.27</v>
      </c>
    </row>
    <row r="8" spans="1:3" x14ac:dyDescent="0.2">
      <c r="A8">
        <v>200</v>
      </c>
      <c r="B8">
        <v>21.58</v>
      </c>
      <c r="C8">
        <v>25.87</v>
      </c>
    </row>
    <row r="9" spans="1:3" x14ac:dyDescent="0.2">
      <c r="A9">
        <v>250</v>
      </c>
      <c r="B9">
        <v>23.35</v>
      </c>
      <c r="C9">
        <v>26.36</v>
      </c>
    </row>
    <row r="10" spans="1:3" x14ac:dyDescent="0.2">
      <c r="A10">
        <v>300</v>
      </c>
      <c r="B10">
        <v>24.32</v>
      </c>
      <c r="C10">
        <v>26.82</v>
      </c>
    </row>
    <row r="11" spans="1:3" x14ac:dyDescent="0.2">
      <c r="A11">
        <v>400</v>
      </c>
      <c r="B11">
        <v>25.61</v>
      </c>
      <c r="C11">
        <v>27.45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8ECA-1AED-764A-9A20-D77F96F12A0A}">
  <dimension ref="A1:J103"/>
  <sheetViews>
    <sheetView zoomScale="63" workbookViewId="0">
      <selection activeCell="M38" sqref="M38"/>
    </sheetView>
  </sheetViews>
  <sheetFormatPr baseColWidth="10" defaultRowHeight="16" x14ac:dyDescent="0.2"/>
  <cols>
    <col min="1" max="2" width="11.33203125" bestFit="1" customWidth="1"/>
    <col min="4" max="6" width="13.33203125" bestFit="1" customWidth="1"/>
    <col min="8" max="9" width="13.33203125" bestFit="1" customWidth="1"/>
    <col min="10" max="10" width="12.33203125" bestFit="1" customWidth="1"/>
    <col min="11" max="11" width="12.1640625" bestFit="1" customWidth="1"/>
  </cols>
  <sheetData>
    <row r="1" spans="1:10" x14ac:dyDescent="0.2">
      <c r="A1" s="1" t="s">
        <v>10</v>
      </c>
      <c r="D1" s="1" t="s">
        <v>11</v>
      </c>
      <c r="H1" s="1" t="s">
        <v>15</v>
      </c>
    </row>
    <row r="2" spans="1:10" x14ac:dyDescent="0.2">
      <c r="A2" t="s">
        <v>8</v>
      </c>
      <c r="B2" t="s">
        <v>9</v>
      </c>
      <c r="D2" t="s">
        <v>12</v>
      </c>
      <c r="E2" t="s">
        <v>13</v>
      </c>
      <c r="F2" t="s">
        <v>14</v>
      </c>
      <c r="H2" t="s">
        <v>16</v>
      </c>
      <c r="I2" t="s">
        <v>17</v>
      </c>
      <c r="J2" t="s">
        <v>18</v>
      </c>
    </row>
    <row r="3" spans="1:10" x14ac:dyDescent="0.2">
      <c r="A3">
        <f>0</f>
        <v>0</v>
      </c>
      <c r="B3">
        <f>'Control Panel'!$B$10-'Einstein Model'!A3</f>
        <v>100</v>
      </c>
      <c r="D3">
        <f>COMBIN(A3+'Control Panel'!$B$8-1,'Einstein Model'!A3)</f>
        <v>1</v>
      </c>
      <c r="E3">
        <f>COMBIN(B3+'Control Panel'!$B$9-1,'Einstein Model'!B3)</f>
        <v>1.5028411820957611E+102</v>
      </c>
      <c r="F3">
        <f>D3*E3</f>
        <v>1.5028411820957611E+102</v>
      </c>
      <c r="H3">
        <f>'Control Panel'!$B$2*LN('Einstein Model'!D3)</f>
        <v>0</v>
      </c>
      <c r="I3">
        <f>'Control Panel'!$B$2*LN('Einstein Model'!E3)</f>
        <v>3.2467403095417062E-21</v>
      </c>
      <c r="J3">
        <f>'Control Panel'!$B$2*LN('Einstein Model'!F3)</f>
        <v>3.2467403095417062E-21</v>
      </c>
    </row>
    <row r="4" spans="1:10" x14ac:dyDescent="0.2">
      <c r="A4">
        <f>A3+1</f>
        <v>1</v>
      </c>
      <c r="B4">
        <f>'Control Panel'!$B$10-'Einstein Model'!A4</f>
        <v>99</v>
      </c>
      <c r="D4">
        <f>COMBIN(A4+'Control Panel'!$B$8-1,'Einstein Model'!A4)</f>
        <v>150</v>
      </c>
      <c r="E4">
        <f>COMBIN(B4+'Control Panel'!$B$9-1,'Einstein Model'!B4)</f>
        <v>3.3396470713239135E+101</v>
      </c>
      <c r="F4">
        <f t="shared" ref="F4:F11" si="0">D4*E4</f>
        <v>5.0094706069858702E+103</v>
      </c>
      <c r="H4">
        <f>'Control Panel'!$B$2*LN('Einstein Model'!D4)</f>
        <v>6.9146767058528324E-23</v>
      </c>
      <c r="I4">
        <f>'Control Panel'!$B$2*LN('Einstein Model'!E4)</f>
        <v>3.2259840414661933E-21</v>
      </c>
      <c r="J4">
        <f>'Control Panel'!$B$2*LN('Einstein Model'!F4)</f>
        <v>3.2951308085247219E-21</v>
      </c>
    </row>
    <row r="5" spans="1:10" x14ac:dyDescent="0.2">
      <c r="A5">
        <f t="shared" ref="A5:A11" si="1">A4+1</f>
        <v>2</v>
      </c>
      <c r="B5">
        <f>'Control Panel'!$B$10-'Einstein Model'!A5</f>
        <v>98</v>
      </c>
      <c r="D5">
        <f>COMBIN(A5+'Control Panel'!$B$8-1,'Einstein Model'!A5)</f>
        <v>11325</v>
      </c>
      <c r="E5">
        <f>COMBIN(B5+'Control Panel'!$B$9-1,'Einstein Model'!B5)</f>
        <v>7.3635870837654219E+100</v>
      </c>
      <c r="F5">
        <f t="shared" si="0"/>
        <v>8.3392623723643404E+104</v>
      </c>
      <c r="H5">
        <f>'Control Panel'!$B$2*LN('Einstein Model'!D5)</f>
        <v>1.2881979771484706E-22</v>
      </c>
      <c r="I5">
        <f>'Control Panel'!$B$2*LN('Einstein Model'!E5)</f>
        <v>3.2051197795472079E-21</v>
      </c>
      <c r="J5">
        <f>'Control Panel'!$B$2*LN('Einstein Model'!F5)</f>
        <v>3.3339395772620546E-21</v>
      </c>
    </row>
    <row r="6" spans="1:10" x14ac:dyDescent="0.2">
      <c r="A6">
        <f t="shared" si="1"/>
        <v>3</v>
      </c>
      <c r="B6">
        <f>'Control Panel'!$B$10-'Einstein Model'!A6</f>
        <v>97</v>
      </c>
      <c r="D6">
        <f>COMBIN(A6+'Control Panel'!$B$8-1,'Einstein Model'!A6)</f>
        <v>573800</v>
      </c>
      <c r="E6">
        <f>COMBIN(B6+'Control Panel'!$B$9-1,'Einstein Model'!B6)</f>
        <v>1.6107846745736857E+100</v>
      </c>
      <c r="F6">
        <f t="shared" si="0"/>
        <v>9.2426824627038076E+105</v>
      </c>
      <c r="H6">
        <f>'Control Panel'!$B$2*LN('Einstein Model'!D6)</f>
        <v>1.8298849931890575E-22</v>
      </c>
      <c r="I6">
        <f>'Control Panel'!$B$2*LN('Einstein Model'!E6)</f>
        <v>3.1841461841455349E-21</v>
      </c>
      <c r="J6">
        <f>'Control Panel'!$B$2*LN('Einstein Model'!F6)</f>
        <v>3.3671346834644406E-21</v>
      </c>
    </row>
    <row r="7" spans="1:10" x14ac:dyDescent="0.2">
      <c r="A7">
        <f t="shared" si="1"/>
        <v>4</v>
      </c>
      <c r="B7">
        <f>'Control Panel'!$B$10-'Einstein Model'!A7</f>
        <v>96</v>
      </c>
      <c r="D7">
        <f>COMBIN(A7+'Control Panel'!$B$8-1,'Einstein Model'!A7)</f>
        <v>21947850</v>
      </c>
      <c r="E7">
        <f>COMBIN(B7+'Control Panel'!$B$9-1,'Einstein Model'!B7)</f>
        <v>3.495438779276231E+99</v>
      </c>
      <c r="F7">
        <f t="shared" si="0"/>
        <v>7.6717366011737828E+106</v>
      </c>
      <c r="H7">
        <f>'Control Panel'!$B$2*LN('Einstein Model'!D7)</f>
        <v>2.3327768045066689E-22</v>
      </c>
      <c r="I7">
        <f>'Control Panel'!$B$2*LN('Einstein Model'!E7)</f>
        <v>3.1630618870432141E-21</v>
      </c>
      <c r="J7">
        <f>'Control Panel'!$B$2*LN('Einstein Model'!F7)</f>
        <v>3.3963395674938814E-21</v>
      </c>
    </row>
    <row r="8" spans="1:10" x14ac:dyDescent="0.2">
      <c r="A8">
        <f t="shared" si="1"/>
        <v>5</v>
      </c>
      <c r="B8">
        <f>'Control Panel'!$B$10-'Einstein Model'!A8</f>
        <v>95</v>
      </c>
      <c r="D8">
        <f>COMBIN(A8+'Control Panel'!$B$8-1,'Einstein Model'!A8)</f>
        <v>675993780</v>
      </c>
      <c r="E8">
        <f>COMBIN(B8+'Control Panel'!$B$9-1,'Einstein Model'!B8)</f>
        <v>7.5238144127918869E+98</v>
      </c>
      <c r="F8">
        <f t="shared" si="0"/>
        <v>5.0860517449216678E+107</v>
      </c>
      <c r="H8">
        <f>'Control Panel'!$B$2*LN('Einstein Model'!D8)</f>
        <v>2.8057738317238438E-22</v>
      </c>
      <c r="I8">
        <f>'Control Panel'!$B$2*LN('Einstein Model'!E8)</f>
        <v>3.1418654905475933E-21</v>
      </c>
      <c r="J8">
        <f>'Control Panel'!$B$2*LN('Einstein Model'!F8)</f>
        <v>3.4224428737199778E-21</v>
      </c>
    </row>
    <row r="9" spans="1:10" x14ac:dyDescent="0.2">
      <c r="A9">
        <f t="shared" si="1"/>
        <v>6</v>
      </c>
      <c r="B9">
        <f>'Control Panel'!$B$10-'Einstein Model'!A9</f>
        <v>94</v>
      </c>
      <c r="D9">
        <f>COMBIN(A9+'Control Panel'!$B$8-1,'Einstein Model'!A9)</f>
        <v>17463172650</v>
      </c>
      <c r="E9">
        <f>COMBIN(B9+'Control Panel'!$B$9-1,'Einstein Model'!B9)</f>
        <v>1.6062075712701779E+98</v>
      </c>
      <c r="F9">
        <f t="shared" si="0"/>
        <v>2.8049480128828297E+108</v>
      </c>
      <c r="H9">
        <f>'Control Panel'!$B$2*LN('Einstein Model'!D9)</f>
        <v>3.254503691105228E-22</v>
      </c>
      <c r="I9">
        <f>'Control Panel'!$B$2*LN('Einstein Model'!E9)</f>
        <v>3.1205555665577867E-21</v>
      </c>
      <c r="J9">
        <f>'Control Panel'!$B$2*LN('Einstein Model'!F9)</f>
        <v>3.4460059356683097E-21</v>
      </c>
    </row>
    <row r="10" spans="1:10" x14ac:dyDescent="0.2">
      <c r="A10">
        <f t="shared" si="1"/>
        <v>7</v>
      </c>
      <c r="B10">
        <f>'Control Panel'!$B$10-'Einstein Model'!A10</f>
        <v>93</v>
      </c>
      <c r="D10">
        <f>COMBIN(A10+'Control Panel'!$B$8-1,'Einstein Model'!A10)</f>
        <v>389179276200</v>
      </c>
      <c r="E10">
        <f>COMBIN(B10+'Control Panel'!$B$9-1,'Einstein Model'!B10)</f>
        <v>3.4005295427792059E+97</v>
      </c>
      <c r="F10">
        <f t="shared" si="0"/>
        <v>1.3234156261555283E+109</v>
      </c>
      <c r="H10">
        <f>'Control Panel'!$B$2*LN('Einstein Model'!D10)</f>
        <v>3.6828482195360315E-22</v>
      </c>
      <c r="I10">
        <f>'Control Panel'!$B$2*LN('Einstein Model'!E10)</f>
        <v>3.0991306555915482E-21</v>
      </c>
      <c r="J10">
        <f>'Control Panel'!$B$2*LN('Einstein Model'!F10)</f>
        <v>3.467415477545151E-21</v>
      </c>
    </row>
    <row r="11" spans="1:10" x14ac:dyDescent="0.2">
      <c r="A11">
        <f t="shared" si="1"/>
        <v>8</v>
      </c>
      <c r="B11">
        <f>'Control Panel'!$B$10-'Einstein Model'!A11</f>
        <v>92</v>
      </c>
      <c r="D11">
        <f>COMBIN(A11+'Control Panel'!$B$8-1,'Einstein Model'!A11)</f>
        <v>7637643295425</v>
      </c>
      <c r="E11">
        <f>COMBIN(B11+'Control Panel'!$B$9-1,'Einstein Model'!B11)</f>
        <v>7.1388091981595065E+96</v>
      </c>
      <c r="F11">
        <f t="shared" si="0"/>
        <v>5.4523678209641279E+109</v>
      </c>
      <c r="H11">
        <f>'Control Panel'!$B$2*LN('Einstein Model'!D11)</f>
        <v>4.0936472079222803E-22</v>
      </c>
      <c r="I11">
        <f>'Control Panel'!$B$2*LN('Einstein Model'!E11)</f>
        <v>3.0775892657704402E-21</v>
      </c>
      <c r="J11">
        <f>'Control Panel'!$B$2*LN('Einstein Model'!F11)</f>
        <v>3.4869539865626683E-21</v>
      </c>
    </row>
    <row r="12" spans="1:10" x14ac:dyDescent="0.2">
      <c r="A12">
        <f t="shared" ref="A12:A75" si="2">A11+1</f>
        <v>9</v>
      </c>
      <c r="B12">
        <f>'Control Panel'!$B$10-'Einstein Model'!A12</f>
        <v>91</v>
      </c>
      <c r="D12">
        <f>COMBIN(A12+'Control Panel'!$B$8-1,'Einstein Model'!A12)</f>
        <v>134083071186349.98</v>
      </c>
      <c r="E12">
        <f>COMBIN(B12+'Control Panel'!$B$9-1,'Einstein Model'!B12)</f>
        <v>1.4859059869472275E+96</v>
      </c>
      <c r="F12">
        <f t="shared" ref="F12:F75" si="3">D12*E12</f>
        <v>1.9923483822406873E+110</v>
      </c>
      <c r="H12">
        <f>'Control Panel'!$B$2*LN('Einstein Model'!D12)</f>
        <v>4.4890683308076037E-22</v>
      </c>
      <c r="I12">
        <f>'Control Panel'!$B$2*LN('Einstein Model'!E12)</f>
        <v>3.0559298717610448E-21</v>
      </c>
      <c r="J12">
        <f>'Control Panel'!$B$2*LN('Einstein Model'!F12)</f>
        <v>3.5048367048418048E-21</v>
      </c>
    </row>
    <row r="13" spans="1:10" x14ac:dyDescent="0.2">
      <c r="A13">
        <f t="shared" si="2"/>
        <v>10</v>
      </c>
      <c r="B13">
        <f>'Control Panel'!$B$10-'Einstein Model'!A13</f>
        <v>90</v>
      </c>
      <c r="D13">
        <f>COMBIN(A13+'Control Panel'!$B$8-1,'Einstein Model'!A13)</f>
        <v>2131920831862964.8</v>
      </c>
      <c r="E13">
        <f>COMBIN(B13+'Control Panel'!$B$9-1,'Einstein Model'!B13)</f>
        <v>3.0661552111609459E+95</v>
      </c>
      <c r="F13">
        <f t="shared" si="3"/>
        <v>6.5368001683992089E+110</v>
      </c>
      <c r="H13">
        <f>'Control Panel'!$B$2*LN('Einstein Model'!D13)</f>
        <v>4.870820367880817E-22</v>
      </c>
      <c r="I13">
        <f>'Control Panel'!$B$2*LN('Einstein Model'!E13)</f>
        <v>3.0341509136698109E-21</v>
      </c>
      <c r="J13">
        <f>'Control Panel'!$B$2*LN('Einstein Model'!F13)</f>
        <v>3.5212329504578929E-21</v>
      </c>
    </row>
    <row r="14" spans="1:10" x14ac:dyDescent="0.2">
      <c r="A14">
        <f t="shared" si="2"/>
        <v>11</v>
      </c>
      <c r="B14">
        <f>'Control Panel'!$B$10-'Einstein Model'!A14</f>
        <v>89</v>
      </c>
      <c r="D14">
        <f>COMBIN(A14+'Control Panel'!$B$8-1,'Einstein Model'!A14)</f>
        <v>3.1009757554370396E+16</v>
      </c>
      <c r="E14">
        <f>COMBIN(B14+'Control Panel'!$B$9-1,'Einstein Model'!B14)</f>
        <v>6.2716811137382979E+94</v>
      </c>
      <c r="F14">
        <f t="shared" si="3"/>
        <v>1.9448331079534833E+111</v>
      </c>
      <c r="H14">
        <f>'Control Panel'!$B$2*LN('Einstein Model'!D14)</f>
        <v>5.2402848067369096E-22</v>
      </c>
      <c r="I14">
        <f>'Control Panel'!$B$2*LN('Einstein Model'!E14)</f>
        <v>3.0122507958889784E-21</v>
      </c>
      <c r="J14">
        <f>'Control Panel'!$B$2*LN('Einstein Model'!F14)</f>
        <v>3.5362792765626699E-21</v>
      </c>
    </row>
    <row r="15" spans="1:10" x14ac:dyDescent="0.2">
      <c r="A15">
        <f t="shared" si="2"/>
        <v>12</v>
      </c>
      <c r="B15">
        <f>'Control Panel'!$B$10-'Einstein Model'!A15</f>
        <v>88</v>
      </c>
      <c r="D15">
        <f>COMBIN(A15+'Control Panel'!$B$8-1,'Einstein Model'!A15)</f>
        <v>4.1604758052113613E+17</v>
      </c>
      <c r="E15">
        <f>COMBIN(B15+'Control Panel'!$B$9-1,'Einstein Model'!B15)</f>
        <v>1.2714797702111811E+94</v>
      </c>
      <c r="F15">
        <f t="shared" si="3"/>
        <v>5.2899608207793197E+111</v>
      </c>
      <c r="H15">
        <f>'Control Panel'!$B$2*LN('Einstein Model'!D15)</f>
        <v>5.5986014914340213E-22</v>
      </c>
      <c r="I15">
        <f>'Control Panel'!$B$2*LN('Einstein Model'!E15)</f>
        <v>2.9902278858908446E-21</v>
      </c>
      <c r="J15">
        <f>'Control Panel'!$B$2*LN('Einstein Model'!F15)</f>
        <v>3.5500880350342475E-21</v>
      </c>
    </row>
    <row r="16" spans="1:10" x14ac:dyDescent="0.2">
      <c r="A16">
        <f t="shared" si="2"/>
        <v>13</v>
      </c>
      <c r="B16">
        <f>'Control Panel'!$B$10-'Einstein Model'!A16</f>
        <v>87</v>
      </c>
      <c r="D16">
        <f>COMBIN(A16+'Control Panel'!$B$8-1,'Einstein Model'!A16)</f>
        <v>5.1845929264941578E+18</v>
      </c>
      <c r="E16">
        <f>COMBIN(B16+'Control Panel'!$B$9-1,'Einstein Model'!B16)</f>
        <v>2.5545712278215508E+93</v>
      </c>
      <c r="F16">
        <f t="shared" si="3"/>
        <v>1.3244411917989107E+112</v>
      </c>
      <c r="H16">
        <f>'Control Panel'!$B$2*LN('Einstein Model'!D16)</f>
        <v>5.9467267743663991E-22</v>
      </c>
      <c r="I16">
        <f>'Control Panel'!$B$2*LN('Einstein Model'!E16)</f>
        <v>2.9680805129674492E-21</v>
      </c>
      <c r="J16">
        <f>'Control Panel'!$B$2*LN('Einstein Model'!F16)</f>
        <v>3.562753190404089E-21</v>
      </c>
    </row>
    <row r="17" spans="1:10" x14ac:dyDescent="0.2">
      <c r="A17">
        <f t="shared" si="2"/>
        <v>14</v>
      </c>
      <c r="B17">
        <f>'Control Panel'!$B$10-'Einstein Model'!A17</f>
        <v>86</v>
      </c>
      <c r="D17">
        <f>COMBIN(A17+'Control Panel'!$B$8-1,'Einstein Model'!A17)</f>
        <v>6.0363474787039134E+19</v>
      </c>
      <c r="E17">
        <f>COMBIN(B17+'Control Panel'!$B$9-1,'Einstein Model'!B17)</f>
        <v>5.0857596526424469E+92</v>
      </c>
      <c r="F17">
        <f t="shared" si="3"/>
        <v>3.0699412456522324E+112</v>
      </c>
      <c r="H17">
        <f>'Control Panel'!$B$2*LN('Einstein Model'!D17)</f>
        <v>6.2854743905908267E-22</v>
      </c>
      <c r="I17">
        <f>'Control Panel'!$B$2*LN('Einstein Model'!E17)</f>
        <v>2.9458069669125633E-21</v>
      </c>
      <c r="J17">
        <f>'Control Panel'!$B$2*LN('Einstein Model'!F17)</f>
        <v>3.5743544059716463E-21</v>
      </c>
    </row>
    <row r="18" spans="1:10" x14ac:dyDescent="0.2">
      <c r="A18">
        <f t="shared" si="2"/>
        <v>15</v>
      </c>
      <c r="B18">
        <f>'Control Panel'!$B$10-'Einstein Model'!A18</f>
        <v>85</v>
      </c>
      <c r="D18">
        <f>COMBIN(A18+'Control Panel'!$B$8-1,'Einstein Model'!A18)</f>
        <v>6.5997399100496124E+20</v>
      </c>
      <c r="E18">
        <f>COMBIN(B18+'Control Panel'!$B$9-1,'Einstein Model'!B18)</f>
        <v>1.0031544268973633E+92</v>
      </c>
      <c r="F18">
        <f t="shared" si="3"/>
        <v>6.6205583071374747E+112</v>
      </c>
      <c r="H18">
        <f>'Control Panel'!$B$2*LN('Einstein Model'!D18)</f>
        <v>6.6155450298784615E-22</v>
      </c>
      <c r="I18">
        <f>'Control Panel'!$B$2*LN('Einstein Model'!E18)</f>
        <v>2.9234054966426449E-21</v>
      </c>
      <c r="J18">
        <f>'Control Panel'!$B$2*LN('Einstein Model'!F18)</f>
        <v>3.5849599996304908E-21</v>
      </c>
    </row>
    <row r="19" spans="1:10" x14ac:dyDescent="0.2">
      <c r="A19">
        <f t="shared" si="2"/>
        <v>16</v>
      </c>
      <c r="B19">
        <f>'Control Panel'!$B$10-'Einstein Model'!A19</f>
        <v>84</v>
      </c>
      <c r="D19">
        <f>COMBIN(A19+'Control Panel'!$B$8-1,'Einstein Model'!A19)</f>
        <v>6.805981782238663E+21</v>
      </c>
      <c r="E19">
        <f>COMBIN(B19+'Control Panel'!$B$9-1,'Einstein Model'!B19)</f>
        <v>1.9601868111787561E+91</v>
      </c>
      <c r="F19">
        <f t="shared" si="3"/>
        <v>1.3340995726667112E+113</v>
      </c>
      <c r="H19">
        <f>'Control Panel'!$B$2*LN('Einstein Model'!D19)</f>
        <v>6.9375482616076509E-22</v>
      </c>
      <c r="I19">
        <f>'Control Panel'!$B$2*LN('Einstein Model'!E19)</f>
        <v>2.9008743087531878E-21</v>
      </c>
      <c r="J19">
        <f>'Control Panel'!$B$2*LN('Einstein Model'!F19)</f>
        <v>3.5946291349139532E-21</v>
      </c>
    </row>
    <row r="20" spans="1:10" x14ac:dyDescent="0.2">
      <c r="A20">
        <f t="shared" si="2"/>
        <v>17</v>
      </c>
      <c r="B20">
        <f>'Control Panel'!$B$10-'Einstein Model'!A20</f>
        <v>83</v>
      </c>
      <c r="D20">
        <f>COMBIN(A20+'Control Panel'!$B$8-1,'Einstein Model'!A20)</f>
        <v>6.6458410344212821E+22</v>
      </c>
      <c r="E20">
        <f>COMBIN(B20+'Control Panel'!$B$9-1,'Einstein Model'!B20)</f>
        <v>3.7939099571201728E+90</v>
      </c>
      <c r="F20">
        <f t="shared" si="3"/>
        <v>2.5213722473928732E+113</v>
      </c>
      <c r="H20">
        <f>'Control Panel'!$B$2*LN('Einstein Model'!D20)</f>
        <v>7.2520191349210967E-22</v>
      </c>
      <c r="I20">
        <f>'Control Panel'!$B$2*LN('Einstein Model'!E20)</f>
        <v>2.8782115660066395E-21</v>
      </c>
      <c r="J20">
        <f>'Control Panel'!$B$2*LN('Einstein Model'!F20)</f>
        <v>3.6034134794987496E-21</v>
      </c>
    </row>
    <row r="21" spans="1:10" x14ac:dyDescent="0.2">
      <c r="A21">
        <f t="shared" si="2"/>
        <v>18</v>
      </c>
      <c r="B21">
        <f>'Control Panel'!$B$10-'Einstein Model'!A21</f>
        <v>82</v>
      </c>
      <c r="D21">
        <f>COMBIN(A21+'Control Panel'!$B$8-1,'Einstein Model'!A21)</f>
        <v>6.165863626379745E+23</v>
      </c>
      <c r="E21">
        <f>COMBIN(B21+'Control Panel'!$B$9-1,'Einstein Model'!B21)</f>
        <v>7.272390910877006E+89</v>
      </c>
      <c r="F21">
        <f t="shared" si="3"/>
        <v>4.4840570594191192E+113</v>
      </c>
      <c r="H21">
        <f>'Control Panel'!$B$2*LN('Einstein Model'!D21)</f>
        <v>7.5594309784449376E-22</v>
      </c>
      <c r="I21">
        <f>'Control Panel'!$B$2*LN('Einstein Model'!E21)</f>
        <v>2.8554153857477984E-21</v>
      </c>
      <c r="J21">
        <f>'Control Panel'!$B$2*LN('Einstein Model'!F21)</f>
        <v>3.6113584835922918E-21</v>
      </c>
    </row>
    <row r="22" spans="1:10" x14ac:dyDescent="0.2">
      <c r="A22">
        <f t="shared" si="2"/>
        <v>19</v>
      </c>
      <c r="B22">
        <f>'Control Panel'!$B$10-'Einstein Model'!A22</f>
        <v>81</v>
      </c>
      <c r="D22">
        <f>COMBIN(A22+'Control Panel'!$B$8-1,'Einstein Model'!A22)</f>
        <v>5.4519215222726164E+24</v>
      </c>
      <c r="E22">
        <f>COMBIN(B22+'Control Panel'!$B$9-1,'Einstein Model'!B22)</f>
        <v>1.3804075340090614E+89</v>
      </c>
      <c r="F22">
        <f t="shared" si="3"/>
        <v>7.5258735441712703E+113</v>
      </c>
      <c r="H22">
        <f>'Control Panel'!$B$2*LN('Einstein Model'!D22)</f>
        <v>7.8602054284776179E-22</v>
      </c>
      <c r="I22">
        <f>'Control Panel'!$B$2*LN('Einstein Model'!E22)</f>
        <v>2.8324838382422761E-21</v>
      </c>
      <c r="J22">
        <f>'Control Panel'!$B$2*LN('Einstein Model'!F22)</f>
        <v>3.6185043810900383E-21</v>
      </c>
    </row>
    <row r="23" spans="1:10" x14ac:dyDescent="0.2">
      <c r="A23">
        <f t="shared" si="2"/>
        <v>20</v>
      </c>
      <c r="B23">
        <f>'Control Panel'!$B$10-'Einstein Model'!A23</f>
        <v>80</v>
      </c>
      <c r="D23">
        <f>COMBIN(A23+'Control Panel'!$B$8-1,'Einstein Model'!A23)</f>
        <v>4.6068736863203604E+25</v>
      </c>
      <c r="E23">
        <f>COMBIN(B23+'Control Panel'!$B$9-1,'Einstein Model'!B23)</f>
        <v>2.594269379460185E+88</v>
      </c>
      <c r="F23">
        <f t="shared" si="3"/>
        <v>1.1951471339461776E+114</v>
      </c>
      <c r="H23">
        <f>'Control Panel'!$B$2*LN('Einstein Model'!D23)</f>
        <v>8.1547203973865516E-22</v>
      </c>
      <c r="I23">
        <f>'Control Panel'!$B$2*LN('Einstein Model'!E23)</f>
        <v>2.8094149449333243E-21</v>
      </c>
      <c r="J23">
        <f>'Control Panel'!$B$2*LN('Einstein Model'!F23)</f>
        <v>3.6248869846719792E-21</v>
      </c>
    </row>
    <row r="24" spans="1:10" x14ac:dyDescent="0.2">
      <c r="A24">
        <f t="shared" si="2"/>
        <v>21</v>
      </c>
      <c r="B24">
        <f>'Control Panel'!$B$10-'Einstein Model'!A24</f>
        <v>79</v>
      </c>
      <c r="D24">
        <f>COMBIN(A24+'Control Panel'!$B$8-1,'Einstein Model'!A24)</f>
        <v>3.7293739365450537E+26</v>
      </c>
      <c r="E24">
        <f>COMBIN(B24+'Control Panel'!$B$9-1,'Einstein Model'!B24)</f>
        <v>4.826547682716623E+87</v>
      </c>
      <c r="F24">
        <f t="shared" si="3"/>
        <v>1.80000011314153E+114</v>
      </c>
      <c r="H24">
        <f>'Control Panel'!$B$2*LN('Einstein Model'!D24)</f>
        <v>8.4433164852936558E-22</v>
      </c>
      <c r="I24">
        <f>'Control Panel'!$B$2*LN('Einstein Model'!E24)</f>
        <v>2.7862066766119349E-21</v>
      </c>
      <c r="J24">
        <f>'Control Panel'!$B$2*LN('Einstein Model'!F24)</f>
        <v>3.6305383251413004E-21</v>
      </c>
    </row>
    <row r="25" spans="1:10" x14ac:dyDescent="0.2">
      <c r="A25">
        <f t="shared" si="2"/>
        <v>22</v>
      </c>
      <c r="B25">
        <f>'Control Panel'!$B$10-'Einstein Model'!A25</f>
        <v>78</v>
      </c>
      <c r="D25">
        <f>COMBIN(A25+'Control Panel'!$B$8-1,'Einstein Model'!A25)</f>
        <v>2.8987406506782011E+27</v>
      </c>
      <c r="E25">
        <f>COMBIN(B25+'Control Panel'!$B$9-1,'Einstein Model'!B25)</f>
        <v>8.8880481802940158E+86</v>
      </c>
      <c r="F25">
        <f t="shared" si="3"/>
        <v>2.5764146565404676E+114</v>
      </c>
      <c r="H25">
        <f>'Control Panel'!$B$2*LN('Einstein Model'!D25)</f>
        <v>8.7263021975275746E-22</v>
      </c>
      <c r="I25">
        <f>'Control Panel'!$B$2*LN('Einstein Model'!E25)</f>
        <v>2.7628569514947733E-21</v>
      </c>
      <c r="J25">
        <f>'Control Panel'!$B$2*LN('Einstein Model'!F25)</f>
        <v>3.6354871712475303E-21</v>
      </c>
    </row>
    <row r="26" spans="1:10" x14ac:dyDescent="0.2">
      <c r="A26">
        <f t="shared" si="2"/>
        <v>23</v>
      </c>
      <c r="B26">
        <f>'Control Panel'!$B$10-'Einstein Model'!A26</f>
        <v>77</v>
      </c>
      <c r="D26">
        <f>COMBIN(A26+'Control Panel'!$B$8-1,'Einstein Model'!A26)</f>
        <v>2.1677538778984809E+28</v>
      </c>
      <c r="E26">
        <f>COMBIN(B26+'Control Panel'!$B$9-1,'Einstein Model'!B26)</f>
        <v>1.6197844814554513E+86</v>
      </c>
      <c r="F26">
        <f t="shared" si="3"/>
        <v>3.5112940910348345E+114</v>
      </c>
      <c r="H26">
        <f>'Control Panel'!$B$2*LN('Einstein Model'!D26)</f>
        <v>9.00395823352961E-22</v>
      </c>
      <c r="I26">
        <f>'Control Panel'!$B$2*LN('Einstein Model'!E26)</f>
        <v>2.7393636332040607E-21</v>
      </c>
      <c r="J26">
        <f>'Control Panel'!$B$2*LN('Einstein Model'!F26)</f>
        <v>3.6397594565570213E-21</v>
      </c>
    </row>
    <row r="27" spans="1:10" x14ac:dyDescent="0.2">
      <c r="A27">
        <f t="shared" si="2"/>
        <v>24</v>
      </c>
      <c r="B27">
        <f>'Control Panel'!$B$10-'Einstein Model'!A27</f>
        <v>76</v>
      </c>
      <c r="D27">
        <f>COMBIN(A27+'Control Panel'!$B$8-1,'Einstein Model'!A27)</f>
        <v>1.5625892536518217E+29</v>
      </c>
      <c r="E27">
        <f>COMBIN(B27+'Control Panel'!$B$9-1,'Einstein Model'!B27)</f>
        <v>2.9209228354114697E+85</v>
      </c>
      <c r="F27">
        <f t="shared" si="3"/>
        <v>4.5642026333601712E+114</v>
      </c>
      <c r="H27">
        <f>'Control Panel'!$B$2*LN('Einstein Model'!D27)</f>
        <v>9.2765410449822874E-22</v>
      </c>
      <c r="I27">
        <f>'Control Panel'!$B$2*LN('Einstein Model'!E27)</f>
        <v>2.7157245286430863E-21</v>
      </c>
      <c r="J27">
        <f>'Control Panel'!$B$2*LN('Einstein Model'!F27)</f>
        <v>3.6433786331413154E-21</v>
      </c>
    </row>
    <row r="28" spans="1:10" x14ac:dyDescent="0.2">
      <c r="A28">
        <f t="shared" si="2"/>
        <v>25</v>
      </c>
      <c r="B28">
        <f>'Control Panel'!$B$10-'Einstein Model'!A28</f>
        <v>75</v>
      </c>
      <c r="D28">
        <f>COMBIN(A28+'Control Panel'!$B$8-1,'Einstein Model'!A28)</f>
        <v>1.0875621205416678E+30</v>
      </c>
      <c r="E28">
        <f>COMBIN(B28+'Control Panel'!$B$9-1,'Einstein Model'!B28)</f>
        <v>5.2110360443960493E+84</v>
      </c>
      <c r="F28">
        <f t="shared" si="3"/>
        <v>5.6673254106624323E+114</v>
      </c>
      <c r="H28">
        <f>'Control Panel'!$B$2*LN('Einstein Model'!D28)</f>
        <v>9.5442858124420793E-22</v>
      </c>
      <c r="I28">
        <f>'Control Panel'!$B$2*LN('Einstein Model'!E28)</f>
        <v>2.6919373857605204E-21</v>
      </c>
      <c r="J28">
        <f>'Control Panel'!$B$2*LN('Einstein Model'!F28)</f>
        <v>3.6463659670047285E-21</v>
      </c>
    </row>
    <row r="29" spans="1:10" x14ac:dyDescent="0.2">
      <c r="A29">
        <f t="shared" si="2"/>
        <v>26</v>
      </c>
      <c r="B29">
        <f>'Control Panel'!$B$10-'Einstein Model'!A29</f>
        <v>74</v>
      </c>
      <c r="D29">
        <f>COMBIN(A29+'Control Panel'!$B$8-1,'Einstein Model'!A29)</f>
        <v>7.320129657491996E+30</v>
      </c>
      <c r="E29">
        <f>COMBIN(B29+'Control Panel'!$B$9-1,'Einstein Model'!B29)</f>
        <v>9.1959459606989097E+83</v>
      </c>
      <c r="F29">
        <f t="shared" si="3"/>
        <v>6.7315516755605816E+114</v>
      </c>
      <c r="H29">
        <f>'Control Panel'!$B$2*LN('Einstein Model'!D29)</f>
        <v>9.80740895459656E-22</v>
      </c>
      <c r="I29">
        <f>'Control Panel'!$B$2*LN('Einstein Model'!E29)</f>
        <v>2.667999891196165E-21</v>
      </c>
      <c r="J29">
        <f>'Control Panel'!$B$2*LN('Einstein Model'!F29)</f>
        <v>3.6487407866558208E-21</v>
      </c>
    </row>
    <row r="30" spans="1:10" x14ac:dyDescent="0.2">
      <c r="A30">
        <f t="shared" si="2"/>
        <v>27</v>
      </c>
      <c r="B30">
        <f>'Control Panel'!$B$10-'Einstein Model'!A30</f>
        <v>73</v>
      </c>
      <c r="D30">
        <f>COMBIN(A30+'Control Panel'!$B$8-1,'Einstein Model'!A30)</f>
        <v>4.77164007303182E+31</v>
      </c>
      <c r="E30">
        <f>COMBIN(B30+'Control Panel'!$B$9-1,'Einstein Model'!B30)</f>
        <v>1.6049528327634891E+83</v>
      </c>
      <c r="F30">
        <f t="shared" si="3"/>
        <v>7.6582572521402015E+114</v>
      </c>
      <c r="H30">
        <f>'Control Panel'!$B$2*LN('Einstein Model'!D30)</f>
        <v>1.0066110258403228E-21</v>
      </c>
      <c r="I30">
        <f>'Control Panel'!$B$2*LN('Einstein Model'!E30)</f>
        <v>2.6439096678001811E-21</v>
      </c>
      <c r="J30">
        <f>'Control Panel'!$B$2*LN('Einstein Model'!F30)</f>
        <v>3.650520693640504E-21</v>
      </c>
    </row>
    <row r="31" spans="1:10" x14ac:dyDescent="0.2">
      <c r="A31">
        <f t="shared" si="2"/>
        <v>28</v>
      </c>
      <c r="B31">
        <f>'Control Panel'!$B$10-'Einstein Model'!A31</f>
        <v>72</v>
      </c>
      <c r="D31">
        <f>COMBIN(A31+'Control Panel'!$B$8-1,'Einstein Model'!A31)</f>
        <v>3.0163581890236864E+32</v>
      </c>
      <c r="E31">
        <f>COMBIN(B31+'Control Panel'!$B$9-1,'Einstein Model'!B31)</f>
        <v>2.7697767563057849E+82</v>
      </c>
      <c r="F31">
        <f t="shared" si="3"/>
        <v>8.3546388006504183E+114</v>
      </c>
      <c r="H31">
        <f>'Control Panel'!$B$2*LN('Einstein Model'!D31)</f>
        <v>1.0320574699094238E-21</v>
      </c>
      <c r="I31">
        <f>'Control Panel'!$B$2*LN('Einstein Model'!E31)</f>
        <v>2.6196642720171903E-21</v>
      </c>
      <c r="J31">
        <f>'Control Panel'!$B$2*LN('Einstein Model'!F31)</f>
        <v>3.6517217419266148E-21</v>
      </c>
    </row>
    <row r="32" spans="1:10" x14ac:dyDescent="0.2">
      <c r="A32">
        <f t="shared" si="2"/>
        <v>29</v>
      </c>
      <c r="B32">
        <f>'Control Panel'!$B$10-'Einstein Model'!A32</f>
        <v>71</v>
      </c>
      <c r="D32">
        <f>COMBIN(A32+'Control Panel'!$B$8-1,'Einstein Model'!A32)</f>
        <v>1.8514198539524695E+33</v>
      </c>
      <c r="E32">
        <f>COMBIN(B32+'Control Panel'!$B$9-1,'Einstein Model'!B32)</f>
        <v>4.7256854609956526E+81</v>
      </c>
      <c r="F32">
        <f t="shared" si="3"/>
        <v>8.7492278860218803E+114</v>
      </c>
      <c r="H32">
        <f>'Control Panel'!$B$2*LN('Einstein Model'!D32)</f>
        <v>1.0570974004496412E-21</v>
      </c>
      <c r="I32">
        <f>'Control Panel'!$B$2*LN('Einstein Model'!E32)</f>
        <v>2.5952611911259146E-21</v>
      </c>
      <c r="J32">
        <f>'Control Panel'!$B$2*LN('Einstein Model'!F32)</f>
        <v>3.6523585915755557E-21</v>
      </c>
    </row>
    <row r="33" spans="1:10" x14ac:dyDescent="0.2">
      <c r="A33">
        <f t="shared" si="2"/>
        <v>30</v>
      </c>
      <c r="B33">
        <f>'Control Panel'!$B$10-'Einstein Model'!A33</f>
        <v>70</v>
      </c>
      <c r="D33">
        <f>COMBIN(A33+'Control Panel'!$B$8-1,'Einstein Model'!A33)</f>
        <v>1.1046805128583068E+34</v>
      </c>
      <c r="E33">
        <f>COMBIN(B33+'Control Panel'!$B$9-1,'Einstein Model'!B33)</f>
        <v>7.9696833190187971E+80</v>
      </c>
      <c r="F33">
        <f t="shared" si="3"/>
        <v>8.8039538561719775E+114</v>
      </c>
      <c r="H33">
        <f>'Control Panel'!$B$2*LN('Einstein Model'!D33)</f>
        <v>1.0817468007033058E-21</v>
      </c>
      <c r="I33">
        <f>'Control Panel'!$B$2*LN('Einstein Model'!E33)</f>
        <v>2.5706978403242684E-21</v>
      </c>
      <c r="J33">
        <f>'Control Panel'!$B$2*LN('Einstein Model'!F33)</f>
        <v>3.6524446410275735E-21</v>
      </c>
    </row>
    <row r="34" spans="1:10" x14ac:dyDescent="0.2">
      <c r="A34">
        <f t="shared" si="2"/>
        <v>31</v>
      </c>
      <c r="B34">
        <f>'Control Panel'!$B$10-'Einstein Model'!A34</f>
        <v>69</v>
      </c>
      <c r="D34">
        <f>COMBIN(A34+'Control Panel'!$B$8-1,'Einstein Model'!A34)</f>
        <v>6.414273945628879E+34</v>
      </c>
      <c r="E34">
        <f>COMBIN(B34+'Control Panel'!$B$9-1,'Einstein Model'!B34)</f>
        <v>1.3282805531697996E+80</v>
      </c>
      <c r="F34">
        <f t="shared" si="3"/>
        <v>8.5199553446825609E+114</v>
      </c>
      <c r="H34">
        <f>'Control Panel'!$B$2*LN('Einstein Model'!D34)</f>
        <v>1.1060205818236958E-21</v>
      </c>
      <c r="I34">
        <f>'Control Panel'!$B$2*LN('Einstein Model'!E34)</f>
        <v>2.5459715596489213E-21</v>
      </c>
      <c r="J34">
        <f>'Control Panel'!$B$2*LN('Einstein Model'!F34)</f>
        <v>3.6519921414726173E-21</v>
      </c>
    </row>
    <row r="35" spans="1:10" x14ac:dyDescent="0.2">
      <c r="A35">
        <f t="shared" si="2"/>
        <v>32</v>
      </c>
      <c r="B35">
        <f>'Control Panel'!$B$10-'Einstein Model'!A35</f>
        <v>68</v>
      </c>
      <c r="D35">
        <f>COMBIN(A35+'Control Panel'!$B$8-1,'Einstein Model'!A35)</f>
        <v>3.6280737004963349E+35</v>
      </c>
      <c r="E35">
        <f>COMBIN(B35+'Control Panel'!$B$9-1,'Einstein Model'!B35)</f>
        <v>2.1873832498500279E+79</v>
      </c>
      <c r="F35">
        <f t="shared" si="3"/>
        <v>7.9359876416870895E+114</v>
      </c>
      <c r="H35">
        <f>'Control Panel'!$B$2*LN('Einstein Model'!D35)</f>
        <v>1.129932685396528E-21</v>
      </c>
      <c r="I35">
        <f>'Control Panel'!$B$2*LN('Einstein Model'!E35)</f>
        <v>2.521079610717438E-21</v>
      </c>
      <c r="J35">
        <f>'Control Panel'!$B$2*LN('Einstein Model'!F35)</f>
        <v>3.6510122961139654E-21</v>
      </c>
    </row>
    <row r="36" spans="1:10" x14ac:dyDescent="0.2">
      <c r="A36">
        <f t="shared" si="2"/>
        <v>33</v>
      </c>
      <c r="B36">
        <f>'Control Panel'!$B$10-'Einstein Model'!A36</f>
        <v>67</v>
      </c>
      <c r="D36">
        <f>COMBIN(A36+'Control Panel'!$B$8-1,'Einstein Model'!A36)</f>
        <v>2.0009376166373725E+36</v>
      </c>
      <c r="E36">
        <f>COMBIN(B36+'Control Panel'!$B$9-1,'Einstein Model'!B36)</f>
        <v>3.5584225117177484E+78</v>
      </c>
      <c r="F36">
        <f t="shared" si="3"/>
        <v>7.1201814595852842E+114</v>
      </c>
      <c r="H36">
        <f>'Control Panel'!$B$2*LN('Einstein Model'!D36)</f>
        <v>1.1534961733299503E-21</v>
      </c>
      <c r="I36">
        <f>'Control Panel'!$B$2*LN('Einstein Model'!E36)</f>
        <v>2.4960191732800263E-21</v>
      </c>
      <c r="J36">
        <f>'Control Panel'!$B$2*LN('Einstein Model'!F36)</f>
        <v>3.6495153466099768E-21</v>
      </c>
    </row>
    <row r="37" spans="1:10" x14ac:dyDescent="0.2">
      <c r="A37">
        <f t="shared" si="2"/>
        <v>34</v>
      </c>
      <c r="B37">
        <f>'Control Panel'!$B$10-'Einstein Model'!A37</f>
        <v>66</v>
      </c>
      <c r="D37">
        <f>COMBIN(A37+'Control Panel'!$B$8-1,'Einstein Model'!A37)</f>
        <v>1.0769752466018796E+37</v>
      </c>
      <c r="E37">
        <f>COMBIN(B37+'Control Panel'!$B$9-1,'Einstein Model'!B37)</f>
        <v>5.7173695032395472E+77</v>
      </c>
      <c r="F37">
        <f t="shared" si="3"/>
        <v>6.1574654306654773E+114</v>
      </c>
      <c r="H37">
        <f>'Control Panel'!$B$2*LN('Einstein Model'!D37)</f>
        <v>1.1767233069994589E-21</v>
      </c>
      <c r="I37">
        <f>'Control Panel'!$B$2*LN('Einstein Model'!E37)</f>
        <v>2.4707873415667982E-21</v>
      </c>
      <c r="J37">
        <f>'Control Panel'!$B$2*LN('Einstein Model'!F37)</f>
        <v>3.6475106485662567E-21</v>
      </c>
    </row>
    <row r="38" spans="1:10" x14ac:dyDescent="0.2">
      <c r="A38">
        <f t="shared" si="2"/>
        <v>35</v>
      </c>
      <c r="B38">
        <f>'Control Panel'!$B$10-'Einstein Model'!A38</f>
        <v>65</v>
      </c>
      <c r="D38">
        <f>COMBIN(A38+'Control Panel'!$B$8-1,'Einstein Model'!A38)</f>
        <v>5.6618127249927395E+37</v>
      </c>
      <c r="E38">
        <f>COMBIN(B38+'Control Panel'!$B$9-1,'Einstein Model'!B38)</f>
        <v>9.0708266157165902E+76</v>
      </c>
      <c r="F38">
        <f t="shared" si="3"/>
        <v>5.1357321559067018E+114</v>
      </c>
      <c r="H38">
        <f>'Control Panel'!$B$2*LN('Einstein Model'!D38)</f>
        <v>1.1996256172059089E-21</v>
      </c>
      <c r="I38">
        <f>'Control Panel'!$B$2*LN('Einstein Model'!E38)</f>
        <v>2.4453811204151573E-21</v>
      </c>
      <c r="J38">
        <f>'Control Panel'!$B$2*LN('Einstein Model'!F38)</f>
        <v>3.6450067376210665E-21</v>
      </c>
    </row>
    <row r="39" spans="1:10" x14ac:dyDescent="0.2">
      <c r="A39">
        <f t="shared" si="2"/>
        <v>36</v>
      </c>
      <c r="B39">
        <f>'Control Panel'!$B$10-'Einstein Model'!A39</f>
        <v>64</v>
      </c>
      <c r="D39">
        <f>COMBIN(A39+'Control Panel'!$B$8-1,'Einstein Model'!A39)</f>
        <v>2.9095426503434909E+38</v>
      </c>
      <c r="E39">
        <f>COMBIN(B39+'Control Panel'!$B$9-1,'Einstein Model'!B39)</f>
        <v>1.4207318795700685E+76</v>
      </c>
      <c r="F39">
        <f t="shared" si="3"/>
        <v>4.1336799983117863E+114</v>
      </c>
      <c r="H39">
        <f>'Control Panel'!$B$2*LN('Einstein Model'!D39)</f>
        <v>1.2222139662412955E-21</v>
      </c>
      <c r="I39">
        <f>'Control Panel'!$B$2*LN('Einstein Model'!E39)</f>
        <v>2.4197974211605339E-21</v>
      </c>
      <c r="J39">
        <f>'Control Panel'!$B$2*LN('Einstein Model'!F39)</f>
        <v>3.642011387401829E-21</v>
      </c>
    </row>
    <row r="40" spans="1:10" x14ac:dyDescent="0.2">
      <c r="A40">
        <f t="shared" si="2"/>
        <v>37</v>
      </c>
      <c r="B40">
        <f>'Control Panel'!$B$10-'Einstein Model'!A40</f>
        <v>63</v>
      </c>
      <c r="D40">
        <f>COMBIN(A40+'Control Panel'!$B$8-1,'Einstein Model'!A40)</f>
        <v>1.4626349539564576E+39</v>
      </c>
      <c r="E40">
        <f>COMBIN(B40+'Control Panel'!$B$9-1,'Einstein Model'!B40)</f>
        <v>2.1963004901566276E+75</v>
      </c>
      <c r="F40">
        <f t="shared" si="3"/>
        <v>3.2123858662947841E+114</v>
      </c>
      <c r="H40">
        <f>'Control Panel'!$B$2*LN('Einstein Model'!D40)</f>
        <v>1.2444986031440474E-21</v>
      </c>
      <c r="I40">
        <f>'Control Panel'!$B$2*LN('Einstein Model'!E40)</f>
        <v>2.3940330572721077E-21</v>
      </c>
      <c r="J40">
        <f>'Control Panel'!$B$2*LN('Einstein Model'!F40)</f>
        <v>3.6385316604161551E-21</v>
      </c>
    </row>
    <row r="41" spans="1:10" x14ac:dyDescent="0.2">
      <c r="A41">
        <f t="shared" si="2"/>
        <v>38</v>
      </c>
      <c r="B41">
        <f>'Control Panel'!$B$10-'Einstein Model'!A41</f>
        <v>62</v>
      </c>
      <c r="D41">
        <f>COMBIN(A41+'Control Panel'!$B$8-1,'Einstein Model'!A41)</f>
        <v>7.1977035892067774E+39</v>
      </c>
      <c r="E41">
        <f>COMBIN(B41+'Control Panel'!$B$9-1,'Einstein Model'!B41)</f>
        <v>3.3502888832897708E+74</v>
      </c>
      <c r="F41">
        <f t="shared" si="3"/>
        <v>2.4114386320134351E+114</v>
      </c>
      <c r="H41">
        <f>'Control Panel'!$B$2*LN('Einstein Model'!D41)</f>
        <v>1.2664892130524166E-21</v>
      </c>
      <c r="I41">
        <f>'Control Panel'!$B$2*LN('Einstein Model'!E41)</f>
        <v>2.3680847397134486E-21</v>
      </c>
      <c r="J41">
        <f>'Control Panel'!$B$2*LN('Einstein Model'!F41)</f>
        <v>3.6345739527658648E-21</v>
      </c>
    </row>
    <row r="42" spans="1:10" x14ac:dyDescent="0.2">
      <c r="A42">
        <f t="shared" si="2"/>
        <v>39</v>
      </c>
      <c r="B42">
        <f>'Control Panel'!$B$10-'Einstein Model'!A42</f>
        <v>61</v>
      </c>
      <c r="D42">
        <f>COMBIN(A42+'Control Panel'!$B$8-1,'Einstein Model'!A42)</f>
        <v>3.4696622430022414E+40</v>
      </c>
      <c r="E42">
        <f>COMBIN(B42+'Control Panel'!$B$9-1,'Einstein Model'!B42)</f>
        <v>5.0416968632030539E+73</v>
      </c>
      <c r="F42">
        <f t="shared" si="3"/>
        <v>1.7492985246918473E+114</v>
      </c>
      <c r="H42">
        <f>'Control Panel'!$B$2*LN('Einstein Model'!D42)</f>
        <v>1.2881949614228809E-21</v>
      </c>
      <c r="I42">
        <f>'Control Panel'!$B$2*LN('Einstein Model'!E42)</f>
        <v>2.3419490720060474E-21</v>
      </c>
      <c r="J42">
        <f>'Control Panel'!$B$2*LN('Einstein Model'!F42)</f>
        <v>3.6301440334289283E-21</v>
      </c>
    </row>
    <row r="43" spans="1:10" x14ac:dyDescent="0.2">
      <c r="A43">
        <f t="shared" si="2"/>
        <v>40</v>
      </c>
      <c r="B43">
        <f>'Control Panel'!$B$10-'Einstein Model'!A43</f>
        <v>60</v>
      </c>
      <c r="D43">
        <f>COMBIN(A43+'Control Panel'!$B$8-1,'Einstein Model'!A43)</f>
        <v>1.6394154098185591E+41</v>
      </c>
      <c r="E43">
        <f>COMBIN(B43+'Control Panel'!$B$9-1,'Einstein Model'!B43)</f>
        <v>7.4828104295714422E+72</v>
      </c>
      <c r="F43">
        <f t="shared" si="3"/>
        <v>1.2267434726990454E+114</v>
      </c>
      <c r="H43">
        <f>'Control Panel'!$B$2*LN('Einstein Model'!D43)</f>
        <v>1.3096245337639315E-21</v>
      </c>
      <c r="I43">
        <f>'Control Panel'!$B$2*LN('Einstein Model'!E43)</f>
        <v>2.3156225449715909E-21</v>
      </c>
      <c r="J43">
        <f>'Control Panel'!$B$2*LN('Einstein Model'!F43)</f>
        <v>3.6252470787355227E-21</v>
      </c>
    </row>
    <row r="44" spans="1:10" x14ac:dyDescent="0.2">
      <c r="A44">
        <f t="shared" si="2"/>
        <v>41</v>
      </c>
      <c r="B44">
        <f>'Control Panel'!$B$10-'Einstein Model'!A44</f>
        <v>59</v>
      </c>
      <c r="D44">
        <f>COMBIN(A44+'Control Panel'!$B$8-1,'Einstein Model'!A44)</f>
        <v>7.5972909235494194E+41</v>
      </c>
      <c r="E44">
        <f>COMBIN(B44+'Control Panel'!$B$9-1,'Einstein Model'!B44)</f>
        <v>1.0950454287177722E+72</v>
      </c>
      <c r="F44">
        <f t="shared" si="3"/>
        <v>8.3193786964718136E+113</v>
      </c>
      <c r="H44">
        <f>'Control Panel'!$B$2*LN('Einstein Model'!D44)</f>
        <v>1.3307861714392269E-21</v>
      </c>
      <c r="I44">
        <f>'Control Panel'!$B$2*LN('Einstein Model'!E44)</f>
        <v>2.2891015311264189E-21</v>
      </c>
      <c r="J44">
        <f>'Control Panel'!$B$2*LN('Einstein Model'!F44)</f>
        <v>3.6198877025656458E-21</v>
      </c>
    </row>
    <row r="45" spans="1:10" x14ac:dyDescent="0.2">
      <c r="A45">
        <f t="shared" si="2"/>
        <v>42</v>
      </c>
      <c r="B45">
        <f>'Control Panel'!$B$10-'Einstein Model'!A45</f>
        <v>58</v>
      </c>
      <c r="D45">
        <f>COMBIN(A45+'Control Panel'!$B$8-1,'Einstein Model'!A45)</f>
        <v>3.4549584914236643E+42</v>
      </c>
      <c r="E45">
        <f>COMBIN(B45+'Control Panel'!$B$9-1,'Einstein Model'!B45)</f>
        <v>1.5796498849473975E+71</v>
      </c>
      <c r="F45">
        <f t="shared" si="3"/>
        <v>5.4576247834754253E+113</v>
      </c>
      <c r="H45">
        <f>'Control Panel'!$B$2*LN('Einstein Model'!D45)</f>
        <v>1.3516877040139599E-21</v>
      </c>
      <c r="I45">
        <f>'Control Panel'!$B$2*LN('Einstein Model'!E45)</f>
        <v>2.2623822786989272E-21</v>
      </c>
      <c r="J45">
        <f>'Control Panel'!$B$2*LN('Einstein Model'!F45)</f>
        <v>3.6140699827128867E-21</v>
      </c>
    </row>
    <row r="46" spans="1:10" x14ac:dyDescent="0.2">
      <c r="A46">
        <f t="shared" si="2"/>
        <v>43</v>
      </c>
      <c r="B46">
        <f>'Control Panel'!$B$10-'Einstein Model'!A46</f>
        <v>57</v>
      </c>
      <c r="D46">
        <f>COMBIN(A46+'Control Panel'!$B$8-1,'Einstein Model'!A46)</f>
        <v>1.542679140356613E+43</v>
      </c>
      <c r="E46">
        <f>COMBIN(B46+'Control Panel'!$B$9-1,'Einstein Model'!B46)</f>
        <v>2.2455807187977708E+70</v>
      </c>
      <c r="F46">
        <f t="shared" si="3"/>
        <v>3.46421053287633E+113</v>
      </c>
      <c r="H46">
        <f>'Control Panel'!$B$2*LN('Einstein Model'!D46)</f>
        <v>1.372336578551372E-21</v>
      </c>
      <c r="I46">
        <f>'Control Panel'!$B$2*LN('Einstein Model'!E46)</f>
        <v>2.2354609052376901E-21</v>
      </c>
      <c r="J46">
        <f>'Control Panel'!$B$2*LN('Einstein Model'!F46)</f>
        <v>3.6077974837890625E-21</v>
      </c>
    </row>
    <row r="47" spans="1:10" x14ac:dyDescent="0.2">
      <c r="A47">
        <f t="shared" si="2"/>
        <v>44</v>
      </c>
      <c r="B47">
        <f>'Control Panel'!$B$10-'Einstein Model'!A47</f>
        <v>56</v>
      </c>
      <c r="D47">
        <f>COMBIN(A47+'Control Panel'!$B$8-1,'Einstein Model'!A47)</f>
        <v>6.7667516838369614E+43</v>
      </c>
      <c r="E47">
        <f>COMBIN(B47+'Control Panel'!$B$9-1,'Einstein Model'!B47)</f>
        <v>3.144916485785576E+69</v>
      </c>
      <c r="F47">
        <f t="shared" si="3"/>
        <v>2.1280868925716167E+113</v>
      </c>
      <c r="H47">
        <f>'Control Panel'!$B$2*LN('Einstein Model'!D47)</f>
        <v>1.3927398862101874E-21</v>
      </c>
      <c r="I47">
        <f>'Control Panel'!$B$2*LN('Einstein Model'!E47)</f>
        <v>2.2083333907746993E-21</v>
      </c>
      <c r="J47">
        <f>'Control Panel'!$B$2*LN('Einstein Model'!F47)</f>
        <v>3.6010732769848866E-21</v>
      </c>
    </row>
    <row r="48" spans="1:10" x14ac:dyDescent="0.2">
      <c r="A48">
        <f t="shared" si="2"/>
        <v>45</v>
      </c>
      <c r="B48">
        <f>'Control Panel'!$B$10-'Einstein Model'!A48</f>
        <v>55</v>
      </c>
      <c r="D48">
        <f>COMBIN(A48+'Control Panel'!$B$8-1,'Einstein Model'!A48)</f>
        <v>2.9172218370319343E+44</v>
      </c>
      <c r="E48">
        <f>COMBIN(B48+'Control Panel'!$B$9-1,'Einstein Model'!B48)</f>
        <v>4.3378158424628634E+68</v>
      </c>
      <c r="F48">
        <f t="shared" si="3"/>
        <v>1.2654371100655743E+113</v>
      </c>
      <c r="H48">
        <f>'Control Panel'!$B$2*LN('Einstein Model'!D48)</f>
        <v>1.412904386446431E-21</v>
      </c>
      <c r="I48">
        <f>'Control Panel'!$B$2*LN('Einstein Model'!E48)</f>
        <v>2.1809955705043403E-21</v>
      </c>
      <c r="J48">
        <f>'Control Panel'!$B$2*LN('Einstein Model'!F48)</f>
        <v>3.5938999569507712E-21</v>
      </c>
    </row>
    <row r="49" spans="1:10" x14ac:dyDescent="0.2">
      <c r="A49">
        <f t="shared" si="2"/>
        <v>46</v>
      </c>
      <c r="B49">
        <f>'Control Panel'!$B$10-'Einstein Model'!A49</f>
        <v>54</v>
      </c>
      <c r="D49">
        <f>COMBIN(A49+'Control Panel'!$B$8-1,'Einstein Model'!A49)</f>
        <v>1.2366483874374504E+45</v>
      </c>
      <c r="E49">
        <f>COMBIN(B49+'Control Panel'!$B$9-1,'Einstein Model'!B49)</f>
        <v>5.8908610206285791E+67</v>
      </c>
      <c r="F49">
        <f t="shared" si="3"/>
        <v>7.2849237817784651E+112</v>
      </c>
      <c r="H49">
        <f>'Control Panel'!$B$2*LN('Einstein Model'!D49)</f>
        <v>1.4328365290830612E-21</v>
      </c>
      <c r="I49">
        <f>'Control Panel'!$B$2*LN('Einstein Model'!E49)</f>
        <v>2.1534431269344781E-21</v>
      </c>
      <c r="J49">
        <f>'Control Panel'!$B$2*LN('Einstein Model'!F49)</f>
        <v>3.5862796560175398E-21</v>
      </c>
    </row>
    <row r="50" spans="1:10" x14ac:dyDescent="0.2">
      <c r="A50">
        <f t="shared" si="2"/>
        <v>47</v>
      </c>
      <c r="B50">
        <f>'Control Panel'!$B$10-'Einstein Model'!A50</f>
        <v>53</v>
      </c>
      <c r="D50">
        <f>COMBIN(A50+'Control Panel'!$B$8-1,'Einstein Model'!A50)</f>
        <v>5.1570868922923458E+45</v>
      </c>
      <c r="E50">
        <f>COMBIN(B50+'Control Panel'!$B$9-1,'Einstein Model'!B50)</f>
        <v>7.873923146384736E+66</v>
      </c>
      <c r="F50">
        <f t="shared" si="3"/>
        <v>4.060650584913803E+112</v>
      </c>
      <c r="H50">
        <f>'Control Panel'!$B$2*LN('Einstein Model'!D50)</f>
        <v>1.4525424744768435E-21</v>
      </c>
      <c r="I50">
        <f>'Control Panel'!$B$2*LN('Einstein Model'!E50)</f>
        <v>2.1256715814612016E-21</v>
      </c>
      <c r="J50">
        <f>'Control Panel'!$B$2*LN('Einstein Model'!F50)</f>
        <v>3.5782140559380447E-21</v>
      </c>
    </row>
    <row r="51" spans="1:10" x14ac:dyDescent="0.2">
      <c r="A51">
        <f t="shared" si="2"/>
        <v>48</v>
      </c>
      <c r="B51">
        <f>'Control Panel'!$B$10-'Einstein Model'!A51</f>
        <v>52</v>
      </c>
      <c r="D51">
        <f>COMBIN(A51+'Control Panel'!$B$8-1,'Einstein Model'!A51)</f>
        <v>2.1165544120449836E+46</v>
      </c>
      <c r="E51">
        <f>COMBIN(B51+'Control Panel'!$B$9-1,'Einstein Model'!B51)</f>
        <v>1.0355283542391836E+66</v>
      </c>
      <c r="F51">
        <f t="shared" si="3"/>
        <v>2.1917521069626247E+112</v>
      </c>
      <c r="H51">
        <f>'Control Panel'!$B$2*LN('Einstein Model'!D51)</f>
        <v>1.4720281119828988E-21</v>
      </c>
      <c r="I51">
        <f>'Control Panel'!$B$2*LN('Einstein Model'!E51)</f>
        <v>2.0976762853133563E-21</v>
      </c>
      <c r="J51">
        <f>'Control Panel'!$B$2*LN('Einstein Model'!F51)</f>
        <v>3.5697043972962557E-21</v>
      </c>
    </row>
    <row r="52" spans="1:10" x14ac:dyDescent="0.2">
      <c r="A52">
        <f t="shared" si="2"/>
        <v>49</v>
      </c>
      <c r="B52">
        <f>'Control Panel'!$B$10-'Einstein Model'!A52</f>
        <v>51</v>
      </c>
      <c r="D52">
        <f>COMBIN(A52+'Control Panel'!$B$8-1,'Einstein Model'!A52)</f>
        <v>8.5526076241817692E+46</v>
      </c>
      <c r="E52">
        <f>COMBIN(B52+'Control Panel'!$B$9-1,'Einstein Model'!B52)</f>
        <v>1.3394894134437202E+65</v>
      </c>
      <c r="F52">
        <f t="shared" si="3"/>
        <v>1.1456127369929527E+112</v>
      </c>
      <c r="H52">
        <f>'Control Panel'!$B$2*LN('Einstein Model'!D52)</f>
        <v>1.4912990768925567E-21</v>
      </c>
      <c r="I52">
        <f>'Control Panel'!$B$2*LN('Einstein Model'!E52)</f>
        <v>2.0694524098068379E-21</v>
      </c>
      <c r="J52">
        <f>'Control Panel'!$B$2*LN('Einstein Model'!F52)</f>
        <v>3.560751486699394E-21</v>
      </c>
    </row>
    <row r="53" spans="1:10" x14ac:dyDescent="0.2">
      <c r="A53">
        <f t="shared" si="2"/>
        <v>50</v>
      </c>
      <c r="B53">
        <f>'Control Panel'!$B$10-'Einstein Model'!A53</f>
        <v>50</v>
      </c>
      <c r="D53">
        <f>COMBIN(A53+'Control Panel'!$B$8-1,'Einstein Model'!A53)</f>
        <v>3.4039378344243441E+47</v>
      </c>
      <c r="E53">
        <f>COMBIN(B53+'Control Panel'!$B$9-1,'Einstein Model'!B53)</f>
        <v>1.7035900270730605E+64</v>
      </c>
      <c r="F53">
        <f t="shared" si="3"/>
        <v>5.7989145475019835E+111</v>
      </c>
      <c r="H53">
        <f>'Control Panel'!$B$2*LN('Einstein Model'!D53)</f>
        <v>1.5103607659988463E-21</v>
      </c>
      <c r="I53">
        <f>'Control Panel'!$B$2*LN('Einstein Model'!E53)</f>
        <v>2.0409949358416027E-21</v>
      </c>
      <c r="J53">
        <f>'Control Panel'!$B$2*LN('Einstein Model'!F53)</f>
        <v>3.5513557018404495E-21</v>
      </c>
    </row>
    <row r="54" spans="1:10" x14ac:dyDescent="0.2">
      <c r="A54">
        <f t="shared" si="2"/>
        <v>51</v>
      </c>
      <c r="B54">
        <f>'Control Panel'!$B$10-'Einstein Model'!A54</f>
        <v>49</v>
      </c>
      <c r="D54">
        <f>COMBIN(A54+'Control Panel'!$B$8-1,'Einstein Model'!A54)</f>
        <v>1.3348775821271937E+48</v>
      </c>
      <c r="E54">
        <f>COMBIN(B54+'Control Panel'!$B$9-1,'Einstein Model'!B54)</f>
        <v>2.1294875338413257E+63</v>
      </c>
      <c r="F54">
        <f t="shared" si="3"/>
        <v>2.8426051703441093E+111</v>
      </c>
      <c r="H54">
        <f>'Control Panel'!$B$2*LN('Einstein Model'!D54)</f>
        <v>1.5292183519256136E-21</v>
      </c>
      <c r="I54">
        <f>'Control Panel'!$B$2*LN('Einstein Model'!E54)</f>
        <v>2.0122986425664209E-21</v>
      </c>
      <c r="J54">
        <f>'Control Panel'!$B$2*LN('Einstein Model'!F54)</f>
        <v>3.5415169944920345E-21</v>
      </c>
    </row>
    <row r="55" spans="1:10" x14ac:dyDescent="0.2">
      <c r="A55">
        <f t="shared" si="2"/>
        <v>52</v>
      </c>
      <c r="B55">
        <f>'Control Panel'!$B$10-'Einstein Model'!A55</f>
        <v>48</v>
      </c>
      <c r="D55">
        <f>COMBIN(A55+'Control Panel'!$B$8-1,'Einstein Model'!A55)</f>
        <v>5.159815269376268E+48</v>
      </c>
      <c r="E55">
        <f>COMBIN(B55+'Control Panel'!$B$9-1,'Einstein Model'!B55)</f>
        <v>2.6151601292788206E+62</v>
      </c>
      <c r="F55">
        <f t="shared" si="3"/>
        <v>1.3493743166916874E+111</v>
      </c>
      <c r="H55">
        <f>'Control Panel'!$B$2*LN('Einstein Model'!D55)</f>
        <v>1.547876796340405E-21</v>
      </c>
      <c r="I55">
        <f>'Control Panel'!$B$2*LN('Einstein Model'!E55)</f>
        <v>1.9833580951272677E-21</v>
      </c>
      <c r="J55">
        <f>'Control Panel'!$B$2*LN('Einstein Model'!F55)</f>
        <v>3.5312348914676723E-21</v>
      </c>
    </row>
    <row r="56" spans="1:10" x14ac:dyDescent="0.2">
      <c r="A56">
        <f t="shared" si="2"/>
        <v>53</v>
      </c>
      <c r="B56">
        <f>'Control Panel'!$B$10-'Einstein Model'!A56</f>
        <v>47</v>
      </c>
      <c r="D56">
        <f>COMBIN(A56+'Control Panel'!$B$8-1,'Einstein Model'!A56)</f>
        <v>1.966571102667936E+49</v>
      </c>
      <c r="E56">
        <f>COMBIN(B56+'Control Panel'!$B$9-1,'Einstein Model'!B56)</f>
        <v>3.1539619649593811E+61</v>
      </c>
      <c r="F56">
        <f t="shared" si="3"/>
        <v>6.2024904592029006E+110</v>
      </c>
      <c r="H56">
        <f>'Control Panel'!$B$2*LN('Einstein Model'!D56)</f>
        <v>1.5663408621575225E-21</v>
      </c>
      <c r="I56">
        <f>'Control Panel'!$B$2*LN('Einstein Model'!E56)</f>
        <v>1.9541676314048714E-21</v>
      </c>
      <c r="J56">
        <f>'Control Panel'!$B$2*LN('Einstein Model'!F56)</f>
        <v>3.5205084935623937E-21</v>
      </c>
    </row>
    <row r="57" spans="1:10" x14ac:dyDescent="0.2">
      <c r="A57">
        <f t="shared" si="2"/>
        <v>54</v>
      </c>
      <c r="B57">
        <f>'Control Panel'!$B$10-'Einstein Model'!A57</f>
        <v>46</v>
      </c>
      <c r="D57">
        <f>COMBIN(A57+'Control Panel'!$B$8-1,'Einstein Model'!A57)</f>
        <v>7.3928506266961303E+49</v>
      </c>
      <c r="E57">
        <f>COMBIN(B57+'Control Panel'!$B$9-1,'Einstein Model'!B57)</f>
        <v>3.7339096310602253E+60</v>
      </c>
      <c r="F57">
        <f t="shared" si="3"/>
        <v>2.7604236156010305E+110</v>
      </c>
      <c r="H57">
        <f>'Control Panel'!$B$2*LN('Einstein Model'!D57)</f>
        <v>1.5846151248257122E-21</v>
      </c>
      <c r="I57">
        <f>'Control Panel'!$B$2*LN('Einstein Model'!E57)</f>
        <v>1.9247213476349869E-21</v>
      </c>
      <c r="J57">
        <f>'Control Panel'!$B$2*LN('Einstein Model'!F57)</f>
        <v>3.5093364724606986E-21</v>
      </c>
    </row>
    <row r="58" spans="1:10" x14ac:dyDescent="0.2">
      <c r="A58">
        <f t="shared" si="2"/>
        <v>55</v>
      </c>
      <c r="B58">
        <f>'Control Panel'!$B$10-'Einstein Model'!A58</f>
        <v>45</v>
      </c>
      <c r="D58">
        <f>COMBIN(A58+'Control Panel'!$B$8-1,'Einstein Model'!A58)</f>
        <v>2.7420755051745648E+50</v>
      </c>
      <c r="E58">
        <f>COMBIN(B58+'Control Panel'!$B$9-1,'Einstein Model'!B58)</f>
        <v>4.3373697734537967E+59</v>
      </c>
      <c r="F58">
        <f t="shared" si="3"/>
        <v>1.1893395412672207E+110</v>
      </c>
      <c r="H58">
        <f>'Control Panel'!$B$2*LN('Einstein Model'!D58)</f>
        <v>1.6027039827845542E-21</v>
      </c>
      <c r="I58">
        <f>'Control Panel'!$B$2*LN('Einstein Model'!E58)</f>
        <v>1.8950130827912244E-21</v>
      </c>
      <c r="J58">
        <f>'Control Panel'!$B$2*LN('Einstein Model'!F58)</f>
        <v>3.4977170655757783E-21</v>
      </c>
    </row>
    <row r="59" spans="1:10" x14ac:dyDescent="0.2">
      <c r="A59">
        <f t="shared" si="2"/>
        <v>56</v>
      </c>
      <c r="B59">
        <f>'Control Panel'!$B$10-'Einstein Model'!A59</f>
        <v>44</v>
      </c>
      <c r="D59">
        <f>COMBIN(A59+'Control Panel'!$B$8-1,'Einstein Model'!A59)</f>
        <v>1.0037954974299746E+51</v>
      </c>
      <c r="E59">
        <f>COMBIN(B59+'Control Panel'!$B$9-1,'Einstein Model'!B59)</f>
        <v>4.9413073368460977E+58</v>
      </c>
      <c r="F59">
        <f t="shared" si="3"/>
        <v>4.9600620561438115E+109</v>
      </c>
      <c r="H59">
        <f>'Control Panel'!$B$2*LN('Einstein Model'!D59)</f>
        <v>1.6206116671645192E-21</v>
      </c>
      <c r="I59">
        <f>'Control Panel'!$B$2*LN('Einstein Model'!E59)</f>
        <v>1.8650364015944193E-21</v>
      </c>
      <c r="J59">
        <f>'Control Panel'!$B$2*LN('Einstein Model'!F59)</f>
        <v>3.4856480687589389E-21</v>
      </c>
    </row>
    <row r="60" spans="1:10" x14ac:dyDescent="0.2">
      <c r="A60">
        <f t="shared" si="2"/>
        <v>57</v>
      </c>
      <c r="B60">
        <f>'Control Panel'!$B$10-'Einstein Model'!A60</f>
        <v>43</v>
      </c>
      <c r="D60">
        <f>COMBIN(A60+'Control Panel'!$B$8-1,'Einstein Model'!A60)</f>
        <v>3.627752148606575E+51</v>
      </c>
      <c r="E60">
        <f>COMBIN(B60+'Control Panel'!$B$9-1,'Einstein Model'!B60)</f>
        <v>5.5182112391174694E+57</v>
      </c>
      <c r="F60">
        <f t="shared" si="3"/>
        <v>2.0018702679173351E+109</v>
      </c>
      <c r="H60">
        <f>'Control Panel'!$B$2*LN('Einstein Model'!D60)</f>
        <v>1.6383422507976985E-21</v>
      </c>
      <c r="I60">
        <f>'Control Panel'!$B$2*LN('Einstein Model'!E60)</f>
        <v>1.83478457599418E-21</v>
      </c>
      <c r="J60">
        <f>'Control Panel'!$B$2*LN('Einstein Model'!F60)</f>
        <v>3.4731268267918783E-21</v>
      </c>
    </row>
    <row r="61" spans="1:10" x14ac:dyDescent="0.2">
      <c r="A61">
        <f t="shared" si="2"/>
        <v>58</v>
      </c>
      <c r="B61">
        <f>'Control Panel'!$B$10-'Einstein Model'!A61</f>
        <v>42</v>
      </c>
      <c r="D61">
        <f>COMBIN(A61+'Control Panel'!$B$8-1,'Einstein Model'!A61)</f>
        <v>1.2947322323475191E+52</v>
      </c>
      <c r="E61">
        <f>COMBIN(B61+'Control Panel'!$B$9-1,'Einstein Model'!B61)</f>
        <v>6.0377374880929054E+56</v>
      </c>
      <c r="F61">
        <f t="shared" si="3"/>
        <v>7.8172533362868304E+108</v>
      </c>
      <c r="H61">
        <f>'Control Panel'!$B$2*LN('Einstein Model'!D61)</f>
        <v>1.6558996565992201E-21</v>
      </c>
      <c r="I61">
        <f>'Control Panel'!$B$2*LN('Einstein Model'!E61)</f>
        <v>1.8042505649469552E-21</v>
      </c>
      <c r="J61">
        <f>'Control Panel'!$B$2*LN('Einstein Model'!F61)</f>
        <v>3.4601502215461751E-21</v>
      </c>
    </row>
    <row r="62" spans="1:10" x14ac:dyDescent="0.2">
      <c r="A62">
        <f t="shared" si="2"/>
        <v>59</v>
      </c>
      <c r="B62">
        <f>'Control Panel'!$B$10-'Einstein Model'!A62</f>
        <v>41</v>
      </c>
      <c r="D62">
        <f>COMBIN(A62+'Control Panel'!$B$8-1,'Einstein Model'!A62)</f>
        <v>4.5644797343776942E+52</v>
      </c>
      <c r="E62">
        <f>COMBIN(B62+'Control Panel'!$B$9-1,'Einstein Model'!B62)</f>
        <v>6.4690044515281123E+55</v>
      </c>
      <c r="F62">
        <f t="shared" si="3"/>
        <v>2.9527639720599161E+108</v>
      </c>
      <c r="H62">
        <f>'Control Panel'!$B$2*LN('Einstein Model'!D62)</f>
        <v>1.6732876653731994E-21</v>
      </c>
      <c r="I62">
        <f>'Control Panel'!$B$2*LN('Einstein Model'!E62)</f>
        <v>1.7734269922901575E-21</v>
      </c>
      <c r="J62">
        <f>'Control Panel'!$B$2*LN('Einstein Model'!F62)</f>
        <v>3.4467146576633567E-21</v>
      </c>
    </row>
    <row r="63" spans="1:10" x14ac:dyDescent="0.2">
      <c r="A63">
        <f t="shared" si="2"/>
        <v>60</v>
      </c>
      <c r="B63">
        <f>'Control Panel'!$B$10-'Einstein Model'!A63</f>
        <v>40</v>
      </c>
      <c r="D63">
        <f>COMBIN(A63+'Control Panel'!$B$8-1,'Einstein Model'!A63)</f>
        <v>1.5899604408082301E+53</v>
      </c>
      <c r="E63">
        <f>COMBIN(B63+'Control Panel'!$B$9-1,'Einstein Model'!B63)</f>
        <v>6.7833550514744921E+54</v>
      </c>
      <c r="F63">
        <f t="shared" si="3"/>
        <v>1.0785266187801118E+108</v>
      </c>
      <c r="H63">
        <f>'Control Panel'!$B$2*LN('Einstein Model'!D63)</f>
        <v>1.6905099230916487E-21</v>
      </c>
      <c r="I63">
        <f>'Control Panel'!$B$2*LN('Einstein Model'!E63)</f>
        <v>1.7423061224828787E-21</v>
      </c>
      <c r="J63">
        <f>'Control Panel'!$B$2*LN('Einstein Model'!F63)</f>
        <v>3.4328160455745278E-21</v>
      </c>
    </row>
    <row r="64" spans="1:10" x14ac:dyDescent="0.2">
      <c r="A64">
        <f t="shared" si="2"/>
        <v>61</v>
      </c>
      <c r="B64">
        <f>'Control Panel'!$B$10-'Einstein Model'!A64</f>
        <v>39</v>
      </c>
      <c r="D64">
        <f>COMBIN(A64+'Control Panel'!$B$8-1,'Einstein Model'!A64)</f>
        <v>5.4736343044217762E+53</v>
      </c>
      <c r="E64">
        <f>COMBIN(B64+'Control Panel'!$B$9-1,'Einstein Model'!B64)</f>
        <v>6.9572872322815296E+53</v>
      </c>
      <c r="F64">
        <f t="shared" si="3"/>
        <v>3.8081646060331811E+107</v>
      </c>
      <c r="H64">
        <f>'Control Panel'!$B$2*LN('Einstein Model'!D64)</f>
        <v>1.707569947689958E-21</v>
      </c>
      <c r="I64">
        <f>'Control Panel'!$B$2*LN('Einstein Model'!E64)</f>
        <v>1.7108798339497441E-21</v>
      </c>
      <c r="J64">
        <f>'Control Panel'!$B$2*LN('Einstein Model'!F64)</f>
        <v>3.4184497816397025E-21</v>
      </c>
    </row>
    <row r="65" spans="1:10" x14ac:dyDescent="0.2">
      <c r="A65">
        <f t="shared" si="2"/>
        <v>62</v>
      </c>
      <c r="B65">
        <f>'Control Panel'!$B$10-'Einstein Model'!A65</f>
        <v>38</v>
      </c>
      <c r="D65">
        <f>COMBIN(A65+'Control Panel'!$B$8-1,'Einstein Model'!A65)</f>
        <v>1.8628013519887014E+54</v>
      </c>
      <c r="E65">
        <f>COMBIN(B65+'Control Panel'!$B$9-1,'Einstein Model'!B65)</f>
        <v>6.9751722894339234E+52</v>
      </c>
      <c r="F65">
        <f t="shared" si="3"/>
        <v>1.2993360371111638E+107</v>
      </c>
      <c r="H65">
        <f>'Control Panel'!$B$2*LN('Einstein Model'!D65)</f>
        <v>1.7244711354183055E-21</v>
      </c>
      <c r="I65">
        <f>'Control Panel'!$B$2*LN('Einstein Model'!E65)</f>
        <v>1.6791395897243986E-21</v>
      </c>
      <c r="J65">
        <f>'Control Panel'!$B$2*LN('Einstein Model'!F65)</f>
        <v>3.4036107251427043E-21</v>
      </c>
    </row>
    <row r="66" spans="1:10" x14ac:dyDescent="0.2">
      <c r="A66">
        <f t="shared" si="2"/>
        <v>63</v>
      </c>
      <c r="B66">
        <f>'Control Panel'!$B$10-'Einstein Model'!A66</f>
        <v>37</v>
      </c>
      <c r="D66">
        <f>COMBIN(A66+'Control Panel'!$B$8-1,'Einstein Model'!A66)</f>
        <v>6.2684743908191217E+54</v>
      </c>
      <c r="E66">
        <f>COMBIN(B66+'Control Panel'!$B$9-1,'Einstein Model'!B66)</f>
        <v>6.8313543040847707E+51</v>
      </c>
      <c r="F66">
        <f t="shared" si="3"/>
        <v>4.2822169509767365E+106</v>
      </c>
      <c r="H66">
        <f>'Control Panel'!$B$2*LN('Einstein Model'!D66)</f>
        <v>1.7412167667845762E-21</v>
      </c>
      <c r="I66">
        <f>'Control Panel'!$B$2*LN('Einstein Model'!E66)</f>
        <v>1.6470764050418215E-21</v>
      </c>
      <c r="J66">
        <f>'Control Panel'!$B$2*LN('Einstein Model'!F66)</f>
        <v>3.3882931718263976E-21</v>
      </c>
    </row>
    <row r="67" spans="1:10" x14ac:dyDescent="0.2">
      <c r="A67">
        <f t="shared" si="2"/>
        <v>64</v>
      </c>
      <c r="B67">
        <f>'Control Panel'!$B$10-'Einstein Model'!A67</f>
        <v>36</v>
      </c>
      <c r="D67">
        <f>COMBIN(A67+'Control Panel'!$B$8-1,'Einstein Model'!A67)</f>
        <v>2.0862266331944889E+55</v>
      </c>
      <c r="E67">
        <f>COMBIN(B67+'Control Panel'!$B$9-1,'Einstein Model'!B67)</f>
        <v>6.5312689728975858E+50</v>
      </c>
      <c r="F67">
        <f t="shared" si="3"/>
        <v>1.3625707279815758E+106</v>
      </c>
      <c r="H67">
        <f>'Control Panel'!$B$2*LN('Einstein Model'!D67)</f>
        <v>1.7578100121210026E-21</v>
      </c>
      <c r="I67">
        <f>'Control Panel'!$B$2*LN('Einstein Model'!E67)</f>
        <v>1.6146808114725007E-21</v>
      </c>
      <c r="J67">
        <f>'Control Panel'!$B$2*LN('Einstein Model'!F67)</f>
        <v>3.3724908235935039E-21</v>
      </c>
    </row>
    <row r="68" spans="1:10" x14ac:dyDescent="0.2">
      <c r="A68">
        <f t="shared" si="2"/>
        <v>65</v>
      </c>
      <c r="B68">
        <f>'Control Panel'!$B$10-'Einstein Model'!A68</f>
        <v>35</v>
      </c>
      <c r="D68">
        <f>COMBIN(A68+'Control Panel'!$B$8-1,'Einstein Model'!A68)</f>
        <v>6.8684999923633936E+55</v>
      </c>
      <c r="E68">
        <f>COMBIN(B68+'Control Panel'!$B$9-1,'Einstein Model'!B68)</f>
        <v>6.0913389384537069E+49</v>
      </c>
      <c r="F68">
        <f t="shared" si="3"/>
        <v>4.1838361452252129E+105</v>
      </c>
      <c r="H68">
        <f>'Control Panel'!$B$2*LN('Einstein Model'!D68)</f>
        <v>1.7742539368037444E-21</v>
      </c>
      <c r="I68">
        <f>'Control Panel'!$B$2*LN('Einstein Model'!E68)</f>
        <v>1.5819428171245804E-21</v>
      </c>
      <c r="J68">
        <f>'Control Panel'!$B$2*LN('Einstein Model'!F68)</f>
        <v>3.3561967539283251E-21</v>
      </c>
    </row>
    <row r="69" spans="1:10" x14ac:dyDescent="0.2">
      <c r="A69">
        <f t="shared" si="2"/>
        <v>66</v>
      </c>
      <c r="B69">
        <f>'Control Panel'!$B$10-'Einstein Model'!A69</f>
        <v>34</v>
      </c>
      <c r="D69">
        <f>COMBIN(A69+'Control Panel'!$B$8-1,'Einstein Model'!A69)</f>
        <v>2.2374659066032264E+56</v>
      </c>
      <c r="E69">
        <f>COMBIN(B69+'Control Panel'!$B$9-1,'Einstein Model'!B69)</f>
        <v>5.5375808531397327E+48</v>
      </c>
      <c r="F69">
        <f t="shared" si="3"/>
        <v>1.239014836395896E+105</v>
      </c>
      <c r="H69">
        <f>'Control Panel'!$B$2*LN('Einstein Model'!D69)</f>
        <v>1.7905515061519418E-21</v>
      </c>
      <c r="I69">
        <f>'Control Panel'!$B$2*LN('Einstein Model'!E69)</f>
        <v>1.548851862359963E-21</v>
      </c>
      <c r="J69">
        <f>'Control Panel'!$B$2*LN('Einstein Model'!F69)</f>
        <v>3.3394033685119048E-21</v>
      </c>
    </row>
    <row r="70" spans="1:10" x14ac:dyDescent="0.2">
      <c r="A70">
        <f t="shared" si="2"/>
        <v>67</v>
      </c>
      <c r="B70">
        <f>'Control Panel'!$B$10-'Einstein Model'!A70</f>
        <v>33</v>
      </c>
      <c r="D70">
        <f>COMBIN(A70+'Control Panel'!$B$8-1,'Einstein Model'!A70)</f>
        <v>7.2133229227805507E+56</v>
      </c>
      <c r="E70">
        <f>COMBIN(B70+'Control Panel'!$B$9-1,'Einstein Model'!B70)</f>
        <v>4.9030663803841387E+47</v>
      </c>
      <c r="F70">
        <f t="shared" si="3"/>
        <v>3.5367401113539573E+104</v>
      </c>
      <c r="H70">
        <f>'Control Panel'!$B$2*LN('Einstein Model'!D70)</f>
        <v>1.8067055900303876E-21</v>
      </c>
      <c r="I70">
        <f>'Control Panel'!$B$2*LN('Einstein Model'!E70)</f>
        <v>1.5153967703739553E-21</v>
      </c>
      <c r="J70">
        <f>'Control Panel'!$B$2*LN('Einstein Model'!F70)</f>
        <v>3.3221023604043433E-21</v>
      </c>
    </row>
    <row r="71" spans="1:10" x14ac:dyDescent="0.2">
      <c r="A71">
        <f t="shared" si="2"/>
        <v>68</v>
      </c>
      <c r="B71">
        <f>'Control Panel'!$B$10-'Einstein Model'!A71</f>
        <v>32</v>
      </c>
      <c r="D71">
        <f>COMBIN(A71+'Control Panel'!$B$8-1,'Einstein Model'!A71)</f>
        <v>2.3018986385932051E+57</v>
      </c>
      <c r="E71">
        <f>COMBIN(B71+'Control Panel'!$B$9-1,'Einstein Model'!B71)</f>
        <v>4.2245741658662292E+46</v>
      </c>
      <c r="F71">
        <f t="shared" si="3"/>
        <v>9.7245415210434973E+103</v>
      </c>
      <c r="H71">
        <f>'Control Panel'!$B$2*LN('Einstein Model'!D71)</f>
        <v>1.8227189671778158E-21</v>
      </c>
      <c r="I71">
        <f>'Control Panel'!$B$2*LN('Einstein Model'!E71)</f>
        <v>1.4815656918715001E-21</v>
      </c>
      <c r="J71">
        <f>'Control Panel'!$B$2*LN('Einstein Model'!F71)</f>
        <v>3.3042846590493157E-21</v>
      </c>
    </row>
    <row r="72" spans="1:10" x14ac:dyDescent="0.2">
      <c r="A72">
        <f t="shared" si="2"/>
        <v>69</v>
      </c>
      <c r="B72">
        <f>'Control Panel'!$B$10-'Einstein Model'!A72</f>
        <v>31</v>
      </c>
      <c r="D72">
        <f>COMBIN(A72+'Control Panel'!$B$8-1,'Einstein Model'!A72)</f>
        <v>7.2726652639611412E+57</v>
      </c>
      <c r="E72">
        <f>COMBIN(B72+'Control Panel'!$B$9-1,'Einstein Model'!B72)</f>
        <v>3.5389102960135951E+45</v>
      </c>
      <c r="F72">
        <f t="shared" si="3"/>
        <v>2.5737309982092513E+103</v>
      </c>
      <c r="H72">
        <f>'Control Panel'!$B$2*LN('Einstein Model'!D72)</f>
        <v>1.8385943292808632E-21</v>
      </c>
      <c r="I72">
        <f>'Control Panel'!$B$2*LN('Einstein Model'!E72)</f>
        <v>1.4473460429313653E-21</v>
      </c>
      <c r="J72">
        <f>'Control Panel'!$B$2*LN('Einstein Model'!F72)</f>
        <v>3.2859403722122285E-21</v>
      </c>
    </row>
    <row r="73" spans="1:10" x14ac:dyDescent="0.2">
      <c r="A73">
        <f t="shared" si="2"/>
        <v>70</v>
      </c>
      <c r="B73">
        <f>'Control Panel'!$B$10-'Einstein Model'!A73</f>
        <v>30</v>
      </c>
      <c r="D73">
        <f>COMBIN(A73+'Control Panel'!$B$8-1,'Einstein Model'!A73)</f>
        <v>2.2753052754392713E+58</v>
      </c>
      <c r="E73">
        <f>COMBIN(B73+'Control Panel'!$B$9-1,'Einstein Model'!B73)</f>
        <v>2.879428324840458E+44</v>
      </c>
      <c r="F73">
        <f t="shared" si="3"/>
        <v>6.5515784577587581E+102</v>
      </c>
      <c r="H73">
        <f>'Control Panel'!$B$2*LN('Einstein Model'!D73)</f>
        <v>1.8543342848120496E-21</v>
      </c>
      <c r="I73">
        <f>'Control Panel'!$B$2*LN('Einstein Model'!E73)</f>
        <v>1.412724434976512E-21</v>
      </c>
      <c r="J73">
        <f>'Control Panel'!$B$2*LN('Einstein Model'!F73)</f>
        <v>3.2670587197885617E-21</v>
      </c>
    </row>
    <row r="74" spans="1:10" x14ac:dyDescent="0.2">
      <c r="A74">
        <f t="shared" si="2"/>
        <v>71</v>
      </c>
      <c r="B74">
        <f>'Control Panel'!$B$10-'Einstein Model'!A74</f>
        <v>29</v>
      </c>
      <c r="D74">
        <f>COMBIN(A74+'Control Panel'!$B$8-1,'Einstein Model'!A74)</f>
        <v>7.0502416985442206E+58</v>
      </c>
      <c r="E74">
        <f>COMBIN(B74+'Control Panel'!$B$9-1,'Einstein Model'!B74)</f>
        <v>2.2732328880319405E+43</v>
      </c>
      <c r="F74">
        <f t="shared" si="3"/>
        <v>1.6026841297704892E+102</v>
      </c>
      <c r="H74">
        <f>'Control Panel'!$B$2*LN('Einstein Model'!D74)</f>
        <v>1.869941362648542E-21</v>
      </c>
      <c r="I74">
        <f>'Control Panel'!$B$2*LN('Einstein Model'!E74)</f>
        <v>1.3776865955559078E-21</v>
      </c>
      <c r="J74">
        <f>'Control Panel'!$B$2*LN('Einstein Model'!F74)</f>
        <v>3.2476279582044499E-21</v>
      </c>
    </row>
    <row r="75" spans="1:10" x14ac:dyDescent="0.2">
      <c r="A75">
        <f t="shared" si="2"/>
        <v>72</v>
      </c>
      <c r="B75">
        <f>'Control Panel'!$B$10-'Einstein Model'!A75</f>
        <v>28</v>
      </c>
      <c r="D75">
        <f>COMBIN(A75+'Control Panel'!$B$8-1,'Einstein Model'!A75)</f>
        <v>2.164032521358712E+59</v>
      </c>
      <c r="E75">
        <f>COMBIN(B75+'Control Panel'!$B$9-1,'Einstein Model'!B75)</f>
        <v>1.7394130277816959E+42</v>
      </c>
      <c r="F75">
        <f t="shared" si="3"/>
        <v>3.7641463601946148E+101</v>
      </c>
      <c r="H75">
        <f>'Control Panel'!$B$2*LN('Einstein Model'!D75)</f>
        <v>1.8854180154870658E-21</v>
      </c>
      <c r="I75">
        <f>'Control Panel'!$B$2*LN('Einstein Model'!E75)</f>
        <v>1.3422172783795837E-21</v>
      </c>
      <c r="J75">
        <f>'Control Panel'!$B$2*LN('Einstein Model'!F75)</f>
        <v>3.2276352938666491E-21</v>
      </c>
    </row>
    <row r="76" spans="1:10" x14ac:dyDescent="0.2">
      <c r="A76">
        <f t="shared" ref="A76:A103" si="4">A75+1</f>
        <v>73</v>
      </c>
      <c r="B76">
        <f>'Control Panel'!$B$10-'Einstein Model'!A76</f>
        <v>27</v>
      </c>
      <c r="D76">
        <f>COMBIN(A76+'Control Panel'!$B$8-1,'Einstein Model'!A76)</f>
        <v>6.581030407419645E+59</v>
      </c>
      <c r="E76">
        <f>COMBIN(B76+'Control Panel'!$B$9-1,'Einstein Model'!B76)</f>
        <v>1.288454094653108E+41</v>
      </c>
      <c r="F76">
        <f t="shared" ref="F76:F103" si="5">D76*E76</f>
        <v>8.4793555754764535E+100</v>
      </c>
      <c r="H76">
        <f>'Control Panel'!$B$2*LN('Einstein Model'!D76)</f>
        <v>1.9007666230690549E-21</v>
      </c>
      <c r="I76">
        <f>'Control Panel'!$B$2*LN('Einstein Model'!E76)</f>
        <v>1.3063001607204511E-21</v>
      </c>
      <c r="J76">
        <f>'Control Panel'!$B$2*LN('Einstein Model'!F76)</f>
        <v>3.2070667837895062E-21</v>
      </c>
    </row>
    <row r="77" spans="1:10" x14ac:dyDescent="0.2">
      <c r="A77">
        <f t="shared" si="4"/>
        <v>74</v>
      </c>
      <c r="B77">
        <f>'Control Panel'!$B$10-'Einstein Model'!A77</f>
        <v>26</v>
      </c>
      <c r="D77">
        <f>COMBIN(A77+'Control Panel'!$B$8-1,'Einstein Model'!A77)</f>
        <v>1.9832024065602444E+60</v>
      </c>
      <c r="E77">
        <f>COMBIN(B77+'Control Panel'!$B$9-1,'Einstein Model'!B77)</f>
        <v>9.2276553197967946E+39</v>
      </c>
      <c r="F77">
        <f t="shared" si="5"/>
        <v>1.8300308237129445E+100</v>
      </c>
      <c r="H77">
        <f>'Control Panel'!$B$2*LN('Einstein Model'!D77)</f>
        <v>1.9159894952289874E-21</v>
      </c>
      <c r="I77">
        <f>'Control Panel'!$B$2*LN('Einstein Model'!E77)</f>
        <v>1.2699177258845283E-21</v>
      </c>
      <c r="J77">
        <f>'Control Panel'!$B$2*LN('Einstein Model'!F77)</f>
        <v>3.1859072211135155E-21</v>
      </c>
    </row>
    <row r="78" spans="1:10" x14ac:dyDescent="0.2">
      <c r="A78">
        <f t="shared" si="4"/>
        <v>75</v>
      </c>
      <c r="B78">
        <f>'Control Panel'!$B$10-'Einstein Model'!A78</f>
        <v>25</v>
      </c>
      <c r="D78">
        <f>COMBIN(A78+'Control Panel'!$B$8-1,'Einstein Model'!A78)</f>
        <v>5.9231645209265962E+60</v>
      </c>
      <c r="E78">
        <f>COMBIN(B78+'Control Panel'!$B$9-1,'Einstein Model'!B78)</f>
        <v>6.3808254870935272E+38</v>
      </c>
      <c r="F78">
        <f t="shared" si="5"/>
        <v>3.7794679139376545E+99</v>
      </c>
      <c r="H78">
        <f>'Control Panel'!$B$2*LN('Einstein Model'!D78)</f>
        <v>1.9310888747777861E-21</v>
      </c>
      <c r="I78">
        <f>'Control Panel'!$B$2*LN('Einstein Model'!E78)</f>
        <v>1.2330511279304442E-21</v>
      </c>
      <c r="J78">
        <f>'Control Panel'!$B$2*LN('Einstein Model'!F78)</f>
        <v>3.1641400027082297E-21</v>
      </c>
    </row>
    <row r="79" spans="1:10" x14ac:dyDescent="0.2">
      <c r="A79">
        <f t="shared" si="4"/>
        <v>76</v>
      </c>
      <c r="B79">
        <f>'Control Panel'!$B$10-'Einstein Model'!A79</f>
        <v>24</v>
      </c>
      <c r="D79">
        <f>COMBIN(A79+'Control Panel'!$B$8-1,'Einstein Model'!A79)</f>
        <v>1.7535684436953738E+61</v>
      </c>
      <c r="E79">
        <f>COMBIN(B79+'Control Panel'!$B$9-1,'Einstein Model'!B79)</f>
        <v>4.253883658062352E+37</v>
      </c>
      <c r="F79">
        <f t="shared" si="5"/>
        <v>7.4594761459295824E+98</v>
      </c>
      <c r="H79">
        <f>'Control Panel'!$B$2*LN('Einstein Model'!D79)</f>
        <v>1.9460669402322554E-21</v>
      </c>
      <c r="I79">
        <f>'Control Panel'!$B$2*LN('Einstein Model'!E79)</f>
        <v>1.1956800351552337E-21</v>
      </c>
      <c r="J79">
        <f>'Control Panel'!$B$2*LN('Einstein Model'!F79)</f>
        <v>3.1417469753874891E-21</v>
      </c>
    </row>
    <row r="80" spans="1:10" x14ac:dyDescent="0.2">
      <c r="A80">
        <f t="shared" si="4"/>
        <v>77</v>
      </c>
      <c r="B80">
        <f>'Control Panel'!$B$10-'Einstein Model'!A80</f>
        <v>23</v>
      </c>
      <c r="D80">
        <f>COMBIN(A80+'Control Panel'!$B$8-1,'Einstein Model'!A80)</f>
        <v>5.1468372503266823E+61</v>
      </c>
      <c r="E80">
        <f>COMBIN(B80+'Control Panel'!$B$9-1,'Einstein Model'!B80)</f>
        <v>2.7297649142646105E+36</v>
      </c>
      <c r="F80">
        <f t="shared" si="5"/>
        <v>1.4049655745371921E+98</v>
      </c>
      <c r="H80">
        <f>'Control Panel'!$B$2*LN('Einstein Model'!D80)</f>
        <v>1.960925808400632E-21</v>
      </c>
      <c r="I80">
        <f>'Control Panel'!$B$2*LN('Einstein Model'!E80)</f>
        <v>1.1577824480097148E-21</v>
      </c>
      <c r="J80">
        <f>'Control Panel'!$B$2*LN('Einstein Model'!F80)</f>
        <v>3.118708256410347E-21</v>
      </c>
    </row>
    <row r="81" spans="1:10" x14ac:dyDescent="0.2">
      <c r="A81">
        <f t="shared" si="4"/>
        <v>78</v>
      </c>
      <c r="B81">
        <f>'Control Panel'!$B$10-'Einstein Model'!A81</f>
        <v>22</v>
      </c>
      <c r="D81">
        <f>COMBIN(A81+'Control Panel'!$B$8-1,'Einstein Model'!A81)</f>
        <v>1.4978616100309703E+62</v>
      </c>
      <c r="E81">
        <f>COMBIN(B81+'Control Panel'!$B$9-1,'Einstein Model'!B81)</f>
        <v>1.6832330570532449E+35</v>
      </c>
      <c r="F81">
        <f t="shared" si="5"/>
        <v>2.5212501768951254E+97</v>
      </c>
      <c r="H81">
        <f>'Control Panel'!$B$2*LN('Einstein Model'!D81)</f>
        <v>1.9756675368335589E-21</v>
      </c>
      <c r="I81">
        <f>'Control Panel'!$B$2*LN('Einstein Model'!E81)</f>
        <v>1.1193344859984525E-21</v>
      </c>
      <c r="J81">
        <f>'Control Panel'!$B$2*LN('Einstein Model'!F81)</f>
        <v>3.0950020228320114E-21</v>
      </c>
    </row>
    <row r="82" spans="1:10" x14ac:dyDescent="0.2">
      <c r="A82">
        <f t="shared" si="4"/>
        <v>79</v>
      </c>
      <c r="B82">
        <f>'Control Panel'!$B$10-'Einstein Model'!A82</f>
        <v>21</v>
      </c>
      <c r="D82">
        <f>COMBIN(A82+'Control Panel'!$B$8-1,'Einstein Model'!A82)</f>
        <v>4.3229423681906486E+62</v>
      </c>
      <c r="E82">
        <f>COMBIN(B82+'Control Panel'!$B$9-1,'Einstein Model'!B82)</f>
        <v>9.9546041008525235E+33</v>
      </c>
      <c r="F82">
        <f t="shared" si="5"/>
        <v>4.3033179826139748E+96</v>
      </c>
      <c r="H82">
        <f>'Control Panel'!$B$2*LN('Einstein Model'!D82)</f>
        <v>1.9902941261490855E-21</v>
      </c>
      <c r="I82">
        <f>'Control Panel'!$B$2*LN('Einstein Model'!E82)</f>
        <v>1.0803101366658277E-21</v>
      </c>
      <c r="J82">
        <f>'Control Panel'!$B$2*LN('Einstein Model'!F82)</f>
        <v>3.0706042628149135E-21</v>
      </c>
    </row>
    <row r="83" spans="1:10" x14ac:dyDescent="0.2">
      <c r="A83">
        <f t="shared" si="4"/>
        <v>80</v>
      </c>
      <c r="B83">
        <f>'Control Panel'!$B$10-'Einstein Model'!A83</f>
        <v>20</v>
      </c>
      <c r="D83">
        <f>COMBIN(A83+'Control Panel'!$B$8-1,'Einstein Model'!A83)</f>
        <v>1.2374422528945731E+63</v>
      </c>
      <c r="E83">
        <f>COMBIN(B83+'Control Panel'!$B$9-1,'Einstein Model'!B83)</f>
        <v>5.6346815665202962E+32</v>
      </c>
      <c r="F83">
        <f t="shared" si="5"/>
        <v>6.9725930520183976E+95</v>
      </c>
      <c r="H83">
        <f>'Control Panel'!$B$2*LN('Einstein Model'!D83)</f>
        <v>2.0048075222396345E-21</v>
      </c>
      <c r="I83">
        <f>'Control Panel'!$B$2*LN('Einstein Model'!E83)</f>
        <v>1.0406809578424283E-21</v>
      </c>
      <c r="J83">
        <f>'Control Panel'!$B$2*LN('Einstein Model'!F83)</f>
        <v>3.0454884800820628E-21</v>
      </c>
    </row>
    <row r="84" spans="1:10" x14ac:dyDescent="0.2">
      <c r="A84">
        <f t="shared" si="4"/>
        <v>81</v>
      </c>
      <c r="B84">
        <f>'Control Panel'!$B$10-'Einstein Model'!A84</f>
        <v>19</v>
      </c>
      <c r="D84">
        <f>COMBIN(A84+'Control Panel'!$B$8-1,'Einstein Model'!A84)</f>
        <v>3.513724915626566E+63</v>
      </c>
      <c r="E84">
        <f>COMBIN(B84+'Control Panel'!$B$9-1,'Einstein Model'!B84)</f>
        <v>3.0457738197407007E+31</v>
      </c>
      <c r="F84">
        <f t="shared" si="5"/>
        <v>1.0702011357785997E+95</v>
      </c>
      <c r="H84">
        <f>'Control Panel'!$B$2*LN('Einstein Model'!D84)</f>
        <v>2.0192096183682949E-21</v>
      </c>
      <c r="I84">
        <f>'Control Panel'!$B$2*LN('Einstein Model'!E84)</f>
        <v>1.0004157217396654E-21</v>
      </c>
      <c r="J84">
        <f>'Control Panel'!$B$2*LN('Einstein Model'!F84)</f>
        <v>3.0196253401079603E-21</v>
      </c>
    </row>
    <row r="85" spans="1:10" x14ac:dyDescent="0.2">
      <c r="A85">
        <f t="shared" si="4"/>
        <v>82</v>
      </c>
      <c r="B85">
        <f>'Control Panel'!$B$10-'Einstein Model'!A85</f>
        <v>18</v>
      </c>
      <c r="D85">
        <f>COMBIN(A85+'Control Panel'!$B$8-1,'Einstein Model'!A85)</f>
        <v>9.8984201891431317E+63</v>
      </c>
      <c r="E85">
        <f>COMBIN(B85+'Control Panel'!$B$9-1,'Einstein Model'!B85)</f>
        <v>1.5682846226307131E+30</v>
      </c>
      <c r="F85">
        <f t="shared" si="5"/>
        <v>1.5523540170970568E+94</v>
      </c>
      <c r="H85">
        <f>'Control Panel'!$B$2*LN('Einstein Model'!D85)</f>
        <v>2.0335022571612489E-21</v>
      </c>
      <c r="I85">
        <f>'Control Panel'!$B$2*LN('Einstein Model'!E85)</f>
        <v>9.5947998596440292E-22</v>
      </c>
      <c r="J85">
        <f>'Control Panel'!$B$2*LN('Einstein Model'!F85)</f>
        <v>2.9929822431256518E-21</v>
      </c>
    </row>
    <row r="86" spans="1:10" x14ac:dyDescent="0.2">
      <c r="A86">
        <f t="shared" si="4"/>
        <v>83</v>
      </c>
      <c r="B86">
        <f>'Control Panel'!$B$10-'Einstein Model'!A86</f>
        <v>17</v>
      </c>
      <c r="D86">
        <f>COMBIN(A86+'Control Panel'!$B$8-1,'Einstein Model'!A86)</f>
        <v>2.7667873299773576E+64</v>
      </c>
      <c r="E86">
        <f>COMBIN(B86+'Control Panel'!$B$9-1,'Einstein Model'!B86)</f>
        <v>7.6709573933024012E+28</v>
      </c>
      <c r="F86">
        <f t="shared" si="5"/>
        <v>2.122390772458522E+93</v>
      </c>
      <c r="H86">
        <f>'Control Panel'!$B$2*LN('Einstein Model'!D86)</f>
        <v>2.0476872325026511E-21</v>
      </c>
      <c r="I86">
        <f>'Control Panel'!$B$2*LN('Einstein Model'!E86)</f>
        <v>9.1783557167663873E-22</v>
      </c>
      <c r="J86">
        <f>'Control Panel'!$B$2*LN('Einstein Model'!F86)</f>
        <v>2.9655228041792899E-21</v>
      </c>
    </row>
    <row r="87" spans="1:10" x14ac:dyDescent="0.2">
      <c r="A87">
        <f t="shared" si="4"/>
        <v>84</v>
      </c>
      <c r="B87">
        <f>'Control Panel'!$B$10-'Einstein Model'!A87</f>
        <v>16</v>
      </c>
      <c r="D87">
        <f>COMBIN(A87+'Control Panel'!$B$8-1,'Einstein Model'!A87)</f>
        <v>7.6745410462467182E+64</v>
      </c>
      <c r="E87">
        <f>COMBIN(B87+'Control Panel'!$B$9-1,'Einstein Model'!B87)</f>
        <v>3.5533045146087416E+27</v>
      </c>
      <c r="F87">
        <f t="shared" si="5"/>
        <v>2.7269981347178558E+92</v>
      </c>
      <c r="H87">
        <f>'Control Panel'!$B$2*LN('Einstein Model'!D87)</f>
        <v>2.0617662913378197E-21</v>
      </c>
      <c r="I87">
        <f>'Control Panel'!$B$2*LN('Einstein Model'!E87)</f>
        <v>8.7543992232146135E-22</v>
      </c>
      <c r="J87">
        <f>'Control Panel'!$B$2*LN('Einstein Model'!F87)</f>
        <v>2.937206213659281E-21</v>
      </c>
    </row>
    <row r="88" spans="1:10" x14ac:dyDescent="0.2">
      <c r="A88">
        <f t="shared" si="4"/>
        <v>85</v>
      </c>
      <c r="B88">
        <f>'Control Panel'!$B$10-'Einstein Model'!A88</f>
        <v>15</v>
      </c>
      <c r="D88">
        <f>COMBIN(A88+'Control Panel'!$B$8-1,'Einstein Model'!A88)</f>
        <v>2.1127560056726259E+65</v>
      </c>
      <c r="E88">
        <f>COMBIN(B88+'Control Panel'!$B$9-1,'Einstein Model'!B88)</f>
        <v>1.5533571648562804E+26</v>
      </c>
      <c r="F88">
        <f t="shared" si="5"/>
        <v>3.2818646790047093E+91</v>
      </c>
      <c r="H88">
        <f>'Control Panel'!$B$2*LN('Einstein Model'!D88)</f>
        <v>2.0757411353901897E-21</v>
      </c>
      <c r="I88">
        <f>'Control Panel'!$B$2*LN('Einstein Model'!E88)</f>
        <v>8.3224530668743162E-22</v>
      </c>
      <c r="J88">
        <f>'Control Panel'!$B$2*LN('Einstein Model'!F88)</f>
        <v>2.9079864420776214E-21</v>
      </c>
    </row>
    <row r="89" spans="1:10" x14ac:dyDescent="0.2">
      <c r="A89">
        <f t="shared" si="4"/>
        <v>86</v>
      </c>
      <c r="B89">
        <f>'Control Panel'!$B$10-'Einstein Model'!A89</f>
        <v>14</v>
      </c>
      <c r="D89">
        <f>COMBIN(A89+'Control Panel'!$B$8-1,'Einstein Model'!A89)</f>
        <v>5.7732286201519422E+65</v>
      </c>
      <c r="E89">
        <f>COMBIN(B89+'Control Panel'!$B$9-1,'Einstein Model'!B89)</f>
        <v>6.3836595816011528E+24</v>
      </c>
      <c r="F89">
        <f t="shared" si="5"/>
        <v>3.6854326197806946E+90</v>
      </c>
      <c r="H89">
        <f>'Control Panel'!$B$2*LN('Einstein Model'!D89)</f>
        <v>2.0896134227970806E-21</v>
      </c>
      <c r="I89">
        <f>'Control Panel'!$B$2*LN('Einstein Model'!E89)</f>
        <v>7.8819781598320367E-22</v>
      </c>
      <c r="J89">
        <f>'Control Panel'!$B$2*LN('Einstein Model'!F89)</f>
        <v>2.8778112387802845E-21</v>
      </c>
    </row>
    <row r="90" spans="1:10" x14ac:dyDescent="0.2">
      <c r="A90">
        <f t="shared" si="4"/>
        <v>87</v>
      </c>
      <c r="B90">
        <f>'Control Panel'!$B$10-'Einstein Model'!A90</f>
        <v>13</v>
      </c>
      <c r="D90">
        <f>COMBIN(A90+'Control Panel'!$B$8-1,'Einstein Model'!A90)</f>
        <v>1.5660712119032854E+66</v>
      </c>
      <c r="E90">
        <f>COMBIN(B90+'Control Panel'!$B$9-1,'Einstein Model'!B90)</f>
        <v>2.4552536852312127E+23</v>
      </c>
      <c r="F90">
        <f t="shared" si="5"/>
        <v>3.8451021143600529E+89</v>
      </c>
      <c r="H90">
        <f>'Control Panel'!$B$2*LN('Einstein Model'!D90)</f>
        <v>2.1033847696690009E-21</v>
      </c>
      <c r="I90">
        <f>'Control Panel'!$B$2*LN('Einstein Model'!E90)</f>
        <v>7.4323608375850719E-22</v>
      </c>
      <c r="J90">
        <f>'Control Panel'!$B$2*LN('Einstein Model'!F90)</f>
        <v>2.8466208534275082E-21</v>
      </c>
    </row>
    <row r="91" spans="1:10" x14ac:dyDescent="0.2">
      <c r="A91">
        <f t="shared" si="4"/>
        <v>88</v>
      </c>
      <c r="B91">
        <f>'Control Panel'!$B$10-'Einstein Model'!A91</f>
        <v>12</v>
      </c>
      <c r="D91">
        <f>COMBIN(A91+'Control Panel'!$B$8-1,'Einstein Model'!A91)</f>
        <v>4.2177145138758934E+66</v>
      </c>
      <c r="E91">
        <f>COMBIN(B91+'Control Panel'!$B$9-1,'Einstein Model'!B91)</f>
        <v>8.7929195338858863E+21</v>
      </c>
      <c r="F91">
        <f t="shared" si="5"/>
        <v>3.7086024337413356E+88</v>
      </c>
      <c r="H91">
        <f>'Control Panel'!$B$2*LN('Einstein Model'!D91)</f>
        <v>2.1170567515768667E-21</v>
      </c>
      <c r="I91">
        <f>'Control Panel'!$B$2*LN('Einstein Model'!E91)</f>
        <v>6.9728962577862154E-22</v>
      </c>
      <c r="J91">
        <f>'Control Panel'!$B$2*LN('Einstein Model'!F91)</f>
        <v>2.8143463773554881E-21</v>
      </c>
    </row>
    <row r="92" spans="1:10" x14ac:dyDescent="0.2">
      <c r="A92">
        <f t="shared" si="4"/>
        <v>89</v>
      </c>
      <c r="B92">
        <f>'Control Panel'!$B$10-'Einstein Model'!A92</f>
        <v>11</v>
      </c>
      <c r="D92">
        <f>COMBIN(A92+'Control Panel'!$B$8-1,'Einstein Model'!A92)</f>
        <v>1.1278832070814187E+67</v>
      </c>
      <c r="E92">
        <f>COMBIN(B92+'Control Panel'!$B$9-1,'Einstein Model'!B92)</f>
        <v>2.9147799559842719E+20</v>
      </c>
      <c r="F92">
        <f t="shared" si="5"/>
        <v>3.2875313646921772E+87</v>
      </c>
      <c r="H92">
        <f>'Control Panel'!$B$2*LN('Einstein Model'!D92)</f>
        <v>2.1306309049712295E-21</v>
      </c>
      <c r="I92">
        <f>'Control Panel'!$B$2*LN('Einstein Model'!E92)</f>
        <v>6.5027664742250024E-22</v>
      </c>
      <c r="J92">
        <f>'Control Panel'!$B$2*LN('Einstein Model'!F92)</f>
        <v>2.7809075523937299E-21</v>
      </c>
    </row>
    <row r="93" spans="1:10" x14ac:dyDescent="0.2">
      <c r="A93">
        <f t="shared" si="4"/>
        <v>90</v>
      </c>
      <c r="B93">
        <f>'Control Panel'!$B$10-'Einstein Model'!A93</f>
        <v>10</v>
      </c>
      <c r="D93">
        <f>COMBIN(A93+'Control Panel'!$B$8-1,'Einstein Model'!A93)</f>
        <v>2.9951565165828789E+67</v>
      </c>
      <c r="E93">
        <f>COMBIN(B93+'Control Panel'!$B$9-1,'Einstein Model'!B93)</f>
        <v>8.8816009739132938E+18</v>
      </c>
      <c r="F93">
        <f t="shared" si="5"/>
        <v>2.6601785034705243E+86</v>
      </c>
      <c r="H93">
        <f>'Control Panel'!$B$2*LN('Einstein Model'!D93)</f>
        <v>2.1441087285373263E-21</v>
      </c>
      <c r="I93">
        <f>'Control Panel'!$B$2*LN('Einstein Model'!E93)</f>
        <v>6.0210108636212409E-22</v>
      </c>
      <c r="J93">
        <f>'Control Panel'!$B$2*LN('Einstein Model'!F93)</f>
        <v>2.7462098148994506E-21</v>
      </c>
    </row>
    <row r="94" spans="1:10" x14ac:dyDescent="0.2">
      <c r="A94">
        <f t="shared" si="4"/>
        <v>91</v>
      </c>
      <c r="B94">
        <f>'Control Panel'!$B$10-'Einstein Model'!A94</f>
        <v>9</v>
      </c>
      <c r="D94">
        <f>COMBIN(A94+'Control Panel'!$B$8-1,'Einstein Model'!A94)</f>
        <v>7.8993138898889107E+67</v>
      </c>
      <c r="E94">
        <f>COMBIN(B94+'Control Panel'!$B$9-1,'Einstein Model'!B94)</f>
        <v>2.4671113816425814E+17</v>
      </c>
      <c r="F94">
        <f t="shared" si="5"/>
        <v>1.9488487204912264E+85</v>
      </c>
      <c r="H94">
        <f>'Control Panel'!$B$2*LN('Einstein Model'!D94)</f>
        <v>2.1574916844895134E-21</v>
      </c>
      <c r="I94">
        <f>'Control Panel'!$B$2*LN('Einstein Model'!E94)</f>
        <v>5.5264852501142968E-22</v>
      </c>
      <c r="J94">
        <f>'Control Panel'!$B$2*LN('Einstein Model'!F94)</f>
        <v>2.710140209500943E-21</v>
      </c>
    </row>
    <row r="95" spans="1:10" x14ac:dyDescent="0.2">
      <c r="A95">
        <f t="shared" si="4"/>
        <v>92</v>
      </c>
      <c r="B95">
        <f>'Control Panel'!$B$10-'Einstein Model'!A95</f>
        <v>8</v>
      </c>
      <c r="D95">
        <f>COMBIN(A95+'Control Panel'!$B$8-1,'Einstein Model'!A95)</f>
        <v>2.0692767907208994E+68</v>
      </c>
      <c r="E95">
        <f>COMBIN(B95+'Control Panel'!$B$9-1,'Einstein Model'!B95)</f>
        <v>6184958895482795</v>
      </c>
      <c r="F95">
        <f t="shared" si="5"/>
        <v>1.2798391893985318E+84</v>
      </c>
      <c r="H95">
        <f>'Control Panel'!$B$2*LN('Einstein Model'!D95)</f>
        <v>2.1707811998084079E-21</v>
      </c>
      <c r="I95">
        <f>'Control Panel'!$B$2*LN('Einstein Model'!E95)</f>
        <v>5.0178037521753124E-22</v>
      </c>
      <c r="J95">
        <f>'Control Panel'!$B$2*LN('Einstein Model'!F95)</f>
        <v>2.672561575025939E-21</v>
      </c>
    </row>
    <row r="96" spans="1:10" x14ac:dyDescent="0.2">
      <c r="A96">
        <f t="shared" si="4"/>
        <v>93</v>
      </c>
      <c r="B96">
        <f>'Control Panel'!$B$10-'Einstein Model'!A96</f>
        <v>7</v>
      </c>
      <c r="D96">
        <f>COMBIN(A96+'Control Panel'!$B$8-1,'Einstein Model'!A96)</f>
        <v>5.3845697134887921E+68</v>
      </c>
      <c r="E96">
        <f>COMBIN(B96+'Control Panel'!$B$9-1,'Einstein Model'!B96)</f>
        <v>138211371966095.97</v>
      </c>
      <c r="F96">
        <f t="shared" si="5"/>
        <v>7.4420876754837419E+82</v>
      </c>
      <c r="H96">
        <f>'Control Panel'!$B$2*LN('Einstein Model'!D96)</f>
        <v>2.1839786674238553E-21</v>
      </c>
      <c r="I96">
        <f>'Control Panel'!$B$2*LN('Einstein Model'!E96)</f>
        <v>4.4932531328038333E-22</v>
      </c>
      <c r="J96">
        <f>'Control Panel'!$B$2*LN('Einstein Model'!F96)</f>
        <v>2.6333039807042383E-21</v>
      </c>
    </row>
    <row r="97" spans="1:10" x14ac:dyDescent="0.2">
      <c r="A97">
        <f t="shared" si="4"/>
        <v>94</v>
      </c>
      <c r="B97">
        <f>'Control Panel'!$B$10-'Einstein Model'!A97</f>
        <v>6</v>
      </c>
      <c r="D97">
        <f>COMBIN(A97+'Control Panel'!$B$8-1,'Einstein Model'!A97)</f>
        <v>1.3919685535933791E+69</v>
      </c>
      <c r="E97">
        <f>COMBIN(B97+'Control Panel'!$B$9-1,'Einstein Model'!B97)</f>
        <v>2710026901295.9995</v>
      </c>
      <c r="F97">
        <f t="shared" si="5"/>
        <v>3.7722722259961395E+81</v>
      </c>
      <c r="H97">
        <f>'Control Panel'!$B$2*LN('Einstein Model'!D97)</f>
        <v>2.1970854473466286E-21</v>
      </c>
      <c r="I97">
        <f>'Control Panel'!$B$2*LN('Einstein Model'!E97)</f>
        <v>3.9506611954878766E-22</v>
      </c>
      <c r="J97">
        <f>'Control Panel'!$B$2*LN('Einstein Model'!F97)</f>
        <v>2.5921515668954163E-21</v>
      </c>
    </row>
    <row r="98" spans="1:10" x14ac:dyDescent="0.2">
      <c r="A98">
        <f t="shared" si="4"/>
        <v>95</v>
      </c>
      <c r="B98">
        <f>'Control Panel'!$B$10-'Einstein Model'!A98</f>
        <v>5</v>
      </c>
      <c r="D98">
        <f>COMBIN(A98+'Control Panel'!$B$8-1,'Einstein Model'!A98)</f>
        <v>3.575161337650363E+69</v>
      </c>
      <c r="E98">
        <f>COMBIN(B98+'Control Panel'!$B$9-1,'Einstein Model'!B98)</f>
        <v>45674610695.999992</v>
      </c>
      <c r="F98">
        <f t="shared" si="5"/>
        <v>1.6329410227257092E+80</v>
      </c>
      <c r="H98">
        <f>'Control Panel'!$B$2*LN('Einstein Model'!D98)</f>
        <v>2.210102867751587E-21</v>
      </c>
      <c r="I98">
        <f>'Control Panel'!$B$2*LN('Einstein Model'!E98)</f>
        <v>3.3871835613837674E-22</v>
      </c>
      <c r="J98">
        <f>'Control Panel'!$B$2*LN('Einstein Model'!F98)</f>
        <v>2.5488212238899639E-21</v>
      </c>
    </row>
    <row r="99" spans="1:10" x14ac:dyDescent="0.2">
      <c r="A99">
        <f t="shared" si="4"/>
        <v>96</v>
      </c>
      <c r="B99">
        <f>'Control Panel'!$B$10-'Einstein Model'!A99</f>
        <v>4</v>
      </c>
      <c r="D99">
        <f>COMBIN(A99+'Control Panel'!$B$8-1,'Einstein Model'!A99)</f>
        <v>9.1241096637951963E+69</v>
      </c>
      <c r="E99">
        <f>COMBIN(B99+'Control Panel'!$B$9-1,'Einstein Model'!B99)</f>
        <v>643304376</v>
      </c>
      <c r="F99">
        <f t="shared" si="5"/>
        <v>5.8695796738233383E+78</v>
      </c>
      <c r="H99">
        <f>'Control Panel'!$B$2*LN('Einstein Model'!D99)</f>
        <v>2.2230322260148484E-21</v>
      </c>
      <c r="I99">
        <f>'Control Panel'!$B$2*LN('Einstein Model'!E99)</f>
        <v>2.7989337383520664E-22</v>
      </c>
      <c r="J99">
        <f>'Control Panel'!$B$2*LN('Einstein Model'!F99)</f>
        <v>2.502925599850055E-21</v>
      </c>
    </row>
    <row r="100" spans="1:10" x14ac:dyDescent="0.2">
      <c r="A100">
        <f t="shared" si="4"/>
        <v>97</v>
      </c>
      <c r="B100">
        <f>'Control Panel'!$B$10-'Einstein Model'!A100</f>
        <v>3</v>
      </c>
      <c r="D100">
        <f>COMBIN(A100+'Control Panel'!$B$8-1,'Einstein Model'!A100)</f>
        <v>2.3139494611274412E+70</v>
      </c>
      <c r="E100">
        <f>COMBIN(B100+'Control Panel'!$B$9-1,'Einstein Model'!B100)</f>
        <v>7268976</v>
      </c>
      <c r="F100">
        <f t="shared" si="5"/>
        <v>1.6820043098148304E+77</v>
      </c>
      <c r="H100">
        <f>'Control Panel'!$B$2*LN('Einstein Model'!D100)</f>
        <v>2.2358747897073684E-21</v>
      </c>
      <c r="I100">
        <f>'Control Panel'!$B$2*LN('Einstein Model'!E100)</f>
        <v>2.1802793861741504E-22</v>
      </c>
      <c r="J100">
        <f>'Control Panel'!$B$2*LN('Einstein Model'!F100)</f>
        <v>2.4539027283247836E-21</v>
      </c>
    </row>
    <row r="101" spans="1:10" x14ac:dyDescent="0.2">
      <c r="A101">
        <f t="shared" si="4"/>
        <v>98</v>
      </c>
      <c r="B101">
        <f>'Control Panel'!$B$10-'Einstein Model'!A101</f>
        <v>2</v>
      </c>
      <c r="D101">
        <f>COMBIN(A101+'Control Panel'!$B$8-1,'Einstein Model'!A101)</f>
        <v>5.8320971112089596E+70</v>
      </c>
      <c r="E101">
        <f>COMBIN(B101+'Control Panel'!$B$9-1,'Einstein Model'!B101)</f>
        <v>61776</v>
      </c>
      <c r="F101">
        <f t="shared" si="5"/>
        <v>3.6028363114204468E+75</v>
      </c>
      <c r="H101">
        <f>'Control Panel'!$B$2*LN('Einstein Model'!D101)</f>
        <v>2.2486317975471805E-21</v>
      </c>
      <c r="I101">
        <f>'Control Panel'!$B$2*LN('Einstein Model'!E101)</f>
        <v>1.5223152901535545E-22</v>
      </c>
      <c r="J101">
        <f>'Control Panel'!$B$2*LN('Einstein Model'!F101)</f>
        <v>2.4008633265625358E-21</v>
      </c>
    </row>
    <row r="102" spans="1:10" x14ac:dyDescent="0.2">
      <c r="A102">
        <f t="shared" si="4"/>
        <v>99</v>
      </c>
      <c r="B102">
        <f>'Control Panel'!$B$10-'Einstein Model'!A102</f>
        <v>1</v>
      </c>
      <c r="D102">
        <f>COMBIN(A102+'Control Panel'!$B$8-1,'Einstein Model'!A102)</f>
        <v>1.4609697813937595E+71</v>
      </c>
      <c r="E102">
        <f>COMBIN(B102+'Control Panel'!$B$9-1,'Einstein Model'!B102)</f>
        <v>351</v>
      </c>
      <c r="F102">
        <f t="shared" si="5"/>
        <v>5.1280039326920958E+73</v>
      </c>
      <c r="H102">
        <f>'Control Panel'!$B$2*LN('Einstein Model'!D102)</f>
        <v>2.2613044603123998E-21</v>
      </c>
      <c r="I102">
        <f>'Control Panel'!$B$2*LN('Einstein Model'!E102)</f>
        <v>8.087884988382895E-23</v>
      </c>
      <c r="J102">
        <f>'Control Panel'!$B$2*LN('Einstein Model'!F102)</f>
        <v>2.3421833101962291E-21</v>
      </c>
    </row>
    <row r="103" spans="1:10" x14ac:dyDescent="0.2">
      <c r="A103">
        <f t="shared" si="4"/>
        <v>100</v>
      </c>
      <c r="B103">
        <f>'Control Panel'!$B$10-'Einstein Model'!A103</f>
        <v>0</v>
      </c>
      <c r="D103">
        <f>COMBIN(A103+'Control Panel'!$B$8-1,'Einstein Model'!A103)</f>
        <v>3.6378147556704611E+71</v>
      </c>
      <c r="E103">
        <f>COMBIN(B103+'Control Panel'!$B$9-1,'Einstein Model'!B103)</f>
        <v>1</v>
      </c>
      <c r="F103">
        <f t="shared" si="5"/>
        <v>3.6378147556704611E+71</v>
      </c>
      <c r="H103">
        <f>'Control Panel'!$B$2*LN('Einstein Model'!D103)</f>
        <v>2.2738939617169773E-21</v>
      </c>
      <c r="I103">
        <f>'Control Panel'!$B$2*LN('Einstein Model'!E103)</f>
        <v>0</v>
      </c>
      <c r="J103">
        <f>'Control Panel'!$B$2*LN('Einstein Model'!F103)</f>
        <v>2.2738939617169773E-21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47DF-7EA1-3740-87C7-EDC640A3D14A}">
  <dimension ref="A1:H102"/>
  <sheetViews>
    <sheetView zoomScale="83" workbookViewId="0">
      <selection activeCell="L20" sqref="L20"/>
    </sheetView>
  </sheetViews>
  <sheetFormatPr baseColWidth="10" defaultRowHeight="16" x14ac:dyDescent="0.2"/>
  <cols>
    <col min="1" max="2" width="11" bestFit="1" customWidth="1"/>
    <col min="3" max="5" width="12.5" bestFit="1" customWidth="1"/>
    <col min="6" max="6" width="14" bestFit="1" customWidth="1"/>
    <col min="7" max="8" width="13.5" bestFit="1" customWidth="1"/>
  </cols>
  <sheetData>
    <row r="1" spans="1:8" s="1" customFormat="1" x14ac:dyDescent="0.2">
      <c r="A1" s="1" t="s">
        <v>8</v>
      </c>
      <c r="B1" s="1" t="s">
        <v>40</v>
      </c>
      <c r="C1" s="1" t="s">
        <v>16</v>
      </c>
      <c r="D1" s="1" t="s">
        <v>17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">
      <c r="A2">
        <f>'Einstein Model'!A3</f>
        <v>0</v>
      </c>
      <c r="B2" s="2">
        <f>A2*'Control Panel'!$B$21</f>
        <v>0</v>
      </c>
      <c r="C2">
        <f>'Einstein Model'!H3</f>
        <v>0</v>
      </c>
      <c r="D2">
        <f>'Einstein Model'!I3</f>
        <v>3.2467403095417062E-21</v>
      </c>
    </row>
    <row r="3" spans="1:8" x14ac:dyDescent="0.2">
      <c r="A3">
        <f>'Einstein Model'!A4</f>
        <v>1</v>
      </c>
      <c r="B3" s="2">
        <f>A3*'Control Panel'!$B$21</f>
        <v>4.1591917246273454E-21</v>
      </c>
      <c r="C3">
        <f>'Einstein Model'!H4</f>
        <v>6.9146767058528324E-23</v>
      </c>
      <c r="D3">
        <f>'Einstein Model'!I4</f>
        <v>3.2259840414661933E-21</v>
      </c>
      <c r="E3">
        <f>C3-C2</f>
        <v>6.9146767058528324E-23</v>
      </c>
      <c r="F3">
        <f>D3-D2</f>
        <v>-2.0756268075512941E-23</v>
      </c>
      <c r="G3" s="3">
        <f>$B$3/E3</f>
        <v>60.150197927646495</v>
      </c>
      <c r="H3" s="3">
        <f>-$B$3/F3</f>
        <v>200.38244396805234</v>
      </c>
    </row>
    <row r="4" spans="1:8" x14ac:dyDescent="0.2">
      <c r="A4">
        <f>'Einstein Model'!A5</f>
        <v>2</v>
      </c>
      <c r="B4" s="2">
        <f>A4*'Control Panel'!$B$21</f>
        <v>8.3183834492546907E-21</v>
      </c>
      <c r="C4">
        <f>'Einstein Model'!H5</f>
        <v>1.2881979771484706E-22</v>
      </c>
      <c r="D4">
        <f>'Einstein Model'!I5</f>
        <v>3.2051197795472079E-21</v>
      </c>
      <c r="E4">
        <f t="shared" ref="E4:E67" si="0">C4-C3</f>
        <v>5.9673030656318732E-23</v>
      </c>
      <c r="F4">
        <f t="shared" ref="F4:F67" si="1">D4-D3</f>
        <v>-2.0864261918985395E-23</v>
      </c>
      <c r="G4" s="3">
        <f t="shared" ref="G4:G67" si="2">$B$3/E4</f>
        <v>69.699689774126327</v>
      </c>
      <c r="H4" s="3">
        <f t="shared" ref="H4:H67" si="3">-$B$3/F4</f>
        <v>199.34526036805053</v>
      </c>
    </row>
    <row r="5" spans="1:8" x14ac:dyDescent="0.2">
      <c r="A5">
        <f>'Einstein Model'!A6</f>
        <v>3</v>
      </c>
      <c r="B5" s="2">
        <f>A5*'Control Panel'!$B$21</f>
        <v>1.2477575173882036E-20</v>
      </c>
      <c r="C5">
        <f>'Einstein Model'!H6</f>
        <v>1.8298849931890575E-22</v>
      </c>
      <c r="D5">
        <f>'Einstein Model'!I6</f>
        <v>3.1841461841455349E-21</v>
      </c>
      <c r="E5">
        <f t="shared" si="0"/>
        <v>5.4168701604058693E-23</v>
      </c>
      <c r="F5">
        <f t="shared" si="1"/>
        <v>-2.0973595401672978E-23</v>
      </c>
      <c r="G5" s="3">
        <f t="shared" si="2"/>
        <v>76.782193433924036</v>
      </c>
      <c r="H5" s="3">
        <f t="shared" si="3"/>
        <v>198.30609130066387</v>
      </c>
    </row>
    <row r="6" spans="1:8" x14ac:dyDescent="0.2">
      <c r="A6">
        <f>'Einstein Model'!A7</f>
        <v>4</v>
      </c>
      <c r="B6" s="2">
        <f>A6*'Control Panel'!$B$21</f>
        <v>1.6636766898509381E-20</v>
      </c>
      <c r="C6">
        <f>'Einstein Model'!H7</f>
        <v>2.3327768045066689E-22</v>
      </c>
      <c r="D6">
        <f>'Einstein Model'!I7</f>
        <v>3.1630618870432141E-21</v>
      </c>
      <c r="E6">
        <f t="shared" si="0"/>
        <v>5.0289181131761141E-23</v>
      </c>
      <c r="F6">
        <f t="shared" si="1"/>
        <v>-2.1084297102320735E-23</v>
      </c>
      <c r="G6" s="3">
        <f t="shared" si="2"/>
        <v>82.705497107419077</v>
      </c>
      <c r="H6" s="3">
        <f t="shared" si="3"/>
        <v>197.26489834795328</v>
      </c>
    </row>
    <row r="7" spans="1:8" x14ac:dyDescent="0.2">
      <c r="A7">
        <f>'Einstein Model'!A8</f>
        <v>5</v>
      </c>
      <c r="B7" s="2">
        <f>A7*'Control Panel'!$B$21</f>
        <v>2.0795958623136728E-20</v>
      </c>
      <c r="C7">
        <f>'Einstein Model'!H8</f>
        <v>2.8057738317238438E-22</v>
      </c>
      <c r="D7">
        <f>'Einstein Model'!I8</f>
        <v>3.1418654905475933E-21</v>
      </c>
      <c r="E7">
        <f t="shared" si="0"/>
        <v>4.7299702721717494E-23</v>
      </c>
      <c r="F7">
        <f t="shared" si="1"/>
        <v>-2.1196396495620837E-23</v>
      </c>
      <c r="G7" s="3">
        <f t="shared" si="2"/>
        <v>87.93272442107056</v>
      </c>
      <c r="H7" s="3">
        <f t="shared" si="3"/>
        <v>196.22164198931793</v>
      </c>
    </row>
    <row r="8" spans="1:8" x14ac:dyDescent="0.2">
      <c r="A8">
        <f>'Einstein Model'!A9</f>
        <v>6</v>
      </c>
      <c r="B8" s="2">
        <f>A8*'Control Panel'!$B$21</f>
        <v>2.4955150347764072E-20</v>
      </c>
      <c r="C8">
        <f>'Einstein Model'!H9</f>
        <v>3.254503691105228E-22</v>
      </c>
      <c r="D8">
        <f>'Einstein Model'!I9</f>
        <v>3.1205555665577867E-21</v>
      </c>
      <c r="E8">
        <f t="shared" si="0"/>
        <v>4.4872985938138414E-23</v>
      </c>
      <c r="F8">
        <f t="shared" si="1"/>
        <v>-2.1309923989806581E-23</v>
      </c>
      <c r="G8" s="3">
        <f t="shared" si="2"/>
        <v>92.68809814352845</v>
      </c>
      <c r="H8" s="3">
        <f t="shared" si="3"/>
        <v>195.17628155862306</v>
      </c>
    </row>
    <row r="9" spans="1:8" x14ac:dyDescent="0.2">
      <c r="A9">
        <f>'Einstein Model'!A10</f>
        <v>7</v>
      </c>
      <c r="B9" s="2">
        <f>A9*'Control Panel'!$B$21</f>
        <v>2.9114342072391416E-20</v>
      </c>
      <c r="C9">
        <f>'Einstein Model'!H10</f>
        <v>3.6828482195360315E-22</v>
      </c>
      <c r="D9">
        <f>'Einstein Model'!I10</f>
        <v>3.0991306555915482E-21</v>
      </c>
      <c r="E9">
        <f t="shared" si="0"/>
        <v>4.2834452843080352E-23</v>
      </c>
      <c r="F9">
        <f t="shared" si="1"/>
        <v>-2.1424910966238525E-23</v>
      </c>
      <c r="G9" s="3">
        <f t="shared" si="2"/>
        <v>97.099214500629202</v>
      </c>
      <c r="H9" s="3">
        <f t="shared" si="3"/>
        <v>194.12877519917907</v>
      </c>
    </row>
    <row r="10" spans="1:8" x14ac:dyDescent="0.2">
      <c r="A10">
        <f>'Einstein Model'!A11</f>
        <v>8</v>
      </c>
      <c r="B10" s="2">
        <f>A10*'Control Panel'!$B$21</f>
        <v>3.3273533797018763E-20</v>
      </c>
      <c r="C10">
        <f>'Einstein Model'!H11</f>
        <v>4.0936472079222803E-22</v>
      </c>
      <c r="D10">
        <f>'Einstein Model'!I11</f>
        <v>3.0775892657704402E-21</v>
      </c>
      <c r="E10">
        <f t="shared" si="0"/>
        <v>4.1079898838624876E-23</v>
      </c>
      <c r="F10">
        <f t="shared" si="1"/>
        <v>-2.1541389821108019E-23</v>
      </c>
      <c r="G10" s="3">
        <f t="shared" si="2"/>
        <v>101.24639646670005</v>
      </c>
      <c r="H10" s="3">
        <f t="shared" si="3"/>
        <v>193.07907981646702</v>
      </c>
    </row>
    <row r="11" spans="1:8" x14ac:dyDescent="0.2">
      <c r="A11">
        <f>'Einstein Model'!A12</f>
        <v>9</v>
      </c>
      <c r="B11" s="2">
        <f>A11*'Control Panel'!$B$21</f>
        <v>3.743272552164611E-20</v>
      </c>
      <c r="C11">
        <f>'Einstein Model'!H12</f>
        <v>4.4890683308076037E-22</v>
      </c>
      <c r="D11">
        <f>'Einstein Model'!I12</f>
        <v>3.0559298717610448E-21</v>
      </c>
      <c r="E11">
        <f t="shared" si="0"/>
        <v>3.9542112288532342E-23</v>
      </c>
      <c r="F11">
        <f t="shared" si="1"/>
        <v>-2.1659394009395429E-23</v>
      </c>
      <c r="G11" s="3">
        <f t="shared" si="2"/>
        <v>105.18385295854713</v>
      </c>
      <c r="H11" s="3">
        <f t="shared" si="3"/>
        <v>192.02715102847142</v>
      </c>
    </row>
    <row r="12" spans="1:8" x14ac:dyDescent="0.2">
      <c r="A12">
        <f>'Einstein Model'!A13</f>
        <v>10</v>
      </c>
      <c r="B12" s="2">
        <f>A12*'Control Panel'!$B$21</f>
        <v>4.1591917246273457E-20</v>
      </c>
      <c r="C12">
        <f>'Einstein Model'!H13</f>
        <v>4.870820367880817E-22</v>
      </c>
      <c r="D12">
        <f>'Einstein Model'!I13</f>
        <v>3.0341509136698109E-21</v>
      </c>
      <c r="E12">
        <f t="shared" si="0"/>
        <v>3.8175203707321333E-23</v>
      </c>
      <c r="F12">
        <f t="shared" si="1"/>
        <v>-2.177895809123389E-23</v>
      </c>
      <c r="G12" s="3">
        <f t="shared" si="2"/>
        <v>108.95008593836752</v>
      </c>
      <c r="H12" s="3">
        <f t="shared" si="3"/>
        <v>190.97294311344652</v>
      </c>
    </row>
    <row r="13" spans="1:8" x14ac:dyDescent="0.2">
      <c r="A13">
        <f>'Einstein Model'!A14</f>
        <v>11</v>
      </c>
      <c r="B13" s="2">
        <f>A13*'Control Panel'!$B$21</f>
        <v>4.5751108970900797E-20</v>
      </c>
      <c r="C13">
        <f>'Einstein Model'!H14</f>
        <v>5.2402848067369096E-22</v>
      </c>
      <c r="D13">
        <f>'Einstein Model'!I14</f>
        <v>3.0122507958889784E-21</v>
      </c>
      <c r="E13">
        <f t="shared" si="0"/>
        <v>3.6946443885609255E-23</v>
      </c>
      <c r="F13">
        <f t="shared" si="1"/>
        <v>-2.1900117780832437E-23</v>
      </c>
      <c r="G13" s="3">
        <f t="shared" si="2"/>
        <v>112.57353312553478</v>
      </c>
      <c r="H13" s="3">
        <f t="shared" si="3"/>
        <v>189.91640895500481</v>
      </c>
    </row>
    <row r="14" spans="1:8" x14ac:dyDescent="0.2">
      <c r="A14">
        <f>'Einstein Model'!A15</f>
        <v>12</v>
      </c>
      <c r="B14" s="2">
        <f>A14*'Control Panel'!$B$21</f>
        <v>4.9910300695528144E-20</v>
      </c>
      <c r="C14">
        <f>'Einstein Model'!H15</f>
        <v>5.5986014914340213E-22</v>
      </c>
      <c r="D14">
        <f>'Einstein Model'!I15</f>
        <v>2.9902278858908446E-21</v>
      </c>
      <c r="E14">
        <f t="shared" si="0"/>
        <v>3.5831668469711176E-23</v>
      </c>
      <c r="F14">
        <f t="shared" si="1"/>
        <v>-2.2022909998133818E-23</v>
      </c>
      <c r="G14" s="3">
        <f t="shared" si="2"/>
        <v>116.07585977033547</v>
      </c>
      <c r="H14" s="3">
        <f t="shared" si="3"/>
        <v>188.85749998432487</v>
      </c>
    </row>
    <row r="15" spans="1:8" x14ac:dyDescent="0.2">
      <c r="A15">
        <f>'Einstein Model'!A16</f>
        <v>13</v>
      </c>
      <c r="B15" s="2">
        <f>A15*'Control Panel'!$B$21</f>
        <v>5.4069492420155491E-20</v>
      </c>
      <c r="C15">
        <f>'Einstein Model'!H16</f>
        <v>5.9467267743663991E-22</v>
      </c>
      <c r="D15">
        <f>'Einstein Model'!I16</f>
        <v>2.9680805129674492E-21</v>
      </c>
      <c r="E15">
        <f t="shared" si="0"/>
        <v>3.4812528293237774E-23</v>
      </c>
      <c r="F15">
        <f t="shared" si="1"/>
        <v>-2.2147372923395415E-23</v>
      </c>
      <c r="G15" s="3">
        <f t="shared" si="2"/>
        <v>119.47399193741569</v>
      </c>
      <c r="H15" s="3">
        <f t="shared" si="3"/>
        <v>187.79616611926809</v>
      </c>
    </row>
    <row r="16" spans="1:8" x14ac:dyDescent="0.2">
      <c r="A16">
        <f>'Einstein Model'!A17</f>
        <v>14</v>
      </c>
      <c r="B16" s="2">
        <f>A16*'Control Panel'!$B$21</f>
        <v>5.8228684144782832E-20</v>
      </c>
      <c r="C16">
        <f>'Einstein Model'!H17</f>
        <v>6.2854743905908267E-22</v>
      </c>
      <c r="D16">
        <f>'Einstein Model'!I17</f>
        <v>2.9458069669125633E-21</v>
      </c>
      <c r="E16">
        <f t="shared" si="0"/>
        <v>3.387476162244276E-23</v>
      </c>
      <c r="F16">
        <f t="shared" si="1"/>
        <v>-2.2273546054885896E-23</v>
      </c>
      <c r="G16" s="3">
        <f t="shared" si="2"/>
        <v>122.78143152664404</v>
      </c>
      <c r="H16" s="3">
        <f t="shared" si="3"/>
        <v>186.73235570027208</v>
      </c>
    </row>
    <row r="17" spans="1:8" x14ac:dyDescent="0.2">
      <c r="A17">
        <f>'Einstein Model'!A18</f>
        <v>15</v>
      </c>
      <c r="B17" s="2">
        <f>A17*'Control Panel'!$B$21</f>
        <v>6.2387875869410179E-20</v>
      </c>
      <c r="C17">
        <f>'Einstein Model'!H18</f>
        <v>6.6155450298784615E-22</v>
      </c>
      <c r="D17">
        <f>'Einstein Model'!I18</f>
        <v>2.9234054966426449E-21</v>
      </c>
      <c r="E17">
        <f t="shared" si="0"/>
        <v>3.3007063928763482E-23</v>
      </c>
      <c r="F17">
        <f t="shared" si="1"/>
        <v>-2.240147026991839E-23</v>
      </c>
      <c r="G17" s="3">
        <f t="shared" si="2"/>
        <v>126.00913954672848</v>
      </c>
      <c r="H17" s="3">
        <f t="shared" si="3"/>
        <v>185.66601542276794</v>
      </c>
    </row>
    <row r="18" spans="1:8" x14ac:dyDescent="0.2">
      <c r="A18">
        <f>'Einstein Model'!A19</f>
        <v>16</v>
      </c>
      <c r="B18" s="2">
        <f>A18*'Control Panel'!$B$21</f>
        <v>6.6547067594037526E-20</v>
      </c>
      <c r="C18">
        <f>'Einstein Model'!H19</f>
        <v>6.9375482616076509E-22</v>
      </c>
      <c r="D18">
        <f>'Einstein Model'!I19</f>
        <v>2.9008743087531878E-21</v>
      </c>
      <c r="E18">
        <f t="shared" si="0"/>
        <v>3.2200323172918939E-23</v>
      </c>
      <c r="F18">
        <f t="shared" si="1"/>
        <v>-2.2531187889457153E-23</v>
      </c>
      <c r="G18" s="3">
        <f t="shared" si="2"/>
        <v>129.16614849770519</v>
      </c>
      <c r="H18" s="3">
        <f t="shared" si="3"/>
        <v>184.59709026586762</v>
      </c>
    </row>
    <row r="19" spans="1:8" x14ac:dyDescent="0.2">
      <c r="A19">
        <f>'Einstein Model'!A20</f>
        <v>17</v>
      </c>
      <c r="B19" s="2">
        <f>A19*'Control Panel'!$B$21</f>
        <v>7.0706259318664873E-20</v>
      </c>
      <c r="C19">
        <f>'Einstein Model'!H20</f>
        <v>7.2520191349210967E-22</v>
      </c>
      <c r="D19">
        <f>'Einstein Model'!I20</f>
        <v>2.8782115660066395E-21</v>
      </c>
      <c r="E19">
        <f t="shared" si="0"/>
        <v>3.144708733134458E-23</v>
      </c>
      <c r="F19">
        <f t="shared" si="1"/>
        <v>-2.2662742746548273E-23</v>
      </c>
      <c r="G19" s="3">
        <f t="shared" si="2"/>
        <v>132.25999854306733</v>
      </c>
      <c r="H19" s="3">
        <f t="shared" si="3"/>
        <v>183.52552341709944</v>
      </c>
    </row>
    <row r="20" spans="1:8" x14ac:dyDescent="0.2">
      <c r="A20">
        <f>'Einstein Model'!A21</f>
        <v>18</v>
      </c>
      <c r="B20" s="2">
        <f>A20*'Control Panel'!$B$21</f>
        <v>7.486545104329222E-20</v>
      </c>
      <c r="C20">
        <f>'Einstein Model'!H21</f>
        <v>7.5594309784449376E-22</v>
      </c>
      <c r="D20">
        <f>'Einstein Model'!I21</f>
        <v>2.8554153857477984E-21</v>
      </c>
      <c r="E20">
        <f t="shared" si="0"/>
        <v>3.0741184352384093E-23</v>
      </c>
      <c r="F20">
        <f t="shared" si="1"/>
        <v>-2.2796180258841085E-23</v>
      </c>
      <c r="G20" s="3">
        <f t="shared" si="2"/>
        <v>135.29705547290615</v>
      </c>
      <c r="H20" s="3">
        <f t="shared" si="3"/>
        <v>182.45125619298778</v>
      </c>
    </row>
    <row r="21" spans="1:8" x14ac:dyDescent="0.2">
      <c r="A21">
        <f>'Einstein Model'!A22</f>
        <v>19</v>
      </c>
      <c r="B21" s="2">
        <f>A21*'Control Panel'!$B$21</f>
        <v>7.9024642767919566E-20</v>
      </c>
      <c r="C21">
        <f>'Einstein Model'!H22</f>
        <v>7.8602054284776179E-22</v>
      </c>
      <c r="D21">
        <f>'Einstein Model'!I22</f>
        <v>2.8324838382422761E-21</v>
      </c>
      <c r="E21">
        <f t="shared" si="0"/>
        <v>3.0077445003268033E-23</v>
      </c>
      <c r="F21">
        <f t="shared" si="1"/>
        <v>-2.2931547505522305E-23</v>
      </c>
      <c r="G21" s="3">
        <f t="shared" si="2"/>
        <v>138.28274722721403</v>
      </c>
      <c r="H21" s="3">
        <f t="shared" si="3"/>
        <v>181.37422795499265</v>
      </c>
    </row>
    <row r="22" spans="1:8" x14ac:dyDescent="0.2">
      <c r="A22">
        <f>'Einstein Model'!A23</f>
        <v>20</v>
      </c>
      <c r="B22" s="2">
        <f>A22*'Control Panel'!$B$21</f>
        <v>8.3183834492546913E-20</v>
      </c>
      <c r="C22">
        <f>'Einstein Model'!H23</f>
        <v>8.1547203973865516E-22</v>
      </c>
      <c r="D22">
        <f>'Einstein Model'!I23</f>
        <v>2.8094149449333243E-21</v>
      </c>
      <c r="E22">
        <f t="shared" si="0"/>
        <v>2.945149689089337E-23</v>
      </c>
      <c r="F22">
        <f t="shared" si="1"/>
        <v>-2.3068893308951757E-23</v>
      </c>
      <c r="G22" s="3">
        <f t="shared" si="2"/>
        <v>141.2217429910464</v>
      </c>
      <c r="H22" s="3">
        <f t="shared" si="3"/>
        <v>180.29437602077746</v>
      </c>
    </row>
    <row r="23" spans="1:8" x14ac:dyDescent="0.2">
      <c r="A23">
        <f>'Einstein Model'!A24</f>
        <v>21</v>
      </c>
      <c r="B23" s="2">
        <f>A23*'Control Panel'!$B$21</f>
        <v>8.7343026217174248E-20</v>
      </c>
      <c r="C23">
        <f>'Einstein Model'!H24</f>
        <v>8.4433164852936558E-22</v>
      </c>
      <c r="D23">
        <f>'Einstein Model'!I24</f>
        <v>2.7862066766119349E-21</v>
      </c>
      <c r="E23">
        <f t="shared" si="0"/>
        <v>2.8859608790710419E-23</v>
      </c>
      <c r="F23">
        <f t="shared" si="1"/>
        <v>-2.3208268321389411E-23</v>
      </c>
      <c r="G23" s="3">
        <f t="shared" si="2"/>
        <v>144.11809095507013</v>
      </c>
      <c r="H23" s="3">
        <f t="shared" si="3"/>
        <v>179.21163557016075</v>
      </c>
    </row>
    <row r="24" spans="1:8" x14ac:dyDescent="0.2">
      <c r="A24">
        <f>'Einstein Model'!A25</f>
        <v>22</v>
      </c>
      <c r="B24" s="2">
        <f>A24*'Control Panel'!$B$21</f>
        <v>9.1502217941801595E-20</v>
      </c>
      <c r="C24">
        <f>'Einstein Model'!H25</f>
        <v>8.7263021975275746E-22</v>
      </c>
      <c r="D24">
        <f>'Einstein Model'!I25</f>
        <v>2.7628569514947733E-21</v>
      </c>
      <c r="E24">
        <f t="shared" si="0"/>
        <v>2.8298571223391874E-23</v>
      </c>
      <c r="F24">
        <f t="shared" si="1"/>
        <v>-2.3349725117161658E-23</v>
      </c>
      <c r="G24" s="3">
        <f t="shared" si="2"/>
        <v>146.97532577861446</v>
      </c>
      <c r="H24" s="3">
        <f t="shared" si="3"/>
        <v>178.12593954566125</v>
      </c>
    </row>
    <row r="25" spans="1:8" x14ac:dyDescent="0.2">
      <c r="A25">
        <f>'Einstein Model'!A26</f>
        <v>23</v>
      </c>
      <c r="B25" s="2">
        <f>A25*'Control Panel'!$B$21</f>
        <v>9.5661409666428942E-20</v>
      </c>
      <c r="C25">
        <f>'Einstein Model'!H26</f>
        <v>9.00395823352961E-22</v>
      </c>
      <c r="D25">
        <f>'Einstein Model'!I26</f>
        <v>2.7393636332040607E-21</v>
      </c>
      <c r="E25">
        <f t="shared" si="0"/>
        <v>2.7765603600203543E-23</v>
      </c>
      <c r="F25">
        <f t="shared" si="1"/>
        <v>-2.3493318290712589E-23</v>
      </c>
      <c r="G25" s="3">
        <f t="shared" si="2"/>
        <v>149.79655348089949</v>
      </c>
      <c r="H25" s="3">
        <f t="shared" si="3"/>
        <v>177.03721854700973</v>
      </c>
    </row>
    <row r="26" spans="1:8" x14ac:dyDescent="0.2">
      <c r="A26">
        <f>'Einstein Model'!A27</f>
        <v>24</v>
      </c>
      <c r="B26" s="2">
        <f>A26*'Control Panel'!$B$21</f>
        <v>9.9820601391056289E-20</v>
      </c>
      <c r="C26">
        <f>'Einstein Model'!H27</f>
        <v>9.2765410449822874E-22</v>
      </c>
      <c r="D26">
        <f>'Einstein Model'!I27</f>
        <v>2.7157245286430863E-21</v>
      </c>
      <c r="E26">
        <f t="shared" si="0"/>
        <v>2.7258281145267741E-23</v>
      </c>
      <c r="F26">
        <f t="shared" si="1"/>
        <v>-2.3639104560974351E-23</v>
      </c>
      <c r="G26" s="3">
        <f t="shared" si="2"/>
        <v>152.58451926817165</v>
      </c>
      <c r="H26" s="3">
        <f t="shared" si="3"/>
        <v>175.94540071935418</v>
      </c>
    </row>
    <row r="27" spans="1:8" x14ac:dyDescent="0.2">
      <c r="A27">
        <f>'Einstein Model'!A28</f>
        <v>25</v>
      </c>
      <c r="B27" s="2">
        <f>A27*'Control Panel'!$B$21</f>
        <v>1.0397979311568364E-19</v>
      </c>
      <c r="C27">
        <f>'Einstein Model'!H28</f>
        <v>9.5442858124420793E-22</v>
      </c>
      <c r="D27">
        <f>'Einstein Model'!I28</f>
        <v>2.6919373857605204E-21</v>
      </c>
      <c r="E27">
        <f t="shared" si="0"/>
        <v>2.6774476745979186E-23</v>
      </c>
      <c r="F27">
        <f t="shared" si="1"/>
        <v>-2.3787142882565902E-23</v>
      </c>
      <c r="G27" s="3">
        <f t="shared" si="2"/>
        <v>155.3416622885803</v>
      </c>
      <c r="H27" s="3">
        <f t="shared" si="3"/>
        <v>174.85041163458536</v>
      </c>
    </row>
    <row r="28" spans="1:8" x14ac:dyDescent="0.2">
      <c r="A28">
        <f>'Einstein Model'!A29</f>
        <v>26</v>
      </c>
      <c r="B28" s="2">
        <f>A28*'Control Panel'!$B$21</f>
        <v>1.0813898484031098E-19</v>
      </c>
      <c r="C28">
        <f>'Einstein Model'!H29</f>
        <v>9.80740895459656E-22</v>
      </c>
      <c r="D28">
        <f>'Einstein Model'!I29</f>
        <v>2.667999891196165E-21</v>
      </c>
      <c r="E28">
        <f t="shared" si="0"/>
        <v>2.6312314215448078E-23</v>
      </c>
      <c r="F28">
        <f t="shared" si="1"/>
        <v>-2.393749456435544E-23</v>
      </c>
      <c r="G28" s="3">
        <f t="shared" si="2"/>
        <v>158.07016025163858</v>
      </c>
      <c r="H28" s="3">
        <f t="shared" si="3"/>
        <v>173.75217416532243</v>
      </c>
    </row>
    <row r="29" spans="1:8" x14ac:dyDescent="0.2">
      <c r="A29">
        <f>'Einstein Model'!A30</f>
        <v>27</v>
      </c>
      <c r="B29" s="2">
        <f>A29*'Control Panel'!$B$21</f>
        <v>1.1229817656493832E-19</v>
      </c>
      <c r="C29">
        <f>'Einstein Model'!H30</f>
        <v>1.0066110258403228E-21</v>
      </c>
      <c r="D29">
        <f>'Einstein Model'!I30</f>
        <v>2.6439096678001811E-21</v>
      </c>
      <c r="E29">
        <f t="shared" si="0"/>
        <v>2.5870130380666843E-23</v>
      </c>
      <c r="F29">
        <f t="shared" si="1"/>
        <v>-2.4090223395983848E-23</v>
      </c>
      <c r="G29" s="3">
        <f t="shared" si="2"/>
        <v>160.77196610248146</v>
      </c>
      <c r="H29" s="3">
        <f t="shared" si="3"/>
        <v>172.6506083509685</v>
      </c>
    </row>
    <row r="30" spans="1:8" x14ac:dyDescent="0.2">
      <c r="A30">
        <f>'Einstein Model'!A31</f>
        <v>28</v>
      </c>
      <c r="B30" s="2">
        <f>A30*'Control Panel'!$B$21</f>
        <v>1.1645736828956566E-19</v>
      </c>
      <c r="C30">
        <f>'Einstein Model'!H31</f>
        <v>1.0320574699094238E-21</v>
      </c>
      <c r="D30">
        <f>'Einstein Model'!I31</f>
        <v>2.6196642720171903E-21</v>
      </c>
      <c r="E30">
        <f t="shared" si="0"/>
        <v>2.5446444069100939E-23</v>
      </c>
      <c r="F30">
        <f t="shared" si="1"/>
        <v>-2.4245395782990866E-23</v>
      </c>
      <c r="G30" s="3">
        <f t="shared" si="2"/>
        <v>163.44883840480333</v>
      </c>
      <c r="H30" s="3">
        <f t="shared" si="3"/>
        <v>171.54563125528304</v>
      </c>
    </row>
    <row r="31" spans="1:8" x14ac:dyDescent="0.2">
      <c r="A31">
        <f>'Einstein Model'!A32</f>
        <v>29</v>
      </c>
      <c r="B31" s="2">
        <f>A31*'Control Panel'!$B$21</f>
        <v>1.2061656001419301E-19</v>
      </c>
      <c r="C31">
        <f>'Einstein Model'!H32</f>
        <v>1.0570974004496412E-21</v>
      </c>
      <c r="D31">
        <f>'Einstein Model'!I32</f>
        <v>2.5952611911259146E-21</v>
      </c>
      <c r="E31">
        <f t="shared" si="0"/>
        <v>2.5039930540217452E-23</v>
      </c>
      <c r="F31">
        <f t="shared" si="1"/>
        <v>-2.4403080891275642E-23</v>
      </c>
      <c r="G31" s="3">
        <f t="shared" si="2"/>
        <v>166.10236669575147</v>
      </c>
      <c r="H31" s="3">
        <f t="shared" si="3"/>
        <v>170.43715681466679</v>
      </c>
    </row>
    <row r="32" spans="1:8" x14ac:dyDescent="0.2">
      <c r="A32">
        <f>'Einstein Model'!A33</f>
        <v>30</v>
      </c>
      <c r="B32" s="2">
        <f>A32*'Control Panel'!$B$21</f>
        <v>1.2477575173882036E-19</v>
      </c>
      <c r="C32">
        <f>'Einstein Model'!H33</f>
        <v>1.0817468007033058E-21</v>
      </c>
      <c r="D32">
        <f>'Einstein Model'!I33</f>
        <v>2.5706978403242684E-21</v>
      </c>
      <c r="E32">
        <f t="shared" si="0"/>
        <v>2.4649400253664568E-23</v>
      </c>
      <c r="F32">
        <f t="shared" si="1"/>
        <v>-2.4563350801646211E-23</v>
      </c>
      <c r="G32" s="3">
        <f t="shared" si="2"/>
        <v>168.73399278787761</v>
      </c>
      <c r="H32" s="3">
        <f t="shared" si="3"/>
        <v>169.32509567662896</v>
      </c>
    </row>
    <row r="33" spans="1:8" x14ac:dyDescent="0.2">
      <c r="A33">
        <f>'Einstein Model'!A34</f>
        <v>31</v>
      </c>
      <c r="B33" s="2">
        <f>A33*'Control Panel'!$B$21</f>
        <v>1.289349434634477E-19</v>
      </c>
      <c r="C33">
        <f>'Einstein Model'!H34</f>
        <v>1.1060205818236958E-21</v>
      </c>
      <c r="D33">
        <f>'Einstein Model'!I34</f>
        <v>2.5459715596489213E-21</v>
      </c>
      <c r="E33">
        <f t="shared" si="0"/>
        <v>2.4273781120390015E-23</v>
      </c>
      <c r="F33">
        <f t="shared" si="1"/>
        <v>-2.4726280675347159E-23</v>
      </c>
      <c r="G33" s="3">
        <f t="shared" si="2"/>
        <v>171.3450287781337</v>
      </c>
      <c r="H33" s="3">
        <f t="shared" si="3"/>
        <v>168.20935502742975</v>
      </c>
    </row>
    <row r="34" spans="1:8" x14ac:dyDescent="0.2">
      <c r="A34">
        <f>'Einstein Model'!A35</f>
        <v>32</v>
      </c>
      <c r="B34" s="2">
        <f>A34*'Control Panel'!$B$21</f>
        <v>1.3309413518807505E-19</v>
      </c>
      <c r="C34">
        <f>'Einstein Model'!H35</f>
        <v>1.129932685396528E-21</v>
      </c>
      <c r="D34">
        <f>'Einstein Model'!I35</f>
        <v>2.521079610717438E-21</v>
      </c>
      <c r="E34">
        <f t="shared" si="0"/>
        <v>2.3912103572832146E-23</v>
      </c>
      <c r="F34">
        <f t="shared" si="1"/>
        <v>-2.4891948931483281E-23</v>
      </c>
      <c r="G34" s="3">
        <f t="shared" si="2"/>
        <v>173.93667236172527</v>
      </c>
      <c r="H34" s="3">
        <f t="shared" si="3"/>
        <v>167.0898384082256</v>
      </c>
    </row>
    <row r="35" spans="1:8" x14ac:dyDescent="0.2">
      <c r="A35">
        <f>'Einstein Model'!A36</f>
        <v>33</v>
      </c>
      <c r="B35" s="2">
        <f>A35*'Control Panel'!$B$21</f>
        <v>1.372533269127024E-19</v>
      </c>
      <c r="C35">
        <f>'Einstein Model'!H36</f>
        <v>1.1534961733299503E-21</v>
      </c>
      <c r="D35">
        <f>'Einstein Model'!I36</f>
        <v>2.4960191732800263E-21</v>
      </c>
      <c r="E35">
        <f t="shared" si="0"/>
        <v>2.356348793342232E-23</v>
      </c>
      <c r="F35">
        <f t="shared" si="1"/>
        <v>-2.506043743741168E-23</v>
      </c>
      <c r="G35" s="3">
        <f t="shared" si="2"/>
        <v>176.51001992485038</v>
      </c>
      <c r="H35" s="3">
        <f t="shared" si="3"/>
        <v>165.96644551855516</v>
      </c>
    </row>
    <row r="36" spans="1:8" x14ac:dyDescent="0.2">
      <c r="A36">
        <f>'Einstein Model'!A37</f>
        <v>34</v>
      </c>
      <c r="B36" s="2">
        <f>A36*'Control Panel'!$B$21</f>
        <v>1.4141251863732975E-19</v>
      </c>
      <c r="C36">
        <f>'Einstein Model'!H37</f>
        <v>1.1767233069994589E-21</v>
      </c>
      <c r="D36">
        <f>'Einstein Model'!I37</f>
        <v>2.4707873415667982E-21</v>
      </c>
      <c r="E36">
        <f t="shared" si="0"/>
        <v>2.3227133669508596E-23</v>
      </c>
      <c r="F36">
        <f t="shared" si="1"/>
        <v>-2.5231831713228124E-23</v>
      </c>
      <c r="G36" s="3">
        <f t="shared" si="2"/>
        <v>179.06607779535543</v>
      </c>
      <c r="H36" s="3">
        <f t="shared" si="3"/>
        <v>164.83907200628775</v>
      </c>
    </row>
    <row r="37" spans="1:8" x14ac:dyDescent="0.2">
      <c r="A37">
        <f>'Einstein Model'!A38</f>
        <v>35</v>
      </c>
      <c r="B37" s="2">
        <f>A37*'Control Panel'!$B$21</f>
        <v>1.4557171036195709E-19</v>
      </c>
      <c r="C37">
        <f>'Einstein Model'!H38</f>
        <v>1.1996256172059089E-21</v>
      </c>
      <c r="D37">
        <f>'Einstein Model'!I38</f>
        <v>2.4453811204151573E-21</v>
      </c>
      <c r="E37">
        <f t="shared" si="0"/>
        <v>2.2902310206450033E-23</v>
      </c>
      <c r="F37">
        <f t="shared" si="1"/>
        <v>-2.5406221151640922E-23</v>
      </c>
      <c r="G37" s="3">
        <f t="shared" si="2"/>
        <v>181.60577195640212</v>
      </c>
      <c r="H37" s="3">
        <f t="shared" si="3"/>
        <v>163.70760924273517</v>
      </c>
    </row>
    <row r="38" spans="1:8" x14ac:dyDescent="0.2">
      <c r="A38">
        <f>'Einstein Model'!A39</f>
        <v>36</v>
      </c>
      <c r="B38" s="2">
        <f>A38*'Control Panel'!$B$21</f>
        <v>1.4973090208658444E-19</v>
      </c>
      <c r="C38">
        <f>'Einstein Model'!H39</f>
        <v>1.2222139662412955E-21</v>
      </c>
      <c r="D38">
        <f>'Einstein Model'!I39</f>
        <v>2.4197974211605339E-21</v>
      </c>
      <c r="E38">
        <f t="shared" si="0"/>
        <v>2.2588349035386549E-23</v>
      </c>
      <c r="F38">
        <f t="shared" si="1"/>
        <v>-2.5583699254623319E-23</v>
      </c>
      <c r="G38" s="3">
        <f t="shared" si="2"/>
        <v>184.12995647055132</v>
      </c>
      <c r="H38" s="3">
        <f t="shared" si="3"/>
        <v>162.57194408176619</v>
      </c>
    </row>
    <row r="39" spans="1:8" x14ac:dyDescent="0.2">
      <c r="A39">
        <f>'Einstein Model'!A40</f>
        <v>37</v>
      </c>
      <c r="B39" s="2">
        <f>A39*'Control Panel'!$B$21</f>
        <v>1.5389009381121179E-19</v>
      </c>
      <c r="C39">
        <f>'Einstein Model'!H40</f>
        <v>1.2444986031440474E-21</v>
      </c>
      <c r="D39">
        <f>'Einstein Model'!I40</f>
        <v>2.3940330572721077E-21</v>
      </c>
      <c r="E39">
        <f t="shared" si="0"/>
        <v>2.2284636902751913E-23</v>
      </c>
      <c r="F39">
        <f t="shared" si="1"/>
        <v>-2.5764363888426185E-23</v>
      </c>
      <c r="G39" s="3">
        <f t="shared" si="2"/>
        <v>186.63942081612871</v>
      </c>
      <c r="H39" s="3">
        <f t="shared" si="3"/>
        <v>161.43195860138152</v>
      </c>
    </row>
    <row r="40" spans="1:8" x14ac:dyDescent="0.2">
      <c r="A40">
        <f>'Einstein Model'!A41</f>
        <v>38</v>
      </c>
      <c r="B40" s="2">
        <f>A40*'Control Panel'!$B$21</f>
        <v>1.5804928553583913E-19</v>
      </c>
      <c r="C40">
        <f>'Einstein Model'!H41</f>
        <v>1.2664892130524166E-21</v>
      </c>
      <c r="D40">
        <f>'Einstein Model'!I41</f>
        <v>2.3680847397134486E-21</v>
      </c>
      <c r="E40">
        <f t="shared" si="0"/>
        <v>2.1990609908369197E-23</v>
      </c>
      <c r="F40">
        <f t="shared" si="1"/>
        <v>-2.5948317558659118E-23</v>
      </c>
      <c r="G40" s="3">
        <f t="shared" si="2"/>
        <v>189.13489630155451</v>
      </c>
      <c r="H40" s="3">
        <f t="shared" si="3"/>
        <v>160.28752982635658</v>
      </c>
    </row>
    <row r="41" spans="1:8" x14ac:dyDescent="0.2">
      <c r="A41">
        <f>'Einstein Model'!A42</f>
        <v>39</v>
      </c>
      <c r="B41" s="2">
        <f>A41*'Control Panel'!$B$21</f>
        <v>1.6220847726046648E-19</v>
      </c>
      <c r="C41">
        <f>'Einstein Model'!H42</f>
        <v>1.2881949614228809E-21</v>
      </c>
      <c r="D41">
        <f>'Einstein Model'!I42</f>
        <v>2.3419490720060474E-21</v>
      </c>
      <c r="E41">
        <f t="shared" si="0"/>
        <v>2.1705748370464326E-23</v>
      </c>
      <c r="F41">
        <f t="shared" si="1"/>
        <v>-2.6135667707401242E-23</v>
      </c>
      <c r="G41" s="3">
        <f t="shared" si="2"/>
        <v>191.61706169444423</v>
      </c>
      <c r="H41" s="3">
        <f t="shared" si="3"/>
        <v>159.13852943001424</v>
      </c>
    </row>
    <row r="42" spans="1:8" x14ac:dyDescent="0.2">
      <c r="A42">
        <f>'Einstein Model'!A43</f>
        <v>40</v>
      </c>
      <c r="B42" s="2">
        <f>A42*'Control Panel'!$B$21</f>
        <v>1.6636766898509383E-19</v>
      </c>
      <c r="C42">
        <f>'Einstein Model'!H43</f>
        <v>1.3096245337639315E-21</v>
      </c>
      <c r="D42">
        <f>'Einstein Model'!I43</f>
        <v>2.3156225449715909E-21</v>
      </c>
      <c r="E42">
        <f t="shared" si="0"/>
        <v>2.1429572341050557E-23</v>
      </c>
      <c r="F42">
        <f t="shared" si="1"/>
        <v>-2.6326527034456486E-23</v>
      </c>
      <c r="G42" s="3">
        <f t="shared" si="2"/>
        <v>194.0865481790313</v>
      </c>
      <c r="H42" s="3">
        <f t="shared" si="3"/>
        <v>157.98482341342415</v>
      </c>
    </row>
    <row r="43" spans="1:8" x14ac:dyDescent="0.2">
      <c r="A43">
        <f>'Einstein Model'!A44</f>
        <v>41</v>
      </c>
      <c r="B43" s="2">
        <f>A43*'Control Panel'!$B$21</f>
        <v>1.7052686070972115E-19</v>
      </c>
      <c r="C43">
        <f>'Einstein Model'!H44</f>
        <v>1.3307861714392269E-21</v>
      </c>
      <c r="D43">
        <f>'Einstein Model'!I44</f>
        <v>2.2891015311264189E-21</v>
      </c>
      <c r="E43">
        <f t="shared" si="0"/>
        <v>2.1161637675295422E-23</v>
      </c>
      <c r="F43">
        <f t="shared" si="1"/>
        <v>-2.6521013845172013E-23</v>
      </c>
      <c r="G43" s="3">
        <f t="shared" si="2"/>
        <v>196.543943736589</v>
      </c>
      <c r="H43" s="3">
        <f t="shared" si="3"/>
        <v>156.82627175976157</v>
      </c>
    </row>
    <row r="44" spans="1:8" x14ac:dyDescent="0.2">
      <c r="A44">
        <f>'Einstein Model'!A45</f>
        <v>42</v>
      </c>
      <c r="B44" s="2">
        <f>A44*'Control Panel'!$B$21</f>
        <v>1.746860524343485E-19</v>
      </c>
      <c r="C44">
        <f>'Einstein Model'!H45</f>
        <v>1.3516877040139599E-21</v>
      </c>
      <c r="D44">
        <f>'Einstein Model'!I45</f>
        <v>2.2623822786989272E-21</v>
      </c>
      <c r="E44">
        <f t="shared" si="0"/>
        <v>2.0901532574733017E-23</v>
      </c>
      <c r="F44">
        <f t="shared" si="1"/>
        <v>-2.6719252427491669E-23</v>
      </c>
      <c r="G44" s="3">
        <f t="shared" si="2"/>
        <v>198.98979702833932</v>
      </c>
      <c r="H44" s="3">
        <f t="shared" si="3"/>
        <v>155.66272806150508</v>
      </c>
    </row>
    <row r="45" spans="1:8" x14ac:dyDescent="0.2">
      <c r="A45">
        <f>'Einstein Model'!A46</f>
        <v>43</v>
      </c>
      <c r="B45" s="2">
        <f>A45*'Control Panel'!$B$21</f>
        <v>1.7884524415897584E-19</v>
      </c>
      <c r="C45">
        <f>'Einstein Model'!H46</f>
        <v>1.372336578551372E-21</v>
      </c>
      <c r="D45">
        <f>'Einstein Model'!I46</f>
        <v>2.2354609052376901E-21</v>
      </c>
      <c r="E45">
        <f t="shared" si="0"/>
        <v>2.0648874537412124E-23</v>
      </c>
      <c r="F45">
        <f t="shared" si="1"/>
        <v>-2.6921373461237165E-23</v>
      </c>
      <c r="G45" s="3">
        <f t="shared" si="2"/>
        <v>201.42462084757318</v>
      </c>
      <c r="H45" s="3">
        <f t="shared" si="3"/>
        <v>154.49403911787681</v>
      </c>
    </row>
    <row r="46" spans="1:8" x14ac:dyDescent="0.2">
      <c r="A46">
        <f>'Einstein Model'!A47</f>
        <v>44</v>
      </c>
      <c r="B46" s="2">
        <f>A46*'Control Panel'!$B$21</f>
        <v>1.8300443588360319E-19</v>
      </c>
      <c r="C46">
        <f>'Einstein Model'!H47</f>
        <v>1.3927398862101874E-21</v>
      </c>
      <c r="D46">
        <f>'Einstein Model'!I47</f>
        <v>2.2083333907746993E-21</v>
      </c>
      <c r="E46">
        <f t="shared" si="0"/>
        <v>2.0403307658815424E-23</v>
      </c>
      <c r="F46">
        <f t="shared" si="1"/>
        <v>-2.712751446299074E-23</v>
      </c>
      <c r="G46" s="3">
        <f t="shared" si="2"/>
        <v>203.84889519765346</v>
      </c>
      <c r="H46" s="3">
        <f t="shared" si="3"/>
        <v>153.32004449952856</v>
      </c>
    </row>
    <row r="47" spans="1:8" x14ac:dyDescent="0.2">
      <c r="A47">
        <f>'Einstein Model'!A48</f>
        <v>45</v>
      </c>
      <c r="B47" s="2">
        <f>A47*'Control Panel'!$B$21</f>
        <v>1.8716362760823054E-19</v>
      </c>
      <c r="C47">
        <f>'Einstein Model'!H48</f>
        <v>1.412904386446431E-21</v>
      </c>
      <c r="D47">
        <f>'Einstein Model'!I48</f>
        <v>2.1809955705043403E-21</v>
      </c>
      <c r="E47">
        <f t="shared" si="0"/>
        <v>2.0164500236243568E-23</v>
      </c>
      <c r="F47">
        <f t="shared" si="1"/>
        <v>-2.7337820270358969E-23</v>
      </c>
      <c r="G47" s="3">
        <f t="shared" si="2"/>
        <v>206.26307004384051</v>
      </c>
      <c r="H47" s="3">
        <f t="shared" si="3"/>
        <v>152.14057607719914</v>
      </c>
    </row>
    <row r="48" spans="1:8" x14ac:dyDescent="0.2">
      <c r="A48">
        <f>'Einstein Model'!A49</f>
        <v>46</v>
      </c>
      <c r="B48" s="2">
        <f>A48*'Control Panel'!$B$21</f>
        <v>1.9132281933285788E-19</v>
      </c>
      <c r="C48">
        <f>'Einstein Model'!H49</f>
        <v>1.4328365290830612E-21</v>
      </c>
      <c r="D48">
        <f>'Einstein Model'!I49</f>
        <v>2.1534431269344781E-21</v>
      </c>
      <c r="E48">
        <f t="shared" si="0"/>
        <v>1.9932142636630178E-23</v>
      </c>
      <c r="F48">
        <f t="shared" si="1"/>
        <v>-2.7552443569862257E-23</v>
      </c>
      <c r="G48" s="3">
        <f t="shared" si="2"/>
        <v>208.66756777988411</v>
      </c>
      <c r="H48" s="3">
        <f t="shared" si="3"/>
        <v>150.95545751073789</v>
      </c>
    </row>
    <row r="49" spans="1:8" x14ac:dyDescent="0.2">
      <c r="A49">
        <f>'Einstein Model'!A50</f>
        <v>47</v>
      </c>
      <c r="B49" s="2">
        <f>A49*'Control Panel'!$B$21</f>
        <v>1.9548201105748523E-19</v>
      </c>
      <c r="C49">
        <f>'Einstein Model'!H50</f>
        <v>1.4525424744768435E-21</v>
      </c>
      <c r="D49">
        <f>'Einstein Model'!I50</f>
        <v>2.1256715814612016E-21</v>
      </c>
      <c r="E49">
        <f t="shared" si="0"/>
        <v>1.9705945393782306E-23</v>
      </c>
      <c r="F49">
        <f t="shared" si="1"/>
        <v>-2.7771545473276519E-23</v>
      </c>
      <c r="G49" s="3">
        <f t="shared" si="2"/>
        <v>211.06278544442071</v>
      </c>
      <c r="H49" s="3">
        <f t="shared" si="3"/>
        <v>149.76450369424253</v>
      </c>
    </row>
    <row r="50" spans="1:8" x14ac:dyDescent="0.2">
      <c r="A50">
        <f>'Einstein Model'!A51</f>
        <v>48</v>
      </c>
      <c r="B50" s="2">
        <f>A50*'Control Panel'!$B$21</f>
        <v>1.9964120278211258E-19</v>
      </c>
      <c r="C50">
        <f>'Einstein Model'!H51</f>
        <v>1.4720281119828988E-21</v>
      </c>
      <c r="D50">
        <f>'Einstein Model'!I51</f>
        <v>2.0976762853133563E-21</v>
      </c>
      <c r="E50">
        <f t="shared" si="0"/>
        <v>1.9485637506055283E-23</v>
      </c>
      <c r="F50">
        <f t="shared" si="1"/>
        <v>-2.7995296147845237E-23</v>
      </c>
      <c r="G50" s="3">
        <f t="shared" si="2"/>
        <v>213.44909671725395</v>
      </c>
      <c r="H50" s="3">
        <f t="shared" si="3"/>
        <v>148.56752015275512</v>
      </c>
    </row>
    <row r="51" spans="1:8" x14ac:dyDescent="0.2">
      <c r="A51">
        <f>'Einstein Model'!A52</f>
        <v>49</v>
      </c>
      <c r="B51" s="2">
        <f>A51*'Control Panel'!$B$21</f>
        <v>2.0380039450673992E-19</v>
      </c>
      <c r="C51">
        <f>'Einstein Model'!H52</f>
        <v>1.4912990768925567E-21</v>
      </c>
      <c r="D51">
        <f>'Einstein Model'!I52</f>
        <v>2.0694524098068379E-21</v>
      </c>
      <c r="E51">
        <f t="shared" si="0"/>
        <v>1.927096490965789E-23</v>
      </c>
      <c r="F51">
        <f t="shared" si="1"/>
        <v>-2.8223875506518453E-23</v>
      </c>
      <c r="G51" s="3">
        <f t="shared" si="2"/>
        <v>215.8268537214197</v>
      </c>
      <c r="H51" s="3">
        <f t="shared" si="3"/>
        <v>147.36430238528931</v>
      </c>
    </row>
    <row r="52" spans="1:8" x14ac:dyDescent="0.2">
      <c r="A52">
        <f>'Einstein Model'!A53</f>
        <v>50</v>
      </c>
      <c r="B52" s="2">
        <f>A52*'Control Panel'!$B$21</f>
        <v>2.0795958623136727E-19</v>
      </c>
      <c r="C52">
        <f>'Einstein Model'!H53</f>
        <v>1.5103607659988463E-21</v>
      </c>
      <c r="D52">
        <f>'Einstein Model'!I53</f>
        <v>2.0409949358416027E-21</v>
      </c>
      <c r="E52">
        <f t="shared" si="0"/>
        <v>1.9061689106289608E-23</v>
      </c>
      <c r="F52">
        <f t="shared" si="1"/>
        <v>-2.8457473965235194E-23</v>
      </c>
      <c r="G52" s="3">
        <f t="shared" si="2"/>
        <v>218.19638865345755</v>
      </c>
      <c r="H52" s="3">
        <f t="shared" si="3"/>
        <v>146.15463514816469</v>
      </c>
    </row>
    <row r="53" spans="1:8" x14ac:dyDescent="0.2">
      <c r="A53">
        <f>'Einstein Model'!A54</f>
        <v>51</v>
      </c>
      <c r="B53" s="2">
        <f>A53*'Control Panel'!$B$21</f>
        <v>2.1211877795599462E-19</v>
      </c>
      <c r="C53">
        <f>'Einstein Model'!H54</f>
        <v>1.5292183519256136E-21</v>
      </c>
      <c r="D53">
        <f>'Einstein Model'!I54</f>
        <v>2.0122986425664209E-21</v>
      </c>
      <c r="E53">
        <f t="shared" si="0"/>
        <v>1.8857585926767312E-23</v>
      </c>
      <c r="F53">
        <f t="shared" si="1"/>
        <v>-2.8696293275181752E-23</v>
      </c>
      <c r="G53" s="3">
        <f t="shared" si="2"/>
        <v>220.55801526130659</v>
      </c>
      <c r="H53" s="3">
        <f t="shared" si="3"/>
        <v>144.93829167213244</v>
      </c>
    </row>
    <row r="54" spans="1:8" x14ac:dyDescent="0.2">
      <c r="A54">
        <f>'Einstein Model'!A55</f>
        <v>52</v>
      </c>
      <c r="B54" s="2">
        <f>A54*'Control Panel'!$B$21</f>
        <v>2.1627796968062196E-19</v>
      </c>
      <c r="C54">
        <f>'Einstein Model'!H55</f>
        <v>1.547876796340405E-21</v>
      </c>
      <c r="D54">
        <f>'Einstein Model'!I55</f>
        <v>1.9833580951272677E-21</v>
      </c>
      <c r="E54">
        <f t="shared" si="0"/>
        <v>1.8658444414791453E-23</v>
      </c>
      <c r="F54">
        <f t="shared" si="1"/>
        <v>-2.8940547439153285E-23</v>
      </c>
      <c r="G54" s="3">
        <f t="shared" si="2"/>
        <v>222.91203018672621</v>
      </c>
      <c r="H54" s="3">
        <f t="shared" si="3"/>
        <v>143.71503280551045</v>
      </c>
    </row>
    <row r="55" spans="1:8" x14ac:dyDescent="0.2">
      <c r="A55">
        <f>'Einstein Model'!A56</f>
        <v>53</v>
      </c>
      <c r="B55" s="2">
        <f>A55*'Control Panel'!$B$21</f>
        <v>2.2043716140524931E-19</v>
      </c>
      <c r="C55">
        <f>'Einstein Model'!H56</f>
        <v>1.5663408621575225E-21</v>
      </c>
      <c r="D55">
        <f>'Einstein Model'!I56</f>
        <v>1.9541676314048714E-21</v>
      </c>
      <c r="E55">
        <f t="shared" si="0"/>
        <v>1.846406581711741E-23</v>
      </c>
      <c r="F55">
        <f t="shared" si="1"/>
        <v>-2.9190463722396203E-23</v>
      </c>
      <c r="G55" s="3">
        <f t="shared" si="2"/>
        <v>225.25871418696414</v>
      </c>
      <c r="H55" s="3">
        <f t="shared" si="3"/>
        <v>142.48460607483366</v>
      </c>
    </row>
    <row r="56" spans="1:8" x14ac:dyDescent="0.2">
      <c r="A56">
        <f>'Einstein Model'!A57</f>
        <v>54</v>
      </c>
      <c r="B56" s="2">
        <f>A56*'Control Panel'!$B$21</f>
        <v>2.2459635312987663E-19</v>
      </c>
      <c r="C56">
        <f>'Einstein Model'!H57</f>
        <v>1.5846151248257122E-21</v>
      </c>
      <c r="D56">
        <f>'Einstein Model'!I57</f>
        <v>1.9247213476349869E-21</v>
      </c>
      <c r="E56">
        <f t="shared" si="0"/>
        <v>1.8274262668189772E-23</v>
      </c>
      <c r="F56">
        <f t="shared" si="1"/>
        <v>-2.9446283769884522E-23</v>
      </c>
      <c r="G56" s="3">
        <f t="shared" si="2"/>
        <v>227.5983332486131</v>
      </c>
      <c r="H56" s="3">
        <f t="shared" si="3"/>
        <v>141.2467446530913</v>
      </c>
    </row>
    <row r="57" spans="1:8" x14ac:dyDescent="0.2">
      <c r="A57">
        <f>'Einstein Model'!A58</f>
        <v>55</v>
      </c>
      <c r="B57" s="2">
        <f>A57*'Control Panel'!$B$21</f>
        <v>2.2875554485450401E-19</v>
      </c>
      <c r="C57">
        <f>'Einstein Model'!H58</f>
        <v>1.6027039827845542E-21</v>
      </c>
      <c r="D57">
        <f>'Einstein Model'!I58</f>
        <v>1.8950130827912244E-21</v>
      </c>
      <c r="E57">
        <f t="shared" si="0"/>
        <v>1.8088857958841943E-23</v>
      </c>
      <c r="F57">
        <f t="shared" si="1"/>
        <v>-2.9708264843762572E-23</v>
      </c>
      <c r="G57" s="3">
        <f t="shared" si="2"/>
        <v>229.93113960488077</v>
      </c>
      <c r="H57" s="3">
        <f t="shared" si="3"/>
        <v>140.00116622430718</v>
      </c>
    </row>
    <row r="58" spans="1:8" x14ac:dyDescent="0.2">
      <c r="A58">
        <f>'Einstein Model'!A59</f>
        <v>56</v>
      </c>
      <c r="B58" s="2">
        <f>A58*'Control Panel'!$B$21</f>
        <v>2.3291473657913133E-19</v>
      </c>
      <c r="C58">
        <f>'Einstein Model'!H59</f>
        <v>1.6206116671645192E-21</v>
      </c>
      <c r="D58">
        <f>'Einstein Model'!I59</f>
        <v>1.8650364015944193E-21</v>
      </c>
      <c r="E58">
        <f t="shared" si="0"/>
        <v>1.7907684379965022E-23</v>
      </c>
      <c r="F58">
        <f t="shared" si="1"/>
        <v>-2.9976681196805012E-23</v>
      </c>
      <c r="G58" s="3">
        <f t="shared" si="2"/>
        <v>232.25737266626257</v>
      </c>
      <c r="H58" s="3">
        <f t="shared" si="3"/>
        <v>138.74757173154453</v>
      </c>
    </row>
    <row r="59" spans="1:8" x14ac:dyDescent="0.2">
      <c r="A59">
        <f>'Einstein Model'!A60</f>
        <v>57</v>
      </c>
      <c r="B59" s="2">
        <f>A59*'Control Panel'!$B$21</f>
        <v>2.370739283037587E-19</v>
      </c>
      <c r="C59">
        <f>'Einstein Model'!H60</f>
        <v>1.6383422507976985E-21</v>
      </c>
      <c r="D59">
        <f>'Einstein Model'!I60</f>
        <v>1.83478457599418E-21</v>
      </c>
      <c r="E59">
        <f t="shared" si="0"/>
        <v>1.7730583633179298E-23</v>
      </c>
      <c r="F59">
        <f t="shared" si="1"/>
        <v>-3.0251825600239379E-23</v>
      </c>
      <c r="G59" s="3">
        <f t="shared" si="2"/>
        <v>234.57725987339958</v>
      </c>
      <c r="H59" s="3">
        <f t="shared" si="3"/>
        <v>137.48564399347967</v>
      </c>
    </row>
    <row r="60" spans="1:8" x14ac:dyDescent="0.2">
      <c r="A60">
        <f>'Einstein Model'!A61</f>
        <v>58</v>
      </c>
      <c r="B60" s="2">
        <f>A60*'Control Panel'!$B$21</f>
        <v>2.4123312002838602E-19</v>
      </c>
      <c r="C60">
        <f>'Einstein Model'!H61</f>
        <v>1.6558996565992201E-21</v>
      </c>
      <c r="D60">
        <f>'Einstein Model'!I61</f>
        <v>1.8042505649469552E-21</v>
      </c>
      <c r="E60">
        <f t="shared" si="0"/>
        <v>1.7557405801521592E-23</v>
      </c>
      <c r="F60">
        <f t="shared" si="1"/>
        <v>-3.0534011047224724E-23</v>
      </c>
      <c r="G60" s="3">
        <f t="shared" si="2"/>
        <v>236.8910174797517</v>
      </c>
      <c r="H60" s="3">
        <f t="shared" si="3"/>
        <v>136.21504617243465</v>
      </c>
    </row>
    <row r="61" spans="1:8" x14ac:dyDescent="0.2">
      <c r="A61">
        <f>'Einstein Model'!A62</f>
        <v>59</v>
      </c>
      <c r="B61" s="2">
        <f>A61*'Control Panel'!$B$21</f>
        <v>2.4539231175301339E-19</v>
      </c>
      <c r="C61">
        <f>'Einstein Model'!H62</f>
        <v>1.6732876653731994E-21</v>
      </c>
      <c r="D61">
        <f>'Einstein Model'!I62</f>
        <v>1.7734269922901575E-21</v>
      </c>
      <c r="E61">
        <f t="shared" si="0"/>
        <v>1.7388008773979272E-23</v>
      </c>
      <c r="F61">
        <f t="shared" si="1"/>
        <v>-3.0823572656797744E-23</v>
      </c>
      <c r="G61" s="3">
        <f t="shared" si="2"/>
        <v>239.1988512710825</v>
      </c>
      <c r="H61" s="3">
        <f t="shared" si="3"/>
        <v>134.9354200740286</v>
      </c>
    </row>
    <row r="62" spans="1:8" x14ac:dyDescent="0.2">
      <c r="A62">
        <f>'Einstein Model'!A63</f>
        <v>60</v>
      </c>
      <c r="B62" s="2">
        <f>A62*'Control Panel'!$B$21</f>
        <v>2.4955150347764072E-19</v>
      </c>
      <c r="C62">
        <f>'Einstein Model'!H63</f>
        <v>1.6905099230916487E-21</v>
      </c>
      <c r="D62">
        <f>'Einstein Model'!I63</f>
        <v>1.7423061224828787E-21</v>
      </c>
      <c r="E62">
        <f t="shared" si="0"/>
        <v>1.7222257718449367E-23</v>
      </c>
      <c r="F62">
        <f t="shared" si="1"/>
        <v>-3.11208698072788E-23</v>
      </c>
      <c r="G62" s="3">
        <f t="shared" si="2"/>
        <v>241.50095722768134</v>
      </c>
      <c r="H62" s="3">
        <f t="shared" si="3"/>
        <v>133.64638425544777</v>
      </c>
    </row>
    <row r="63" spans="1:8" x14ac:dyDescent="0.2">
      <c r="A63">
        <f>'Einstein Model'!A64</f>
        <v>61</v>
      </c>
      <c r="B63" s="2">
        <f>A63*'Control Panel'!$B$21</f>
        <v>2.5371069520226809E-19</v>
      </c>
      <c r="C63">
        <f>'Einstein Model'!H64</f>
        <v>1.707569947689958E-21</v>
      </c>
      <c r="D63">
        <f>'Einstein Model'!I64</f>
        <v>1.7108798339497441E-21</v>
      </c>
      <c r="E63">
        <f t="shared" si="0"/>
        <v>1.7060024598309273E-23</v>
      </c>
      <c r="F63">
        <f t="shared" si="1"/>
        <v>-3.1426288533134609E-23</v>
      </c>
      <c r="G63" s="3">
        <f t="shared" si="2"/>
        <v>243.79752213484736</v>
      </c>
      <c r="H63" s="3">
        <f t="shared" si="3"/>
        <v>132.34753191558278</v>
      </c>
    </row>
    <row r="64" spans="1:8" x14ac:dyDescent="0.2">
      <c r="A64">
        <f>'Einstein Model'!A65</f>
        <v>62</v>
      </c>
      <c r="B64" s="2">
        <f>A64*'Control Panel'!$B$21</f>
        <v>2.5786988692689541E-19</v>
      </c>
      <c r="C64">
        <f>'Einstein Model'!H65</f>
        <v>1.7244711354183055E-21</v>
      </c>
      <c r="D64">
        <f>'Einstein Model'!I65</f>
        <v>1.6791395897243986E-21</v>
      </c>
      <c r="E64">
        <f t="shared" si="0"/>
        <v>1.6901187728347528E-23</v>
      </c>
      <c r="F64">
        <f t="shared" si="1"/>
        <v>-3.1740244225345501E-23</v>
      </c>
      <c r="G64" s="3">
        <f t="shared" si="2"/>
        <v>246.08872414637099</v>
      </c>
      <c r="H64" s="3">
        <f t="shared" si="3"/>
        <v>131.03842853566044</v>
      </c>
    </row>
    <row r="65" spans="1:8" x14ac:dyDescent="0.2">
      <c r="A65">
        <f>'Einstein Model'!A66</f>
        <v>63</v>
      </c>
      <c r="B65" s="2">
        <f>A65*'Control Panel'!$B$21</f>
        <v>2.6202907865152278E-19</v>
      </c>
      <c r="C65">
        <f>'Einstein Model'!H66</f>
        <v>1.7412167667845762E-21</v>
      </c>
      <c r="D65">
        <f>'Einstein Model'!I66</f>
        <v>1.6470764050418215E-21</v>
      </c>
      <c r="E65">
        <f t="shared" si="0"/>
        <v>1.6745631366270681E-23</v>
      </c>
      <c r="F65">
        <f t="shared" si="1"/>
        <v>-3.2063184682577045E-23</v>
      </c>
      <c r="G65" s="3">
        <f t="shared" si="2"/>
        <v>248.37473330535963</v>
      </c>
      <c r="H65" s="3">
        <f t="shared" si="3"/>
        <v>129.71860923370556</v>
      </c>
    </row>
    <row r="66" spans="1:8" x14ac:dyDescent="0.2">
      <c r="A66">
        <f>'Einstein Model'!A67</f>
        <v>64</v>
      </c>
      <c r="B66" s="2">
        <f>A66*'Control Panel'!$B$21</f>
        <v>2.661882703761501E-19</v>
      </c>
      <c r="C66">
        <f>'Einstein Model'!H67</f>
        <v>1.7578100121210026E-21</v>
      </c>
      <c r="D66">
        <f>'Einstein Model'!I67</f>
        <v>1.6146808114725007E-21</v>
      </c>
      <c r="E66">
        <f t="shared" si="0"/>
        <v>1.6593245336426426E-23</v>
      </c>
      <c r="F66">
        <f t="shared" si="1"/>
        <v>-3.2395593569320803E-23</v>
      </c>
      <c r="G66" s="3">
        <f t="shared" si="2"/>
        <v>250.65571202619742</v>
      </c>
      <c r="H66" s="3">
        <f t="shared" si="3"/>
        <v>128.38757578951024</v>
      </c>
    </row>
    <row r="67" spans="1:8" x14ac:dyDescent="0.2">
      <c r="A67">
        <f>'Einstein Model'!A68</f>
        <v>65</v>
      </c>
      <c r="B67" s="2">
        <f>A67*'Control Panel'!$B$21</f>
        <v>2.7034746210077743E-19</v>
      </c>
      <c r="C67">
        <f>'Einstein Model'!H68</f>
        <v>1.7742539368037444E-21</v>
      </c>
      <c r="D67">
        <f>'Einstein Model'!I68</f>
        <v>1.5819428171245804E-21</v>
      </c>
      <c r="E67">
        <f t="shared" si="0"/>
        <v>1.6443924682741806E-23</v>
      </c>
      <c r="F67">
        <f t="shared" si="1"/>
        <v>-3.2737994347920297E-23</v>
      </c>
      <c r="G67" s="3">
        <f t="shared" si="2"/>
        <v>252.93181554112149</v>
      </c>
      <c r="H67" s="3">
        <f t="shared" si="3"/>
        <v>127.04479328898047</v>
      </c>
    </row>
    <row r="68" spans="1:8" x14ac:dyDescent="0.2">
      <c r="A68">
        <f>'Einstein Model'!A69</f>
        <v>66</v>
      </c>
      <c r="B68" s="2">
        <f>A68*'Control Panel'!$B$21</f>
        <v>2.745066538254048E-19</v>
      </c>
      <c r="C68">
        <f>'Einstein Model'!H69</f>
        <v>1.7905515061519418E-21</v>
      </c>
      <c r="D68">
        <f>'Einstein Model'!I69</f>
        <v>1.548851862359963E-21</v>
      </c>
      <c r="E68">
        <f t="shared" ref="E68:E102" si="4">C68-C67</f>
        <v>1.6297569348197319E-23</v>
      </c>
      <c r="F68">
        <f t="shared" ref="F68:F102" si="5">D68-D67</f>
        <v>-3.3090954764617438E-23</v>
      </c>
      <c r="G68" s="3">
        <f t="shared" ref="G68:G102" si="6">$B$3/E68</f>
        <v>255.20319231452729</v>
      </c>
      <c r="H68" s="3">
        <f t="shared" ref="H68:H102" si="7">-$B$3/F68</f>
        <v>125.68968632704936</v>
      </c>
    </row>
    <row r="69" spans="1:8" x14ac:dyDescent="0.2">
      <c r="A69">
        <f>'Einstein Model'!A70</f>
        <v>67</v>
      </c>
      <c r="B69" s="2">
        <f>A69*'Control Panel'!$B$21</f>
        <v>2.7866584555003212E-19</v>
      </c>
      <c r="C69">
        <f>'Einstein Model'!H70</f>
        <v>1.8067055900303876E-21</v>
      </c>
      <c r="D69">
        <f>'Einstein Model'!I70</f>
        <v>1.5153967703739553E-21</v>
      </c>
      <c r="E69">
        <f t="shared" si="4"/>
        <v>1.6154083878445852E-23</v>
      </c>
      <c r="F69">
        <f t="shared" si="5"/>
        <v>-3.3455091986007688E-23</v>
      </c>
      <c r="G69" s="3">
        <f t="shared" si="6"/>
        <v>257.4699844277082</v>
      </c>
      <c r="H69" s="3">
        <f t="shared" si="7"/>
        <v>124.32163469665223</v>
      </c>
    </row>
    <row r="70" spans="1:8" x14ac:dyDescent="0.2">
      <c r="A70">
        <f>'Einstein Model'!A71</f>
        <v>68</v>
      </c>
      <c r="B70" s="2">
        <f>A70*'Control Panel'!$B$21</f>
        <v>2.8282503727465949E-19</v>
      </c>
      <c r="C70">
        <f>'Einstein Model'!H71</f>
        <v>1.8227189671778158E-21</v>
      </c>
      <c r="D70">
        <f>'Einstein Model'!I71</f>
        <v>1.4815656918715001E-21</v>
      </c>
      <c r="E70">
        <f t="shared" si="4"/>
        <v>1.601337714742823E-23</v>
      </c>
      <c r="F70">
        <f t="shared" si="5"/>
        <v>-3.3831078502455254E-23</v>
      </c>
      <c r="G70" s="3">
        <f t="shared" si="6"/>
        <v>259.73232793654131</v>
      </c>
      <c r="H70" s="3">
        <f t="shared" si="7"/>
        <v>122.93996847678079</v>
      </c>
    </row>
    <row r="71" spans="1:8" x14ac:dyDescent="0.2">
      <c r="A71">
        <f>'Einstein Model'!A72</f>
        <v>69</v>
      </c>
      <c r="B71" s="2">
        <f>A71*'Control Panel'!$B$21</f>
        <v>2.8698422899928681E-19</v>
      </c>
      <c r="C71">
        <f>'Einstein Model'!H72</f>
        <v>1.8385943292808632E-21</v>
      </c>
      <c r="D71">
        <f>'Einstein Model'!I72</f>
        <v>1.4473460429313653E-21</v>
      </c>
      <c r="E71">
        <f t="shared" si="4"/>
        <v>1.5875362103047398E-23</v>
      </c>
      <c r="F71">
        <f t="shared" si="5"/>
        <v>-3.4219648940134762E-23</v>
      </c>
      <c r="G71" s="3">
        <f t="shared" si="6"/>
        <v>261.9903532045393</v>
      </c>
      <c r="H71" s="3">
        <f t="shared" si="7"/>
        <v>121.54396241479868</v>
      </c>
    </row>
    <row r="72" spans="1:8" x14ac:dyDescent="0.2">
      <c r="A72">
        <f>'Einstein Model'!A73</f>
        <v>70</v>
      </c>
      <c r="B72" s="2">
        <f>A72*'Control Panel'!$B$21</f>
        <v>2.9114342072391418E-19</v>
      </c>
      <c r="C72">
        <f>'Einstein Model'!H73</f>
        <v>1.8543342848120496E-21</v>
      </c>
      <c r="D72">
        <f>'Einstein Model'!I73</f>
        <v>1.412724434976512E-21</v>
      </c>
      <c r="E72">
        <f t="shared" si="4"/>
        <v>1.5739955531186325E-23</v>
      </c>
      <c r="F72">
        <f t="shared" si="5"/>
        <v>-3.4621607954853298E-23</v>
      </c>
      <c r="G72" s="3">
        <f t="shared" si="6"/>
        <v>264.24418521301033</v>
      </c>
      <c r="H72" s="3">
        <f t="shared" si="7"/>
        <v>120.1328294760586</v>
      </c>
    </row>
    <row r="73" spans="1:8" x14ac:dyDescent="0.2">
      <c r="A73">
        <f>'Einstein Model'!A74</f>
        <v>71</v>
      </c>
      <c r="B73" s="2">
        <f>A73*'Control Panel'!$B$21</f>
        <v>2.9530261244854151E-19</v>
      </c>
      <c r="C73">
        <f>'Einstein Model'!H74</f>
        <v>1.869941362648542E-21</v>
      </c>
      <c r="D73">
        <f>'Einstein Model'!I74</f>
        <v>1.3776865955559078E-21</v>
      </c>
      <c r="E73">
        <f t="shared" si="4"/>
        <v>1.560707783649242E-23</v>
      </c>
      <c r="F73">
        <f t="shared" si="5"/>
        <v>-3.5037839420604246E-23</v>
      </c>
      <c r="G73" s="3">
        <f t="shared" si="6"/>
        <v>266.49394385042001</v>
      </c>
      <c r="H73" s="3">
        <f t="shared" si="7"/>
        <v>118.70571340598997</v>
      </c>
    </row>
    <row r="74" spans="1:8" x14ac:dyDescent="0.2">
      <c r="A74">
        <f>'Einstein Model'!A75</f>
        <v>72</v>
      </c>
      <c r="B74" s="2">
        <f>A74*'Control Panel'!$B$21</f>
        <v>2.9946180417316888E-19</v>
      </c>
      <c r="C74">
        <f>'Einstein Model'!H75</f>
        <v>1.8854180154870658E-21</v>
      </c>
      <c r="D74">
        <f>'Einstein Model'!I75</f>
        <v>1.3422172783795837E-21</v>
      </c>
      <c r="E74">
        <f t="shared" si="4"/>
        <v>1.547665283852386E-23</v>
      </c>
      <c r="F74">
        <f t="shared" si="5"/>
        <v>-3.5469317176324081E-23</v>
      </c>
      <c r="G74" s="3">
        <f t="shared" si="6"/>
        <v>268.73974418256984</v>
      </c>
      <c r="H74" s="3">
        <f t="shared" si="7"/>
        <v>117.26168011499311</v>
      </c>
    </row>
    <row r="75" spans="1:8" x14ac:dyDescent="0.2">
      <c r="A75">
        <f>'Einstein Model'!A76</f>
        <v>73</v>
      </c>
      <c r="B75" s="2">
        <f>A75*'Control Panel'!$B$21</f>
        <v>3.036209958977962E-19</v>
      </c>
      <c r="C75">
        <f>'Einstein Model'!H76</f>
        <v>1.9007666230690549E-21</v>
      </c>
      <c r="D75">
        <f>'Einstein Model'!I76</f>
        <v>1.3063001607204511E-21</v>
      </c>
      <c r="E75">
        <f t="shared" si="4"/>
        <v>1.5348607581989074E-23</v>
      </c>
      <c r="F75">
        <f t="shared" si="5"/>
        <v>-3.5917117659132536E-23</v>
      </c>
      <c r="G75" s="3">
        <f t="shared" si="6"/>
        <v>270.98169670504683</v>
      </c>
      <c r="H75" s="3">
        <f t="shared" si="7"/>
        <v>115.79970765192513</v>
      </c>
    </row>
    <row r="76" spans="1:8" x14ac:dyDescent="0.2">
      <c r="A76">
        <f>'Einstein Model'!A77</f>
        <v>74</v>
      </c>
      <c r="B76" s="2">
        <f>A76*'Control Panel'!$B$21</f>
        <v>3.0778018762242357E-19</v>
      </c>
      <c r="C76">
        <f>'Einstein Model'!H77</f>
        <v>1.9159894952289874E-21</v>
      </c>
      <c r="D76">
        <f>'Einstein Model'!I77</f>
        <v>1.2699177258845283E-21</v>
      </c>
      <c r="E76">
        <f t="shared" si="4"/>
        <v>1.5222872159932447E-23</v>
      </c>
      <c r="F76">
        <f t="shared" si="5"/>
        <v>-3.6382434835922824E-23</v>
      </c>
      <c r="G76" s="3">
        <f t="shared" si="6"/>
        <v>273.21990757924107</v>
      </c>
      <c r="H76" s="3">
        <f t="shared" si="7"/>
        <v>114.31867447531839</v>
      </c>
    </row>
    <row r="77" spans="1:8" x14ac:dyDescent="0.2">
      <c r="A77">
        <f>'Einstein Model'!A78</f>
        <v>75</v>
      </c>
      <c r="B77" s="2">
        <f>A77*'Control Panel'!$B$21</f>
        <v>3.1193937934705089E-19</v>
      </c>
      <c r="C77">
        <f>'Einstein Model'!H78</f>
        <v>1.9310888747777861E-21</v>
      </c>
      <c r="D77">
        <f>'Einstein Model'!I78</f>
        <v>1.2330511279304442E-21</v>
      </c>
      <c r="E77">
        <f t="shared" si="4"/>
        <v>1.5099379548798743E-23</v>
      </c>
      <c r="F77">
        <f t="shared" si="5"/>
        <v>-3.6866597954084109E-23</v>
      </c>
      <c r="G77" s="3">
        <f t="shared" si="6"/>
        <v>275.45447885361864</v>
      </c>
      <c r="H77" s="3">
        <f t="shared" si="7"/>
        <v>112.81734565818778</v>
      </c>
    </row>
    <row r="78" spans="1:8" x14ac:dyDescent="0.2">
      <c r="A78">
        <f>'Einstein Model'!A79</f>
        <v>76</v>
      </c>
      <c r="B78" s="2">
        <f>A78*'Control Panel'!$B$21</f>
        <v>3.1609857107167827E-19</v>
      </c>
      <c r="C78">
        <f>'Einstein Model'!H79</f>
        <v>1.9460669402322554E-21</v>
      </c>
      <c r="D78">
        <f>'Einstein Model'!I79</f>
        <v>1.1956800351552337E-21</v>
      </c>
      <c r="E78">
        <f t="shared" si="4"/>
        <v>1.497806545446929E-23</v>
      </c>
      <c r="F78">
        <f t="shared" si="5"/>
        <v>-3.7371092775210536E-23</v>
      </c>
      <c r="G78" s="3">
        <f t="shared" si="6"/>
        <v>277.68550867070007</v>
      </c>
      <c r="H78" s="3">
        <f t="shared" si="7"/>
        <v>111.2943565671238</v>
      </c>
    </row>
    <row r="79" spans="1:8" x14ac:dyDescent="0.2">
      <c r="A79">
        <f>'Einstein Model'!A80</f>
        <v>77</v>
      </c>
      <c r="B79" s="2">
        <f>A79*'Control Panel'!$B$21</f>
        <v>3.2025776279630559E-19</v>
      </c>
      <c r="C79">
        <f>'Einstein Model'!H80</f>
        <v>1.960925808400632E-21</v>
      </c>
      <c r="D79">
        <f>'Einstein Model'!I80</f>
        <v>1.1577824480097148E-21</v>
      </c>
      <c r="E79">
        <f t="shared" si="4"/>
        <v>1.4858868168376591E-23</v>
      </c>
      <c r="F79">
        <f t="shared" si="5"/>
        <v>-3.7897587145518879E-23</v>
      </c>
      <c r="G79" s="3">
        <f t="shared" si="6"/>
        <v>279.91309146137735</v>
      </c>
      <c r="H79" s="3">
        <f t="shared" si="7"/>
        <v>109.7481934313367</v>
      </c>
    </row>
    <row r="80" spans="1:8" x14ac:dyDescent="0.2">
      <c r="A80">
        <f>'Einstein Model'!A81</f>
        <v>78</v>
      </c>
      <c r="B80" s="2">
        <f>A80*'Control Panel'!$B$21</f>
        <v>3.2441695452093296E-19</v>
      </c>
      <c r="C80">
        <f>'Einstein Model'!H81</f>
        <v>1.9756675368335589E-21</v>
      </c>
      <c r="D80">
        <f>'Einstein Model'!I81</f>
        <v>1.1193344859984525E-21</v>
      </c>
      <c r="E80">
        <f t="shared" si="4"/>
        <v>1.4741728432926951E-23</v>
      </c>
      <c r="F80">
        <f t="shared" si="5"/>
        <v>-3.8447962011262285E-23</v>
      </c>
      <c r="G80" s="3">
        <f t="shared" si="6"/>
        <v>282.1373181273251</v>
      </c>
      <c r="H80" s="3">
        <f t="shared" si="7"/>
        <v>108.17717005153676</v>
      </c>
    </row>
    <row r="81" spans="1:8" x14ac:dyDescent="0.2">
      <c r="A81">
        <f>'Einstein Model'!A82</f>
        <v>79</v>
      </c>
      <c r="B81" s="2">
        <f>A81*'Control Panel'!$B$21</f>
        <v>3.2857614624556028E-19</v>
      </c>
      <c r="C81">
        <f>'Einstein Model'!H82</f>
        <v>1.9902941261490855E-21</v>
      </c>
      <c r="D81">
        <f>'Einstein Model'!I82</f>
        <v>1.0803101366658277E-21</v>
      </c>
      <c r="E81">
        <f t="shared" si="4"/>
        <v>1.462658931552661E-23</v>
      </c>
      <c r="F81">
        <f t="shared" si="5"/>
        <v>-3.9024349332624776E-23</v>
      </c>
      <c r="G81" s="3">
        <f t="shared" si="6"/>
        <v>284.35827621222847</v>
      </c>
      <c r="H81" s="3">
        <f t="shared" si="7"/>
        <v>106.57939967624819</v>
      </c>
    </row>
    <row r="82" spans="1:8" x14ac:dyDescent="0.2">
      <c r="A82">
        <f>'Einstein Model'!A83</f>
        <v>80</v>
      </c>
      <c r="B82" s="2">
        <f>A82*'Control Panel'!$B$21</f>
        <v>3.3273533797018765E-19</v>
      </c>
      <c r="C82">
        <f>'Einstein Model'!H83</f>
        <v>2.0048075222396345E-21</v>
      </c>
      <c r="D82">
        <f>'Einstein Model'!I83</f>
        <v>1.0406809578424283E-21</v>
      </c>
      <c r="E82">
        <f t="shared" si="4"/>
        <v>1.4513396090548939E-23</v>
      </c>
      <c r="F82">
        <f t="shared" si="5"/>
        <v>-3.9629178823399426E-23</v>
      </c>
      <c r="G82" s="3">
        <f t="shared" si="6"/>
        <v>286.57605006286525</v>
      </c>
      <c r="H82" s="3">
        <f t="shared" si="7"/>
        <v>104.95276077160375</v>
      </c>
    </row>
    <row r="83" spans="1:8" x14ac:dyDescent="0.2">
      <c r="A83">
        <f>'Einstein Model'!A84</f>
        <v>81</v>
      </c>
      <c r="B83" s="2">
        <f>A83*'Control Panel'!$B$21</f>
        <v>3.3689452969481498E-19</v>
      </c>
      <c r="C83">
        <f>'Einstein Model'!H84</f>
        <v>2.0192096183682949E-21</v>
      </c>
      <c r="D83">
        <f>'Einstein Model'!I84</f>
        <v>1.0004157217396654E-21</v>
      </c>
      <c r="E83">
        <f t="shared" si="4"/>
        <v>1.4402096128660431E-23</v>
      </c>
      <c r="F83">
        <f t="shared" si="5"/>
        <v>-4.0265236102762925E-23</v>
      </c>
      <c r="G83" s="3">
        <f t="shared" si="6"/>
        <v>288.79072098057162</v>
      </c>
      <c r="H83" s="3">
        <f t="shared" si="7"/>
        <v>103.29485499631652</v>
      </c>
    </row>
    <row r="84" spans="1:8" x14ac:dyDescent="0.2">
      <c r="A84">
        <f>'Einstein Model'!A85</f>
        <v>82</v>
      </c>
      <c r="B84" s="2">
        <f>A84*'Control Panel'!$B$21</f>
        <v>3.410537214194423E-19</v>
      </c>
      <c r="C84">
        <f>'Einstein Model'!H85</f>
        <v>2.0335022571612489E-21</v>
      </c>
      <c r="D84">
        <f>'Einstein Model'!I85</f>
        <v>9.5947998596440292E-22</v>
      </c>
      <c r="E84">
        <f t="shared" si="4"/>
        <v>1.4292638792954012E-23</v>
      </c>
      <c r="F84">
        <f t="shared" si="5"/>
        <v>-4.0935735775262461E-23</v>
      </c>
      <c r="G84" s="3">
        <f t="shared" si="6"/>
        <v>291.00236736394294</v>
      </c>
      <c r="H84" s="3">
        <f t="shared" si="7"/>
        <v>101.60295511631557</v>
      </c>
    </row>
    <row r="85" spans="1:8" x14ac:dyDescent="0.2">
      <c r="A85">
        <f>'Einstein Model'!A86</f>
        <v>83</v>
      </c>
      <c r="B85" s="2">
        <f>A85*'Control Panel'!$B$21</f>
        <v>3.4521291314406967E-19</v>
      </c>
      <c r="C85">
        <f>'Einstein Model'!H86</f>
        <v>2.0476872325026511E-21</v>
      </c>
      <c r="D85">
        <f>'Einstein Model'!I86</f>
        <v>9.1783557167663873E-22</v>
      </c>
      <c r="E85">
        <f t="shared" si="4"/>
        <v>1.4184975341402201E-23</v>
      </c>
      <c r="F85">
        <f t="shared" si="5"/>
        <v>-4.1644414287764183E-23</v>
      </c>
      <c r="G85" s="3">
        <f t="shared" si="6"/>
        <v>293.21106484321916</v>
      </c>
      <c r="H85" s="3">
        <f t="shared" si="7"/>
        <v>99.873939777065956</v>
      </c>
    </row>
    <row r="86" spans="1:8" x14ac:dyDescent="0.2">
      <c r="A86">
        <f>'Einstein Model'!A87</f>
        <v>84</v>
      </c>
      <c r="B86" s="2">
        <f>A86*'Control Panel'!$B$21</f>
        <v>3.4937210486869699E-19</v>
      </c>
      <c r="C86">
        <f>'Einstein Model'!H87</f>
        <v>2.0617662913378197E-21</v>
      </c>
      <c r="D86">
        <f>'Einstein Model'!I87</f>
        <v>8.7543992232146135E-22</v>
      </c>
      <c r="E86">
        <f t="shared" si="4"/>
        <v>1.4079058835168547E-23</v>
      </c>
      <c r="F86">
        <f t="shared" si="5"/>
        <v>-4.2395649355177388E-23</v>
      </c>
      <c r="G86" s="3">
        <f t="shared" si="6"/>
        <v>295.41688640706315</v>
      </c>
      <c r="H86" s="3">
        <f t="shared" si="7"/>
        <v>98.104210877464055</v>
      </c>
    </row>
    <row r="87" spans="1:8" x14ac:dyDescent="0.2">
      <c r="A87">
        <f>'Einstein Model'!A88</f>
        <v>85</v>
      </c>
      <c r="B87" s="2">
        <f>A87*'Control Panel'!$B$21</f>
        <v>3.5353129659332436E-19</v>
      </c>
      <c r="C87">
        <f>'Einstein Model'!H88</f>
        <v>2.0757411353901897E-21</v>
      </c>
      <c r="D87">
        <f>'Einstein Model'!I88</f>
        <v>8.3224530668743162E-22</v>
      </c>
      <c r="E87">
        <f t="shared" si="4"/>
        <v>1.397484405236998E-23</v>
      </c>
      <c r="F87">
        <f t="shared" si="5"/>
        <v>-4.3194615634029725E-23</v>
      </c>
      <c r="G87" s="3">
        <f t="shared" si="6"/>
        <v>297.61990252206016</v>
      </c>
      <c r="H87" s="3">
        <f t="shared" si="7"/>
        <v>96.289587569582096</v>
      </c>
    </row>
    <row r="88" spans="1:8" x14ac:dyDescent="0.2">
      <c r="A88">
        <f>'Einstein Model'!A89</f>
        <v>86</v>
      </c>
      <c r="B88" s="2">
        <f>A88*'Control Panel'!$B$21</f>
        <v>3.5769048831795169E-19</v>
      </c>
      <c r="C88">
        <f>'Einstein Model'!H89</f>
        <v>2.0896134227970806E-21</v>
      </c>
      <c r="D88">
        <f>'Einstein Model'!I89</f>
        <v>7.8819781598320367E-22</v>
      </c>
      <c r="E88">
        <f t="shared" si="4"/>
        <v>1.3872287406890961E-23</v>
      </c>
      <c r="F88">
        <f t="shared" si="5"/>
        <v>-4.4047490704227946E-23</v>
      </c>
      <c r="G88" s="3">
        <f t="shared" si="6"/>
        <v>299.82018124576166</v>
      </c>
      <c r="H88" s="3">
        <f t="shared" si="7"/>
        <v>94.425168338320816</v>
      </c>
    </row>
    <row r="89" spans="1:8" x14ac:dyDescent="0.2">
      <c r="A89">
        <f>'Einstein Model'!A90</f>
        <v>87</v>
      </c>
      <c r="B89" s="2">
        <f>A89*'Control Panel'!$B$21</f>
        <v>3.6184968004257906E-19</v>
      </c>
      <c r="C89">
        <f>'Einstein Model'!H90</f>
        <v>2.1033847696690009E-21</v>
      </c>
      <c r="D89">
        <f>'Einstein Model'!I90</f>
        <v>7.4323608375850719E-22</v>
      </c>
      <c r="E89">
        <f t="shared" si="4"/>
        <v>1.3771346871920307E-23</v>
      </c>
      <c r="F89">
        <f t="shared" si="5"/>
        <v>-4.4961732224696485E-23</v>
      </c>
      <c r="G89" s="3">
        <f t="shared" si="6"/>
        <v>302.01778833324664</v>
      </c>
      <c r="H89" s="3">
        <f t="shared" si="7"/>
        <v>92.505148686037359</v>
      </c>
    </row>
    <row r="90" spans="1:8" x14ac:dyDescent="0.2">
      <c r="A90">
        <f>'Einstein Model'!A91</f>
        <v>88</v>
      </c>
      <c r="B90" s="2">
        <f>A90*'Control Panel'!$B$21</f>
        <v>3.6600887176720638E-19</v>
      </c>
      <c r="C90">
        <f>'Einstein Model'!H91</f>
        <v>2.1170567515768667E-21</v>
      </c>
      <c r="D90">
        <f>'Einstein Model'!I91</f>
        <v>6.9728962577862154E-22</v>
      </c>
      <c r="E90">
        <f t="shared" si="4"/>
        <v>1.3671981907865734E-23</v>
      </c>
      <c r="F90">
        <f t="shared" si="5"/>
        <v>-4.5946457979885645E-23</v>
      </c>
      <c r="G90" s="3">
        <f t="shared" si="6"/>
        <v>304.21278733805877</v>
      </c>
      <c r="H90" s="3">
        <f t="shared" si="7"/>
        <v>90.522575786976844</v>
      </c>
    </row>
    <row r="91" spans="1:8" x14ac:dyDescent="0.2">
      <c r="A91">
        <f>'Einstein Model'!A92</f>
        <v>89</v>
      </c>
      <c r="B91" s="2">
        <f>A91*'Control Panel'!$B$21</f>
        <v>3.7016806349183375E-19</v>
      </c>
      <c r="C91">
        <f>'Einstein Model'!H92</f>
        <v>2.1306309049712295E-21</v>
      </c>
      <c r="D91">
        <f>'Einstein Model'!I92</f>
        <v>6.5027664742250024E-22</v>
      </c>
      <c r="E91">
        <f t="shared" si="4"/>
        <v>1.3574153394362892E-23</v>
      </c>
      <c r="F91">
        <f t="shared" si="5"/>
        <v>-4.7012978356121304E-23</v>
      </c>
      <c r="G91" s="3">
        <f t="shared" si="6"/>
        <v>306.40523970758903</v>
      </c>
      <c r="H91" s="3">
        <f t="shared" si="7"/>
        <v>88.469011538083066</v>
      </c>
    </row>
    <row r="92" spans="1:8" x14ac:dyDescent="0.2">
      <c r="A92">
        <f>'Einstein Model'!A93</f>
        <v>90</v>
      </c>
      <c r="B92" s="2">
        <f>A92*'Control Panel'!$B$21</f>
        <v>3.7432725521646107E-19</v>
      </c>
      <c r="C92">
        <f>'Einstein Model'!H93</f>
        <v>2.1441087285373263E-21</v>
      </c>
      <c r="D92">
        <f>'Einstein Model'!I93</f>
        <v>6.0210108636212409E-22</v>
      </c>
      <c r="E92">
        <f t="shared" si="4"/>
        <v>1.3477823566096757E-23</v>
      </c>
      <c r="F92">
        <f t="shared" si="5"/>
        <v>-4.8175561060376149E-23</v>
      </c>
      <c r="G92" s="3">
        <f t="shared" si="6"/>
        <v>308.59520487341319</v>
      </c>
      <c r="H92" s="3">
        <f t="shared" si="7"/>
        <v>86.334058868869789</v>
      </c>
    </row>
    <row r="93" spans="1:8" x14ac:dyDescent="0.2">
      <c r="A93">
        <f>'Einstein Model'!A94</f>
        <v>91</v>
      </c>
      <c r="B93" s="2">
        <f>A93*'Control Panel'!$B$21</f>
        <v>3.7848644694108844E-19</v>
      </c>
      <c r="C93">
        <f>'Einstein Model'!H94</f>
        <v>2.1574916844895134E-21</v>
      </c>
      <c r="D93">
        <f>'Einstein Model'!I94</f>
        <v>5.5264852501142968E-22</v>
      </c>
      <c r="E93">
        <f t="shared" si="4"/>
        <v>1.3382955952187123E-23</v>
      </c>
      <c r="F93">
        <f t="shared" si="5"/>
        <v>-4.9452561350694412E-23</v>
      </c>
      <c r="G93" s="3">
        <f t="shared" si="6"/>
        <v>310.78274033679571</v>
      </c>
      <c r="H93" s="3">
        <f t="shared" si="7"/>
        <v>84.104677513714705</v>
      </c>
    </row>
    <row r="94" spans="1:8" x14ac:dyDescent="0.2">
      <c r="A94">
        <f>'Einstein Model'!A95</f>
        <v>92</v>
      </c>
      <c r="B94" s="2">
        <f>A94*'Control Panel'!$B$21</f>
        <v>3.8264563866571577E-19</v>
      </c>
      <c r="C94">
        <f>'Einstein Model'!H95</f>
        <v>2.1707811998084079E-21</v>
      </c>
      <c r="D94">
        <f>'Einstein Model'!I95</f>
        <v>5.0178037521753124E-22</v>
      </c>
      <c r="E94">
        <f t="shared" si="4"/>
        <v>1.3289515318894445E-23</v>
      </c>
      <c r="F94">
        <f t="shared" si="5"/>
        <v>-5.0868149793898436E-23</v>
      </c>
      <c r="G94" s="3">
        <f t="shared" si="6"/>
        <v>312.96790174988479</v>
      </c>
      <c r="H94" s="3">
        <f t="shared" si="7"/>
        <v>81.764163656021836</v>
      </c>
    </row>
    <row r="95" spans="1:8" x14ac:dyDescent="0.2">
      <c r="A95">
        <f>'Einstein Model'!A96</f>
        <v>93</v>
      </c>
      <c r="B95" s="2">
        <f>A95*'Control Panel'!$B$21</f>
        <v>3.8680483039034314E-19</v>
      </c>
      <c r="C95">
        <f>'Einstein Model'!H96</f>
        <v>2.1839786674238553E-21</v>
      </c>
      <c r="D95">
        <f>'Einstein Model'!I96</f>
        <v>4.4932531328038333E-22</v>
      </c>
      <c r="E95">
        <f t="shared" si="4"/>
        <v>1.3197467615447415E-23</v>
      </c>
      <c r="F95">
        <f t="shared" si="5"/>
        <v>-5.2455061937147915E-23</v>
      </c>
      <c r="G95" s="3">
        <f t="shared" si="6"/>
        <v>315.15074299247237</v>
      </c>
      <c r="H95" s="3">
        <f t="shared" si="7"/>
        <v>79.290569318380051</v>
      </c>
    </row>
    <row r="96" spans="1:8" x14ac:dyDescent="0.2">
      <c r="A96">
        <f>'Einstein Model'!A97</f>
        <v>94</v>
      </c>
      <c r="B96" s="2">
        <f>A96*'Control Panel'!$B$21</f>
        <v>3.9096402211497046E-19</v>
      </c>
      <c r="C96">
        <f>'Einstein Model'!H97</f>
        <v>2.1970854473466286E-21</v>
      </c>
      <c r="D96">
        <f>'Einstein Model'!I97</f>
        <v>3.9506611954878766E-22</v>
      </c>
      <c r="E96">
        <f t="shared" si="4"/>
        <v>1.3106779922773354E-23</v>
      </c>
      <c r="F96">
        <f t="shared" si="5"/>
        <v>-5.4259193731595664E-23</v>
      </c>
      <c r="G96" s="3">
        <f t="shared" si="6"/>
        <v>317.3313162450105</v>
      </c>
      <c r="H96" s="3">
        <f t="shared" si="7"/>
        <v>76.654138010263267</v>
      </c>
    </row>
    <row r="97" spans="1:8" x14ac:dyDescent="0.2">
      <c r="A97">
        <f>'Einstein Model'!A98</f>
        <v>95</v>
      </c>
      <c r="B97" s="2">
        <f>A97*'Control Panel'!$B$21</f>
        <v>3.9512321383959783E-19</v>
      </c>
      <c r="C97">
        <f>'Einstein Model'!H98</f>
        <v>2.210102867751587E-21</v>
      </c>
      <c r="D97">
        <f>'Einstein Model'!I98</f>
        <v>3.3871835613837674E-22</v>
      </c>
      <c r="E97">
        <f t="shared" si="4"/>
        <v>1.3017420404958383E-23</v>
      </c>
      <c r="F97">
        <f t="shared" si="5"/>
        <v>-5.6347763410410921E-23</v>
      </c>
      <c r="G97" s="3">
        <f t="shared" si="6"/>
        <v>319.5096720578444</v>
      </c>
      <c r="H97" s="3">
        <f t="shared" si="7"/>
        <v>73.812898203851077</v>
      </c>
    </row>
    <row r="98" spans="1:8" x14ac:dyDescent="0.2">
      <c r="A98">
        <f>'Einstein Model'!A99</f>
        <v>96</v>
      </c>
      <c r="B98" s="2">
        <f>A98*'Control Panel'!$B$21</f>
        <v>3.9928240556422515E-19</v>
      </c>
      <c r="C98">
        <f>'Einstein Model'!H99</f>
        <v>2.2230322260148484E-21</v>
      </c>
      <c r="D98">
        <f>'Einstein Model'!I99</f>
        <v>2.7989337383520664E-22</v>
      </c>
      <c r="E98">
        <f t="shared" si="4"/>
        <v>1.2929358263261331E-23</v>
      </c>
      <c r="F98">
        <f t="shared" si="5"/>
        <v>-5.8824982303170101E-23</v>
      </c>
      <c r="G98" s="3">
        <f t="shared" si="6"/>
        <v>321.68585941698711</v>
      </c>
      <c r="H98" s="3">
        <f t="shared" si="7"/>
        <v>70.704512977018013</v>
      </c>
    </row>
    <row r="99" spans="1:8" x14ac:dyDescent="0.2">
      <c r="A99">
        <f>'Einstein Model'!A100</f>
        <v>97</v>
      </c>
      <c r="B99" s="2">
        <f>A99*'Control Panel'!$B$21</f>
        <v>4.0344159728885248E-19</v>
      </c>
      <c r="C99">
        <f>'Einstein Model'!H100</f>
        <v>2.2358747897073684E-21</v>
      </c>
      <c r="D99">
        <f>'Einstein Model'!I100</f>
        <v>2.1802793861741504E-22</v>
      </c>
      <c r="E99">
        <f t="shared" si="4"/>
        <v>1.2842563692520009E-23</v>
      </c>
      <c r="F99">
        <f t="shared" si="5"/>
        <v>-6.1865435217791606E-23</v>
      </c>
      <c r="G99" s="3">
        <f t="shared" si="6"/>
        <v>323.85992580669972</v>
      </c>
      <c r="H99" s="3">
        <f t="shared" si="7"/>
        <v>67.22965271294531</v>
      </c>
    </row>
    <row r="100" spans="1:8" x14ac:dyDescent="0.2">
      <c r="A100">
        <f>'Einstein Model'!A101</f>
        <v>98</v>
      </c>
      <c r="B100" s="2">
        <f>A100*'Control Panel'!$B$21</f>
        <v>4.0760078901347985E-19</v>
      </c>
      <c r="C100">
        <f>'Einstein Model'!H101</f>
        <v>2.2486317975471805E-21</v>
      </c>
      <c r="D100">
        <f>'Einstein Model'!I101</f>
        <v>1.5223152901535545E-22</v>
      </c>
      <c r="E100">
        <f t="shared" si="4"/>
        <v>1.2757007839812178E-23</v>
      </c>
      <c r="F100">
        <f t="shared" si="5"/>
        <v>-6.579640960205959E-23</v>
      </c>
      <c r="G100" s="3">
        <f t="shared" si="6"/>
        <v>326.03191726882102</v>
      </c>
      <c r="H100" s="3">
        <f t="shared" si="7"/>
        <v>63.213049918413063</v>
      </c>
    </row>
    <row r="101" spans="1:8" x14ac:dyDescent="0.2">
      <c r="A101">
        <f>'Einstein Model'!A102</f>
        <v>99</v>
      </c>
      <c r="B101" s="2">
        <f>A101*'Control Panel'!$B$21</f>
        <v>4.1175998073810717E-19</v>
      </c>
      <c r="C101">
        <f>'Einstein Model'!H102</f>
        <v>2.2613044603123998E-21</v>
      </c>
      <c r="D101">
        <f>'Einstein Model'!I102</f>
        <v>8.087884988382895E-23</v>
      </c>
      <c r="E101">
        <f t="shared" si="4"/>
        <v>1.267266276521924E-23</v>
      </c>
      <c r="F101">
        <f t="shared" si="5"/>
        <v>-7.1352679131526496E-23</v>
      </c>
      <c r="G101" s="3">
        <f t="shared" si="6"/>
        <v>328.20187845939182</v>
      </c>
      <c r="H101" s="3">
        <f t="shared" si="7"/>
        <v>58.290617468765042</v>
      </c>
    </row>
    <row r="102" spans="1:8" x14ac:dyDescent="0.2">
      <c r="A102">
        <f>'Einstein Model'!A103</f>
        <v>100</v>
      </c>
      <c r="B102" s="2">
        <f>A102*'Control Panel'!$B$21</f>
        <v>4.1591917246273454E-19</v>
      </c>
      <c r="C102">
        <f>'Einstein Model'!H103</f>
        <v>2.2738939617169773E-21</v>
      </c>
      <c r="D102">
        <f>'Einstein Model'!I103</f>
        <v>0</v>
      </c>
      <c r="E102">
        <f t="shared" si="4"/>
        <v>1.258950140457755E-23</v>
      </c>
      <c r="F102">
        <f t="shared" si="5"/>
        <v>-8.087884988382895E-23</v>
      </c>
      <c r="G102" s="3">
        <f t="shared" si="6"/>
        <v>330.36985270243196</v>
      </c>
      <c r="H102" s="3">
        <f t="shared" si="7"/>
        <v>51.424961292123186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F9E4-889F-584F-8B0B-CE294A6F5CBF}">
  <dimension ref="A1:H106"/>
  <sheetViews>
    <sheetView topLeftCell="E1" workbookViewId="0">
      <selection activeCell="B5" sqref="B5"/>
    </sheetView>
  </sheetViews>
  <sheetFormatPr baseColWidth="10" defaultRowHeight="16" x14ac:dyDescent="0.2"/>
  <cols>
    <col min="2" max="2" width="12.1640625" bestFit="1" customWidth="1"/>
  </cols>
  <sheetData>
    <row r="1" spans="1:8" x14ac:dyDescent="0.2">
      <c r="A1" t="s">
        <v>25</v>
      </c>
      <c r="B1" t="s">
        <v>26</v>
      </c>
      <c r="C1" t="s">
        <v>32</v>
      </c>
      <c r="D1" t="s">
        <v>34</v>
      </c>
      <c r="E1" t="s">
        <v>33</v>
      </c>
      <c r="F1" t="s">
        <v>35</v>
      </c>
      <c r="G1" t="s">
        <v>30</v>
      </c>
      <c r="H1" t="s">
        <v>31</v>
      </c>
    </row>
    <row r="2" spans="1:8" x14ac:dyDescent="0.2">
      <c r="A2">
        <f>'Einstein Model'!H3</f>
        <v>0</v>
      </c>
    </row>
    <row r="3" spans="1:8" x14ac:dyDescent="0.2">
      <c r="A3">
        <f>'Einstein Model'!H4</f>
        <v>6.9146767058528324E-23</v>
      </c>
      <c r="B3">
        <f>A3-A2</f>
        <v>6.9146767058528324E-23</v>
      </c>
      <c r="C3" s="2">
        <f>'Control Panel'!$B$21/B3</f>
        <v>60.150197927646495</v>
      </c>
      <c r="D3" s="2">
        <f>'Control Panel'!$C$21/B3</f>
        <v>11.566955990510497</v>
      </c>
    </row>
    <row r="4" spans="1:8" x14ac:dyDescent="0.2">
      <c r="A4">
        <f>'Einstein Model'!H5</f>
        <v>1.2881979771484706E-22</v>
      </c>
      <c r="B4">
        <f t="shared" ref="B4:B67" si="0">A4-A3</f>
        <v>5.9673030656318732E-23</v>
      </c>
      <c r="C4" s="2">
        <f>'Control Panel'!$B$21/B4</f>
        <v>69.699689774126327</v>
      </c>
      <c r="D4" s="2">
        <f>'Control Panel'!$C$21/B4</f>
        <v>13.403334850856718</v>
      </c>
      <c r="E4" s="2">
        <f>C4-C3</f>
        <v>9.5494918464798317</v>
      </c>
      <c r="F4" s="2">
        <f>D4-D3</f>
        <v>1.8363788603462208</v>
      </c>
      <c r="G4" s="2">
        <f>'Control Panel'!$B$21*'Control Panel'!$B$4/(E4*50)</f>
        <v>5.2439092225595934</v>
      </c>
      <c r="H4" s="2">
        <f>'Control Panel'!$C$21*'Control Panel'!$B$4/('Temperature and Heat Capacity'!F4*50)</f>
        <v>5.2439092225595916</v>
      </c>
    </row>
    <row r="5" spans="1:8" x14ac:dyDescent="0.2">
      <c r="A5">
        <f>'Einstein Model'!H6</f>
        <v>1.8298849931890575E-22</v>
      </c>
      <c r="B5">
        <f t="shared" si="0"/>
        <v>5.4168701604058693E-23</v>
      </c>
      <c r="C5" s="2">
        <f>'Control Panel'!$B$21/B5</f>
        <v>76.782193433924036</v>
      </c>
      <c r="D5" s="2">
        <f>'Control Panel'!$C$21/B5</f>
        <v>14.765308891807557</v>
      </c>
      <c r="E5" s="2">
        <f t="shared" ref="E5:E68" si="1">C5-C4</f>
        <v>7.0825036597977089</v>
      </c>
      <c r="F5" s="2">
        <f t="shared" ref="F5:F68" si="2">D5-D4</f>
        <v>1.3619740409508392</v>
      </c>
      <c r="G5" s="2">
        <f>'Control Panel'!$B$21*'Control Panel'!$B$4/(E5*50)</f>
        <v>7.0704754660082347</v>
      </c>
      <c r="H5" s="2">
        <f>'Control Panel'!$C$21*'Control Panel'!$B$4/('Temperature and Heat Capacity'!F5*50)</f>
        <v>7.0704754660082472</v>
      </c>
    </row>
    <row r="6" spans="1:8" x14ac:dyDescent="0.2">
      <c r="A6">
        <f>'Einstein Model'!H7</f>
        <v>2.3327768045066689E-22</v>
      </c>
      <c r="B6">
        <f t="shared" si="0"/>
        <v>5.0289181131761141E-23</v>
      </c>
      <c r="C6" s="2">
        <f>'Control Panel'!$B$21/B6</f>
        <v>82.705497107419077</v>
      </c>
      <c r="D6" s="2">
        <f>'Control Panel'!$C$21/B6</f>
        <v>15.904367369921982</v>
      </c>
      <c r="E6" s="2">
        <f t="shared" si="1"/>
        <v>5.9233036734950417</v>
      </c>
      <c r="F6" s="2">
        <f t="shared" si="2"/>
        <v>1.1390584781144248</v>
      </c>
      <c r="G6" s="2">
        <f>'Control Panel'!$B$21*'Control Panel'!$B$4/(E6*50)</f>
        <v>8.4541788037292243</v>
      </c>
      <c r="H6" s="2">
        <f>'Control Panel'!$C$21*'Control Panel'!$B$4/('Temperature and Heat Capacity'!F6*50)</f>
        <v>8.4541788037292083</v>
      </c>
    </row>
    <row r="7" spans="1:8" x14ac:dyDescent="0.2">
      <c r="A7">
        <f>'Einstein Model'!H8</f>
        <v>2.8057738317238438E-22</v>
      </c>
      <c r="B7">
        <f t="shared" si="0"/>
        <v>4.7299702721717494E-23</v>
      </c>
      <c r="C7" s="2">
        <f>'Control Panel'!$B$21/B7</f>
        <v>87.93272442107056</v>
      </c>
      <c r="D7" s="2">
        <f>'Control Panel'!$C$21/B7</f>
        <v>16.909569520081668</v>
      </c>
      <c r="E7" s="2">
        <f t="shared" si="1"/>
        <v>5.2272273136514826</v>
      </c>
      <c r="F7" s="2">
        <f t="shared" si="2"/>
        <v>1.0052021501596862</v>
      </c>
      <c r="G7" s="2">
        <f>'Control Panel'!$B$21*'Control Panel'!$B$4/(E7*50)</f>
        <v>9.5799676118412656</v>
      </c>
      <c r="H7" s="2">
        <f>'Control Panel'!$C$21*'Control Panel'!$B$4/('Temperature and Heat Capacity'!F7*50)</f>
        <v>9.5799676118412922</v>
      </c>
    </row>
    <row r="8" spans="1:8" x14ac:dyDescent="0.2">
      <c r="A8">
        <f>'Einstein Model'!H9</f>
        <v>3.254503691105228E-22</v>
      </c>
      <c r="B8">
        <f t="shared" si="0"/>
        <v>4.4872985938138414E-23</v>
      </c>
      <c r="C8" s="2">
        <f>'Control Panel'!$B$21/B8</f>
        <v>92.68809814352845</v>
      </c>
      <c r="D8" s="2">
        <f>'Control Panel'!$C$21/B8</f>
        <v>17.824033652556597</v>
      </c>
      <c r="E8" s="2">
        <f t="shared" si="1"/>
        <v>4.7553737224578896</v>
      </c>
      <c r="F8" s="2">
        <f t="shared" si="2"/>
        <v>0.91446413247492941</v>
      </c>
      <c r="G8" s="2">
        <f>'Control Panel'!$B$21*'Control Panel'!$B$4/(E8*50)</f>
        <v>10.530543189070389</v>
      </c>
      <c r="H8" s="2">
        <f>'Control Panel'!$C$21*'Control Panel'!$B$4/('Temperature and Heat Capacity'!F8*50)</f>
        <v>10.530543189070379</v>
      </c>
    </row>
    <row r="9" spans="1:8" x14ac:dyDescent="0.2">
      <c r="A9">
        <f>'Einstein Model'!H10</f>
        <v>3.6828482195360315E-22</v>
      </c>
      <c r="B9">
        <f t="shared" si="0"/>
        <v>4.2834452843080352E-23</v>
      </c>
      <c r="C9" s="2">
        <f>'Control Panel'!$B$21/B9</f>
        <v>97.099214500629202</v>
      </c>
      <c r="D9" s="2">
        <f>'Control Panel'!$C$21/B9</f>
        <v>18.672296676278982</v>
      </c>
      <c r="E9" s="2">
        <f t="shared" si="1"/>
        <v>4.4111163571007523</v>
      </c>
      <c r="F9" s="2">
        <f t="shared" si="2"/>
        <v>0.84826302372238516</v>
      </c>
      <c r="G9" s="2">
        <f>'Control Panel'!$B$21*'Control Panel'!$B$4/(E9*50)</f>
        <v>11.352379830992851</v>
      </c>
      <c r="H9" s="2">
        <f>'Control Panel'!$C$21*'Control Panel'!$B$4/('Temperature and Heat Capacity'!F9*50)</f>
        <v>11.352379830992856</v>
      </c>
    </row>
    <row r="10" spans="1:8" x14ac:dyDescent="0.2">
      <c r="A10">
        <f>'Einstein Model'!H11</f>
        <v>4.0936472079222803E-22</v>
      </c>
      <c r="B10">
        <f t="shared" si="0"/>
        <v>4.1079898838624876E-23</v>
      </c>
      <c r="C10" s="2">
        <f>'Control Panel'!$B$21/B10</f>
        <v>101.24639646670005</v>
      </c>
      <c r="D10" s="2">
        <f>'Control Panel'!$C$21/B10</f>
        <v>19.469804796599433</v>
      </c>
      <c r="E10" s="2">
        <f t="shared" si="1"/>
        <v>4.1471819660708462</v>
      </c>
      <c r="F10" s="2">
        <f t="shared" si="2"/>
        <v>0.79750812032045104</v>
      </c>
      <c r="G10" s="2">
        <f>'Control Panel'!$B$21*'Control Panel'!$B$4/(E10*50)</f>
        <v>12.074866445264094</v>
      </c>
      <c r="H10" s="2">
        <f>'Control Panel'!$C$21*'Control Panel'!$B$4/('Temperature and Heat Capacity'!F10*50)</f>
        <v>12.074866445264052</v>
      </c>
    </row>
    <row r="11" spans="1:8" x14ac:dyDescent="0.2">
      <c r="A11">
        <f>'Einstein Model'!H12</f>
        <v>4.4890683308076037E-22</v>
      </c>
      <c r="B11">
        <f t="shared" si="0"/>
        <v>3.9542112288532342E-23</v>
      </c>
      <c r="C11" s="2">
        <f>'Control Panel'!$B$21/B11</f>
        <v>105.18385295854713</v>
      </c>
      <c r="D11" s="2">
        <f>'Control Panel'!$C$21/B11</f>
        <v>20.22698245394529</v>
      </c>
      <c r="E11" s="2">
        <f t="shared" si="1"/>
        <v>3.9374564918470867</v>
      </c>
      <c r="F11" s="2">
        <f t="shared" si="2"/>
        <v>0.7571776573458564</v>
      </c>
      <c r="G11" s="2">
        <f>'Control Panel'!$B$21*'Control Panel'!$B$4/(E11*50)</f>
        <v>12.718024559306798</v>
      </c>
      <c r="H11" s="2">
        <f>'Control Panel'!$C$21*'Control Panel'!$B$4/('Temperature and Heat Capacity'!F11*50)</f>
        <v>12.718024559306839</v>
      </c>
    </row>
    <row r="12" spans="1:8" x14ac:dyDescent="0.2">
      <c r="A12">
        <f>'Einstein Model'!H13</f>
        <v>4.870820367880817E-22</v>
      </c>
      <c r="B12">
        <f t="shared" si="0"/>
        <v>3.8175203707321333E-23</v>
      </c>
      <c r="C12" s="2">
        <f>'Control Panel'!$B$21/B12</f>
        <v>108.95008593836752</v>
      </c>
      <c r="D12" s="2">
        <f>'Control Panel'!$C$21/B12</f>
        <v>20.951233622328704</v>
      </c>
      <c r="E12" s="2">
        <f t="shared" si="1"/>
        <v>3.7662329798203871</v>
      </c>
      <c r="F12" s="2">
        <f t="shared" si="2"/>
        <v>0.72425116838341452</v>
      </c>
      <c r="G12" s="2">
        <f>'Control Panel'!$B$21*'Control Panel'!$B$4/(E12*50)</f>
        <v>13.296221617947122</v>
      </c>
      <c r="H12" s="2">
        <f>'Control Panel'!$C$21*'Control Panel'!$B$4/('Temperature and Heat Capacity'!F12*50)</f>
        <v>13.296221617947126</v>
      </c>
    </row>
    <row r="13" spans="1:8" x14ac:dyDescent="0.2">
      <c r="A13">
        <f>'Einstein Model'!H14</f>
        <v>5.2402848067369096E-22</v>
      </c>
      <c r="B13">
        <f t="shared" si="0"/>
        <v>3.6946443885609255E-23</v>
      </c>
      <c r="C13" s="2">
        <f>'Control Panel'!$B$21/B13</f>
        <v>112.57353312553478</v>
      </c>
      <c r="D13" s="2">
        <f>'Control Panel'!$C$21/B13</f>
        <v>21.648026909664488</v>
      </c>
      <c r="E13" s="2">
        <f t="shared" si="1"/>
        <v>3.6234471871672582</v>
      </c>
      <c r="F13" s="2">
        <f t="shared" si="2"/>
        <v>0.69679328733578316</v>
      </c>
      <c r="G13" s="2">
        <f>'Control Panel'!$B$21*'Control Panel'!$B$4/(E13*50)</f>
        <v>13.820173381266311</v>
      </c>
      <c r="H13" s="2">
        <f>'Control Panel'!$C$21*'Control Panel'!$B$4/('Temperature and Heat Capacity'!F13*50)</f>
        <v>13.820173381266285</v>
      </c>
    </row>
    <row r="14" spans="1:8" x14ac:dyDescent="0.2">
      <c r="A14">
        <f>'Einstein Model'!H15</f>
        <v>5.5986014914340213E-22</v>
      </c>
      <c r="B14">
        <f t="shared" si="0"/>
        <v>3.5831668469711176E-23</v>
      </c>
      <c r="C14" s="2">
        <f>'Control Panel'!$B$21/B14</f>
        <v>116.07585977033547</v>
      </c>
      <c r="D14" s="2">
        <f>'Control Panel'!$C$21/B14</f>
        <v>22.321528569850745</v>
      </c>
      <c r="E14" s="2">
        <f t="shared" si="1"/>
        <v>3.5023266448006893</v>
      </c>
      <c r="F14" s="2">
        <f t="shared" si="2"/>
        <v>0.67350166018625757</v>
      </c>
      <c r="G14" s="2">
        <f>'Control Panel'!$B$21*'Control Panel'!$B$4/(E14*50)</f>
        <v>14.298114780028749</v>
      </c>
      <c r="H14" s="2">
        <f>'Control Panel'!$C$21*'Control Panel'!$B$4/('Temperature and Heat Capacity'!F14*50)</f>
        <v>14.298114780028735</v>
      </c>
    </row>
    <row r="15" spans="1:8" x14ac:dyDescent="0.2">
      <c r="A15">
        <f>'Einstein Model'!H16</f>
        <v>5.9467267743663991E-22</v>
      </c>
      <c r="B15">
        <f t="shared" si="0"/>
        <v>3.4812528293237774E-23</v>
      </c>
      <c r="C15" s="2">
        <f>'Control Panel'!$B$21/B15</f>
        <v>119.47399193741569</v>
      </c>
      <c r="D15" s="2">
        <f>'Control Panel'!$C$21/B15</f>
        <v>22.974993505640906</v>
      </c>
      <c r="E15" s="2">
        <f t="shared" si="1"/>
        <v>3.3981321670802203</v>
      </c>
      <c r="F15" s="2">
        <f t="shared" si="2"/>
        <v>0.65346493579016141</v>
      </c>
      <c r="G15" s="2">
        <f>'Control Panel'!$B$21*'Control Panel'!$B$4/(E15*50)</f>
        <v>14.73652756936192</v>
      </c>
      <c r="H15" s="2">
        <f>'Control Panel'!$C$21*'Control Panel'!$B$4/('Temperature and Heat Capacity'!F15*50)</f>
        <v>14.736527569361904</v>
      </c>
    </row>
    <row r="16" spans="1:8" x14ac:dyDescent="0.2">
      <c r="A16">
        <f>'Einstein Model'!H17</f>
        <v>6.2854743905908267E-22</v>
      </c>
      <c r="B16">
        <f t="shared" si="0"/>
        <v>3.387476162244276E-23</v>
      </c>
      <c r="C16" s="2">
        <f>'Control Panel'!$B$21/B16</f>
        <v>122.78143152664404</v>
      </c>
      <c r="D16" s="2">
        <f>'Control Panel'!$C$21/B16</f>
        <v>23.611018148750063</v>
      </c>
      <c r="E16" s="2">
        <f t="shared" si="1"/>
        <v>3.3074395892283519</v>
      </c>
      <c r="F16" s="2">
        <f t="shared" si="2"/>
        <v>0.63602464310915607</v>
      </c>
      <c r="G16" s="2">
        <f>'Control Panel'!$B$21*'Control Panel'!$B$4/(E16*50)</f>
        <v>15.140614669910407</v>
      </c>
      <c r="H16" s="2">
        <f>'Control Panel'!$C$21*'Control Panel'!$B$4/('Temperature and Heat Capacity'!F16*50)</f>
        <v>15.140614669910409</v>
      </c>
    </row>
    <row r="17" spans="1:8" x14ac:dyDescent="0.2">
      <c r="A17">
        <f>'Einstein Model'!H18</f>
        <v>6.6155450298784615E-22</v>
      </c>
      <c r="B17">
        <f t="shared" si="0"/>
        <v>3.3007063928763482E-23</v>
      </c>
      <c r="C17" s="2">
        <f>'Control Panel'!$B$21/B17</f>
        <v>126.00913954672848</v>
      </c>
      <c r="D17" s="2">
        <f>'Control Panel'!$C$21/B17</f>
        <v>24.23171031444241</v>
      </c>
      <c r="E17" s="2">
        <f t="shared" si="1"/>
        <v>3.2277080200844352</v>
      </c>
      <c r="F17" s="2">
        <f t="shared" si="2"/>
        <v>0.62069216569234698</v>
      </c>
      <c r="G17" s="2">
        <f>'Control Panel'!$B$21*'Control Panel'!$B$4/(E17*50)</f>
        <v>15.514621537298549</v>
      </c>
      <c r="H17" s="2">
        <f>'Control Panel'!$C$21*'Control Panel'!$B$4/('Temperature and Heat Capacity'!F17*50)</f>
        <v>15.514621537298636</v>
      </c>
    </row>
    <row r="18" spans="1:8" x14ac:dyDescent="0.2">
      <c r="A18">
        <f>'Einstein Model'!H19</f>
        <v>6.9375482616076509E-22</v>
      </c>
      <c r="B18">
        <f t="shared" si="0"/>
        <v>3.2200323172918939E-23</v>
      </c>
      <c r="C18" s="2">
        <f>'Control Panel'!$B$21/B18</f>
        <v>129.16614849770519</v>
      </c>
      <c r="D18" s="2">
        <f>'Control Panel'!$C$21/B18</f>
        <v>24.838806963426361</v>
      </c>
      <c r="E18" s="2">
        <f t="shared" si="1"/>
        <v>3.1570089509767172</v>
      </c>
      <c r="F18" s="2">
        <f t="shared" si="2"/>
        <v>0.60709664898395133</v>
      </c>
      <c r="G18" s="2">
        <f>'Control Panel'!$B$21*'Control Panel'!$B$4/(E18*50)</f>
        <v>15.862060938731418</v>
      </c>
      <c r="H18" s="2">
        <f>'Control Panel'!$C$21*'Control Panel'!$B$4/('Temperature and Heat Capacity'!F18*50)</f>
        <v>15.86206093873133</v>
      </c>
    </row>
    <row r="19" spans="1:8" x14ac:dyDescent="0.2">
      <c r="A19">
        <f>'Einstein Model'!H20</f>
        <v>7.2520191349210967E-22</v>
      </c>
      <c r="B19">
        <f t="shared" si="0"/>
        <v>3.144708733134458E-23</v>
      </c>
      <c r="C19" s="2">
        <f>'Control Panel'!$B$21/B19</f>
        <v>132.25999854306733</v>
      </c>
      <c r="D19" s="2">
        <f>'Control Panel'!$C$21/B19</f>
        <v>25.433758078283695</v>
      </c>
      <c r="E19" s="2">
        <f t="shared" si="1"/>
        <v>3.0938500453621316</v>
      </c>
      <c r="F19" s="2">
        <f t="shared" si="2"/>
        <v>0.59495111485733432</v>
      </c>
      <c r="G19" s="2">
        <f>'Control Panel'!$B$21*'Control Panel'!$B$4/(E19*50)</f>
        <v>16.185874438090881</v>
      </c>
      <c r="H19" s="2">
        <f>'Control Panel'!$C$21*'Control Panel'!$B$4/('Temperature and Heat Capacity'!F19*50)</f>
        <v>16.185874438090917</v>
      </c>
    </row>
    <row r="20" spans="1:8" x14ac:dyDescent="0.2">
      <c r="A20">
        <f>'Einstein Model'!H21</f>
        <v>7.5594309784449376E-22</v>
      </c>
      <c r="B20">
        <f t="shared" si="0"/>
        <v>3.0741184352384093E-23</v>
      </c>
      <c r="C20" s="2">
        <f>'Control Panel'!$B$21/B20</f>
        <v>135.29705547290615</v>
      </c>
      <c r="D20" s="2">
        <f>'Control Panel'!$C$21/B20</f>
        <v>26.017787808167167</v>
      </c>
      <c r="E20" s="2">
        <f t="shared" si="1"/>
        <v>3.0370569298388261</v>
      </c>
      <c r="F20" s="2">
        <f t="shared" si="2"/>
        <v>0.58402972988347202</v>
      </c>
      <c r="G20" s="2">
        <f>'Control Panel'!$B$21*'Control Panel'!$B$4/(E20*50)</f>
        <v>16.488551094486976</v>
      </c>
      <c r="H20" s="2">
        <f>'Control Panel'!$C$21*'Control Panel'!$B$4/('Temperature and Heat Capacity'!F20*50)</f>
        <v>16.488551094486915</v>
      </c>
    </row>
    <row r="21" spans="1:8" x14ac:dyDescent="0.2">
      <c r="A21">
        <f>'Einstein Model'!H22</f>
        <v>7.8602054284776179E-22</v>
      </c>
      <c r="B21">
        <f t="shared" si="0"/>
        <v>3.0077445003268033E-23</v>
      </c>
      <c r="C21" s="2">
        <f>'Control Panel'!$B$21/B21</f>
        <v>138.28274722721403</v>
      </c>
      <c r="D21" s="2">
        <f>'Control Panel'!$C$21/B21</f>
        <v>26.591939952518398</v>
      </c>
      <c r="E21" s="2">
        <f t="shared" si="1"/>
        <v>2.9856917543078794</v>
      </c>
      <c r="F21" s="2">
        <f t="shared" si="2"/>
        <v>0.57415214435123119</v>
      </c>
      <c r="G21" s="2">
        <f>'Control Panel'!$B$21*'Control Panel'!$B$4/(E21*50)</f>
        <v>16.772216452773648</v>
      </c>
      <c r="H21" s="2">
        <f>'Control Panel'!$C$21*'Control Panel'!$B$4/('Temperature and Heat Capacity'!F21*50)</f>
        <v>16.772216452773701</v>
      </c>
    </row>
    <row r="22" spans="1:8" x14ac:dyDescent="0.2">
      <c r="A22">
        <f>'Einstein Model'!H23</f>
        <v>8.1547203973865516E-22</v>
      </c>
      <c r="B22">
        <f t="shared" si="0"/>
        <v>2.945149689089337E-23</v>
      </c>
      <c r="C22" s="2">
        <f>'Control Panel'!$B$21/B22</f>
        <v>141.2217429910464</v>
      </c>
      <c r="D22" s="2">
        <f>'Control Panel'!$C$21/B22</f>
        <v>27.157112401284699</v>
      </c>
      <c r="E22" s="2">
        <f t="shared" si="1"/>
        <v>2.9389957638323665</v>
      </c>
      <c r="F22" s="2">
        <f t="shared" si="2"/>
        <v>0.56517244876630102</v>
      </c>
      <c r="G22" s="2">
        <f>'Control Panel'!$B$21*'Control Panel'!$B$4/(E22*50)</f>
        <v>17.03870042303657</v>
      </c>
      <c r="H22" s="2">
        <f>'Control Panel'!$C$21*'Control Panel'!$B$4/('Temperature and Heat Capacity'!F22*50)</f>
        <v>17.03870042303663</v>
      </c>
    </row>
    <row r="23" spans="1:8" x14ac:dyDescent="0.2">
      <c r="A23">
        <f>'Einstein Model'!H24</f>
        <v>8.4433164852936558E-22</v>
      </c>
      <c r="B23">
        <f t="shared" si="0"/>
        <v>2.8859608790710419E-23</v>
      </c>
      <c r="C23" s="2">
        <f>'Control Panel'!$B$21/B23</f>
        <v>144.11809095507013</v>
      </c>
      <c r="D23" s="2">
        <f>'Control Panel'!$C$21/B23</f>
        <v>27.714083626439535</v>
      </c>
      <c r="E23" s="2">
        <f t="shared" si="1"/>
        <v>2.8963479640237324</v>
      </c>
      <c r="F23" s="2">
        <f t="shared" si="2"/>
        <v>0.55697122515483599</v>
      </c>
      <c r="G23" s="2">
        <f>'Control Panel'!$B$21*'Control Panel'!$B$4/(E23*50)</f>
        <v>17.289589851263781</v>
      </c>
      <c r="H23" s="2">
        <f>'Control Panel'!$C$21*'Control Panel'!$B$4/('Temperature and Heat Capacity'!F23*50)</f>
        <v>17.289589851263806</v>
      </c>
    </row>
    <row r="24" spans="1:8" x14ac:dyDescent="0.2">
      <c r="A24">
        <f>'Einstein Model'!H25</f>
        <v>8.7263021975275746E-22</v>
      </c>
      <c r="B24">
        <f t="shared" si="0"/>
        <v>2.8298571223391874E-23</v>
      </c>
      <c r="C24" s="2">
        <f>'Control Panel'!$B$21/B24</f>
        <v>146.97532577861446</v>
      </c>
      <c r="D24" s="2">
        <f>'Control Panel'!$C$21/B24</f>
        <v>28.263533347257514</v>
      </c>
      <c r="E24" s="2">
        <f t="shared" si="1"/>
        <v>2.8572348235443314</v>
      </c>
      <c r="F24" s="2">
        <f t="shared" si="2"/>
        <v>0.54944972081797872</v>
      </c>
      <c r="G24" s="2">
        <f>'Control Panel'!$B$21*'Control Panel'!$B$4/(E24*50)</f>
        <v>17.526269787792355</v>
      </c>
      <c r="H24" s="2">
        <f>'Control Panel'!$C$21*'Control Panel'!$B$4/('Temperature and Heat Capacity'!F24*50)</f>
        <v>17.526269787792238</v>
      </c>
    </row>
    <row r="25" spans="1:8" x14ac:dyDescent="0.2">
      <c r="A25">
        <f>'Einstein Model'!H26</f>
        <v>9.00395823352961E-22</v>
      </c>
      <c r="B25">
        <f t="shared" si="0"/>
        <v>2.7765603600203543E-23</v>
      </c>
      <c r="C25" s="2">
        <f>'Control Panel'!$B$21/B25</f>
        <v>149.79655348089949</v>
      </c>
      <c r="D25" s="2">
        <f>'Control Panel'!$C$21/B25</f>
        <v>28.80605885500054</v>
      </c>
      <c r="E25" s="2">
        <f t="shared" si="1"/>
        <v>2.8212277022850287</v>
      </c>
      <c r="F25" s="2">
        <f t="shared" si="2"/>
        <v>0.54252550774302577</v>
      </c>
      <c r="G25" s="2">
        <f>'Control Panel'!$B$21*'Control Panel'!$B$4/(E25*50)</f>
        <v>17.749956277529133</v>
      </c>
      <c r="H25" s="2">
        <f>'Control Panel'!$C$21*'Control Panel'!$B$4/('Temperature and Heat Capacity'!F25*50)</f>
        <v>17.749956277529169</v>
      </c>
    </row>
    <row r="26" spans="1:8" x14ac:dyDescent="0.2">
      <c r="A26">
        <f>'Einstein Model'!H27</f>
        <v>9.2765410449822874E-22</v>
      </c>
      <c r="B26">
        <f t="shared" si="0"/>
        <v>2.7258281145267741E-23</v>
      </c>
      <c r="C26" s="2">
        <f>'Control Panel'!$B$21/B26</f>
        <v>152.58451926817165</v>
      </c>
      <c r="D26" s="2">
        <f>'Control Panel'!$C$21/B26</f>
        <v>29.342188056158228</v>
      </c>
      <c r="E26" s="2">
        <f t="shared" si="1"/>
        <v>2.7879657872721566</v>
      </c>
      <c r="F26" s="2">
        <f t="shared" si="2"/>
        <v>0.53612920115768858</v>
      </c>
      <c r="G26" s="2">
        <f>'Control Panel'!$B$21*'Control Panel'!$B$4/(E26*50)</f>
        <v>17.961722698724362</v>
      </c>
      <c r="H26" s="2">
        <f>'Control Panel'!$C$21*'Control Panel'!$B$4/('Temperature and Heat Capacity'!F26*50)</f>
        <v>17.961722698724373</v>
      </c>
    </row>
    <row r="27" spans="1:8" x14ac:dyDescent="0.2">
      <c r="A27">
        <f>'Einstein Model'!H28</f>
        <v>9.5442858124420793E-22</v>
      </c>
      <c r="B27">
        <f t="shared" si="0"/>
        <v>2.6774476745979186E-23</v>
      </c>
      <c r="C27" s="2">
        <f>'Control Panel'!$B$21/B27</f>
        <v>155.3416622885803</v>
      </c>
      <c r="D27" s="2">
        <f>'Control Panel'!$C$21/B27</f>
        <v>29.872390001877047</v>
      </c>
      <c r="E27" s="2">
        <f t="shared" si="1"/>
        <v>2.7571430204086482</v>
      </c>
      <c r="F27" s="2">
        <f t="shared" si="2"/>
        <v>0.53020194571881873</v>
      </c>
      <c r="G27" s="2">
        <f>'Control Panel'!$B$21*'Control Panel'!$B$4/(E27*50)</f>
        <v>18.162521129241657</v>
      </c>
      <c r="H27" s="2">
        <f>'Control Panel'!$C$21*'Control Panel'!$B$4/('Temperature and Heat Capacity'!F27*50)</f>
        <v>18.162521129241536</v>
      </c>
    </row>
    <row r="28" spans="1:8" x14ac:dyDescent="0.2">
      <c r="A28">
        <f>'Einstein Model'!H29</f>
        <v>9.80740895459656E-22</v>
      </c>
      <c r="B28">
        <f t="shared" si="0"/>
        <v>2.6312314215448078E-23</v>
      </c>
      <c r="C28" s="2">
        <f>'Control Panel'!$B$21/B28</f>
        <v>158.07016025163858</v>
      </c>
      <c r="D28" s="2">
        <f>'Control Panel'!$C$21/B28</f>
        <v>30.397083468336724</v>
      </c>
      <c r="E28" s="2">
        <f t="shared" si="1"/>
        <v>2.7284979630582882</v>
      </c>
      <c r="F28" s="2">
        <f t="shared" si="2"/>
        <v>0.52469346645967718</v>
      </c>
      <c r="G28" s="2">
        <f>'Control Panel'!$B$21*'Control Panel'!$B$4/(E28*50)</f>
        <v>18.353199834675287</v>
      </c>
      <c r="H28" s="2">
        <f>'Control Panel'!$C$21*'Control Panel'!$B$4/('Temperature and Heat Capacity'!F28*50)</f>
        <v>18.353199834675419</v>
      </c>
    </row>
    <row r="29" spans="1:8" x14ac:dyDescent="0.2">
      <c r="A29">
        <f>'Einstein Model'!H30</f>
        <v>1.0066110258403228E-21</v>
      </c>
      <c r="B29">
        <f t="shared" si="0"/>
        <v>2.5870130380666843E-23</v>
      </c>
      <c r="C29" s="2">
        <f>'Control Panel'!$B$21/B29</f>
        <v>160.77196610248146</v>
      </c>
      <c r="D29" s="2">
        <f>'Control Panel'!$C$21/B29</f>
        <v>30.916644009254568</v>
      </c>
      <c r="E29" s="2">
        <f t="shared" si="1"/>
        <v>2.7018058508428737</v>
      </c>
      <c r="F29" s="2">
        <f t="shared" si="2"/>
        <v>0.51956054091784409</v>
      </c>
      <c r="G29" s="2">
        <f>'Control Panel'!$B$21*'Control Panel'!$B$4/(E29*50)</f>
        <v>18.534517700037913</v>
      </c>
      <c r="H29" s="2">
        <f>'Control Panel'!$C$21*'Control Panel'!$B$4/('Temperature and Heat Capacity'!F29*50)</f>
        <v>18.534517700037849</v>
      </c>
    </row>
    <row r="30" spans="1:8" x14ac:dyDescent="0.2">
      <c r="A30">
        <f>'Einstein Model'!H31</f>
        <v>1.0320574699094238E-21</v>
      </c>
      <c r="B30">
        <f t="shared" si="0"/>
        <v>2.5446444069100939E-23</v>
      </c>
      <c r="C30" s="2">
        <f>'Control Panel'!$B$21/B30</f>
        <v>163.44883840480333</v>
      </c>
      <c r="D30" s="2">
        <f>'Control Panel'!$C$21/B30</f>
        <v>31.431409798561173</v>
      </c>
      <c r="E30" s="2">
        <f t="shared" si="1"/>
        <v>2.6768723023218683</v>
      </c>
      <c r="F30" s="2">
        <f t="shared" si="2"/>
        <v>0.51476578930660466</v>
      </c>
      <c r="G30" s="2">
        <f>'Control Panel'!$B$21*'Control Panel'!$B$4/(E30*50)</f>
        <v>18.707156228960823</v>
      </c>
      <c r="H30" s="2">
        <f>'Control Panel'!$C$21*'Control Panel'!$B$4/('Temperature and Heat Capacity'!F30*50)</f>
        <v>18.707156228960894</v>
      </c>
    </row>
    <row r="31" spans="1:8" x14ac:dyDescent="0.2">
      <c r="A31">
        <f>'Einstein Model'!H32</f>
        <v>1.0570974004496412E-21</v>
      </c>
      <c r="B31">
        <f t="shared" si="0"/>
        <v>2.5039930540217452E-23</v>
      </c>
      <c r="C31" s="2">
        <f>'Control Panel'!$B$21/B31</f>
        <v>166.10236669575147</v>
      </c>
      <c r="D31" s="2">
        <f>'Control Panel'!$C$21/B31</f>
        <v>31.941686506177199</v>
      </c>
      <c r="E31" s="2">
        <f t="shared" si="1"/>
        <v>2.6535282909481452</v>
      </c>
      <c r="F31" s="2">
        <f t="shared" si="2"/>
        <v>0.5102767076160255</v>
      </c>
      <c r="G31" s="2">
        <f>'Control Panel'!$B$21*'Control Panel'!$B$4/(E31*50)</f>
        <v>18.871729589368762</v>
      </c>
      <c r="H31" s="2">
        <f>'Control Panel'!$C$21*'Control Panel'!$B$4/('Temperature and Heat Capacity'!F31*50)</f>
        <v>18.871729589368762</v>
      </c>
    </row>
    <row r="32" spans="1:8" x14ac:dyDescent="0.2">
      <c r="A32">
        <f>'Einstein Model'!H33</f>
        <v>1.0817468007033058E-21</v>
      </c>
      <c r="B32">
        <f t="shared" si="0"/>
        <v>2.4649400253664568E-23</v>
      </c>
      <c r="C32" s="2">
        <f>'Control Panel'!$B$21/B32</f>
        <v>168.73399278787761</v>
      </c>
      <c r="D32" s="2">
        <f>'Control Panel'!$C$21/B32</f>
        <v>32.447751394404463</v>
      </c>
      <c r="E32" s="2">
        <f t="shared" si="1"/>
        <v>2.6316260921261403</v>
      </c>
      <c r="F32" s="2">
        <f t="shared" si="2"/>
        <v>0.50606488822726448</v>
      </c>
      <c r="G32" s="2">
        <f>'Control Panel'!$B$21*'Control Panel'!$B$4/(E32*50)</f>
        <v>19.028793077536083</v>
      </c>
      <c r="H32" s="2">
        <f>'Control Panel'!$C$21*'Control Panel'!$B$4/('Temperature and Heat Capacity'!F32*50)</f>
        <v>19.02879307753604</v>
      </c>
    </row>
    <row r="33" spans="1:8" x14ac:dyDescent="0.2">
      <c r="A33">
        <f>'Einstein Model'!H34</f>
        <v>1.1060205818236958E-21</v>
      </c>
      <c r="B33">
        <f t="shared" si="0"/>
        <v>2.4273781120390015E-23</v>
      </c>
      <c r="C33" s="2">
        <f>'Control Panel'!$B$21/B33</f>
        <v>171.3450287781337</v>
      </c>
      <c r="D33" s="2">
        <f>'Control Panel'!$C$21/B33</f>
        <v>32.949856781077671</v>
      </c>
      <c r="E33" s="2">
        <f t="shared" si="1"/>
        <v>2.6110359902560845</v>
      </c>
      <c r="F33" s="2">
        <f t="shared" si="2"/>
        <v>0.50210538667320748</v>
      </c>
      <c r="G33" s="2">
        <f>'Control Panel'!$B$21*'Control Panel'!$B$4/(E33*50)</f>
        <v>19.178850292140872</v>
      </c>
      <c r="H33" s="2">
        <f>'Control Panel'!$C$21*'Control Panel'!$B$4/('Temperature and Heat Capacity'!F33*50)</f>
        <v>19.178850292141011</v>
      </c>
    </row>
    <row r="34" spans="1:8" x14ac:dyDescent="0.2">
      <c r="A34">
        <f>'Einstein Model'!H35</f>
        <v>1.129932685396528E-21</v>
      </c>
      <c r="B34">
        <f t="shared" si="0"/>
        <v>2.3912103572832146E-23</v>
      </c>
      <c r="C34" s="2">
        <f>'Control Panel'!$B$21/B34</f>
        <v>173.93667236172527</v>
      </c>
      <c r="D34" s="2">
        <f>'Control Panel'!$C$21/B34</f>
        <v>33.448232984437006</v>
      </c>
      <c r="E34" s="2">
        <f t="shared" si="1"/>
        <v>2.5916435835915763</v>
      </c>
      <c r="F34" s="2">
        <f t="shared" si="2"/>
        <v>0.49837620335933508</v>
      </c>
      <c r="G34" s="2">
        <f>'Control Panel'!$B$21*'Control Panel'!$B$4/(E34*50)</f>
        <v>19.322359247838975</v>
      </c>
      <c r="H34" s="2">
        <f>'Control Panel'!$C$21*'Control Panel'!$B$4/('Temperature and Heat Capacity'!F34*50)</f>
        <v>19.322359247838762</v>
      </c>
    </row>
    <row r="35" spans="1:8" x14ac:dyDescent="0.2">
      <c r="A35">
        <f>'Einstein Model'!H36</f>
        <v>1.1534961733299503E-21</v>
      </c>
      <c r="B35">
        <f t="shared" si="0"/>
        <v>2.356348793342232E-23</v>
      </c>
      <c r="C35" s="2">
        <f>'Control Panel'!$B$21/B35</f>
        <v>176.51001992485038</v>
      </c>
      <c r="D35" s="2">
        <f>'Control Panel'!$C$21/B35</f>
        <v>33.943090840877645</v>
      </c>
      <c r="E35" s="2">
        <f t="shared" si="1"/>
        <v>2.573347563125111</v>
      </c>
      <c r="F35" s="2">
        <f t="shared" si="2"/>
        <v>0.49485785644063895</v>
      </c>
      <c r="G35" s="2">
        <f>'Control Panel'!$B$21*'Control Panel'!$B$4/(E35*50)</f>
        <v>19.45973761262913</v>
      </c>
      <c r="H35" s="2">
        <f>'Control Panel'!$C$21*'Control Panel'!$B$4/('Temperature and Heat Capacity'!F35*50)</f>
        <v>19.459737612629315</v>
      </c>
    </row>
    <row r="36" spans="1:8" x14ac:dyDescent="0.2">
      <c r="A36">
        <f>'Einstein Model'!H37</f>
        <v>1.1767233069994589E-21</v>
      </c>
      <c r="B36">
        <f t="shared" si="0"/>
        <v>2.3227133669508596E-23</v>
      </c>
      <c r="C36" s="2">
        <f>'Control Panel'!$B$21/B36</f>
        <v>179.06607779535543</v>
      </c>
      <c r="D36" s="2">
        <f>'Control Panel'!$C$21/B36</f>
        <v>34.434623868464584</v>
      </c>
      <c r="E36" s="2">
        <f t="shared" si="1"/>
        <v>2.5560578705050432</v>
      </c>
      <c r="F36" s="2">
        <f t="shared" si="2"/>
        <v>0.4915330275869394</v>
      </c>
      <c r="G36" s="2">
        <f>'Control Panel'!$B$21*'Control Panel'!$B$4/(E36*50)</f>
        <v>19.591367215257435</v>
      </c>
      <c r="H36" s="2">
        <f>'Control Panel'!$C$21*'Control Panel'!$B$4/('Temperature and Heat Capacity'!F36*50)</f>
        <v>19.591367215257492</v>
      </c>
    </row>
    <row r="37" spans="1:8" x14ac:dyDescent="0.2">
      <c r="A37">
        <f>'Einstein Model'!H38</f>
        <v>1.1996256172059089E-21</v>
      </c>
      <c r="B37">
        <f t="shared" si="0"/>
        <v>2.2902310206450033E-23</v>
      </c>
      <c r="C37" s="2">
        <f>'Control Panel'!$B$21/B37</f>
        <v>181.60577195640212</v>
      </c>
      <c r="D37" s="2">
        <f>'Control Panel'!$C$21/B37</f>
        <v>34.923010134882531</v>
      </c>
      <c r="E37" s="2">
        <f t="shared" si="1"/>
        <v>2.5396941610466968</v>
      </c>
      <c r="F37" s="2">
        <f t="shared" si="2"/>
        <v>0.48838626641794747</v>
      </c>
      <c r="G37" s="2">
        <f>'Control Panel'!$B$21*'Control Panel'!$B$4/(E37*50)</f>
        <v>19.717597942531352</v>
      </c>
      <c r="H37" s="2">
        <f>'Control Panel'!$C$21*'Control Panel'!$B$4/('Temperature and Heat Capacity'!F37*50)</f>
        <v>19.71759794253121</v>
      </c>
    </row>
    <row r="38" spans="1:8" x14ac:dyDescent="0.2">
      <c r="A38">
        <f>'Einstein Model'!H39</f>
        <v>1.2222139662412955E-21</v>
      </c>
      <c r="B38">
        <f t="shared" si="0"/>
        <v>2.2588349035386549E-23</v>
      </c>
      <c r="C38" s="2">
        <f>'Control Panel'!$B$21/B38</f>
        <v>184.12995647055132</v>
      </c>
      <c r="D38" s="2">
        <f>'Control Panel'!$C$21/B38</f>
        <v>35.408413877397436</v>
      </c>
      <c r="E38" s="2">
        <f t="shared" si="1"/>
        <v>2.5241845141491979</v>
      </c>
      <c r="F38" s="2">
        <f t="shared" si="2"/>
        <v>0.48540374251490448</v>
      </c>
      <c r="G38" s="2">
        <f>'Control Panel'!$B$21*'Control Panel'!$B$4/(E38*50)</f>
        <v>19.838751122911507</v>
      </c>
      <c r="H38" s="2">
        <f>'Control Panel'!$C$21*'Control Panel'!$B$4/('Temperature and Heat Capacity'!F38*50)</f>
        <v>19.838751122911528</v>
      </c>
    </row>
    <row r="39" spans="1:8" x14ac:dyDescent="0.2">
      <c r="A39">
        <f>'Einstein Model'!H40</f>
        <v>1.2444986031440474E-21</v>
      </c>
      <c r="B39">
        <f t="shared" si="0"/>
        <v>2.2284636902751913E-23</v>
      </c>
      <c r="C39" s="2">
        <f>'Control Panel'!$B$21/B39</f>
        <v>186.63942081612871</v>
      </c>
      <c r="D39" s="2">
        <f>'Control Panel'!$C$21/B39</f>
        <v>35.890986913648533</v>
      </c>
      <c r="E39" s="2">
        <f t="shared" si="1"/>
        <v>2.5094643455773848</v>
      </c>
      <c r="F39" s="2">
        <f t="shared" si="2"/>
        <v>0.48257303625109671</v>
      </c>
      <c r="G39" s="2">
        <f>'Control Panel'!$B$21*'Control Panel'!$B$4/(E39*50)</f>
        <v>19.955122475745497</v>
      </c>
      <c r="H39" s="2">
        <f>'Control Panel'!$C$21*'Control Panel'!$B$4/('Temperature and Heat Capacity'!F39*50)</f>
        <v>19.955122475745526</v>
      </c>
    </row>
    <row r="40" spans="1:8" x14ac:dyDescent="0.2">
      <c r="A40">
        <f>'Einstein Model'!H41</f>
        <v>1.2664892130524166E-21</v>
      </c>
      <c r="B40">
        <f t="shared" si="0"/>
        <v>2.1990609908369197E-23</v>
      </c>
      <c r="C40" s="2">
        <f>'Control Panel'!$B$21/B40</f>
        <v>189.13489630155451</v>
      </c>
      <c r="D40" s="2">
        <f>'Control Panel'!$C$21/B40</f>
        <v>36.37086987513171</v>
      </c>
      <c r="E40" s="2">
        <f t="shared" si="1"/>
        <v>2.4954754854257999</v>
      </c>
      <c r="F40" s="2">
        <f t="shared" si="2"/>
        <v>0.47988296148317744</v>
      </c>
      <c r="G40" s="2">
        <f>'Control Panel'!$B$21*'Control Panel'!$B$4/(E40*50)</f>
        <v>20.066984691684404</v>
      </c>
      <c r="H40" s="2">
        <f>'Control Panel'!$C$21*'Control Panel'!$B$4/('Temperature and Heat Capacity'!F40*50)</f>
        <v>20.06698469168424</v>
      </c>
    </row>
    <row r="41" spans="1:8" x14ac:dyDescent="0.2">
      <c r="A41">
        <f>'Einstein Model'!H42</f>
        <v>1.2881949614228809E-21</v>
      </c>
      <c r="B41">
        <f t="shared" si="0"/>
        <v>2.1705748370464326E-23</v>
      </c>
      <c r="C41" s="2">
        <f>'Control Panel'!$B$21/B41</f>
        <v>191.61706169444423</v>
      </c>
      <c r="D41" s="2">
        <f>'Control Panel'!$C$21/B41</f>
        <v>36.848193289682392</v>
      </c>
      <c r="E41" s="2">
        <f t="shared" si="1"/>
        <v>2.4821653928897263</v>
      </c>
      <c r="F41" s="2">
        <f t="shared" si="2"/>
        <v>0.47732341455068195</v>
      </c>
      <c r="G41" s="2">
        <f>'Control Panel'!$B$21*'Control Panel'!$B$4/(E41*50)</f>
        <v>20.174589698156332</v>
      </c>
      <c r="H41" s="2">
        <f>'Control Panel'!$C$21*'Control Panel'!$B$4/('Temperature and Heat Capacity'!F41*50)</f>
        <v>20.174589698156392</v>
      </c>
    </row>
    <row r="42" spans="1:8" x14ac:dyDescent="0.2">
      <c r="A42">
        <f>'Einstein Model'!H43</f>
        <v>1.3096245337639315E-21</v>
      </c>
      <c r="B42">
        <f t="shared" si="0"/>
        <v>2.1429572341050557E-23</v>
      </c>
      <c r="C42" s="2">
        <f>'Control Panel'!$B$21/B42</f>
        <v>194.0865481790313</v>
      </c>
      <c r="D42" s="2">
        <f>'Control Panel'!$C$21/B42</f>
        <v>37.323078534793943</v>
      </c>
      <c r="E42" s="2">
        <f t="shared" si="1"/>
        <v>2.4694864845870654</v>
      </c>
      <c r="F42" s="2">
        <f t="shared" si="2"/>
        <v>0.47488524511155106</v>
      </c>
      <c r="G42" s="2">
        <f>'Control Panel'!$B$21*'Control Panel'!$B$4/(E42*50)</f>
        <v>20.27817065493549</v>
      </c>
      <c r="H42" s="2">
        <f>'Control Panel'!$C$21*'Control Panel'!$B$4/('Temperature and Heat Capacity'!F42*50)</f>
        <v>20.278170654935739</v>
      </c>
    </row>
    <row r="43" spans="1:8" x14ac:dyDescent="0.2">
      <c r="A43">
        <f>'Einstein Model'!H44</f>
        <v>1.3307861714392269E-21</v>
      </c>
      <c r="B43">
        <f t="shared" si="0"/>
        <v>2.1161637675295422E-23</v>
      </c>
      <c r="C43" s="2">
        <f>'Control Panel'!$B$21/B43</f>
        <v>196.543943736589</v>
      </c>
      <c r="D43" s="2">
        <f>'Control Panel'!$C$21/B43</f>
        <v>37.795638679978133</v>
      </c>
      <c r="E43" s="2">
        <f t="shared" si="1"/>
        <v>2.4573955575577031</v>
      </c>
      <c r="F43" s="2">
        <f t="shared" si="2"/>
        <v>0.47256014518418965</v>
      </c>
      <c r="G43" s="2">
        <f>'Control Panel'!$B$21*'Control Panel'!$B$4/(E43*50)</f>
        <v>20.377943717893842</v>
      </c>
      <c r="H43" s="2">
        <f>'Control Panel'!$C$21*'Control Panel'!$B$4/('Temperature and Heat Capacity'!F43*50)</f>
        <v>20.377943717893547</v>
      </c>
    </row>
    <row r="44" spans="1:8" x14ac:dyDescent="0.2">
      <c r="A44">
        <f>'Einstein Model'!H45</f>
        <v>1.3516877040139599E-21</v>
      </c>
      <c r="B44">
        <f t="shared" si="0"/>
        <v>2.0901532574733017E-23</v>
      </c>
      <c r="C44" s="2">
        <f>'Control Panel'!$B$21/B44</f>
        <v>198.98979702833932</v>
      </c>
      <c r="D44" s="2">
        <f>'Control Panel'!$C$21/B44</f>
        <v>38.265979233453145</v>
      </c>
      <c r="E44" s="2">
        <f t="shared" si="1"/>
        <v>2.4458532917503248</v>
      </c>
      <c r="F44" s="2">
        <f t="shared" si="2"/>
        <v>0.4703405534750118</v>
      </c>
      <c r="G44" s="2">
        <f>'Control Panel'!$B$21*'Control Panel'!$B$4/(E44*50)</f>
        <v>20.474109601511255</v>
      </c>
      <c r="H44" s="2">
        <f>'Control Panel'!$C$21*'Control Panel'!$B$4/('Temperature and Heat Capacity'!F44*50)</f>
        <v>20.474109601511604</v>
      </c>
    </row>
    <row r="45" spans="1:8" x14ac:dyDescent="0.2">
      <c r="A45">
        <f>'Einstein Model'!H46</f>
        <v>1.372336578551372E-21</v>
      </c>
      <c r="B45">
        <f t="shared" si="0"/>
        <v>2.0648874537412124E-23</v>
      </c>
      <c r="C45" s="2">
        <f>'Control Panel'!$B$21/B45</f>
        <v>201.42462084757318</v>
      </c>
      <c r="D45" s="2">
        <f>'Control Panel'!$C$21/B45</f>
        <v>38.734198805990587</v>
      </c>
      <c r="E45" s="2">
        <f t="shared" si="1"/>
        <v>2.4348238192338556</v>
      </c>
      <c r="F45" s="2">
        <f t="shared" si="2"/>
        <v>0.46821957253744273</v>
      </c>
      <c r="G45" s="2">
        <f>'Control Panel'!$B$21*'Control Panel'!$B$4/(E45*50)</f>
        <v>20.566854968697658</v>
      </c>
      <c r="H45" s="2">
        <f>'Control Panel'!$C$21*'Control Panel'!$B$4/('Temperature and Heat Capacity'!F45*50)</f>
        <v>20.566854968697278</v>
      </c>
    </row>
    <row r="46" spans="1:8" x14ac:dyDescent="0.2">
      <c r="A46">
        <f>'Einstein Model'!H47</f>
        <v>1.3927398862101874E-21</v>
      </c>
      <c r="B46">
        <f t="shared" si="0"/>
        <v>2.0403307658815424E-23</v>
      </c>
      <c r="C46" s="2">
        <f>'Control Panel'!$B$21/B46</f>
        <v>203.84889519765346</v>
      </c>
      <c r="D46" s="2">
        <f>'Control Panel'!$C$21/B46</f>
        <v>39.200389702819095</v>
      </c>
      <c r="E46" s="2">
        <f t="shared" si="1"/>
        <v>2.4242743500802817</v>
      </c>
      <c r="F46" s="2">
        <f t="shared" si="2"/>
        <v>0.46619089682850756</v>
      </c>
      <c r="G46" s="2">
        <f>'Control Panel'!$B$21*'Control Panel'!$B$4/(E46*50)</f>
        <v>20.656353668410059</v>
      </c>
      <c r="H46" s="2">
        <f>'Control Panel'!$C$21*'Control Panel'!$B$4/('Temperature and Heat Capacity'!F46*50)</f>
        <v>20.656353668410279</v>
      </c>
    </row>
    <row r="47" spans="1:8" x14ac:dyDescent="0.2">
      <c r="A47">
        <f>'Einstein Model'!H48</f>
        <v>1.412904386446431E-21</v>
      </c>
      <c r="B47">
        <f t="shared" si="0"/>
        <v>2.0164500236243568E-23</v>
      </c>
      <c r="C47" s="2">
        <f>'Control Panel'!$B$21/B47</f>
        <v>206.26307004384051</v>
      </c>
      <c r="D47" s="2">
        <f>'Control Panel'!$C$21/B47</f>
        <v>39.664638452803807</v>
      </c>
      <c r="E47" s="2">
        <f t="shared" si="1"/>
        <v>2.414174846187052</v>
      </c>
      <c r="F47" s="2">
        <f t="shared" si="2"/>
        <v>0.46424874998471211</v>
      </c>
      <c r="G47" s="2">
        <f>'Control Panel'!$B$21*'Control Panel'!$B$4/(E47*50)</f>
        <v>20.742767842024502</v>
      </c>
      <c r="H47" s="2">
        <f>'Control Panel'!$C$21*'Control Panel'!$B$4/('Temperature and Heat Capacity'!F47*50)</f>
        <v>20.742767842024634</v>
      </c>
    </row>
    <row r="48" spans="1:8" x14ac:dyDescent="0.2">
      <c r="A48">
        <f>'Einstein Model'!H49</f>
        <v>1.4328365290830612E-21</v>
      </c>
      <c r="B48">
        <f t="shared" si="0"/>
        <v>1.9932142636630178E-23</v>
      </c>
      <c r="C48" s="2">
        <f>'Control Panel'!$B$21/B48</f>
        <v>208.66756777988411</v>
      </c>
      <c r="D48" s="2">
        <f>'Control Panel'!$C$21/B48</f>
        <v>40.127026282774942</v>
      </c>
      <c r="E48" s="2">
        <f t="shared" si="1"/>
        <v>2.4044977360435951</v>
      </c>
      <c r="F48" s="2">
        <f t="shared" si="2"/>
        <v>0.46238782997113503</v>
      </c>
      <c r="G48" s="2">
        <f>'Control Panel'!$B$21*'Control Panel'!$B$4/(E48*50)</f>
        <v>20.826248914216201</v>
      </c>
      <c r="H48" s="2">
        <f>'Control Panel'!$C$21*'Control Panel'!$B$4/('Temperature and Heat Capacity'!F48*50)</f>
        <v>20.826248914215949</v>
      </c>
    </row>
    <row r="49" spans="1:8" x14ac:dyDescent="0.2">
      <c r="A49">
        <f>'Einstein Model'!H50</f>
        <v>1.4525424744768435E-21</v>
      </c>
      <c r="B49">
        <f t="shared" si="0"/>
        <v>1.9705945393782306E-23</v>
      </c>
      <c r="C49" s="2">
        <f>'Control Panel'!$B$21/B49</f>
        <v>211.06278544442071</v>
      </c>
      <c r="D49" s="2">
        <f>'Control Panel'!$C$21/B49</f>
        <v>40.587629543743667</v>
      </c>
      <c r="E49" s="2">
        <f t="shared" si="1"/>
        <v>2.3952176645366023</v>
      </c>
      <c r="F49" s="2">
        <f t="shared" si="2"/>
        <v>0.46060326096872473</v>
      </c>
      <c r="G49" s="2">
        <f>'Control Panel'!$B$21*'Control Panel'!$B$4/(E49*50)</f>
        <v>20.906938482437027</v>
      </c>
      <c r="H49" s="2">
        <f>'Control Panel'!$C$21*'Control Panel'!$B$4/('Temperature and Heat Capacity'!F49*50)</f>
        <v>20.906938482437038</v>
      </c>
    </row>
    <row r="50" spans="1:8" x14ac:dyDescent="0.2">
      <c r="A50">
        <f>'Einstein Model'!H51</f>
        <v>1.4720281119828988E-21</v>
      </c>
      <c r="B50">
        <f t="shared" si="0"/>
        <v>1.9485637506055283E-23</v>
      </c>
      <c r="C50" s="2">
        <f>'Control Panel'!$B$21/B50</f>
        <v>213.44909671725395</v>
      </c>
      <c r="D50" s="2">
        <f>'Control Panel'!$C$21/B50</f>
        <v>41.046520094789294</v>
      </c>
      <c r="E50" s="2">
        <f t="shared" si="1"/>
        <v>2.3863112728332396</v>
      </c>
      <c r="F50" s="2">
        <f t="shared" si="2"/>
        <v>0.45889055104562715</v>
      </c>
      <c r="G50" s="2">
        <f>'Control Panel'!$B$21*'Control Panel'!$B$4/(E50*50)</f>
        <v>20.984969117234144</v>
      </c>
      <c r="H50" s="2">
        <f>'Control Panel'!$C$21*'Control Panel'!$B$4/('Temperature and Heat Capacity'!F50*50)</f>
        <v>20.98496911723409</v>
      </c>
    </row>
    <row r="51" spans="1:8" x14ac:dyDescent="0.2">
      <c r="A51">
        <f>'Einstein Model'!H52</f>
        <v>1.4912990768925567E-21</v>
      </c>
      <c r="B51">
        <f t="shared" si="0"/>
        <v>1.927096490965789E-23</v>
      </c>
      <c r="C51" s="2">
        <f>'Control Panel'!$B$21/B51</f>
        <v>215.8268537214197</v>
      </c>
      <c r="D51" s="2">
        <f>'Control Panel'!$C$21/B51</f>
        <v>41.503765649598549</v>
      </c>
      <c r="E51" s="2">
        <f t="shared" si="1"/>
        <v>2.3777570041657441</v>
      </c>
      <c r="F51" s="2">
        <f t="shared" si="2"/>
        <v>0.45724555480925488</v>
      </c>
      <c r="G51" s="2">
        <f>'Control Panel'!$B$21*'Control Panel'!$B$4/(E51*50)</f>
        <v>21.060465084018563</v>
      </c>
      <c r="H51" s="2">
        <f>'Control Panel'!$C$21*'Control Panel'!$B$4/('Temperature and Heat Capacity'!F51*50)</f>
        <v>21.060465084018588</v>
      </c>
    </row>
    <row r="52" spans="1:8" x14ac:dyDescent="0.2">
      <c r="A52">
        <f>'Einstein Model'!H53</f>
        <v>1.5103607659988463E-21</v>
      </c>
      <c r="B52">
        <f t="shared" si="0"/>
        <v>1.9061689106289608E-23</v>
      </c>
      <c r="C52" s="2">
        <f>'Control Panel'!$B$21/B52</f>
        <v>218.19638865345755</v>
      </c>
      <c r="D52" s="2">
        <f>'Control Panel'!$C$21/B52</f>
        <v>41.95943008996877</v>
      </c>
      <c r="E52" s="2">
        <f t="shared" si="1"/>
        <v>2.3695349320378511</v>
      </c>
      <c r="F52" s="2">
        <f t="shared" si="2"/>
        <v>0.4556644403702208</v>
      </c>
      <c r="G52" s="2">
        <f>'Control Panel'!$B$21*'Control Panel'!$B$4/(E52*50)</f>
        <v>21.133542995057777</v>
      </c>
      <c r="H52" s="2">
        <f>'Control Panel'!$C$21*'Control Panel'!$B$4/('Temperature and Heat Capacity'!F52*50)</f>
        <v>21.133542995057816</v>
      </c>
    </row>
    <row r="53" spans="1:8" x14ac:dyDescent="0.2">
      <c r="A53">
        <f>'Einstein Model'!H54</f>
        <v>1.5292183519256136E-21</v>
      </c>
      <c r="B53">
        <f t="shared" si="0"/>
        <v>1.8857585926767312E-23</v>
      </c>
      <c r="C53" s="2">
        <f>'Control Panel'!$B$21/B53</f>
        <v>220.55801526130659</v>
      </c>
      <c r="D53" s="2">
        <f>'Control Panel'!$C$21/B53</f>
        <v>42.41357375000905</v>
      </c>
      <c r="E53" s="2">
        <f t="shared" si="1"/>
        <v>2.3616266078490469</v>
      </c>
      <c r="F53" s="2">
        <f t="shared" si="2"/>
        <v>0.45414366004028039</v>
      </c>
      <c r="G53" s="2">
        <f>'Control Panel'!$B$21*'Control Panel'!$B$4/(E53*50)</f>
        <v>21.20431239980088</v>
      </c>
      <c r="H53" s="2">
        <f>'Control Panel'!$C$21*'Control Panel'!$B$4/('Temperature and Heat Capacity'!F53*50)</f>
        <v>21.204312399800763</v>
      </c>
    </row>
    <row r="54" spans="1:8" x14ac:dyDescent="0.2">
      <c r="A54">
        <f>'Einstein Model'!H55</f>
        <v>1.547876796340405E-21</v>
      </c>
      <c r="B54">
        <f t="shared" si="0"/>
        <v>1.8658444414791453E-23</v>
      </c>
      <c r="C54" s="2">
        <f>'Control Panel'!$B$21/B54</f>
        <v>222.91203018672621</v>
      </c>
      <c r="D54" s="2">
        <f>'Control Panel'!$C$21/B54</f>
        <v>42.866253674289375</v>
      </c>
      <c r="E54" s="2">
        <f t="shared" si="1"/>
        <v>2.3540149254196194</v>
      </c>
      <c r="F54" s="2">
        <f t="shared" si="2"/>
        <v>0.452679924280325</v>
      </c>
      <c r="G54" s="2">
        <f>'Control Panel'!$B$21*'Control Panel'!$B$4/(E54*50)</f>
        <v>21.272876320266629</v>
      </c>
      <c r="H54" s="2">
        <f>'Control Panel'!$C$21*'Control Panel'!$B$4/('Temperature and Heat Capacity'!F54*50)</f>
        <v>21.272876320266636</v>
      </c>
    </row>
    <row r="55" spans="1:8" x14ac:dyDescent="0.2">
      <c r="A55">
        <f>'Einstein Model'!H56</f>
        <v>1.5663408621575225E-21</v>
      </c>
      <c r="B55">
        <f t="shared" si="0"/>
        <v>1.846406581711741E-23</v>
      </c>
      <c r="C55" s="2">
        <f>'Control Panel'!$B$21/B55</f>
        <v>225.25871418696414</v>
      </c>
      <c r="D55" s="2">
        <f>'Control Panel'!$C$21/B55</f>
        <v>43.317523852768893</v>
      </c>
      <c r="E55" s="2">
        <f t="shared" si="1"/>
        <v>2.3466840002379286</v>
      </c>
      <c r="F55" s="2">
        <f t="shared" si="2"/>
        <v>0.45127017847951834</v>
      </c>
      <c r="G55" s="2">
        <f>'Control Panel'!$B$21*'Control Panel'!$B$4/(E55*50)</f>
        <v>21.339331737650234</v>
      </c>
      <c r="H55" s="2">
        <f>'Control Panel'!$C$21*'Control Panel'!$B$4/('Temperature and Heat Capacity'!F55*50)</f>
        <v>21.33933173765012</v>
      </c>
    </row>
    <row r="56" spans="1:8" x14ac:dyDescent="0.2">
      <c r="A56">
        <f>'Einstein Model'!H57</f>
        <v>1.5846151248257122E-21</v>
      </c>
      <c r="B56">
        <f t="shared" si="0"/>
        <v>1.8274262668189772E-23</v>
      </c>
      <c r="C56" s="2">
        <f>'Control Panel'!$B$21/B56</f>
        <v>227.5983332486131</v>
      </c>
      <c r="D56" s="2">
        <f>'Control Panel'!$C$21/B56</f>
        <v>43.767435434991867</v>
      </c>
      <c r="E56" s="2">
        <f t="shared" si="1"/>
        <v>2.3396190616489605</v>
      </c>
      <c r="F56" s="2">
        <f t="shared" si="2"/>
        <v>0.449911582222974</v>
      </c>
      <c r="G56" s="2">
        <f>'Control Panel'!$B$21*'Control Panel'!$B$4/(E56*50)</f>
        <v>21.403770034776201</v>
      </c>
      <c r="H56" s="2">
        <f>'Control Panel'!$C$21*'Control Panel'!$B$4/('Temperature and Heat Capacity'!F56*50)</f>
        <v>21.403770034776603</v>
      </c>
    </row>
    <row r="57" spans="1:8" x14ac:dyDescent="0.2">
      <c r="A57">
        <f>'Einstein Model'!H58</f>
        <v>1.6027039827845542E-21</v>
      </c>
      <c r="B57">
        <f t="shared" si="0"/>
        <v>1.8088857958841943E-23</v>
      </c>
      <c r="C57" s="2">
        <f>'Control Panel'!$B$21/B57</f>
        <v>229.93113960488077</v>
      </c>
      <c r="D57" s="2">
        <f>'Control Panel'!$C$21/B57</f>
        <v>44.216036925709979</v>
      </c>
      <c r="E57" s="2">
        <f t="shared" si="1"/>
        <v>2.3328063562676675</v>
      </c>
      <c r="F57" s="2">
        <f t="shared" si="2"/>
        <v>0.44860149071811151</v>
      </c>
      <c r="G57" s="2">
        <f>'Control Panel'!$B$21*'Control Panel'!$B$4/(E57*50)</f>
        <v>21.466277400166433</v>
      </c>
      <c r="H57" s="2">
        <f>'Control Panel'!$C$21*'Control Panel'!$B$4/('Temperature and Heat Capacity'!F57*50)</f>
        <v>21.466277400166103</v>
      </c>
    </row>
    <row r="58" spans="1:8" x14ac:dyDescent="0.2">
      <c r="A58">
        <f>'Einstein Model'!H59</f>
        <v>1.6206116671645192E-21</v>
      </c>
      <c r="B58">
        <f t="shared" si="0"/>
        <v>1.7907684379965022E-23</v>
      </c>
      <c r="C58" s="2">
        <f>'Control Panel'!$B$21/B58</f>
        <v>232.25737266626257</v>
      </c>
      <c r="D58" s="2">
        <f>'Control Panel'!$C$21/B58</f>
        <v>44.663374363851744</v>
      </c>
      <c r="E58" s="2">
        <f t="shared" si="1"/>
        <v>2.3262330613817994</v>
      </c>
      <c r="F58" s="2">
        <f t="shared" si="2"/>
        <v>0.44733743814176563</v>
      </c>
      <c r="G58" s="2">
        <f>'Control Panel'!$B$21*'Control Panel'!$B$4/(E58*50)</f>
        <v>21.526935196582293</v>
      </c>
      <c r="H58" s="2">
        <f>'Control Panel'!$C$21*'Control Panel'!$B$4/('Temperature and Heat Capacity'!F58*50)</f>
        <v>21.526935196582496</v>
      </c>
    </row>
    <row r="59" spans="1:8" x14ac:dyDescent="0.2">
      <c r="A59">
        <f>'Einstein Model'!H60</f>
        <v>1.6383422507976985E-21</v>
      </c>
      <c r="B59">
        <f t="shared" si="0"/>
        <v>1.7730583633179298E-23</v>
      </c>
      <c r="C59" s="2">
        <f>'Control Panel'!$B$21/B59</f>
        <v>234.57725987339958</v>
      </c>
      <c r="D59" s="2">
        <f>'Control Panel'!$C$21/B59</f>
        <v>45.109491486528221</v>
      </c>
      <c r="E59" s="2">
        <f t="shared" si="1"/>
        <v>2.3198872071370147</v>
      </c>
      <c r="F59" s="2">
        <f t="shared" si="2"/>
        <v>0.44611712267647619</v>
      </c>
      <c r="G59" s="2">
        <f>'Control Panel'!$B$21*'Control Panel'!$B$4/(E59*50)</f>
        <v>21.585820297838154</v>
      </c>
      <c r="H59" s="2">
        <f>'Control Panel'!$C$21*'Control Panel'!$B$4/('Temperature and Heat Capacity'!F59*50)</f>
        <v>21.585820297838126</v>
      </c>
    </row>
    <row r="60" spans="1:8" x14ac:dyDescent="0.2">
      <c r="A60">
        <f>'Einstein Model'!H61</f>
        <v>1.6558996565992201E-21</v>
      </c>
      <c r="B60">
        <f t="shared" si="0"/>
        <v>1.7557405801521592E-23</v>
      </c>
      <c r="C60" s="2">
        <f>'Control Panel'!$B$21/B60</f>
        <v>236.8910174797517</v>
      </c>
      <c r="D60" s="2">
        <f>'Control Panel'!$C$21/B60</f>
        <v>45.554429879541935</v>
      </c>
      <c r="E60" s="2">
        <f t="shared" si="1"/>
        <v>2.3137576063521124</v>
      </c>
      <c r="F60" s="2">
        <f t="shared" si="2"/>
        <v>0.44493839301371452</v>
      </c>
      <c r="G60" s="2">
        <f>'Control Panel'!$B$21*'Control Panel'!$B$4/(E60*50)</f>
        <v>21.643005398246746</v>
      </c>
      <c r="H60" s="2">
        <f>'Control Panel'!$C$21*'Control Panel'!$B$4/('Temperature and Heat Capacity'!F60*50)</f>
        <v>21.643005398246668</v>
      </c>
    </row>
    <row r="61" spans="1:8" x14ac:dyDescent="0.2">
      <c r="A61">
        <f>'Einstein Model'!H62</f>
        <v>1.6732876653731994E-21</v>
      </c>
      <c r="B61">
        <f t="shared" si="0"/>
        <v>1.7388008773979272E-23</v>
      </c>
      <c r="C61" s="2">
        <f>'Control Panel'!$B$21/B61</f>
        <v>239.1988512710825</v>
      </c>
      <c r="D61" s="2">
        <f>'Control Panel'!$C$21/B61</f>
        <v>45.998229115744728</v>
      </c>
      <c r="E61" s="2">
        <f t="shared" si="1"/>
        <v>2.3078337913308076</v>
      </c>
      <c r="F61" s="2">
        <f t="shared" si="2"/>
        <v>0.44379923620279271</v>
      </c>
      <c r="G61" s="2">
        <f>'Control Panel'!$B$21*'Control Panel'!$B$4/(E61*50)</f>
        <v>21.698559295137379</v>
      </c>
      <c r="H61" s="2">
        <f>'Control Panel'!$C$21*'Control Panel'!$B$4/('Temperature and Heat Capacity'!F61*50)</f>
        <v>21.698559295137475</v>
      </c>
    </row>
    <row r="62" spans="1:8" x14ac:dyDescent="0.2">
      <c r="A62">
        <f>'Einstein Model'!H63</f>
        <v>1.6905099230916487E-21</v>
      </c>
      <c r="B62">
        <f t="shared" si="0"/>
        <v>1.7222257718449367E-23</v>
      </c>
      <c r="C62" s="2">
        <f>'Control Panel'!$B$21/B62</f>
        <v>241.50095722768134</v>
      </c>
      <c r="D62" s="2">
        <f>'Control Panel'!$C$21/B62</f>
        <v>46.440926882383856</v>
      </c>
      <c r="E62" s="2">
        <f t="shared" si="1"/>
        <v>2.3021059565988367</v>
      </c>
      <c r="F62" s="2">
        <f t="shared" si="2"/>
        <v>0.44269776663912808</v>
      </c>
      <c r="G62" s="2">
        <f>'Control Panel'!$B$21*'Control Panel'!$B$4/(E62*50)</f>
        <v>21.752547149696447</v>
      </c>
      <c r="H62" s="2">
        <f>'Control Panel'!$C$21*'Control Panel'!$B$4/('Temperature and Heat Capacity'!F62*50)</f>
        <v>21.752547149696611</v>
      </c>
    </row>
    <row r="63" spans="1:8" x14ac:dyDescent="0.2">
      <c r="A63">
        <f>'Einstein Model'!H64</f>
        <v>1.707569947689958E-21</v>
      </c>
      <c r="B63">
        <f t="shared" si="0"/>
        <v>1.7060024598309273E-23</v>
      </c>
      <c r="C63" s="2">
        <f>'Control Panel'!$B$21/B63</f>
        <v>243.79752213484736</v>
      </c>
      <c r="D63" s="2">
        <f>'Control Panel'!$C$21/B63</f>
        <v>46.882559098498824</v>
      </c>
      <c r="E63" s="2">
        <f t="shared" si="1"/>
        <v>2.2965649071660152</v>
      </c>
      <c r="F63" s="2">
        <f t="shared" si="2"/>
        <v>0.44163221611496795</v>
      </c>
      <c r="G63" s="2">
        <f>'Control Panel'!$B$21*'Control Panel'!$B$4/(E63*50)</f>
        <v>21.805030725784434</v>
      </c>
      <c r="H63" s="2">
        <f>'Control Panel'!$C$21*'Control Panel'!$B$4/('Temperature and Heat Capacity'!F63*50)</f>
        <v>21.805030725784146</v>
      </c>
    </row>
    <row r="64" spans="1:8" x14ac:dyDescent="0.2">
      <c r="A64">
        <f>'Einstein Model'!H65</f>
        <v>1.7244711354183055E-21</v>
      </c>
      <c r="B64">
        <f t="shared" si="0"/>
        <v>1.6901187728347528E-23</v>
      </c>
      <c r="C64" s="2">
        <f>'Control Panel'!$B$21/B64</f>
        <v>246.08872414637099</v>
      </c>
      <c r="D64" s="2">
        <f>'Control Panel'!$C$21/B64</f>
        <v>47.32316002327952</v>
      </c>
      <c r="E64" s="2">
        <f t="shared" si="1"/>
        <v>2.2912020115236373</v>
      </c>
      <c r="F64" s="2">
        <f t="shared" si="2"/>
        <v>0.44060092478069635</v>
      </c>
      <c r="G64" s="2">
        <f>'Control Panel'!$B$21*'Control Panel'!$B$4/(E64*50)</f>
        <v>21.856068610559795</v>
      </c>
      <c r="H64" s="2">
        <f>'Control Panel'!$C$21*'Control Panel'!$B$4/('Temperature and Heat Capacity'!F64*50)</f>
        <v>21.856068610559852</v>
      </c>
    </row>
    <row r="65" spans="1:8" x14ac:dyDescent="0.2">
      <c r="A65">
        <f>'Einstein Model'!H66</f>
        <v>1.7412167667845762E-21</v>
      </c>
      <c r="B65">
        <f t="shared" si="0"/>
        <v>1.6745631366270681E-23</v>
      </c>
      <c r="C65" s="2">
        <f>'Control Panel'!$B$21/B65</f>
        <v>248.37473330535963</v>
      </c>
      <c r="D65" s="2">
        <f>'Control Panel'!$C$21/B65</f>
        <v>47.762762356221671</v>
      </c>
      <c r="E65" s="2">
        <f t="shared" si="1"/>
        <v>2.2860091589886338</v>
      </c>
      <c r="F65" s="2">
        <f t="shared" si="2"/>
        <v>0.43960233294215101</v>
      </c>
      <c r="G65" s="2">
        <f>'Control Panel'!$B$21*'Control Panel'!$B$4/(E65*50)</f>
        <v>21.905716417456496</v>
      </c>
      <c r="H65" s="2">
        <f>'Control Panel'!$C$21*'Control Panel'!$B$4/('Temperature and Heat Capacity'!F65*50)</f>
        <v>21.905716417456418</v>
      </c>
    </row>
    <row r="66" spans="1:8" x14ac:dyDescent="0.2">
      <c r="A66">
        <f>'Einstein Model'!H67</f>
        <v>1.7578100121210026E-21</v>
      </c>
      <c r="B66">
        <f t="shared" si="0"/>
        <v>1.6593245336426426E-23</v>
      </c>
      <c r="C66" s="2">
        <f>'Control Panel'!$B$21/B66</f>
        <v>250.65571202619742</v>
      </c>
      <c r="D66" s="2">
        <f>'Control Panel'!$C$21/B66</f>
        <v>48.201397329808259</v>
      </c>
      <c r="E66" s="2">
        <f t="shared" si="1"/>
        <v>2.2809787208377941</v>
      </c>
      <c r="F66" s="2">
        <f t="shared" si="2"/>
        <v>0.43863497358658776</v>
      </c>
      <c r="G66" s="2">
        <f>'Control Panel'!$B$21*'Control Panel'!$B$4/(E66*50)</f>
        <v>21.954026974052734</v>
      </c>
      <c r="H66" s="2">
        <f>'Control Panel'!$C$21*'Control Panel'!$B$4/('Temperature and Heat Capacity'!F66*50)</f>
        <v>21.954026974053107</v>
      </c>
    </row>
    <row r="67" spans="1:8" x14ac:dyDescent="0.2">
      <c r="A67">
        <f>'Einstein Model'!H68</f>
        <v>1.7742539368037444E-21</v>
      </c>
      <c r="B67">
        <f t="shared" si="0"/>
        <v>1.6443924682741806E-23</v>
      </c>
      <c r="C67" s="2">
        <f>'Control Panel'!$B$21/B67</f>
        <v>252.93181554112149</v>
      </c>
      <c r="D67" s="2">
        <f>'Control Panel'!$C$21/B67</f>
        <v>48.639094795386711</v>
      </c>
      <c r="E67" s="2">
        <f t="shared" si="1"/>
        <v>2.276103514924074</v>
      </c>
      <c r="F67" s="2">
        <f t="shared" si="2"/>
        <v>0.43769746557845224</v>
      </c>
      <c r="G67" s="2">
        <f>'Control Panel'!$B$21*'Control Panel'!$B$4/(E67*50)</f>
        <v>22.00105049536101</v>
      </c>
      <c r="H67" s="2">
        <f>'Control Panel'!$C$21*'Control Panel'!$B$4/('Temperature and Heat Capacity'!F67*50)</f>
        <v>22.001050495360907</v>
      </c>
    </row>
    <row r="68" spans="1:8" x14ac:dyDescent="0.2">
      <c r="A68">
        <f>'Einstein Model'!H69</f>
        <v>1.7905515061519418E-21</v>
      </c>
      <c r="B68">
        <f t="shared" ref="B68:B102" si="3">A68-A67</f>
        <v>1.6297569348197319E-23</v>
      </c>
      <c r="C68" s="2">
        <f>'Control Panel'!$B$21/B68</f>
        <v>255.20319231452729</v>
      </c>
      <c r="D68" s="2">
        <f>'Control Panel'!$C$21/B68</f>
        <v>49.075883302840268</v>
      </c>
      <c r="E68" s="2">
        <f t="shared" si="1"/>
        <v>2.271376773405791</v>
      </c>
      <c r="F68" s="2">
        <f t="shared" si="2"/>
        <v>0.43678850745355646</v>
      </c>
      <c r="G68" s="2">
        <f>'Control Panel'!$B$21*'Control Panel'!$B$4/(E68*50)</f>
        <v>22.046834743945332</v>
      </c>
      <c r="H68" s="2">
        <f>'Control Panel'!$C$21*'Control Panel'!$B$4/('Temperature and Heat Capacity'!F68*50)</f>
        <v>22.046834743945166</v>
      </c>
    </row>
    <row r="69" spans="1:8" x14ac:dyDescent="0.2">
      <c r="A69">
        <f>'Einstein Model'!H70</f>
        <v>1.8067055900303876E-21</v>
      </c>
      <c r="B69">
        <f t="shared" si="3"/>
        <v>1.6154083878445852E-23</v>
      </c>
      <c r="C69" s="2">
        <f>'Control Panel'!$B$21/B69</f>
        <v>257.4699844277082</v>
      </c>
      <c r="D69" s="2">
        <f>'Control Panel'!$C$21/B69</f>
        <v>49.51179017457391</v>
      </c>
      <c r="E69" s="2">
        <f t="shared" ref="E69:E102" si="4">C69-C68</f>
        <v>2.2667921131809123</v>
      </c>
      <c r="F69" s="2">
        <f t="shared" ref="F69:F102" si="5">D69-D68</f>
        <v>0.43590687173364273</v>
      </c>
      <c r="G69" s="2">
        <f>'Control Panel'!$B$21*'Control Panel'!$B$4/(E69*50)</f>
        <v>22.091425178924919</v>
      </c>
      <c r="H69" s="2">
        <f>'Control Panel'!$C$21*'Control Panel'!$B$4/('Temperature and Heat Capacity'!F69*50)</f>
        <v>22.09142517892499</v>
      </c>
    </row>
    <row r="70" spans="1:8" x14ac:dyDescent="0.2">
      <c r="A70">
        <f>'Einstein Model'!H71</f>
        <v>1.8227189671778158E-21</v>
      </c>
      <c r="B70">
        <f t="shared" si="3"/>
        <v>1.601337714742823E-23</v>
      </c>
      <c r="C70" s="2">
        <f>'Control Panel'!$B$21/B70</f>
        <v>259.73232793654131</v>
      </c>
      <c r="D70" s="2">
        <f>'Control Panel'!$C$21/B70</f>
        <v>49.946841574297764</v>
      </c>
      <c r="E70" s="2">
        <f t="shared" si="4"/>
        <v>2.2623435088331121</v>
      </c>
      <c r="F70" s="2">
        <f t="shared" si="5"/>
        <v>0.43505139972385365</v>
      </c>
      <c r="G70" s="2">
        <f>'Control Panel'!$B$21*'Control Panel'!$B$4/(E70*50)</f>
        <v>22.134865094090923</v>
      </c>
      <c r="H70" s="2">
        <f>'Control Panel'!$C$21*'Control Panel'!$B$4/('Temperature and Heat Capacity'!F70*50)</f>
        <v>22.13486509409114</v>
      </c>
    </row>
    <row r="71" spans="1:8" x14ac:dyDescent="0.2">
      <c r="A71">
        <f>'Einstein Model'!H72</f>
        <v>1.8385943292808632E-21</v>
      </c>
      <c r="B71">
        <f t="shared" si="3"/>
        <v>1.5875362103047398E-23</v>
      </c>
      <c r="C71" s="2">
        <f>'Control Panel'!$B$21/B71</f>
        <v>261.9903532045393</v>
      </c>
      <c r="D71" s="2">
        <f>'Control Panel'!$C$21/B71</f>
        <v>50.381062571073386</v>
      </c>
      <c r="E71" s="2">
        <f t="shared" si="4"/>
        <v>2.2580252679979935</v>
      </c>
      <c r="F71" s="2">
        <f t="shared" si="5"/>
        <v>0.43422099677562187</v>
      </c>
      <c r="G71" s="2">
        <f>'Control Panel'!$B$21*'Control Panel'!$B$4/(E71*50)</f>
        <v>22.177195744541923</v>
      </c>
      <c r="H71" s="2">
        <f>'Control Panel'!$C$21*'Control Panel'!$B$4/('Temperature and Heat Capacity'!F71*50)</f>
        <v>22.177195744541802</v>
      </c>
    </row>
    <row r="72" spans="1:8" x14ac:dyDescent="0.2">
      <c r="A72">
        <f>'Einstein Model'!H73</f>
        <v>1.8543342848120496E-21</v>
      </c>
      <c r="B72">
        <f t="shared" si="3"/>
        <v>1.5739955531186325E-23</v>
      </c>
      <c r="C72" s="2">
        <f>'Control Panel'!$B$21/B72</f>
        <v>264.24418521301033</v>
      </c>
      <c r="D72" s="2">
        <f>'Control Panel'!$C$21/B72</f>
        <v>50.814477198957853</v>
      </c>
      <c r="E72" s="2">
        <f t="shared" si="4"/>
        <v>2.2538320084710222</v>
      </c>
      <c r="F72" s="2">
        <f t="shared" si="5"/>
        <v>0.43341462788446705</v>
      </c>
      <c r="G72" s="2">
        <f>'Control Panel'!$B$21*'Control Panel'!$B$4/(E72*50)</f>
        <v>22.218456467163566</v>
      </c>
      <c r="H72" s="2">
        <f>'Control Panel'!$C$21*'Control Panel'!$B$4/('Temperature and Heat Capacity'!F72*50)</f>
        <v>22.218456467163779</v>
      </c>
    </row>
    <row r="73" spans="1:8" x14ac:dyDescent="0.2">
      <c r="A73">
        <f>'Einstein Model'!H74</f>
        <v>1.869941362648542E-21</v>
      </c>
      <c r="B73">
        <f t="shared" si="3"/>
        <v>1.560707783649242E-23</v>
      </c>
      <c r="C73" s="2">
        <f>'Control Panel'!$B$21/B73</f>
        <v>266.49394385042001</v>
      </c>
      <c r="D73" s="2">
        <f>'Control Panel'!$C$21/B73</f>
        <v>51.247108512648481</v>
      </c>
      <c r="E73" s="2">
        <f t="shared" si="4"/>
        <v>2.2497586374096841</v>
      </c>
      <c r="F73" s="2">
        <f t="shared" si="5"/>
        <v>0.43263131369062791</v>
      </c>
      <c r="G73" s="2">
        <f>'Control Panel'!$B$21*'Control Panel'!$B$4/(E73*50)</f>
        <v>22.25868479036945</v>
      </c>
      <c r="H73" s="2">
        <f>'Control Panel'!$C$21*'Control Panel'!$B$4/('Temperature and Heat Capacity'!F73*50)</f>
        <v>22.258684790369188</v>
      </c>
    </row>
    <row r="74" spans="1:8" x14ac:dyDescent="0.2">
      <c r="A74">
        <f>'Einstein Model'!H75</f>
        <v>1.8854180154870658E-21</v>
      </c>
      <c r="B74">
        <f t="shared" si="3"/>
        <v>1.547665283852386E-23</v>
      </c>
      <c r="C74" s="2">
        <f>'Control Panel'!$B$21/B74</f>
        <v>268.73974418256984</v>
      </c>
      <c r="D74" s="2">
        <f>'Control Panel'!$C$21/B74</f>
        <v>51.678978639438391</v>
      </c>
      <c r="E74" s="2">
        <f t="shared" si="4"/>
        <v>2.2458003321498268</v>
      </c>
      <c r="F74" s="2">
        <f t="shared" si="5"/>
        <v>0.4318701267899101</v>
      </c>
      <c r="G74" s="2">
        <f>'Control Panel'!$B$21*'Control Panel'!$B$4/(E74*50)</f>
        <v>22.29791653676379</v>
      </c>
      <c r="H74" s="2">
        <f>'Control Panel'!$C$21*'Control Panel'!$B$4/('Temperature and Heat Capacity'!F74*50)</f>
        <v>22.297916536763811</v>
      </c>
    </row>
    <row r="75" spans="1:8" x14ac:dyDescent="0.2">
      <c r="A75">
        <f>'Einstein Model'!H76</f>
        <v>1.9007666230690549E-21</v>
      </c>
      <c r="B75">
        <f t="shared" si="3"/>
        <v>1.5348607581989074E-23</v>
      </c>
      <c r="C75" s="2">
        <f>'Control Panel'!$B$21/B75</f>
        <v>270.98169670504683</v>
      </c>
      <c r="D75" s="2">
        <f>'Control Panel'!$C$21/B75</f>
        <v>52.11010882776295</v>
      </c>
      <c r="E75" s="2">
        <f t="shared" si="4"/>
        <v>2.2419525224769927</v>
      </c>
      <c r="F75" s="2">
        <f t="shared" si="5"/>
        <v>0.43113018832455907</v>
      </c>
      <c r="G75" s="2">
        <f>'Control Panel'!$B$21*'Control Panel'!$B$4/(E75*50)</f>
        <v>22.336185919399696</v>
      </c>
      <c r="H75" s="2">
        <f>'Control Panel'!$C$21*'Control Panel'!$B$4/('Temperature and Heat Capacity'!F75*50)</f>
        <v>22.336185919399384</v>
      </c>
    </row>
    <row r="76" spans="1:8" x14ac:dyDescent="0.2">
      <c r="A76">
        <f>'Einstein Model'!H77</f>
        <v>1.9159894952289874E-21</v>
      </c>
      <c r="B76">
        <f t="shared" si="3"/>
        <v>1.5222872159932447E-23</v>
      </c>
      <c r="C76" s="2">
        <f>'Control Panel'!$B$21/B76</f>
        <v>273.21990757924107</v>
      </c>
      <c r="D76" s="2">
        <f>'Control Panel'!$C$21/B76</f>
        <v>52.540519492586171</v>
      </c>
      <c r="E76" s="2">
        <f t="shared" si="4"/>
        <v>2.2382108741942375</v>
      </c>
      <c r="F76" s="2">
        <f t="shared" si="5"/>
        <v>0.43041066482322066</v>
      </c>
      <c r="G76" s="2">
        <f>'Control Panel'!$B$21*'Control Panel'!$B$4/(E76*50)</f>
        <v>22.373525632405386</v>
      </c>
      <c r="H76" s="2">
        <f>'Control Panel'!$C$21*'Control Panel'!$B$4/('Temperature and Heat Capacity'!F76*50)</f>
        <v>22.373525632405503</v>
      </c>
    </row>
    <row r="77" spans="1:8" x14ac:dyDescent="0.2">
      <c r="A77">
        <f>'Einstein Model'!H78</f>
        <v>1.9310888747777861E-21</v>
      </c>
      <c r="B77">
        <f t="shared" si="3"/>
        <v>1.5099379548798743E-23</v>
      </c>
      <c r="C77" s="2">
        <f>'Control Panel'!$B$21/B77</f>
        <v>275.45447885361864</v>
      </c>
      <c r="D77" s="2">
        <f>'Control Panel'!$C$21/B77</f>
        <v>52.970230257951826</v>
      </c>
      <c r="E77" s="2">
        <f t="shared" si="4"/>
        <v>2.2345712743775721</v>
      </c>
      <c r="F77" s="2">
        <f t="shared" si="5"/>
        <v>0.42971076536565533</v>
      </c>
      <c r="G77" s="2">
        <f>'Control Panel'!$B$21*'Control Panel'!$B$4/(E77*50)</f>
        <v>22.40996693133533</v>
      </c>
      <c r="H77" s="2">
        <f>'Control Panel'!$C$21*'Control Panel'!$B$4/('Temperature and Heat Capacity'!F77*50)</f>
        <v>22.409966931335074</v>
      </c>
    </row>
    <row r="78" spans="1:8" x14ac:dyDescent="0.2">
      <c r="A78">
        <f>'Einstein Model'!H79</f>
        <v>1.9460669402322554E-21</v>
      </c>
      <c r="B78">
        <f t="shared" si="3"/>
        <v>1.497806545446929E-23</v>
      </c>
      <c r="C78" s="2">
        <f>'Control Panel'!$B$21/B78</f>
        <v>277.68550867070007</v>
      </c>
      <c r="D78" s="2">
        <f>'Control Panel'!$C$21/B78</f>
        <v>53.399259996785588</v>
      </c>
      <c r="E78" s="2">
        <f t="shared" si="4"/>
        <v>2.2310298170814349</v>
      </c>
      <c r="F78" s="2">
        <f t="shared" si="5"/>
        <v>0.42902973883376205</v>
      </c>
      <c r="G78" s="2">
        <f>'Control Panel'!$B$21*'Control Panel'!$B$4/(E78*50)</f>
        <v>22.445539714938459</v>
      </c>
      <c r="H78" s="2">
        <f>'Control Panel'!$C$21*'Control Panel'!$B$4/('Temperature and Heat Capacity'!F78*50)</f>
        <v>22.445539714938782</v>
      </c>
    </row>
    <row r="79" spans="1:8" x14ac:dyDescent="0.2">
      <c r="A79">
        <f>'Einstein Model'!H80</f>
        <v>1.960925808400632E-21</v>
      </c>
      <c r="B79">
        <f t="shared" si="3"/>
        <v>1.4858868168376591E-23</v>
      </c>
      <c r="C79" s="2">
        <f>'Control Panel'!$B$21/B79</f>
        <v>279.91309146137735</v>
      </c>
      <c r="D79" s="2">
        <f>'Control Panel'!$C$21/B79</f>
        <v>53.827626868262492</v>
      </c>
      <c r="E79" s="2">
        <f t="shared" si="4"/>
        <v>2.2275827906772747</v>
      </c>
      <c r="F79" s="2">
        <f t="shared" si="5"/>
        <v>0.42836687147690355</v>
      </c>
      <c r="G79" s="2">
        <f>'Control Panel'!$B$21*'Control Panel'!$B$4/(E79*50)</f>
        <v>22.480272595968437</v>
      </c>
      <c r="H79" s="2">
        <f>'Control Panel'!$C$21*'Control Panel'!$B$4/('Temperature and Heat Capacity'!F79*50)</f>
        <v>22.480272595968557</v>
      </c>
    </row>
    <row r="80" spans="1:8" x14ac:dyDescent="0.2">
      <c r="A80">
        <f>'Einstein Model'!H81</f>
        <v>1.9756675368335589E-21</v>
      </c>
      <c r="B80">
        <f t="shared" si="3"/>
        <v>1.4741728432926951E-23</v>
      </c>
      <c r="C80" s="2">
        <f>'Control Panel'!$B$21/B80</f>
        <v>282.1373181273251</v>
      </c>
      <c r="D80" s="2">
        <f>'Control Panel'!$C$21/B80</f>
        <v>54.255348352884788</v>
      </c>
      <c r="E80" s="2">
        <f t="shared" si="4"/>
        <v>2.2242266659477536</v>
      </c>
      <c r="F80" s="2">
        <f t="shared" si="5"/>
        <v>0.42772148462229609</v>
      </c>
      <c r="G80" s="2">
        <f>'Control Panel'!$B$21*'Control Panel'!$B$4/(E80*50)</f>
        <v>22.514192969256271</v>
      </c>
      <c r="H80" s="2">
        <f>'Control Panel'!$C$21*'Control Panel'!$B$4/('Temperature and Heat Capacity'!F80*50)</f>
        <v>22.514192969255962</v>
      </c>
    </row>
    <row r="81" spans="1:8" x14ac:dyDescent="0.2">
      <c r="A81">
        <f>'Einstein Model'!H82</f>
        <v>1.9902941261490855E-21</v>
      </c>
      <c r="B81">
        <f t="shared" si="3"/>
        <v>1.462658931552661E-23</v>
      </c>
      <c r="C81" s="2">
        <f>'Control Panel'!$B$21/B81</f>
        <v>284.35827621222847</v>
      </c>
      <c r="D81" s="2">
        <f>'Control Panel'!$C$21/B81</f>
        <v>54.682441285409247</v>
      </c>
      <c r="E81" s="2">
        <f t="shared" si="4"/>
        <v>2.2209580849033728</v>
      </c>
      <c r="F81" s="2">
        <f t="shared" si="5"/>
        <v>0.42709293252445946</v>
      </c>
      <c r="G81" s="2">
        <f>'Control Panel'!$B$21*'Control Panel'!$B$4/(E81*50)</f>
        <v>22.547327076950179</v>
      </c>
      <c r="H81" s="2">
        <f>'Control Panel'!$C$21*'Control Panel'!$B$4/('Temperature and Heat Capacity'!F81*50)</f>
        <v>22.547327076950694</v>
      </c>
    </row>
    <row r="82" spans="1:8" x14ac:dyDescent="0.2">
      <c r="A82">
        <f>'Einstein Model'!H83</f>
        <v>2.0048075222396345E-21</v>
      </c>
      <c r="B82">
        <f t="shared" si="3"/>
        <v>1.4513396090548939E-23</v>
      </c>
      <c r="C82" s="2">
        <f>'Control Panel'!$B$21/B82</f>
        <v>286.57605006286525</v>
      </c>
      <c r="D82" s="2">
        <f>'Control Panel'!$C$21/B82</f>
        <v>55.108921885823534</v>
      </c>
      <c r="E82" s="2">
        <f t="shared" si="4"/>
        <v>2.2177738506367746</v>
      </c>
      <c r="F82" s="2">
        <f t="shared" si="5"/>
        <v>0.42648060041428693</v>
      </c>
      <c r="G82" s="2">
        <f>'Control Panel'!$B$21*'Control Panel'!$B$4/(E82*50)</f>
        <v>22.579700067315276</v>
      </c>
      <c r="H82" s="2">
        <f>'Control Panel'!$C$21*'Control Panel'!$B$4/('Temperature and Heat Capacity'!F82*50)</f>
        <v>22.579700067315009</v>
      </c>
    </row>
    <row r="83" spans="1:8" x14ac:dyDescent="0.2">
      <c r="A83">
        <f>'Einstein Model'!H84</f>
        <v>2.0192096183682949E-21</v>
      </c>
      <c r="B83">
        <f t="shared" si="3"/>
        <v>1.4402096128660431E-23</v>
      </c>
      <c r="C83" s="2">
        <f>'Control Panel'!$B$21/B83</f>
        <v>288.79072098057162</v>
      </c>
      <c r="D83" s="2">
        <f>'Control Panel'!$C$21/B83</f>
        <v>55.534805788473157</v>
      </c>
      <c r="E83" s="2">
        <f t="shared" si="4"/>
        <v>2.2146709177063713</v>
      </c>
      <c r="F83" s="2">
        <f t="shared" si="5"/>
        <v>0.42588390264962328</v>
      </c>
      <c r="G83" s="2">
        <f>'Control Panel'!$B$21*'Control Panel'!$B$4/(E83*50)</f>
        <v>22.611336051847939</v>
      </c>
      <c r="H83" s="2">
        <f>'Control Panel'!$C$21*'Control Panel'!$B$4/('Temperature and Heat Capacity'!F83*50)</f>
        <v>22.611336051847694</v>
      </c>
    </row>
    <row r="84" spans="1:8" x14ac:dyDescent="0.2">
      <c r="A84">
        <f>'Einstein Model'!H85</f>
        <v>2.0335022571612489E-21</v>
      </c>
      <c r="B84">
        <f t="shared" si="3"/>
        <v>1.4292638792954012E-23</v>
      </c>
      <c r="C84" s="2">
        <f>'Control Panel'!$B$21/B84</f>
        <v>291.00236736394294</v>
      </c>
      <c r="D84" s="2">
        <f>'Control Panel'!$C$21/B84</f>
        <v>55.96010806950305</v>
      </c>
      <c r="E84" s="2">
        <f t="shared" si="4"/>
        <v>2.2116463833713169</v>
      </c>
      <c r="F84" s="2">
        <f t="shared" si="5"/>
        <v>0.42530228102989298</v>
      </c>
      <c r="G84" s="2">
        <f>'Control Panel'!$B$21*'Control Panel'!$B$4/(E84*50)</f>
        <v>22.642258157101502</v>
      </c>
      <c r="H84" s="2">
        <f>'Control Panel'!$C$21*'Control Panel'!$B$4/('Temperature and Heat Capacity'!F84*50)</f>
        <v>22.642258157101622</v>
      </c>
    </row>
    <row r="85" spans="1:8" x14ac:dyDescent="0.2">
      <c r="A85">
        <f>'Einstein Model'!H86</f>
        <v>2.0476872325026511E-21</v>
      </c>
      <c r="B85">
        <f t="shared" si="3"/>
        <v>1.4184975341402201E-23</v>
      </c>
      <c r="C85" s="2">
        <f>'Control Panel'!$B$21/B85</f>
        <v>293.21106484321916</v>
      </c>
      <c r="D85" s="2">
        <f>'Control Panel'!$C$21/B85</f>
        <v>56.38484327270006</v>
      </c>
      <c r="E85" s="2">
        <f t="shared" si="4"/>
        <v>2.2086974792762248</v>
      </c>
      <c r="F85" s="2">
        <f t="shared" si="5"/>
        <v>0.42473520319700953</v>
      </c>
      <c r="G85" s="2">
        <f>'Control Panel'!$B$21*'Control Panel'!$B$4/(E85*50)</f>
        <v>22.672488574996255</v>
      </c>
      <c r="H85" s="2">
        <f>'Control Panel'!$C$21*'Control Panel'!$B$4/('Temperature and Heat Capacity'!F85*50)</f>
        <v>22.67248857499651</v>
      </c>
    </row>
    <row r="86" spans="1:8" x14ac:dyDescent="0.2">
      <c r="A86">
        <f>'Einstein Model'!H87</f>
        <v>2.0617662913378197E-21</v>
      </c>
      <c r="B86">
        <f t="shared" si="3"/>
        <v>1.4079058835168547E-23</v>
      </c>
      <c r="C86" s="2">
        <f>'Control Panel'!$B$21/B86</f>
        <v>295.41688640706315</v>
      </c>
      <c r="D86" s="2">
        <f>'Control Panel'!$C$21/B86</f>
        <v>56.809025433872556</v>
      </c>
      <c r="E86" s="2">
        <f t="shared" si="4"/>
        <v>2.2058215638439833</v>
      </c>
      <c r="F86" s="2">
        <f t="shared" si="5"/>
        <v>0.42418216117249585</v>
      </c>
      <c r="G86" s="2">
        <f>'Control Panel'!$B$21*'Control Panel'!$B$4/(E86*50)</f>
        <v>22.702048608703841</v>
      </c>
      <c r="H86" s="2">
        <f>'Control Panel'!$C$21*'Control Panel'!$B$4/('Temperature and Heat Capacity'!F86*50)</f>
        <v>22.702048608703777</v>
      </c>
    </row>
    <row r="87" spans="1:8" x14ac:dyDescent="0.2">
      <c r="A87">
        <f>'Einstein Model'!H88</f>
        <v>2.0757411353901897E-21</v>
      </c>
      <c r="B87">
        <f t="shared" si="3"/>
        <v>1.397484405236998E-23</v>
      </c>
      <c r="C87" s="2">
        <f>'Control Panel'!$B$21/B87</f>
        <v>297.61990252206016</v>
      </c>
      <c r="D87" s="2">
        <f>'Control Panel'!$C$21/B87</f>
        <v>57.232668103830314</v>
      </c>
      <c r="E87" s="2">
        <f t="shared" si="4"/>
        <v>2.2030161149970127</v>
      </c>
      <c r="F87" s="2">
        <f t="shared" si="5"/>
        <v>0.42364266995775779</v>
      </c>
      <c r="G87" s="2">
        <f>'Control Panel'!$B$21*'Control Panel'!$B$4/(E87*50)</f>
        <v>22.730958717740084</v>
      </c>
      <c r="H87" s="2">
        <f>'Control Panel'!$C$21*'Control Panel'!$B$4/('Temperature and Heat Capacity'!F87*50)</f>
        <v>22.73095871774018</v>
      </c>
    </row>
    <row r="88" spans="1:8" x14ac:dyDescent="0.2">
      <c r="A88">
        <f>'Einstein Model'!H89</f>
        <v>2.0896134227970806E-21</v>
      </c>
      <c r="B88">
        <f t="shared" si="3"/>
        <v>1.3872287406890961E-23</v>
      </c>
      <c r="C88" s="2">
        <f>'Control Panel'!$B$21/B88</f>
        <v>299.82018124576166</v>
      </c>
      <c r="D88" s="2">
        <f>'Control Panel'!$C$21/B88</f>
        <v>57.655784370123008</v>
      </c>
      <c r="E88" s="2">
        <f t="shared" si="4"/>
        <v>2.2002787237015013</v>
      </c>
      <c r="F88" s="2">
        <f t="shared" si="5"/>
        <v>0.42311626629269483</v>
      </c>
      <c r="G88" s="2">
        <f>'Control Panel'!$B$21*'Control Panel'!$B$4/(E88*50)</f>
        <v>22.759238556954223</v>
      </c>
      <c r="H88" s="2">
        <f>'Control Panel'!$C$21*'Control Panel'!$B$4/('Temperature and Heat Capacity'!F88*50)</f>
        <v>22.759238556953772</v>
      </c>
    </row>
    <row r="89" spans="1:8" x14ac:dyDescent="0.2">
      <c r="A89">
        <f>'Einstein Model'!H90</f>
        <v>2.1033847696690009E-21</v>
      </c>
      <c r="B89">
        <f t="shared" si="3"/>
        <v>1.3771346871920307E-23</v>
      </c>
      <c r="C89" s="2">
        <f>'Control Panel'!$B$21/B89</f>
        <v>302.01778833324664</v>
      </c>
      <c r="D89" s="2">
        <f>'Control Panel'!$C$21/B89</f>
        <v>58.078386877532033</v>
      </c>
      <c r="E89" s="2">
        <f t="shared" si="4"/>
        <v>2.1976070874849825</v>
      </c>
      <c r="F89" s="2">
        <f t="shared" si="5"/>
        <v>0.4226025074090245</v>
      </c>
      <c r="G89" s="2">
        <f>'Control Panel'!$B$21*'Control Panel'!$B$4/(E89*50)</f>
        <v>22.786907017952288</v>
      </c>
      <c r="H89" s="2">
        <f>'Control Panel'!$C$21*'Control Panel'!$B$4/('Temperature and Heat Capacity'!F89*50)</f>
        <v>22.78690701795249</v>
      </c>
    </row>
    <row r="90" spans="1:8" x14ac:dyDescent="0.2">
      <c r="A90">
        <f>'Einstein Model'!H91</f>
        <v>2.1170567515768667E-21</v>
      </c>
      <c r="B90">
        <f t="shared" si="3"/>
        <v>1.3671981907865734E-23</v>
      </c>
      <c r="C90" s="2">
        <f>'Control Panel'!$B$21/B90</f>
        <v>304.21278733805877</v>
      </c>
      <c r="D90" s="2">
        <f>'Control Panel'!$C$21/B90</f>
        <v>58.500487847480898</v>
      </c>
      <c r="E90" s="2">
        <f t="shared" si="4"/>
        <v>2.1949990048121322</v>
      </c>
      <c r="F90" s="2">
        <f t="shared" si="5"/>
        <v>0.4221009699488647</v>
      </c>
      <c r="G90" s="2">
        <f>'Control Panel'!$B$21*'Control Panel'!$B$4/(E90*50)</f>
        <v>22.813982263649933</v>
      </c>
      <c r="H90" s="2">
        <f>'Control Panel'!$C$21*'Control Panel'!$B$4/('Temperature and Heat Capacity'!F90*50)</f>
        <v>22.813982263650377</v>
      </c>
    </row>
    <row r="91" spans="1:8" x14ac:dyDescent="0.2">
      <c r="A91">
        <f>'Einstein Model'!H92</f>
        <v>2.1306309049712295E-21</v>
      </c>
      <c r="B91">
        <f t="shared" si="3"/>
        <v>1.3574153394362892E-23</v>
      </c>
      <c r="C91" s="2">
        <f>'Control Panel'!$B$21/B91</f>
        <v>306.40523970758903</v>
      </c>
      <c r="D91" s="2">
        <f>'Control Panel'!$C$21/B91</f>
        <v>58.922099096377409</v>
      </c>
      <c r="E91" s="2">
        <f t="shared" si="4"/>
        <v>2.1924523695302582</v>
      </c>
      <c r="F91" s="2">
        <f t="shared" si="5"/>
        <v>0.42161124889651092</v>
      </c>
      <c r="G91" s="2">
        <f>'Control Panel'!$B$21*'Control Panel'!$B$4/(E91*50)</f>
        <v>22.840481763917346</v>
      </c>
      <c r="H91" s="2">
        <f>'Control Panel'!$C$21*'Control Panel'!$B$4/('Temperature and Heat Capacity'!F91*50)</f>
        <v>22.84048176391698</v>
      </c>
    </row>
    <row r="92" spans="1:8" x14ac:dyDescent="0.2">
      <c r="A92">
        <f>'Einstein Model'!H93</f>
        <v>2.1441087285373263E-21</v>
      </c>
      <c r="B92">
        <f t="shared" si="3"/>
        <v>1.3477823566096757E-23</v>
      </c>
      <c r="C92" s="2">
        <f>'Control Panel'!$B$21/B92</f>
        <v>308.59520487341319</v>
      </c>
      <c r="D92" s="2">
        <f>'Control Panel'!$C$21/B92</f>
        <v>59.343232052985627</v>
      </c>
      <c r="E92" s="2">
        <f t="shared" si="4"/>
        <v>2.1899651658241623</v>
      </c>
      <c r="F92" s="2">
        <f t="shared" si="5"/>
        <v>0.42113295660821848</v>
      </c>
      <c r="G92" s="2">
        <f>'Control Panel'!$B$21*'Control Panel'!$B$4/(E92*50)</f>
        <v>22.866422327620718</v>
      </c>
      <c r="H92" s="2">
        <f>'Control Panel'!$C$21*'Control Panel'!$B$4/('Temperature and Heat Capacity'!F92*50)</f>
        <v>22.866422327620544</v>
      </c>
    </row>
    <row r="93" spans="1:8" x14ac:dyDescent="0.2">
      <c r="A93">
        <f>'Einstein Model'!H94</f>
        <v>2.1574916844895134E-21</v>
      </c>
      <c r="B93">
        <f t="shared" si="3"/>
        <v>1.3382955952187123E-23</v>
      </c>
      <c r="C93" s="2">
        <f>'Control Panel'!$B$21/B93</f>
        <v>310.78274033679571</v>
      </c>
      <c r="D93" s="2">
        <f>'Control Panel'!$C$21/B93</f>
        <v>59.763897774868425</v>
      </c>
      <c r="E93" s="2">
        <f t="shared" si="4"/>
        <v>2.1875354633825168</v>
      </c>
      <c r="F93" s="2">
        <f t="shared" si="5"/>
        <v>0.42066572188279849</v>
      </c>
      <c r="G93" s="2">
        <f>'Control Panel'!$B$21*'Control Panel'!$B$4/(E93*50)</f>
        <v>22.891820134006544</v>
      </c>
      <c r="H93" s="2">
        <f>'Control Panel'!$C$21*'Control Panel'!$B$4/('Temperature and Heat Capacity'!F93*50)</f>
        <v>22.891820134006487</v>
      </c>
    </row>
    <row r="94" spans="1:8" x14ac:dyDescent="0.2">
      <c r="A94">
        <f>'Einstein Model'!H95</f>
        <v>2.1707811998084079E-21</v>
      </c>
      <c r="B94">
        <f t="shared" si="3"/>
        <v>1.3289515318894445E-23</v>
      </c>
      <c r="C94" s="2">
        <f>'Control Panel'!$B$21/B94</f>
        <v>312.96790174988479</v>
      </c>
      <c r="D94" s="2">
        <f>'Control Panel'!$C$21/B94</f>
        <v>60.184106964001373</v>
      </c>
      <c r="E94" s="2">
        <f t="shared" si="4"/>
        <v>2.1851614130890766</v>
      </c>
      <c r="F94" s="2">
        <f t="shared" si="5"/>
        <v>0.42020918913294736</v>
      </c>
      <c r="G94" s="2">
        <f>'Control Panel'!$B$21*'Control Panel'!$B$4/(E94*50)</f>
        <v>22.916690760030317</v>
      </c>
      <c r="H94" s="2">
        <f>'Control Panel'!$C$21*'Control Panel'!$B$4/('Temperature and Heat Capacity'!F94*50)</f>
        <v>22.916690760030729</v>
      </c>
    </row>
    <row r="95" spans="1:8" x14ac:dyDescent="0.2">
      <c r="A95">
        <f>'Einstein Model'!H96</f>
        <v>2.1839786674238553E-21</v>
      </c>
      <c r="B95">
        <f t="shared" si="3"/>
        <v>1.3197467615447415E-23</v>
      </c>
      <c r="C95" s="2">
        <f>'Control Panel'!$B$21/B95</f>
        <v>315.15074299247237</v>
      </c>
      <c r="D95" s="2">
        <f>'Control Panel'!$C$21/B95</f>
        <v>60.603869981533805</v>
      </c>
      <c r="E95" s="2">
        <f t="shared" si="4"/>
        <v>2.1828412425875854</v>
      </c>
      <c r="F95" s="2">
        <f t="shared" si="5"/>
        <v>0.41976301753243206</v>
      </c>
      <c r="G95" s="2">
        <f>'Control Panel'!$B$21*'Control Panel'!$B$4/(E95*50)</f>
        <v>22.941049210317885</v>
      </c>
      <c r="H95" s="2">
        <f>'Control Panel'!$C$21*'Control Panel'!$B$4/('Temperature and Heat Capacity'!F95*50)</f>
        <v>22.941049210317807</v>
      </c>
    </row>
    <row r="96" spans="1:8" x14ac:dyDescent="0.2">
      <c r="A96">
        <f>'Einstein Model'!H97</f>
        <v>2.1970854473466286E-21</v>
      </c>
      <c r="B96">
        <f t="shared" si="3"/>
        <v>1.3106779922773354E-23</v>
      </c>
      <c r="C96" s="2">
        <f>'Control Panel'!$B$21/B96</f>
        <v>317.3313162450105</v>
      </c>
      <c r="D96" s="2">
        <f>'Control Panel'!$C$21/B96</f>
        <v>61.023196861829902</v>
      </c>
      <c r="E96" s="2">
        <f t="shared" si="4"/>
        <v>2.1805732525381245</v>
      </c>
      <c r="F96" s="2">
        <f t="shared" si="5"/>
        <v>0.41932688029609722</v>
      </c>
      <c r="G96" s="2">
        <f>'Control Panel'!$B$21*'Control Panel'!$B$4/(E96*50)</f>
        <v>22.964909941101695</v>
      </c>
      <c r="H96" s="2">
        <f>'Control Panel'!$C$21*'Control Panel'!$B$4/('Temperature and Heat Capacity'!F96*50)</f>
        <v>22.964909941101734</v>
      </c>
    </row>
    <row r="97" spans="1:8" x14ac:dyDescent="0.2">
      <c r="A97">
        <f>'Einstein Model'!H98</f>
        <v>2.210102867751587E-21</v>
      </c>
      <c r="B97">
        <f t="shared" si="3"/>
        <v>1.3017420404958383E-23</v>
      </c>
      <c r="C97" s="2">
        <f>'Control Panel'!$B$21/B97</f>
        <v>319.5096720578444</v>
      </c>
      <c r="D97" s="2">
        <f>'Control Panel'!$C$21/B97</f>
        <v>61.442097325782349</v>
      </c>
      <c r="E97" s="2">
        <f t="shared" si="4"/>
        <v>2.1783558128338996</v>
      </c>
      <c r="F97" s="2">
        <f t="shared" si="5"/>
        <v>0.41890046395244696</v>
      </c>
      <c r="G97" s="2">
        <f>'Control Panel'!$B$21*'Control Panel'!$B$4/(E97*50)</f>
        <v>22.988286885679496</v>
      </c>
      <c r="H97" s="2">
        <f>'Control Panel'!$C$21*'Control Panel'!$B$4/('Temperature and Heat Capacity'!F97*50)</f>
        <v>22.988286885679322</v>
      </c>
    </row>
    <row r="98" spans="1:8" x14ac:dyDescent="0.2">
      <c r="A98">
        <f>'Einstein Model'!H99</f>
        <v>2.2230322260148484E-21</v>
      </c>
      <c r="B98">
        <f t="shared" si="3"/>
        <v>1.2929358263261331E-23</v>
      </c>
      <c r="C98" s="2">
        <f>'Control Panel'!$B$21/B98</f>
        <v>321.68585941698711</v>
      </c>
      <c r="D98" s="2">
        <f>'Control Panel'!$C$21/B98</f>
        <v>61.860580793460841</v>
      </c>
      <c r="E98" s="2">
        <f t="shared" si="4"/>
        <v>2.1761873591427161</v>
      </c>
      <c r="F98" s="2">
        <f t="shared" si="5"/>
        <v>0.41848346767849165</v>
      </c>
      <c r="G98" s="2">
        <f>'Control Panel'!$B$21*'Control Panel'!$B$4/(E98*50)</f>
        <v>23.011193477495596</v>
      </c>
      <c r="H98" s="2">
        <f>'Control Panel'!$C$21*'Control Panel'!$B$4/('Temperature and Heat Capacity'!F98*50)</f>
        <v>23.011193477495535</v>
      </c>
    </row>
    <row r="99" spans="1:8" x14ac:dyDescent="0.2">
      <c r="A99">
        <f>'Einstein Model'!H100</f>
        <v>2.2358747897073684E-21</v>
      </c>
      <c r="B99">
        <f t="shared" si="3"/>
        <v>1.2842563692520009E-23</v>
      </c>
      <c r="C99" s="2">
        <f>'Control Panel'!$B$21/B99</f>
        <v>323.85992580669972</v>
      </c>
      <c r="D99" s="2">
        <f>'Control Panel'!$C$21/B99</f>
        <v>62.278656396146346</v>
      </c>
      <c r="E99" s="2">
        <f t="shared" si="4"/>
        <v>2.1740663897126069</v>
      </c>
      <c r="F99" s="2">
        <f t="shared" si="5"/>
        <v>0.41807560268550503</v>
      </c>
      <c r="G99" s="2">
        <f>'Control Panel'!$B$21*'Control Panel'!$B$4/(E99*50)</f>
        <v>23.033642671387302</v>
      </c>
      <c r="H99" s="2">
        <f>'Control Panel'!$C$21*'Control Panel'!$B$4/('Temperature and Heat Capacity'!F99*50)</f>
        <v>23.033642671387799</v>
      </c>
    </row>
    <row r="100" spans="1:8" x14ac:dyDescent="0.2">
      <c r="A100">
        <f>'Einstein Model'!H101</f>
        <v>2.2486317975471805E-21</v>
      </c>
      <c r="B100">
        <f t="shared" si="3"/>
        <v>1.2757007839812178E-23</v>
      </c>
      <c r="C100" s="2">
        <f>'Control Panel'!$B$21/B100</f>
        <v>326.03191726882102</v>
      </c>
      <c r="D100" s="2">
        <f>'Control Panel'!$C$21/B100</f>
        <v>62.69633298774032</v>
      </c>
      <c r="E100" s="2">
        <f t="shared" si="4"/>
        <v>2.1719914621212979</v>
      </c>
      <c r="F100" s="2">
        <f t="shared" si="5"/>
        <v>0.41767659159397397</v>
      </c>
      <c r="G100" s="2">
        <f>'Control Panel'!$B$21*'Control Panel'!$B$4/(E100*50)</f>
        <v>23.055646966312352</v>
      </c>
      <c r="H100" s="2">
        <f>'Control Panel'!$C$21*'Control Panel'!$B$4/('Temperature and Heat Capacity'!F100*50)</f>
        <v>23.055646966311709</v>
      </c>
    </row>
    <row r="101" spans="1:8" x14ac:dyDescent="0.2">
      <c r="A101">
        <f>'Einstein Model'!H102</f>
        <v>2.2613044603123998E-21</v>
      </c>
      <c r="B101">
        <f t="shared" si="3"/>
        <v>1.267266276521924E-23</v>
      </c>
      <c r="C101" s="2">
        <f>'Control Panel'!$B$21/B101</f>
        <v>328.20187845939182</v>
      </c>
      <c r="D101" s="2">
        <f>'Control Panel'!$C$21/B101</f>
        <v>63.113619155653517</v>
      </c>
      <c r="E101" s="2">
        <f t="shared" si="4"/>
        <v>2.1699611905708025</v>
      </c>
      <c r="F101" s="2">
        <f t="shared" si="5"/>
        <v>0.41728616791319695</v>
      </c>
      <c r="G101" s="2">
        <f>'Control Panel'!$B$21*'Control Panel'!$B$4/(E101*50)</f>
        <v>23.077218423127974</v>
      </c>
      <c r="H101" s="2">
        <f>'Control Panel'!$C$21*'Control Panel'!$B$4/('Temperature and Heat Capacity'!F101*50)</f>
        <v>23.077218423128258</v>
      </c>
    </row>
    <row r="102" spans="1:8" x14ac:dyDescent="0.2">
      <c r="A102">
        <f>'Einstein Model'!H103</f>
        <v>2.2738939617169773E-21</v>
      </c>
      <c r="B102">
        <f t="shared" si="3"/>
        <v>1.258950140457755E-23</v>
      </c>
      <c r="C102" s="2">
        <f>'Control Panel'!$B$21/B102</f>
        <v>330.36985270243196</v>
      </c>
      <c r="D102" s="2">
        <f>'Control Panel'!$C$21/B102</f>
        <v>63.530523231147498</v>
      </c>
      <c r="E102" s="2">
        <f t="shared" si="4"/>
        <v>2.1679742430401348</v>
      </c>
      <c r="F102" s="2">
        <f t="shared" si="5"/>
        <v>0.41690407549398145</v>
      </c>
      <c r="G102" s="2">
        <f>'Control Panel'!$B$21*'Control Panel'!$B$4/(E102*50)</f>
        <v>23.098368684625644</v>
      </c>
      <c r="H102" s="2">
        <f>'Control Panel'!$C$21*'Control Panel'!$B$4/('Temperature and Heat Capacity'!F102*50)</f>
        <v>23.098368684625726</v>
      </c>
    </row>
    <row r="106" spans="1:8" x14ac:dyDescent="0.2">
      <c r="H10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F299-451A-2246-8B35-2E8EE3DCC5AF}">
  <dimension ref="A1:E102"/>
  <sheetViews>
    <sheetView tabSelected="1" zoomScale="90" workbookViewId="0">
      <selection activeCell="L9" sqref="L9"/>
    </sheetView>
  </sheetViews>
  <sheetFormatPr baseColWidth="10" defaultRowHeight="16" x14ac:dyDescent="0.2"/>
  <sheetData>
    <row r="1" spans="1:5" x14ac:dyDescent="0.2">
      <c r="A1" t="s">
        <v>8</v>
      </c>
      <c r="B1" t="s">
        <v>32</v>
      </c>
      <c r="C1" t="s">
        <v>30</v>
      </c>
      <c r="D1" t="s">
        <v>34</v>
      </c>
      <c r="E1" t="s">
        <v>31</v>
      </c>
    </row>
    <row r="2" spans="1:5" x14ac:dyDescent="0.2">
      <c r="A2">
        <f>'Einstein Model'!A3</f>
        <v>0</v>
      </c>
      <c r="B2" s="3">
        <f>'Temperature and Heat Capacity'!C4</f>
        <v>69.699689774126327</v>
      </c>
      <c r="C2" s="3">
        <f>'Temperature and Heat Capacity'!G4</f>
        <v>5.2439092225595934</v>
      </c>
      <c r="D2" s="3">
        <f>'Temperature and Heat Capacity'!D4</f>
        <v>13.403334850856718</v>
      </c>
      <c r="E2" s="3">
        <f>'Temperature and Heat Capacity'!H4</f>
        <v>5.2439092225595916</v>
      </c>
    </row>
    <row r="3" spans="1:5" x14ac:dyDescent="0.2">
      <c r="A3">
        <f>'Einstein Model'!A4</f>
        <v>1</v>
      </c>
      <c r="B3" s="3">
        <f>'Temperature and Heat Capacity'!C5</f>
        <v>76.782193433924036</v>
      </c>
      <c r="C3" s="3">
        <f>'Temperature and Heat Capacity'!G5</f>
        <v>7.0704754660082347</v>
      </c>
      <c r="D3" s="3">
        <f>'Temperature and Heat Capacity'!D5</f>
        <v>14.765308891807557</v>
      </c>
      <c r="E3" s="3">
        <f>'Temperature and Heat Capacity'!H5</f>
        <v>7.0704754660082472</v>
      </c>
    </row>
    <row r="4" spans="1:5" x14ac:dyDescent="0.2">
      <c r="A4">
        <f>'Einstein Model'!A5</f>
        <v>2</v>
      </c>
      <c r="B4" s="3">
        <f>'Temperature and Heat Capacity'!C6</f>
        <v>82.705497107419077</v>
      </c>
      <c r="C4" s="3">
        <f>'Temperature and Heat Capacity'!G6</f>
        <v>8.4541788037292243</v>
      </c>
      <c r="D4" s="3">
        <f>'Temperature and Heat Capacity'!D6</f>
        <v>15.904367369921982</v>
      </c>
      <c r="E4" s="3">
        <f>'Temperature and Heat Capacity'!H6</f>
        <v>8.4541788037292083</v>
      </c>
    </row>
    <row r="5" spans="1:5" x14ac:dyDescent="0.2">
      <c r="A5">
        <f>'Einstein Model'!A6</f>
        <v>3</v>
      </c>
      <c r="B5" s="3">
        <f>'Temperature and Heat Capacity'!C7</f>
        <v>87.93272442107056</v>
      </c>
      <c r="C5" s="3">
        <f>'Temperature and Heat Capacity'!G7</f>
        <v>9.5799676118412656</v>
      </c>
      <c r="D5" s="3">
        <f>'Temperature and Heat Capacity'!D7</f>
        <v>16.909569520081668</v>
      </c>
      <c r="E5" s="3">
        <f>'Temperature and Heat Capacity'!H7</f>
        <v>9.5799676118412922</v>
      </c>
    </row>
    <row r="6" spans="1:5" x14ac:dyDescent="0.2">
      <c r="A6">
        <f>'Einstein Model'!A7</f>
        <v>4</v>
      </c>
      <c r="B6" s="3">
        <f>'Temperature and Heat Capacity'!C8</f>
        <v>92.68809814352845</v>
      </c>
      <c r="C6" s="3">
        <f>'Temperature and Heat Capacity'!G8</f>
        <v>10.530543189070389</v>
      </c>
      <c r="D6" s="3">
        <f>'Temperature and Heat Capacity'!D8</f>
        <v>17.824033652556597</v>
      </c>
      <c r="E6" s="3">
        <f>'Temperature and Heat Capacity'!H8</f>
        <v>10.530543189070379</v>
      </c>
    </row>
    <row r="7" spans="1:5" x14ac:dyDescent="0.2">
      <c r="A7">
        <f>'Einstein Model'!A8</f>
        <v>5</v>
      </c>
      <c r="B7" s="3">
        <f>'Temperature and Heat Capacity'!C9</f>
        <v>97.099214500629202</v>
      </c>
      <c r="C7" s="3">
        <f>'Temperature and Heat Capacity'!G9</f>
        <v>11.352379830992851</v>
      </c>
      <c r="D7" s="3">
        <f>'Temperature and Heat Capacity'!D9</f>
        <v>18.672296676278982</v>
      </c>
      <c r="E7" s="3">
        <f>'Temperature and Heat Capacity'!H9</f>
        <v>11.352379830992856</v>
      </c>
    </row>
    <row r="8" spans="1:5" x14ac:dyDescent="0.2">
      <c r="A8">
        <f>'Einstein Model'!A9</f>
        <v>6</v>
      </c>
      <c r="B8" s="3">
        <f>'Temperature and Heat Capacity'!C10</f>
        <v>101.24639646670005</v>
      </c>
      <c r="C8" s="3">
        <f>'Temperature and Heat Capacity'!G10</f>
        <v>12.074866445264094</v>
      </c>
      <c r="D8" s="3">
        <f>'Temperature and Heat Capacity'!D10</f>
        <v>19.469804796599433</v>
      </c>
      <c r="E8" s="3">
        <f>'Temperature and Heat Capacity'!H10</f>
        <v>12.074866445264052</v>
      </c>
    </row>
    <row r="9" spans="1:5" x14ac:dyDescent="0.2">
      <c r="A9">
        <f>'Einstein Model'!A10</f>
        <v>7</v>
      </c>
      <c r="B9" s="3">
        <f>'Temperature and Heat Capacity'!C11</f>
        <v>105.18385295854713</v>
      </c>
      <c r="C9" s="3">
        <f>'Temperature and Heat Capacity'!G11</f>
        <v>12.718024559306798</v>
      </c>
      <c r="D9" s="3">
        <f>'Temperature and Heat Capacity'!D11</f>
        <v>20.22698245394529</v>
      </c>
      <c r="E9" s="3">
        <f>'Temperature and Heat Capacity'!H11</f>
        <v>12.718024559306839</v>
      </c>
    </row>
    <row r="10" spans="1:5" x14ac:dyDescent="0.2">
      <c r="A10">
        <f>'Einstein Model'!A11</f>
        <v>8</v>
      </c>
      <c r="B10" s="3">
        <f>'Temperature and Heat Capacity'!C12</f>
        <v>108.95008593836752</v>
      </c>
      <c r="C10" s="3">
        <f>'Temperature and Heat Capacity'!G12</f>
        <v>13.296221617947122</v>
      </c>
      <c r="D10" s="3">
        <f>'Temperature and Heat Capacity'!D12</f>
        <v>20.951233622328704</v>
      </c>
      <c r="E10" s="3">
        <f>'Temperature and Heat Capacity'!H12</f>
        <v>13.296221617947126</v>
      </c>
    </row>
    <row r="11" spans="1:5" x14ac:dyDescent="0.2">
      <c r="A11">
        <f>'Einstein Model'!A12</f>
        <v>9</v>
      </c>
      <c r="B11" s="3">
        <f>'Temperature and Heat Capacity'!C13</f>
        <v>112.57353312553478</v>
      </c>
      <c r="C11" s="3">
        <f>'Temperature and Heat Capacity'!G13</f>
        <v>13.820173381266311</v>
      </c>
      <c r="D11" s="3">
        <f>'Temperature and Heat Capacity'!D13</f>
        <v>21.648026909664488</v>
      </c>
      <c r="E11" s="3">
        <f>'Temperature and Heat Capacity'!H13</f>
        <v>13.820173381266285</v>
      </c>
    </row>
    <row r="12" spans="1:5" x14ac:dyDescent="0.2">
      <c r="A12">
        <f>'Einstein Model'!A13</f>
        <v>10</v>
      </c>
      <c r="B12" s="3">
        <f>'Temperature and Heat Capacity'!C14</f>
        <v>116.07585977033547</v>
      </c>
      <c r="C12" s="3">
        <f>'Temperature and Heat Capacity'!G14</f>
        <v>14.298114780028749</v>
      </c>
      <c r="D12" s="3">
        <f>'Temperature and Heat Capacity'!D14</f>
        <v>22.321528569850745</v>
      </c>
      <c r="E12" s="3">
        <f>'Temperature and Heat Capacity'!H14</f>
        <v>14.298114780028735</v>
      </c>
    </row>
    <row r="13" spans="1:5" x14ac:dyDescent="0.2">
      <c r="A13">
        <f>'Einstein Model'!A14</f>
        <v>11</v>
      </c>
      <c r="B13" s="3">
        <f>'Temperature and Heat Capacity'!C15</f>
        <v>119.47399193741569</v>
      </c>
      <c r="C13" s="3">
        <f>'Temperature and Heat Capacity'!G15</f>
        <v>14.73652756936192</v>
      </c>
      <c r="D13" s="3">
        <f>'Temperature and Heat Capacity'!D15</f>
        <v>22.974993505640906</v>
      </c>
      <c r="E13" s="3">
        <f>'Temperature and Heat Capacity'!H15</f>
        <v>14.736527569361904</v>
      </c>
    </row>
    <row r="14" spans="1:5" x14ac:dyDescent="0.2">
      <c r="A14">
        <f>'Einstein Model'!A15</f>
        <v>12</v>
      </c>
      <c r="B14" s="3">
        <f>'Temperature and Heat Capacity'!C16</f>
        <v>122.78143152664404</v>
      </c>
      <c r="C14" s="3">
        <f>'Temperature and Heat Capacity'!G16</f>
        <v>15.140614669910407</v>
      </c>
      <c r="D14" s="3">
        <f>'Temperature and Heat Capacity'!D16</f>
        <v>23.611018148750063</v>
      </c>
      <c r="E14" s="3">
        <f>'Temperature and Heat Capacity'!H16</f>
        <v>15.140614669910409</v>
      </c>
    </row>
    <row r="15" spans="1:5" x14ac:dyDescent="0.2">
      <c r="A15">
        <f>'Einstein Model'!A16</f>
        <v>13</v>
      </c>
      <c r="B15" s="3">
        <f>'Temperature and Heat Capacity'!C17</f>
        <v>126.00913954672848</v>
      </c>
      <c r="C15" s="3">
        <f>'Temperature and Heat Capacity'!G17</f>
        <v>15.514621537298549</v>
      </c>
      <c r="D15" s="3">
        <f>'Temperature and Heat Capacity'!D17</f>
        <v>24.23171031444241</v>
      </c>
      <c r="E15" s="3">
        <f>'Temperature and Heat Capacity'!H17</f>
        <v>15.514621537298636</v>
      </c>
    </row>
    <row r="16" spans="1:5" x14ac:dyDescent="0.2">
      <c r="A16">
        <f>'Einstein Model'!A17</f>
        <v>14</v>
      </c>
      <c r="B16" s="3">
        <f>'Temperature and Heat Capacity'!C18</f>
        <v>129.16614849770519</v>
      </c>
      <c r="C16" s="3">
        <f>'Temperature and Heat Capacity'!G18</f>
        <v>15.862060938731418</v>
      </c>
      <c r="D16" s="3">
        <f>'Temperature and Heat Capacity'!D18</f>
        <v>24.838806963426361</v>
      </c>
      <c r="E16" s="3">
        <f>'Temperature and Heat Capacity'!H18</f>
        <v>15.86206093873133</v>
      </c>
    </row>
    <row r="17" spans="1:5" x14ac:dyDescent="0.2">
      <c r="A17">
        <f>'Einstein Model'!A18</f>
        <v>15</v>
      </c>
      <c r="B17" s="3">
        <f>'Temperature and Heat Capacity'!C19</f>
        <v>132.25999854306733</v>
      </c>
      <c r="C17" s="3">
        <f>'Temperature and Heat Capacity'!G19</f>
        <v>16.185874438090881</v>
      </c>
      <c r="D17" s="3">
        <f>'Temperature and Heat Capacity'!D19</f>
        <v>25.433758078283695</v>
      </c>
      <c r="E17" s="3">
        <f>'Temperature and Heat Capacity'!H19</f>
        <v>16.185874438090917</v>
      </c>
    </row>
    <row r="18" spans="1:5" x14ac:dyDescent="0.2">
      <c r="A18">
        <f>'Einstein Model'!A19</f>
        <v>16</v>
      </c>
      <c r="B18" s="3">
        <f>'Temperature and Heat Capacity'!C20</f>
        <v>135.29705547290615</v>
      </c>
      <c r="C18" s="3">
        <f>'Temperature and Heat Capacity'!G20</f>
        <v>16.488551094486976</v>
      </c>
      <c r="D18" s="3">
        <f>'Temperature and Heat Capacity'!D20</f>
        <v>26.017787808167167</v>
      </c>
      <c r="E18" s="3">
        <f>'Temperature and Heat Capacity'!H20</f>
        <v>16.488551094486915</v>
      </c>
    </row>
    <row r="19" spans="1:5" x14ac:dyDescent="0.2">
      <c r="A19">
        <f>'Einstein Model'!A20</f>
        <v>17</v>
      </c>
      <c r="B19" s="3">
        <f>'Temperature and Heat Capacity'!C21</f>
        <v>138.28274722721403</v>
      </c>
      <c r="C19" s="3">
        <f>'Temperature and Heat Capacity'!G21</f>
        <v>16.772216452773648</v>
      </c>
      <c r="D19" s="3">
        <f>'Temperature and Heat Capacity'!D21</f>
        <v>26.591939952518398</v>
      </c>
      <c r="E19" s="3">
        <f>'Temperature and Heat Capacity'!H21</f>
        <v>16.772216452773701</v>
      </c>
    </row>
    <row r="20" spans="1:5" x14ac:dyDescent="0.2">
      <c r="A20">
        <f>'Einstein Model'!A21</f>
        <v>18</v>
      </c>
      <c r="B20" s="3">
        <f>'Temperature and Heat Capacity'!C22</f>
        <v>141.2217429910464</v>
      </c>
      <c r="C20" s="3">
        <f>'Temperature and Heat Capacity'!G22</f>
        <v>17.03870042303657</v>
      </c>
      <c r="D20" s="3">
        <f>'Temperature and Heat Capacity'!D22</f>
        <v>27.157112401284699</v>
      </c>
      <c r="E20" s="3">
        <f>'Temperature and Heat Capacity'!H22</f>
        <v>17.03870042303663</v>
      </c>
    </row>
    <row r="21" spans="1:5" x14ac:dyDescent="0.2">
      <c r="A21">
        <f>'Einstein Model'!A22</f>
        <v>19</v>
      </c>
      <c r="B21" s="3">
        <f>'Temperature and Heat Capacity'!C23</f>
        <v>144.11809095507013</v>
      </c>
      <c r="C21" s="3">
        <f>'Temperature and Heat Capacity'!G23</f>
        <v>17.289589851263781</v>
      </c>
      <c r="D21" s="3">
        <f>'Temperature and Heat Capacity'!D23</f>
        <v>27.714083626439535</v>
      </c>
      <c r="E21" s="3">
        <f>'Temperature and Heat Capacity'!H23</f>
        <v>17.289589851263806</v>
      </c>
    </row>
    <row r="22" spans="1:5" x14ac:dyDescent="0.2">
      <c r="A22">
        <f>'Einstein Model'!A23</f>
        <v>20</v>
      </c>
      <c r="B22" s="3">
        <f>'Temperature and Heat Capacity'!C24</f>
        <v>146.97532577861446</v>
      </c>
      <c r="C22" s="3">
        <f>'Temperature and Heat Capacity'!G24</f>
        <v>17.526269787792355</v>
      </c>
      <c r="D22" s="3">
        <f>'Temperature and Heat Capacity'!D24</f>
        <v>28.263533347257514</v>
      </c>
      <c r="E22" s="3">
        <f>'Temperature and Heat Capacity'!H24</f>
        <v>17.526269787792238</v>
      </c>
    </row>
    <row r="23" spans="1:5" x14ac:dyDescent="0.2">
      <c r="A23">
        <f>'Einstein Model'!A24</f>
        <v>21</v>
      </c>
      <c r="B23" s="3">
        <f>'Temperature and Heat Capacity'!C25</f>
        <v>149.79655348089949</v>
      </c>
      <c r="C23" s="3">
        <f>'Temperature and Heat Capacity'!G25</f>
        <v>17.749956277529133</v>
      </c>
      <c r="D23" s="3">
        <f>'Temperature and Heat Capacity'!D25</f>
        <v>28.80605885500054</v>
      </c>
      <c r="E23" s="3">
        <f>'Temperature and Heat Capacity'!H25</f>
        <v>17.749956277529169</v>
      </c>
    </row>
    <row r="24" spans="1:5" x14ac:dyDescent="0.2">
      <c r="A24">
        <f>'Einstein Model'!A25</f>
        <v>22</v>
      </c>
      <c r="B24" s="3">
        <f>'Temperature and Heat Capacity'!C26</f>
        <v>152.58451926817165</v>
      </c>
      <c r="C24" s="3">
        <f>'Temperature and Heat Capacity'!G26</f>
        <v>17.961722698724362</v>
      </c>
      <c r="D24" s="3">
        <f>'Temperature and Heat Capacity'!D26</f>
        <v>29.342188056158228</v>
      </c>
      <c r="E24" s="3">
        <f>'Temperature and Heat Capacity'!H26</f>
        <v>17.961722698724373</v>
      </c>
    </row>
    <row r="25" spans="1:5" x14ac:dyDescent="0.2">
      <c r="A25">
        <f>'Einstein Model'!A26</f>
        <v>23</v>
      </c>
      <c r="B25" s="3">
        <f>'Temperature and Heat Capacity'!C27</f>
        <v>155.3416622885803</v>
      </c>
      <c r="C25" s="3">
        <f>'Temperature and Heat Capacity'!G27</f>
        <v>18.162521129241657</v>
      </c>
      <c r="D25" s="3">
        <f>'Temperature and Heat Capacity'!D27</f>
        <v>29.872390001877047</v>
      </c>
      <c r="E25" s="3">
        <f>'Temperature and Heat Capacity'!H27</f>
        <v>18.162521129241536</v>
      </c>
    </row>
    <row r="26" spans="1:5" x14ac:dyDescent="0.2">
      <c r="A26">
        <f>'Einstein Model'!A27</f>
        <v>24</v>
      </c>
      <c r="B26" s="3">
        <f>'Temperature and Heat Capacity'!C28</f>
        <v>158.07016025163858</v>
      </c>
      <c r="C26" s="3">
        <f>'Temperature and Heat Capacity'!G28</f>
        <v>18.353199834675287</v>
      </c>
      <c r="D26" s="3">
        <f>'Temperature and Heat Capacity'!D28</f>
        <v>30.397083468336724</v>
      </c>
      <c r="E26" s="3">
        <f>'Temperature and Heat Capacity'!H28</f>
        <v>18.353199834675419</v>
      </c>
    </row>
    <row r="27" spans="1:5" x14ac:dyDescent="0.2">
      <c r="A27">
        <f>'Einstein Model'!A28</f>
        <v>25</v>
      </c>
      <c r="B27" s="3">
        <f>'Temperature and Heat Capacity'!C29</f>
        <v>160.77196610248146</v>
      </c>
      <c r="C27" s="3">
        <f>'Temperature and Heat Capacity'!G29</f>
        <v>18.534517700037913</v>
      </c>
      <c r="D27" s="3">
        <f>'Temperature and Heat Capacity'!D29</f>
        <v>30.916644009254568</v>
      </c>
      <c r="E27" s="3">
        <f>'Temperature and Heat Capacity'!H29</f>
        <v>18.534517700037849</v>
      </c>
    </row>
    <row r="28" spans="1:5" x14ac:dyDescent="0.2">
      <c r="A28">
        <f>'Einstein Model'!A29</f>
        <v>26</v>
      </c>
      <c r="B28" s="3">
        <f>'Temperature and Heat Capacity'!C30</f>
        <v>163.44883840480333</v>
      </c>
      <c r="C28" s="3">
        <f>'Temperature and Heat Capacity'!G30</f>
        <v>18.707156228960823</v>
      </c>
      <c r="D28" s="3">
        <f>'Temperature and Heat Capacity'!D30</f>
        <v>31.431409798561173</v>
      </c>
      <c r="E28" s="3">
        <f>'Temperature and Heat Capacity'!H30</f>
        <v>18.707156228960894</v>
      </c>
    </row>
    <row r="29" spans="1:5" x14ac:dyDescent="0.2">
      <c r="A29">
        <f>'Einstein Model'!A30</f>
        <v>27</v>
      </c>
      <c r="B29" s="3">
        <f>'Temperature and Heat Capacity'!C31</f>
        <v>166.10236669575147</v>
      </c>
      <c r="C29" s="3">
        <f>'Temperature and Heat Capacity'!G31</f>
        <v>18.871729589368762</v>
      </c>
      <c r="D29" s="3">
        <f>'Temperature and Heat Capacity'!D31</f>
        <v>31.941686506177199</v>
      </c>
      <c r="E29" s="3">
        <f>'Temperature and Heat Capacity'!H31</f>
        <v>18.871729589368762</v>
      </c>
    </row>
    <row r="30" spans="1:5" x14ac:dyDescent="0.2">
      <c r="A30">
        <f>'Einstein Model'!A31</f>
        <v>28</v>
      </c>
      <c r="B30" s="3">
        <f>'Temperature and Heat Capacity'!C32</f>
        <v>168.73399278787761</v>
      </c>
      <c r="C30" s="3">
        <f>'Temperature and Heat Capacity'!G32</f>
        <v>19.028793077536083</v>
      </c>
      <c r="D30" s="3">
        <f>'Temperature and Heat Capacity'!D32</f>
        <v>32.447751394404463</v>
      </c>
      <c r="E30" s="3">
        <f>'Temperature and Heat Capacity'!H32</f>
        <v>19.02879307753604</v>
      </c>
    </row>
    <row r="31" spans="1:5" x14ac:dyDescent="0.2">
      <c r="A31">
        <f>'Einstein Model'!A32</f>
        <v>29</v>
      </c>
      <c r="B31" s="3">
        <f>'Temperature and Heat Capacity'!C33</f>
        <v>171.3450287781337</v>
      </c>
      <c r="C31" s="3">
        <f>'Temperature and Heat Capacity'!G33</f>
        <v>19.178850292140872</v>
      </c>
      <c r="D31" s="3">
        <f>'Temperature and Heat Capacity'!D33</f>
        <v>32.949856781077671</v>
      </c>
      <c r="E31" s="3">
        <f>'Temperature and Heat Capacity'!H33</f>
        <v>19.178850292141011</v>
      </c>
    </row>
    <row r="32" spans="1:5" x14ac:dyDescent="0.2">
      <c r="A32">
        <f>'Einstein Model'!A33</f>
        <v>30</v>
      </c>
      <c r="B32" s="3">
        <f>'Temperature and Heat Capacity'!C34</f>
        <v>173.93667236172527</v>
      </c>
      <c r="C32" s="3">
        <f>'Temperature and Heat Capacity'!G34</f>
        <v>19.322359247838975</v>
      </c>
      <c r="D32" s="3">
        <f>'Temperature and Heat Capacity'!D34</f>
        <v>33.448232984437006</v>
      </c>
      <c r="E32" s="3">
        <f>'Temperature and Heat Capacity'!H34</f>
        <v>19.322359247838762</v>
      </c>
    </row>
    <row r="33" spans="1:5" x14ac:dyDescent="0.2">
      <c r="A33">
        <f>'Einstein Model'!A34</f>
        <v>31</v>
      </c>
      <c r="B33" s="3">
        <f>'Temperature and Heat Capacity'!C35</f>
        <v>176.51001992485038</v>
      </c>
      <c r="C33" s="3">
        <f>'Temperature and Heat Capacity'!G35</f>
        <v>19.45973761262913</v>
      </c>
      <c r="D33" s="3">
        <f>'Temperature and Heat Capacity'!D35</f>
        <v>33.943090840877645</v>
      </c>
      <c r="E33" s="3">
        <f>'Temperature and Heat Capacity'!H35</f>
        <v>19.459737612629315</v>
      </c>
    </row>
    <row r="34" spans="1:5" x14ac:dyDescent="0.2">
      <c r="A34">
        <f>'Einstein Model'!A35</f>
        <v>32</v>
      </c>
      <c r="B34" s="3">
        <f>'Temperature and Heat Capacity'!C36</f>
        <v>179.06607779535543</v>
      </c>
      <c r="C34" s="3">
        <f>'Temperature and Heat Capacity'!G36</f>
        <v>19.591367215257435</v>
      </c>
      <c r="D34" s="3">
        <f>'Temperature and Heat Capacity'!D36</f>
        <v>34.434623868464584</v>
      </c>
      <c r="E34" s="3">
        <f>'Temperature and Heat Capacity'!H36</f>
        <v>19.591367215257492</v>
      </c>
    </row>
    <row r="35" spans="1:5" x14ac:dyDescent="0.2">
      <c r="A35">
        <f>'Einstein Model'!A36</f>
        <v>33</v>
      </c>
      <c r="B35" s="3">
        <f>'Temperature and Heat Capacity'!C37</f>
        <v>181.60577195640212</v>
      </c>
      <c r="C35" s="3">
        <f>'Temperature and Heat Capacity'!G37</f>
        <v>19.717597942531352</v>
      </c>
      <c r="D35" s="3">
        <f>'Temperature and Heat Capacity'!D37</f>
        <v>34.923010134882531</v>
      </c>
      <c r="E35" s="3">
        <f>'Temperature and Heat Capacity'!H37</f>
        <v>19.71759794253121</v>
      </c>
    </row>
    <row r="36" spans="1:5" x14ac:dyDescent="0.2">
      <c r="A36">
        <f>'Einstein Model'!A37</f>
        <v>34</v>
      </c>
      <c r="B36" s="3">
        <f>'Temperature and Heat Capacity'!C38</f>
        <v>184.12995647055132</v>
      </c>
      <c r="C36" s="3">
        <f>'Temperature and Heat Capacity'!G38</f>
        <v>19.838751122911507</v>
      </c>
      <c r="D36" s="3">
        <f>'Temperature and Heat Capacity'!D38</f>
        <v>35.408413877397436</v>
      </c>
      <c r="E36" s="3">
        <f>'Temperature and Heat Capacity'!H38</f>
        <v>19.838751122911528</v>
      </c>
    </row>
    <row r="37" spans="1:5" x14ac:dyDescent="0.2">
      <c r="A37">
        <f>'Einstein Model'!A38</f>
        <v>35</v>
      </c>
      <c r="B37" s="3">
        <f>'Temperature and Heat Capacity'!C39</f>
        <v>186.63942081612871</v>
      </c>
      <c r="C37" s="3">
        <f>'Temperature and Heat Capacity'!G39</f>
        <v>19.955122475745497</v>
      </c>
      <c r="D37" s="3">
        <f>'Temperature and Heat Capacity'!D39</f>
        <v>35.890986913648533</v>
      </c>
      <c r="E37" s="3">
        <f>'Temperature and Heat Capacity'!H39</f>
        <v>19.955122475745526</v>
      </c>
    </row>
    <row r="38" spans="1:5" x14ac:dyDescent="0.2">
      <c r="A38">
        <f>'Einstein Model'!A39</f>
        <v>36</v>
      </c>
      <c r="B38" s="3">
        <f>'Temperature and Heat Capacity'!C40</f>
        <v>189.13489630155451</v>
      </c>
      <c r="C38" s="3">
        <f>'Temperature and Heat Capacity'!G40</f>
        <v>20.066984691684404</v>
      </c>
      <c r="D38" s="3">
        <f>'Temperature and Heat Capacity'!D40</f>
        <v>36.37086987513171</v>
      </c>
      <c r="E38" s="3">
        <f>'Temperature and Heat Capacity'!H40</f>
        <v>20.06698469168424</v>
      </c>
    </row>
    <row r="39" spans="1:5" x14ac:dyDescent="0.2">
      <c r="A39">
        <f>'Einstein Model'!A40</f>
        <v>37</v>
      </c>
      <c r="B39" s="3">
        <f>'Temperature and Heat Capacity'!C41</f>
        <v>191.61706169444423</v>
      </c>
      <c r="C39" s="3">
        <f>'Temperature and Heat Capacity'!G41</f>
        <v>20.174589698156332</v>
      </c>
      <c r="D39" s="3">
        <f>'Temperature and Heat Capacity'!D41</f>
        <v>36.848193289682392</v>
      </c>
      <c r="E39" s="3">
        <f>'Temperature and Heat Capacity'!H41</f>
        <v>20.174589698156392</v>
      </c>
    </row>
    <row r="40" spans="1:5" x14ac:dyDescent="0.2">
      <c r="A40">
        <f>'Einstein Model'!A41</f>
        <v>38</v>
      </c>
      <c r="B40" s="3">
        <f>'Temperature and Heat Capacity'!C42</f>
        <v>194.0865481790313</v>
      </c>
      <c r="C40" s="3">
        <f>'Temperature and Heat Capacity'!G42</f>
        <v>20.27817065493549</v>
      </c>
      <c r="D40" s="3">
        <f>'Temperature and Heat Capacity'!D42</f>
        <v>37.323078534793943</v>
      </c>
      <c r="E40" s="3">
        <f>'Temperature and Heat Capacity'!H42</f>
        <v>20.278170654935739</v>
      </c>
    </row>
    <row r="41" spans="1:5" x14ac:dyDescent="0.2">
      <c r="A41">
        <f>'Einstein Model'!A42</f>
        <v>39</v>
      </c>
      <c r="B41" s="3">
        <f>'Temperature and Heat Capacity'!C43</f>
        <v>196.543943736589</v>
      </c>
      <c r="C41" s="3">
        <f>'Temperature and Heat Capacity'!G43</f>
        <v>20.377943717893842</v>
      </c>
      <c r="D41" s="3">
        <f>'Temperature and Heat Capacity'!D43</f>
        <v>37.795638679978133</v>
      </c>
      <c r="E41" s="3">
        <f>'Temperature and Heat Capacity'!H43</f>
        <v>20.377943717893547</v>
      </c>
    </row>
    <row r="42" spans="1:5" x14ac:dyDescent="0.2">
      <c r="A42">
        <f>'Einstein Model'!A43</f>
        <v>40</v>
      </c>
      <c r="B42" s="3">
        <f>'Temperature and Heat Capacity'!C44</f>
        <v>198.98979702833932</v>
      </c>
      <c r="C42" s="3">
        <f>'Temperature and Heat Capacity'!G44</f>
        <v>20.474109601511255</v>
      </c>
      <c r="D42" s="3">
        <f>'Temperature and Heat Capacity'!D44</f>
        <v>38.265979233453145</v>
      </c>
      <c r="E42" s="3">
        <f>'Temperature and Heat Capacity'!H44</f>
        <v>20.474109601511604</v>
      </c>
    </row>
    <row r="43" spans="1:5" x14ac:dyDescent="0.2">
      <c r="A43">
        <f>'Einstein Model'!A44</f>
        <v>41</v>
      </c>
      <c r="B43" s="3">
        <f>'Temperature and Heat Capacity'!C45</f>
        <v>201.42462084757318</v>
      </c>
      <c r="C43" s="3">
        <f>'Temperature and Heat Capacity'!G45</f>
        <v>20.566854968697658</v>
      </c>
      <c r="D43" s="3">
        <f>'Temperature and Heat Capacity'!D45</f>
        <v>38.734198805990587</v>
      </c>
      <c r="E43" s="3">
        <f>'Temperature and Heat Capacity'!H45</f>
        <v>20.566854968697278</v>
      </c>
    </row>
    <row r="44" spans="1:5" x14ac:dyDescent="0.2">
      <c r="A44">
        <f>'Einstein Model'!A45</f>
        <v>42</v>
      </c>
      <c r="B44" s="3">
        <f>'Temperature and Heat Capacity'!C46</f>
        <v>203.84889519765346</v>
      </c>
      <c r="C44" s="3">
        <f>'Temperature and Heat Capacity'!G46</f>
        <v>20.656353668410059</v>
      </c>
      <c r="D44" s="3">
        <f>'Temperature and Heat Capacity'!D46</f>
        <v>39.200389702819095</v>
      </c>
      <c r="E44" s="3">
        <f>'Temperature and Heat Capacity'!H46</f>
        <v>20.656353668410279</v>
      </c>
    </row>
    <row r="45" spans="1:5" x14ac:dyDescent="0.2">
      <c r="A45">
        <f>'Einstein Model'!A46</f>
        <v>43</v>
      </c>
      <c r="B45" s="3">
        <f>'Temperature and Heat Capacity'!C47</f>
        <v>206.26307004384051</v>
      </c>
      <c r="C45" s="3">
        <f>'Temperature and Heat Capacity'!G47</f>
        <v>20.742767842024502</v>
      </c>
      <c r="D45" s="3">
        <f>'Temperature and Heat Capacity'!D47</f>
        <v>39.664638452803807</v>
      </c>
      <c r="E45" s="3">
        <f>'Temperature and Heat Capacity'!H47</f>
        <v>20.742767842024634</v>
      </c>
    </row>
    <row r="46" spans="1:5" x14ac:dyDescent="0.2">
      <c r="A46">
        <f>'Einstein Model'!A47</f>
        <v>44</v>
      </c>
      <c r="B46" s="3">
        <f>'Temperature and Heat Capacity'!C48</f>
        <v>208.66756777988411</v>
      </c>
      <c r="C46" s="3">
        <f>'Temperature and Heat Capacity'!G48</f>
        <v>20.826248914216201</v>
      </c>
      <c r="D46" s="3">
        <f>'Temperature and Heat Capacity'!D48</f>
        <v>40.127026282774942</v>
      </c>
      <c r="E46" s="3">
        <f>'Temperature and Heat Capacity'!H48</f>
        <v>20.826248914215949</v>
      </c>
    </row>
    <row r="47" spans="1:5" x14ac:dyDescent="0.2">
      <c r="A47">
        <f>'Einstein Model'!A48</f>
        <v>45</v>
      </c>
      <c r="B47" s="3">
        <f>'Temperature and Heat Capacity'!C49</f>
        <v>211.06278544442071</v>
      </c>
      <c r="C47" s="3">
        <f>'Temperature and Heat Capacity'!G49</f>
        <v>20.906938482437027</v>
      </c>
      <c r="D47" s="3">
        <f>'Temperature and Heat Capacity'!D49</f>
        <v>40.587629543743667</v>
      </c>
      <c r="E47" s="3">
        <f>'Temperature and Heat Capacity'!H49</f>
        <v>20.906938482437038</v>
      </c>
    </row>
    <row r="48" spans="1:5" x14ac:dyDescent="0.2">
      <c r="A48">
        <f>'Einstein Model'!A49</f>
        <v>46</v>
      </c>
      <c r="B48" s="3">
        <f>'Temperature and Heat Capacity'!C50</f>
        <v>213.44909671725395</v>
      </c>
      <c r="C48" s="3">
        <f>'Temperature and Heat Capacity'!G50</f>
        <v>20.984969117234144</v>
      </c>
      <c r="D48" s="3">
        <f>'Temperature and Heat Capacity'!D50</f>
        <v>41.046520094789294</v>
      </c>
      <c r="E48" s="3">
        <f>'Temperature and Heat Capacity'!H50</f>
        <v>20.98496911723409</v>
      </c>
    </row>
    <row r="49" spans="1:5" x14ac:dyDescent="0.2">
      <c r="A49">
        <f>'Einstein Model'!A50</f>
        <v>47</v>
      </c>
      <c r="B49" s="3">
        <f>'Temperature and Heat Capacity'!C51</f>
        <v>215.8268537214197</v>
      </c>
      <c r="C49" s="3">
        <f>'Temperature and Heat Capacity'!G51</f>
        <v>21.060465084018563</v>
      </c>
      <c r="D49" s="3">
        <f>'Temperature and Heat Capacity'!D51</f>
        <v>41.503765649598549</v>
      </c>
      <c r="E49" s="3">
        <f>'Temperature and Heat Capacity'!H51</f>
        <v>21.060465084018588</v>
      </c>
    </row>
    <row r="50" spans="1:5" x14ac:dyDescent="0.2">
      <c r="A50">
        <f>'Einstein Model'!A51</f>
        <v>48</v>
      </c>
      <c r="B50" s="3">
        <f>'Temperature and Heat Capacity'!C52</f>
        <v>218.19638865345755</v>
      </c>
      <c r="C50" s="3">
        <f>'Temperature and Heat Capacity'!G52</f>
        <v>21.133542995057777</v>
      </c>
      <c r="D50" s="3">
        <f>'Temperature and Heat Capacity'!D52</f>
        <v>41.95943008996877</v>
      </c>
      <c r="E50" s="3">
        <f>'Temperature and Heat Capacity'!H52</f>
        <v>21.133542995057816</v>
      </c>
    </row>
    <row r="51" spans="1:5" x14ac:dyDescent="0.2">
      <c r="A51">
        <f>'Einstein Model'!A52</f>
        <v>49</v>
      </c>
      <c r="B51" s="3">
        <f>'Temperature and Heat Capacity'!C53</f>
        <v>220.55801526130659</v>
      </c>
      <c r="C51" s="3">
        <f>'Temperature and Heat Capacity'!G53</f>
        <v>21.20431239980088</v>
      </c>
      <c r="D51" s="3">
        <f>'Temperature and Heat Capacity'!D53</f>
        <v>42.41357375000905</v>
      </c>
      <c r="E51" s="3">
        <f>'Temperature and Heat Capacity'!H53</f>
        <v>21.204312399800763</v>
      </c>
    </row>
    <row r="52" spans="1:5" x14ac:dyDescent="0.2">
      <c r="A52">
        <f>'Einstein Model'!A53</f>
        <v>50</v>
      </c>
      <c r="B52" s="3">
        <f>'Temperature and Heat Capacity'!C54</f>
        <v>222.91203018672621</v>
      </c>
      <c r="C52" s="3">
        <f>'Temperature and Heat Capacity'!G54</f>
        <v>21.272876320266629</v>
      </c>
      <c r="D52" s="3">
        <f>'Temperature and Heat Capacity'!D54</f>
        <v>42.866253674289375</v>
      </c>
      <c r="E52" s="3">
        <f>'Temperature and Heat Capacity'!H54</f>
        <v>21.272876320266636</v>
      </c>
    </row>
    <row r="53" spans="1:5" x14ac:dyDescent="0.2">
      <c r="A53">
        <f>'Einstein Model'!A54</f>
        <v>51</v>
      </c>
      <c r="B53" s="3">
        <f>'Temperature and Heat Capacity'!C55</f>
        <v>225.25871418696414</v>
      </c>
      <c r="C53" s="3">
        <f>'Temperature and Heat Capacity'!G55</f>
        <v>21.339331737650234</v>
      </c>
      <c r="D53" s="3">
        <f>'Temperature and Heat Capacity'!D55</f>
        <v>43.317523852768893</v>
      </c>
      <c r="E53" s="3">
        <f>'Temperature and Heat Capacity'!H55</f>
        <v>21.33933173765012</v>
      </c>
    </row>
    <row r="54" spans="1:5" x14ac:dyDescent="0.2">
      <c r="A54">
        <f>'Einstein Model'!A55</f>
        <v>52</v>
      </c>
      <c r="B54" s="3">
        <f>'Temperature and Heat Capacity'!C56</f>
        <v>227.5983332486131</v>
      </c>
      <c r="C54" s="3">
        <f>'Temperature and Heat Capacity'!G56</f>
        <v>21.403770034776201</v>
      </c>
      <c r="D54" s="3">
        <f>'Temperature and Heat Capacity'!D56</f>
        <v>43.767435434991867</v>
      </c>
      <c r="E54" s="3">
        <f>'Temperature and Heat Capacity'!H56</f>
        <v>21.403770034776603</v>
      </c>
    </row>
    <row r="55" spans="1:5" x14ac:dyDescent="0.2">
      <c r="A55">
        <f>'Einstein Model'!A56</f>
        <v>53</v>
      </c>
      <c r="B55" s="3">
        <f>'Temperature and Heat Capacity'!C57</f>
        <v>229.93113960488077</v>
      </c>
      <c r="C55" s="3">
        <f>'Temperature and Heat Capacity'!G57</f>
        <v>21.466277400166433</v>
      </c>
      <c r="D55" s="3">
        <f>'Temperature and Heat Capacity'!D57</f>
        <v>44.216036925709979</v>
      </c>
      <c r="E55" s="3">
        <f>'Temperature and Heat Capacity'!H57</f>
        <v>21.466277400166103</v>
      </c>
    </row>
    <row r="56" spans="1:5" x14ac:dyDescent="0.2">
      <c r="A56">
        <f>'Einstein Model'!A57</f>
        <v>54</v>
      </c>
      <c r="B56" s="3">
        <f>'Temperature and Heat Capacity'!C58</f>
        <v>232.25737266626257</v>
      </c>
      <c r="C56" s="3">
        <f>'Temperature and Heat Capacity'!G58</f>
        <v>21.526935196582293</v>
      </c>
      <c r="D56" s="3">
        <f>'Temperature and Heat Capacity'!D58</f>
        <v>44.663374363851744</v>
      </c>
      <c r="E56" s="3">
        <f>'Temperature and Heat Capacity'!H58</f>
        <v>21.526935196582496</v>
      </c>
    </row>
    <row r="57" spans="1:5" x14ac:dyDescent="0.2">
      <c r="A57">
        <f>'Einstein Model'!A58</f>
        <v>55</v>
      </c>
      <c r="B57" s="3">
        <f>'Temperature and Heat Capacity'!C59</f>
        <v>234.57725987339958</v>
      </c>
      <c r="C57" s="3">
        <f>'Temperature and Heat Capacity'!G59</f>
        <v>21.585820297838154</v>
      </c>
      <c r="D57" s="3">
        <f>'Temperature and Heat Capacity'!D59</f>
        <v>45.109491486528221</v>
      </c>
      <c r="E57" s="3">
        <f>'Temperature and Heat Capacity'!H59</f>
        <v>21.585820297838126</v>
      </c>
    </row>
    <row r="58" spans="1:5" x14ac:dyDescent="0.2">
      <c r="A58">
        <f>'Einstein Model'!A59</f>
        <v>56</v>
      </c>
      <c r="B58" s="3">
        <f>'Temperature and Heat Capacity'!C60</f>
        <v>236.8910174797517</v>
      </c>
      <c r="C58" s="3">
        <f>'Temperature and Heat Capacity'!G60</f>
        <v>21.643005398246746</v>
      </c>
      <c r="D58" s="3">
        <f>'Temperature and Heat Capacity'!D60</f>
        <v>45.554429879541935</v>
      </c>
      <c r="E58" s="3">
        <f>'Temperature and Heat Capacity'!H60</f>
        <v>21.643005398246668</v>
      </c>
    </row>
    <row r="59" spans="1:5" x14ac:dyDescent="0.2">
      <c r="A59">
        <f>'Einstein Model'!A60</f>
        <v>57</v>
      </c>
      <c r="B59" s="3">
        <f>'Temperature and Heat Capacity'!C61</f>
        <v>239.1988512710825</v>
      </c>
      <c r="C59" s="3">
        <f>'Temperature and Heat Capacity'!G61</f>
        <v>21.698559295137379</v>
      </c>
      <c r="D59" s="3">
        <f>'Temperature and Heat Capacity'!D61</f>
        <v>45.998229115744728</v>
      </c>
      <c r="E59" s="3">
        <f>'Temperature and Heat Capacity'!H61</f>
        <v>21.698559295137475</v>
      </c>
    </row>
    <row r="60" spans="1:5" x14ac:dyDescent="0.2">
      <c r="A60">
        <f>'Einstein Model'!A61</f>
        <v>58</v>
      </c>
      <c r="B60" s="3">
        <f>'Temperature and Heat Capacity'!C62</f>
        <v>241.50095722768134</v>
      </c>
      <c r="C60" s="3">
        <f>'Temperature and Heat Capacity'!G62</f>
        <v>21.752547149696447</v>
      </c>
      <c r="D60" s="3">
        <f>'Temperature and Heat Capacity'!D62</f>
        <v>46.440926882383856</v>
      </c>
      <c r="E60" s="3">
        <f>'Temperature and Heat Capacity'!H62</f>
        <v>21.752547149696611</v>
      </c>
    </row>
    <row r="61" spans="1:5" x14ac:dyDescent="0.2">
      <c r="A61">
        <f>'Einstein Model'!A62</f>
        <v>59</v>
      </c>
      <c r="B61" s="3">
        <f>'Temperature and Heat Capacity'!C63</f>
        <v>243.79752213484736</v>
      </c>
      <c r="C61" s="3">
        <f>'Temperature and Heat Capacity'!G63</f>
        <v>21.805030725784434</v>
      </c>
      <c r="D61" s="3">
        <f>'Temperature and Heat Capacity'!D63</f>
        <v>46.882559098498824</v>
      </c>
      <c r="E61" s="3">
        <f>'Temperature and Heat Capacity'!H63</f>
        <v>21.805030725784146</v>
      </c>
    </row>
    <row r="62" spans="1:5" x14ac:dyDescent="0.2">
      <c r="A62">
        <f>'Einstein Model'!A63</f>
        <v>60</v>
      </c>
      <c r="B62" s="3">
        <f>'Temperature and Heat Capacity'!C64</f>
        <v>246.08872414637099</v>
      </c>
      <c r="C62" s="3">
        <f>'Temperature and Heat Capacity'!G64</f>
        <v>21.856068610559795</v>
      </c>
      <c r="D62" s="3">
        <f>'Temperature and Heat Capacity'!D64</f>
        <v>47.32316002327952</v>
      </c>
      <c r="E62" s="3">
        <f>'Temperature and Heat Capacity'!H64</f>
        <v>21.856068610559852</v>
      </c>
    </row>
    <row r="63" spans="1:5" x14ac:dyDescent="0.2">
      <c r="A63">
        <f>'Einstein Model'!A64</f>
        <v>61</v>
      </c>
      <c r="B63" s="3">
        <f>'Temperature and Heat Capacity'!C65</f>
        <v>248.37473330535963</v>
      </c>
      <c r="C63" s="3">
        <f>'Temperature and Heat Capacity'!G65</f>
        <v>21.905716417456496</v>
      </c>
      <c r="D63" s="3">
        <f>'Temperature and Heat Capacity'!D65</f>
        <v>47.762762356221671</v>
      </c>
      <c r="E63" s="3">
        <f>'Temperature and Heat Capacity'!H65</f>
        <v>21.905716417456418</v>
      </c>
    </row>
    <row r="64" spans="1:5" x14ac:dyDescent="0.2">
      <c r="A64">
        <f>'Einstein Model'!A65</f>
        <v>62</v>
      </c>
      <c r="B64" s="3">
        <f>'Temperature and Heat Capacity'!C66</f>
        <v>250.65571202619742</v>
      </c>
      <c r="C64" s="3">
        <f>'Temperature and Heat Capacity'!G66</f>
        <v>21.954026974052734</v>
      </c>
      <c r="D64" s="3">
        <f>'Temperature and Heat Capacity'!D66</f>
        <v>48.201397329808259</v>
      </c>
      <c r="E64" s="3">
        <f>'Temperature and Heat Capacity'!H66</f>
        <v>21.954026974053107</v>
      </c>
    </row>
    <row r="65" spans="1:5" x14ac:dyDescent="0.2">
      <c r="A65">
        <f>'Einstein Model'!A66</f>
        <v>63</v>
      </c>
      <c r="B65" s="3">
        <f>'Temperature and Heat Capacity'!C67</f>
        <v>252.93181554112149</v>
      </c>
      <c r="C65" s="3">
        <f>'Temperature and Heat Capacity'!G67</f>
        <v>22.00105049536101</v>
      </c>
      <c r="D65" s="3">
        <f>'Temperature and Heat Capacity'!D67</f>
        <v>48.639094795386711</v>
      </c>
      <c r="E65" s="3">
        <f>'Temperature and Heat Capacity'!H67</f>
        <v>22.001050495360907</v>
      </c>
    </row>
    <row r="66" spans="1:5" x14ac:dyDescent="0.2">
      <c r="A66">
        <f>'Einstein Model'!A67</f>
        <v>64</v>
      </c>
      <c r="B66" s="3">
        <f>'Temperature and Heat Capacity'!C68</f>
        <v>255.20319231452729</v>
      </c>
      <c r="C66" s="3">
        <f>'Temperature and Heat Capacity'!G68</f>
        <v>22.046834743945332</v>
      </c>
      <c r="D66" s="3">
        <f>'Temperature and Heat Capacity'!D68</f>
        <v>49.075883302840268</v>
      </c>
      <c r="E66" s="3">
        <f>'Temperature and Heat Capacity'!H68</f>
        <v>22.046834743945166</v>
      </c>
    </row>
    <row r="67" spans="1:5" x14ac:dyDescent="0.2">
      <c r="A67">
        <f>'Einstein Model'!A68</f>
        <v>65</v>
      </c>
      <c r="B67" s="3">
        <f>'Temperature and Heat Capacity'!C69</f>
        <v>257.4699844277082</v>
      </c>
      <c r="C67" s="3">
        <f>'Temperature and Heat Capacity'!G69</f>
        <v>22.091425178924919</v>
      </c>
      <c r="D67" s="3">
        <f>'Temperature and Heat Capacity'!D69</f>
        <v>49.51179017457391</v>
      </c>
      <c r="E67" s="3">
        <f>'Temperature and Heat Capacity'!H69</f>
        <v>22.09142517892499</v>
      </c>
    </row>
    <row r="68" spans="1:5" x14ac:dyDescent="0.2">
      <c r="A68">
        <f>'Einstein Model'!A69</f>
        <v>66</v>
      </c>
      <c r="B68" s="3">
        <f>'Temperature and Heat Capacity'!C70</f>
        <v>259.73232793654131</v>
      </c>
      <c r="C68" s="3">
        <f>'Temperature and Heat Capacity'!G70</f>
        <v>22.134865094090923</v>
      </c>
      <c r="D68" s="3">
        <f>'Temperature and Heat Capacity'!D70</f>
        <v>49.946841574297764</v>
      </c>
      <c r="E68" s="3">
        <f>'Temperature and Heat Capacity'!H70</f>
        <v>22.13486509409114</v>
      </c>
    </row>
    <row r="69" spans="1:5" x14ac:dyDescent="0.2">
      <c r="A69">
        <f>'Einstein Model'!A70</f>
        <v>67</v>
      </c>
      <c r="B69" s="3">
        <f>'Temperature and Heat Capacity'!C71</f>
        <v>261.9903532045393</v>
      </c>
      <c r="C69" s="3">
        <f>'Temperature and Heat Capacity'!G71</f>
        <v>22.177195744541923</v>
      </c>
      <c r="D69" s="3">
        <f>'Temperature and Heat Capacity'!D71</f>
        <v>50.381062571073386</v>
      </c>
      <c r="E69" s="3">
        <f>'Temperature and Heat Capacity'!H71</f>
        <v>22.177195744541802</v>
      </c>
    </row>
    <row r="70" spans="1:5" x14ac:dyDescent="0.2">
      <c r="A70">
        <f>'Einstein Model'!A71</f>
        <v>68</v>
      </c>
      <c r="B70" s="3">
        <f>'Temperature and Heat Capacity'!C72</f>
        <v>264.24418521301033</v>
      </c>
      <c r="C70" s="3">
        <f>'Temperature and Heat Capacity'!G72</f>
        <v>22.218456467163566</v>
      </c>
      <c r="D70" s="3">
        <f>'Temperature and Heat Capacity'!D72</f>
        <v>50.814477198957853</v>
      </c>
      <c r="E70" s="3">
        <f>'Temperature and Heat Capacity'!H72</f>
        <v>22.218456467163779</v>
      </c>
    </row>
    <row r="71" spans="1:5" x14ac:dyDescent="0.2">
      <c r="A71">
        <f>'Einstein Model'!A72</f>
        <v>69</v>
      </c>
      <c r="B71" s="3">
        <f>'Temperature and Heat Capacity'!C73</f>
        <v>266.49394385042001</v>
      </c>
      <c r="C71" s="3">
        <f>'Temperature and Heat Capacity'!G73</f>
        <v>22.25868479036945</v>
      </c>
      <c r="D71" s="3">
        <f>'Temperature and Heat Capacity'!D73</f>
        <v>51.247108512648481</v>
      </c>
      <c r="E71" s="3">
        <f>'Temperature and Heat Capacity'!H73</f>
        <v>22.258684790369188</v>
      </c>
    </row>
    <row r="72" spans="1:5" x14ac:dyDescent="0.2">
      <c r="A72">
        <f>'Einstein Model'!A73</f>
        <v>70</v>
      </c>
      <c r="B72" s="3">
        <f>'Temperature and Heat Capacity'!C74</f>
        <v>268.73974418256984</v>
      </c>
      <c r="C72" s="3">
        <f>'Temperature and Heat Capacity'!G74</f>
        <v>22.29791653676379</v>
      </c>
      <c r="D72" s="3">
        <f>'Temperature and Heat Capacity'!D74</f>
        <v>51.678978639438391</v>
      </c>
      <c r="E72" s="3">
        <f>'Temperature and Heat Capacity'!H74</f>
        <v>22.297916536763811</v>
      </c>
    </row>
    <row r="73" spans="1:5" x14ac:dyDescent="0.2">
      <c r="A73">
        <f>'Einstein Model'!A74</f>
        <v>71</v>
      </c>
      <c r="B73" s="3">
        <f>'Temperature and Heat Capacity'!C75</f>
        <v>270.98169670504683</v>
      </c>
      <c r="C73" s="3">
        <f>'Temperature and Heat Capacity'!G75</f>
        <v>22.336185919399696</v>
      </c>
      <c r="D73" s="3">
        <f>'Temperature and Heat Capacity'!D75</f>
        <v>52.11010882776295</v>
      </c>
      <c r="E73" s="3">
        <f>'Temperature and Heat Capacity'!H75</f>
        <v>22.336185919399384</v>
      </c>
    </row>
    <row r="74" spans="1:5" x14ac:dyDescent="0.2">
      <c r="A74">
        <f>'Einstein Model'!A75</f>
        <v>72</v>
      </c>
      <c r="B74" s="3">
        <f>'Temperature and Heat Capacity'!C76</f>
        <v>273.21990757924107</v>
      </c>
      <c r="C74" s="3">
        <f>'Temperature and Heat Capacity'!G76</f>
        <v>22.373525632405386</v>
      </c>
      <c r="D74" s="3">
        <f>'Temperature and Heat Capacity'!D76</f>
        <v>52.540519492586171</v>
      </c>
      <c r="E74" s="3">
        <f>'Temperature and Heat Capacity'!H76</f>
        <v>22.373525632405503</v>
      </c>
    </row>
    <row r="75" spans="1:5" x14ac:dyDescent="0.2">
      <c r="A75">
        <f>'Einstein Model'!A76</f>
        <v>73</v>
      </c>
      <c r="B75" s="3">
        <f>'Temperature and Heat Capacity'!C77</f>
        <v>275.45447885361864</v>
      </c>
      <c r="C75" s="3">
        <f>'Temperature and Heat Capacity'!G77</f>
        <v>22.40996693133533</v>
      </c>
      <c r="D75" s="3">
        <f>'Temperature and Heat Capacity'!D77</f>
        <v>52.970230257951826</v>
      </c>
      <c r="E75" s="3">
        <f>'Temperature and Heat Capacity'!H77</f>
        <v>22.409966931335074</v>
      </c>
    </row>
    <row r="76" spans="1:5" x14ac:dyDescent="0.2">
      <c r="A76">
        <f>'Einstein Model'!A77</f>
        <v>74</v>
      </c>
      <c r="B76" s="3">
        <f>'Temperature and Heat Capacity'!C78</f>
        <v>277.68550867070007</v>
      </c>
      <c r="C76" s="3">
        <f>'Temperature and Heat Capacity'!G78</f>
        <v>22.445539714938459</v>
      </c>
      <c r="D76" s="3">
        <f>'Temperature and Heat Capacity'!D78</f>
        <v>53.399259996785588</v>
      </c>
      <c r="E76" s="3">
        <f>'Temperature and Heat Capacity'!H78</f>
        <v>22.445539714938782</v>
      </c>
    </row>
    <row r="77" spans="1:5" x14ac:dyDescent="0.2">
      <c r="A77">
        <f>'Einstein Model'!A78</f>
        <v>75</v>
      </c>
      <c r="B77" s="3">
        <f>'Temperature and Heat Capacity'!C79</f>
        <v>279.91309146137735</v>
      </c>
      <c r="C77" s="3">
        <f>'Temperature and Heat Capacity'!G79</f>
        <v>22.480272595968437</v>
      </c>
      <c r="D77" s="3">
        <f>'Temperature and Heat Capacity'!D79</f>
        <v>53.827626868262492</v>
      </c>
      <c r="E77" s="3">
        <f>'Temperature and Heat Capacity'!H79</f>
        <v>22.480272595968557</v>
      </c>
    </row>
    <row r="78" spans="1:5" x14ac:dyDescent="0.2">
      <c r="A78">
        <f>'Einstein Model'!A79</f>
        <v>76</v>
      </c>
      <c r="B78" s="3">
        <f>'Temperature and Heat Capacity'!C80</f>
        <v>282.1373181273251</v>
      </c>
      <c r="C78" s="3">
        <f>'Temperature and Heat Capacity'!G80</f>
        <v>22.514192969256271</v>
      </c>
      <c r="D78" s="3">
        <f>'Temperature and Heat Capacity'!D80</f>
        <v>54.255348352884788</v>
      </c>
      <c r="E78" s="3">
        <f>'Temperature and Heat Capacity'!H80</f>
        <v>22.514192969255962</v>
      </c>
    </row>
    <row r="79" spans="1:5" x14ac:dyDescent="0.2">
      <c r="A79">
        <f>'Einstein Model'!A80</f>
        <v>77</v>
      </c>
      <c r="B79" s="3">
        <f>'Temperature and Heat Capacity'!C81</f>
        <v>284.35827621222847</v>
      </c>
      <c r="C79" s="3">
        <f>'Temperature and Heat Capacity'!G81</f>
        <v>22.547327076950179</v>
      </c>
      <c r="D79" s="3">
        <f>'Temperature and Heat Capacity'!D81</f>
        <v>54.682441285409247</v>
      </c>
      <c r="E79" s="3">
        <f>'Temperature and Heat Capacity'!H81</f>
        <v>22.547327076950694</v>
      </c>
    </row>
    <row r="80" spans="1:5" x14ac:dyDescent="0.2">
      <c r="A80">
        <f>'Einstein Model'!A81</f>
        <v>78</v>
      </c>
      <c r="B80" s="3">
        <f>'Temperature and Heat Capacity'!C82</f>
        <v>286.57605006286525</v>
      </c>
      <c r="C80" s="3">
        <f>'Temperature and Heat Capacity'!G82</f>
        <v>22.579700067315276</v>
      </c>
      <c r="D80" s="3">
        <f>'Temperature and Heat Capacity'!D82</f>
        <v>55.108921885823534</v>
      </c>
      <c r="E80" s="3">
        <f>'Temperature and Heat Capacity'!H82</f>
        <v>22.579700067315009</v>
      </c>
    </row>
    <row r="81" spans="1:5" x14ac:dyDescent="0.2">
      <c r="A81">
        <f>'Einstein Model'!A82</f>
        <v>79</v>
      </c>
      <c r="B81" s="3">
        <f>'Temperature and Heat Capacity'!C83</f>
        <v>288.79072098057162</v>
      </c>
      <c r="C81" s="3">
        <f>'Temperature and Heat Capacity'!G83</f>
        <v>22.611336051847939</v>
      </c>
      <c r="D81" s="3">
        <f>'Temperature and Heat Capacity'!D83</f>
        <v>55.534805788473157</v>
      </c>
      <c r="E81" s="3">
        <f>'Temperature and Heat Capacity'!H83</f>
        <v>22.611336051847694</v>
      </c>
    </row>
    <row r="82" spans="1:5" x14ac:dyDescent="0.2">
      <c r="A82">
        <f>'Einstein Model'!A83</f>
        <v>80</v>
      </c>
      <c r="B82" s="3">
        <f>'Temperature and Heat Capacity'!C84</f>
        <v>291.00236736394294</v>
      </c>
      <c r="C82" s="3">
        <f>'Temperature and Heat Capacity'!G84</f>
        <v>22.642258157101502</v>
      </c>
      <c r="D82" s="3">
        <f>'Temperature and Heat Capacity'!D84</f>
        <v>55.96010806950305</v>
      </c>
      <c r="E82" s="3">
        <f>'Temperature and Heat Capacity'!H84</f>
        <v>22.642258157101622</v>
      </c>
    </row>
    <row r="83" spans="1:5" x14ac:dyDescent="0.2">
      <c r="A83">
        <f>'Einstein Model'!A84</f>
        <v>81</v>
      </c>
      <c r="B83" s="3">
        <f>'Temperature and Heat Capacity'!C85</f>
        <v>293.21106484321916</v>
      </c>
      <c r="C83" s="3">
        <f>'Temperature and Heat Capacity'!G85</f>
        <v>22.672488574996255</v>
      </c>
      <c r="D83" s="3">
        <f>'Temperature and Heat Capacity'!D85</f>
        <v>56.38484327270006</v>
      </c>
      <c r="E83" s="3">
        <f>'Temperature and Heat Capacity'!H85</f>
        <v>22.67248857499651</v>
      </c>
    </row>
    <row r="84" spans="1:5" x14ac:dyDescent="0.2">
      <c r="A84">
        <f>'Einstein Model'!A85</f>
        <v>82</v>
      </c>
      <c r="B84" s="3">
        <f>'Temperature and Heat Capacity'!C86</f>
        <v>295.41688640706315</v>
      </c>
      <c r="C84" s="3">
        <f>'Temperature and Heat Capacity'!G86</f>
        <v>22.702048608703841</v>
      </c>
      <c r="D84" s="3">
        <f>'Temperature and Heat Capacity'!D86</f>
        <v>56.809025433872556</v>
      </c>
      <c r="E84" s="3">
        <f>'Temperature and Heat Capacity'!H86</f>
        <v>22.702048608703777</v>
      </c>
    </row>
    <row r="85" spans="1:5" x14ac:dyDescent="0.2">
      <c r="A85">
        <f>'Einstein Model'!A86</f>
        <v>83</v>
      </c>
      <c r="B85" s="3">
        <f>'Temperature and Heat Capacity'!C87</f>
        <v>297.61990252206016</v>
      </c>
      <c r="C85" s="3">
        <f>'Temperature and Heat Capacity'!G87</f>
        <v>22.730958717740084</v>
      </c>
      <c r="D85" s="3">
        <f>'Temperature and Heat Capacity'!D87</f>
        <v>57.232668103830314</v>
      </c>
      <c r="E85" s="3">
        <f>'Temperature and Heat Capacity'!H87</f>
        <v>22.73095871774018</v>
      </c>
    </row>
    <row r="86" spans="1:5" x14ac:dyDescent="0.2">
      <c r="A86">
        <f>'Einstein Model'!A87</f>
        <v>84</v>
      </c>
      <c r="B86" s="3">
        <f>'Temperature and Heat Capacity'!C88</f>
        <v>299.82018124576166</v>
      </c>
      <c r="C86" s="3">
        <f>'Temperature and Heat Capacity'!G88</f>
        <v>22.759238556954223</v>
      </c>
      <c r="D86" s="3">
        <f>'Temperature and Heat Capacity'!D88</f>
        <v>57.655784370123008</v>
      </c>
      <c r="E86" s="3">
        <f>'Temperature and Heat Capacity'!H88</f>
        <v>22.759238556953772</v>
      </c>
    </row>
    <row r="87" spans="1:5" x14ac:dyDescent="0.2">
      <c r="A87">
        <f>'Einstein Model'!A88</f>
        <v>85</v>
      </c>
      <c r="B87" s="3">
        <f>'Temperature and Heat Capacity'!C89</f>
        <v>302.01778833324664</v>
      </c>
      <c r="C87" s="3">
        <f>'Temperature and Heat Capacity'!G89</f>
        <v>22.786907017952288</v>
      </c>
      <c r="D87" s="3">
        <f>'Temperature and Heat Capacity'!D89</f>
        <v>58.078386877532033</v>
      </c>
      <c r="E87" s="3">
        <f>'Temperature and Heat Capacity'!H89</f>
        <v>22.78690701795249</v>
      </c>
    </row>
    <row r="88" spans="1:5" x14ac:dyDescent="0.2">
      <c r="A88">
        <f>'Einstein Model'!A89</f>
        <v>86</v>
      </c>
      <c r="B88" s="3">
        <f>'Temperature and Heat Capacity'!C90</f>
        <v>304.21278733805877</v>
      </c>
      <c r="C88" s="3">
        <f>'Temperature and Heat Capacity'!G90</f>
        <v>22.813982263649933</v>
      </c>
      <c r="D88" s="3">
        <f>'Temperature and Heat Capacity'!D90</f>
        <v>58.500487847480898</v>
      </c>
      <c r="E88" s="3">
        <f>'Temperature and Heat Capacity'!H90</f>
        <v>22.813982263650377</v>
      </c>
    </row>
    <row r="89" spans="1:5" x14ac:dyDescent="0.2">
      <c r="A89">
        <f>'Einstein Model'!A90</f>
        <v>87</v>
      </c>
      <c r="B89" s="3">
        <f>'Temperature and Heat Capacity'!C91</f>
        <v>306.40523970758903</v>
      </c>
      <c r="C89" s="3">
        <f>'Temperature and Heat Capacity'!G91</f>
        <v>22.840481763917346</v>
      </c>
      <c r="D89" s="3">
        <f>'Temperature and Heat Capacity'!D91</f>
        <v>58.922099096377409</v>
      </c>
      <c r="E89" s="3">
        <f>'Temperature and Heat Capacity'!H91</f>
        <v>22.84048176391698</v>
      </c>
    </row>
    <row r="90" spans="1:5" x14ac:dyDescent="0.2">
      <c r="A90">
        <f>'Einstein Model'!A91</f>
        <v>88</v>
      </c>
      <c r="B90" s="3">
        <f>'Temperature and Heat Capacity'!C92</f>
        <v>308.59520487341319</v>
      </c>
      <c r="C90" s="3">
        <f>'Temperature and Heat Capacity'!G92</f>
        <v>22.866422327620718</v>
      </c>
      <c r="D90" s="3">
        <f>'Temperature and Heat Capacity'!D92</f>
        <v>59.343232052985627</v>
      </c>
      <c r="E90" s="3">
        <f>'Temperature and Heat Capacity'!H92</f>
        <v>22.866422327620544</v>
      </c>
    </row>
    <row r="91" spans="1:5" x14ac:dyDescent="0.2">
      <c r="A91">
        <f>'Einstein Model'!A92</f>
        <v>89</v>
      </c>
      <c r="B91" s="3">
        <f>'Temperature and Heat Capacity'!C93</f>
        <v>310.78274033679571</v>
      </c>
      <c r="C91" s="3">
        <f>'Temperature and Heat Capacity'!G93</f>
        <v>22.891820134006544</v>
      </c>
      <c r="D91" s="3">
        <f>'Temperature and Heat Capacity'!D93</f>
        <v>59.763897774868425</v>
      </c>
      <c r="E91" s="3">
        <f>'Temperature and Heat Capacity'!H93</f>
        <v>22.891820134006487</v>
      </c>
    </row>
    <row r="92" spans="1:5" x14ac:dyDescent="0.2">
      <c r="A92">
        <f>'Einstein Model'!A93</f>
        <v>90</v>
      </c>
      <c r="B92" s="3">
        <f>'Temperature and Heat Capacity'!C94</f>
        <v>312.96790174988479</v>
      </c>
      <c r="C92" s="3">
        <f>'Temperature and Heat Capacity'!G94</f>
        <v>22.916690760030317</v>
      </c>
      <c r="D92" s="3">
        <f>'Temperature and Heat Capacity'!D94</f>
        <v>60.184106964001373</v>
      </c>
      <c r="E92" s="3">
        <f>'Temperature and Heat Capacity'!H94</f>
        <v>22.916690760030729</v>
      </c>
    </row>
    <row r="93" spans="1:5" x14ac:dyDescent="0.2">
      <c r="A93">
        <f>'Einstein Model'!A94</f>
        <v>91</v>
      </c>
      <c r="B93" s="3">
        <f>'Temperature and Heat Capacity'!C95</f>
        <v>315.15074299247237</v>
      </c>
      <c r="C93" s="3">
        <f>'Temperature and Heat Capacity'!G95</f>
        <v>22.941049210317885</v>
      </c>
      <c r="D93" s="3">
        <f>'Temperature and Heat Capacity'!D95</f>
        <v>60.603869981533805</v>
      </c>
      <c r="E93" s="3">
        <f>'Temperature and Heat Capacity'!H95</f>
        <v>22.941049210317807</v>
      </c>
    </row>
    <row r="94" spans="1:5" x14ac:dyDescent="0.2">
      <c r="A94">
        <f>'Einstein Model'!A95</f>
        <v>92</v>
      </c>
      <c r="B94" s="3">
        <f>'Temperature and Heat Capacity'!C96</f>
        <v>317.3313162450105</v>
      </c>
      <c r="C94" s="3">
        <f>'Temperature and Heat Capacity'!G96</f>
        <v>22.964909941101695</v>
      </c>
      <c r="D94" s="3">
        <f>'Temperature and Heat Capacity'!D96</f>
        <v>61.023196861829902</v>
      </c>
      <c r="E94" s="3">
        <f>'Temperature and Heat Capacity'!H96</f>
        <v>22.964909941101734</v>
      </c>
    </row>
    <row r="95" spans="1:5" x14ac:dyDescent="0.2">
      <c r="A95">
        <f>'Einstein Model'!A96</f>
        <v>93</v>
      </c>
      <c r="B95" s="3">
        <f>'Temperature and Heat Capacity'!C97</f>
        <v>319.5096720578444</v>
      </c>
      <c r="C95" s="3">
        <f>'Temperature and Heat Capacity'!G97</f>
        <v>22.988286885679496</v>
      </c>
      <c r="D95" s="3">
        <f>'Temperature and Heat Capacity'!D97</f>
        <v>61.442097325782349</v>
      </c>
      <c r="E95" s="3">
        <f>'Temperature and Heat Capacity'!H97</f>
        <v>22.988286885679322</v>
      </c>
    </row>
    <row r="96" spans="1:5" x14ac:dyDescent="0.2">
      <c r="A96">
        <f>'Einstein Model'!A97</f>
        <v>94</v>
      </c>
      <c r="B96" s="3">
        <f>'Temperature and Heat Capacity'!C98</f>
        <v>321.68585941698711</v>
      </c>
      <c r="C96" s="3">
        <f>'Temperature and Heat Capacity'!G98</f>
        <v>23.011193477495596</v>
      </c>
      <c r="D96" s="3">
        <f>'Temperature and Heat Capacity'!D98</f>
        <v>61.860580793460841</v>
      </c>
      <c r="E96" s="3">
        <f>'Temperature and Heat Capacity'!H98</f>
        <v>23.011193477495535</v>
      </c>
    </row>
    <row r="97" spans="1:5" x14ac:dyDescent="0.2">
      <c r="A97">
        <f>'Einstein Model'!A98</f>
        <v>95</v>
      </c>
      <c r="B97" s="3">
        <f>'Temperature and Heat Capacity'!C99</f>
        <v>323.85992580669972</v>
      </c>
      <c r="C97" s="3">
        <f>'Temperature and Heat Capacity'!G99</f>
        <v>23.033642671387302</v>
      </c>
      <c r="D97" s="3">
        <f>'Temperature and Heat Capacity'!D99</f>
        <v>62.278656396146346</v>
      </c>
      <c r="E97" s="3">
        <f>'Temperature and Heat Capacity'!H99</f>
        <v>23.033642671387799</v>
      </c>
    </row>
    <row r="98" spans="1:5" x14ac:dyDescent="0.2">
      <c r="A98">
        <f>'Einstein Model'!A99</f>
        <v>96</v>
      </c>
      <c r="B98" s="3">
        <f>'Temperature and Heat Capacity'!C100</f>
        <v>326.03191726882102</v>
      </c>
      <c r="C98" s="3">
        <f>'Temperature and Heat Capacity'!G100</f>
        <v>23.055646966312352</v>
      </c>
      <c r="D98" s="3">
        <f>'Temperature and Heat Capacity'!D100</f>
        <v>62.69633298774032</v>
      </c>
      <c r="E98" s="3">
        <f>'Temperature and Heat Capacity'!H100</f>
        <v>23.055646966311709</v>
      </c>
    </row>
    <row r="99" spans="1:5" x14ac:dyDescent="0.2">
      <c r="A99">
        <f>'Einstein Model'!A100</f>
        <v>97</v>
      </c>
      <c r="B99" s="3">
        <f>'Temperature and Heat Capacity'!C101</f>
        <v>328.20187845939182</v>
      </c>
      <c r="C99" s="3">
        <f>'Temperature and Heat Capacity'!G101</f>
        <v>23.077218423127974</v>
      </c>
      <c r="D99" s="3">
        <f>'Temperature and Heat Capacity'!D101</f>
        <v>63.113619155653517</v>
      </c>
      <c r="E99" s="3">
        <f>'Temperature and Heat Capacity'!H101</f>
        <v>23.077218423128258</v>
      </c>
    </row>
    <row r="100" spans="1:5" x14ac:dyDescent="0.2">
      <c r="A100">
        <f>'Einstein Model'!A101</f>
        <v>98</v>
      </c>
      <c r="B100" s="3">
        <f>'Temperature and Heat Capacity'!C102</f>
        <v>330.36985270243196</v>
      </c>
      <c r="C100" s="3">
        <f>'Temperature and Heat Capacity'!G102</f>
        <v>23.098368684625644</v>
      </c>
      <c r="D100" s="3">
        <f>'Temperature and Heat Capacity'!D102</f>
        <v>63.530523231147498</v>
      </c>
      <c r="E100" s="3">
        <f>'Temperature and Heat Capacity'!H102</f>
        <v>23.098368684625726</v>
      </c>
    </row>
    <row r="101" spans="1:5" x14ac:dyDescent="0.2">
      <c r="B101" s="2"/>
      <c r="C101" s="2"/>
      <c r="D101" s="2"/>
    </row>
    <row r="102" spans="1:5" x14ac:dyDescent="0.2">
      <c r="B102" s="2"/>
      <c r="C102" s="2"/>
      <c r="D10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 Panel</vt:lpstr>
      <vt:lpstr>Empirical Data</vt:lpstr>
      <vt:lpstr>Einstein Model</vt:lpstr>
      <vt:lpstr>Temperature and Equilibrium</vt:lpstr>
      <vt:lpstr>Temperature and Heat Capacity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2019-12-25T17:31:40Z</dcterms:created>
  <dcterms:modified xsi:type="dcterms:W3CDTF">2020-02-01T22:50:06Z</dcterms:modified>
</cp:coreProperties>
</file>