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BU Courses\Fall 2021\CS655\PA2\"/>
    </mc:Choice>
  </mc:AlternateContent>
  <xr:revisionPtr revIDLastSave="0" documentId="13_ncr:1_{192E9081-C57D-4E2E-A866-3915D4AE6E28}" xr6:coauthVersionLast="47" xr6:coauthVersionMax="47" xr10:uidLastSave="{00000000-0000-0000-0000-000000000000}"/>
  <bookViews>
    <workbookView xWindow="-19310" yWindow="-20" windowWidth="19420" windowHeight="10420" xr2:uid="{00000000-000D-0000-FFFF-FFFF00000000}"/>
  </bookViews>
  <sheets>
    <sheet name="655PA2_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H84" i="1"/>
  <c r="I84" i="1"/>
  <c r="C83" i="1"/>
  <c r="C84" i="1" s="1"/>
  <c r="D83" i="1"/>
  <c r="D84" i="1" s="1"/>
  <c r="E83" i="1"/>
  <c r="E84" i="1" s="1"/>
  <c r="F83" i="1"/>
  <c r="F84" i="1" s="1"/>
  <c r="G83" i="1"/>
  <c r="G84" i="1" s="1"/>
  <c r="H83" i="1"/>
  <c r="I83" i="1"/>
  <c r="J83" i="1"/>
  <c r="J84" i="1" s="1"/>
  <c r="K83" i="1"/>
  <c r="K84" i="1" s="1"/>
  <c r="L83" i="1"/>
  <c r="L84" i="1" s="1"/>
  <c r="M83" i="1"/>
  <c r="M84" i="1" s="1"/>
  <c r="N83" i="1"/>
  <c r="N84" i="1" s="1"/>
  <c r="O83" i="1"/>
  <c r="O84" i="1" s="1"/>
  <c r="B84" i="1"/>
  <c r="B83" i="1"/>
  <c r="B70" i="1"/>
  <c r="B71" i="1" s="1"/>
  <c r="P74" i="1"/>
  <c r="O74" i="1"/>
  <c r="I74" i="1"/>
  <c r="H74" i="1"/>
  <c r="F74" i="1"/>
  <c r="D74" i="1"/>
  <c r="C74" i="1"/>
  <c r="Q73" i="1"/>
  <c r="Q74" i="1" s="1"/>
  <c r="P73" i="1"/>
  <c r="O73" i="1"/>
  <c r="M73" i="1"/>
  <c r="M74" i="1" s="1"/>
  <c r="L73" i="1"/>
  <c r="L74" i="1" s="1"/>
  <c r="K73" i="1"/>
  <c r="K74" i="1" s="1"/>
  <c r="J73" i="1"/>
  <c r="J74" i="1" s="1"/>
  <c r="I73" i="1"/>
  <c r="H73" i="1"/>
  <c r="G73" i="1"/>
  <c r="G74" i="1" s="1"/>
  <c r="F73" i="1"/>
  <c r="E73" i="1"/>
  <c r="E74" i="1" s="1"/>
  <c r="D73" i="1"/>
  <c r="C73" i="1"/>
  <c r="B73" i="1"/>
  <c r="B74" i="1" s="1"/>
  <c r="B72" i="1"/>
  <c r="P71" i="1"/>
  <c r="O71" i="1"/>
  <c r="I71" i="1"/>
  <c r="H71" i="1"/>
  <c r="F71" i="1"/>
  <c r="D71" i="1"/>
  <c r="C71" i="1"/>
  <c r="Q70" i="1"/>
  <c r="Q71" i="1" s="1"/>
  <c r="P70" i="1"/>
  <c r="O70" i="1"/>
  <c r="M70" i="1"/>
  <c r="M71" i="1" s="1"/>
  <c r="L70" i="1"/>
  <c r="L71" i="1" s="1"/>
  <c r="K70" i="1"/>
  <c r="K71" i="1" s="1"/>
  <c r="J70" i="1"/>
  <c r="J71" i="1" s="1"/>
  <c r="I70" i="1"/>
  <c r="H70" i="1"/>
  <c r="G70" i="1"/>
  <c r="G71" i="1" s="1"/>
  <c r="F70" i="1"/>
  <c r="E70" i="1"/>
  <c r="E71" i="1" s="1"/>
  <c r="D70" i="1"/>
  <c r="C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Q68" i="1"/>
  <c r="P68" i="1"/>
  <c r="O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N68" i="1" s="1"/>
  <c r="N72" i="1" s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Q64" i="1"/>
  <c r="P64" i="1"/>
  <c r="O64" i="1"/>
  <c r="O72" i="1" s="1"/>
  <c r="N64" i="1"/>
  <c r="M64" i="1"/>
  <c r="L64" i="1"/>
  <c r="K64" i="1"/>
  <c r="J64" i="1"/>
  <c r="I64" i="1"/>
  <c r="H64" i="1"/>
  <c r="G64" i="1"/>
  <c r="F64" i="1"/>
  <c r="E64" i="1"/>
  <c r="D64" i="1"/>
  <c r="C64" i="1"/>
  <c r="C72" i="1" s="1"/>
  <c r="B64" i="1"/>
  <c r="Q62" i="1"/>
  <c r="Q72" i="1" s="1"/>
  <c r="P62" i="1"/>
  <c r="P72" i="1" s="1"/>
  <c r="O62" i="1"/>
  <c r="N62" i="1"/>
  <c r="M62" i="1"/>
  <c r="L62" i="1"/>
  <c r="K62" i="1"/>
  <c r="J62" i="1"/>
  <c r="I62" i="1"/>
  <c r="H62" i="1"/>
  <c r="G62" i="1"/>
  <c r="G72" i="1" s="1"/>
  <c r="F62" i="1"/>
  <c r="E62" i="1"/>
  <c r="E72" i="1" s="1"/>
  <c r="D62" i="1"/>
  <c r="D72" i="1" s="1"/>
  <c r="C62" i="1"/>
  <c r="B62" i="1"/>
  <c r="Q60" i="1"/>
  <c r="P60" i="1"/>
  <c r="O60" i="1"/>
  <c r="N60" i="1"/>
  <c r="M60" i="1"/>
  <c r="M72" i="1" s="1"/>
  <c r="L60" i="1"/>
  <c r="L72" i="1" s="1"/>
  <c r="K60" i="1"/>
  <c r="K72" i="1" s="1"/>
  <c r="J60" i="1"/>
  <c r="J72" i="1" s="1"/>
  <c r="I60" i="1"/>
  <c r="I72" i="1" s="1"/>
  <c r="H60" i="1"/>
  <c r="H72" i="1" s="1"/>
  <c r="G60" i="1"/>
  <c r="F60" i="1"/>
  <c r="F72" i="1" s="1"/>
  <c r="E60" i="1"/>
  <c r="D60" i="1"/>
  <c r="C60" i="1"/>
  <c r="B60" i="1"/>
  <c r="Q56" i="1"/>
  <c r="O56" i="1"/>
  <c r="N56" i="1"/>
  <c r="M56" i="1"/>
  <c r="L56" i="1"/>
  <c r="E56" i="1"/>
  <c r="C56" i="1"/>
  <c r="B56" i="1"/>
  <c r="Q55" i="1"/>
  <c r="P55" i="1"/>
  <c r="P56" i="1" s="1"/>
  <c r="O55" i="1"/>
  <c r="N55" i="1"/>
  <c r="M55" i="1"/>
  <c r="L55" i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D55" i="1"/>
  <c r="D56" i="1" s="1"/>
  <c r="C55" i="1"/>
  <c r="B55" i="1"/>
  <c r="J54" i="1"/>
  <c r="Q53" i="1"/>
  <c r="O53" i="1"/>
  <c r="N53" i="1"/>
  <c r="M53" i="1"/>
  <c r="L53" i="1"/>
  <c r="C53" i="1"/>
  <c r="B53" i="1"/>
  <c r="Q52" i="1"/>
  <c r="P52" i="1"/>
  <c r="P53" i="1" s="1"/>
  <c r="O52" i="1"/>
  <c r="N52" i="1"/>
  <c r="M52" i="1"/>
  <c r="L52" i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C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46" i="1"/>
  <c r="P46" i="1"/>
  <c r="O46" i="1"/>
  <c r="N46" i="1"/>
  <c r="M46" i="1"/>
  <c r="L46" i="1"/>
  <c r="K46" i="1"/>
  <c r="K54" i="1" s="1"/>
  <c r="J46" i="1"/>
  <c r="I46" i="1"/>
  <c r="H46" i="1"/>
  <c r="H54" i="1" s="1"/>
  <c r="G46" i="1"/>
  <c r="F46" i="1"/>
  <c r="E46" i="1"/>
  <c r="D46" i="1"/>
  <c r="C46" i="1"/>
  <c r="B46" i="1"/>
  <c r="Q44" i="1"/>
  <c r="P44" i="1"/>
  <c r="O44" i="1"/>
  <c r="O54" i="1" s="1"/>
  <c r="N44" i="1"/>
  <c r="N54" i="1" s="1"/>
  <c r="M44" i="1"/>
  <c r="M54" i="1" s="1"/>
  <c r="L44" i="1"/>
  <c r="L54" i="1" s="1"/>
  <c r="K44" i="1"/>
  <c r="J44" i="1"/>
  <c r="I44" i="1"/>
  <c r="H44" i="1"/>
  <c r="G44" i="1"/>
  <c r="F44" i="1"/>
  <c r="E44" i="1"/>
  <c r="D44" i="1"/>
  <c r="C44" i="1"/>
  <c r="C54" i="1" s="1"/>
  <c r="B44" i="1"/>
  <c r="B54" i="1" s="1"/>
  <c r="Q42" i="1"/>
  <c r="Q54" i="1" s="1"/>
  <c r="P42" i="1"/>
  <c r="P54" i="1" s="1"/>
  <c r="O42" i="1"/>
  <c r="N42" i="1"/>
  <c r="M42" i="1"/>
  <c r="L42" i="1"/>
  <c r="K42" i="1"/>
  <c r="J42" i="1"/>
  <c r="I42" i="1"/>
  <c r="I54" i="1" s="1"/>
  <c r="H42" i="1"/>
  <c r="G42" i="1"/>
  <c r="G54" i="1" s="1"/>
  <c r="F42" i="1"/>
  <c r="F54" i="1" s="1"/>
  <c r="E42" i="1"/>
  <c r="E54" i="1" s="1"/>
  <c r="D42" i="1"/>
  <c r="D54" i="1" s="1"/>
  <c r="C42" i="1"/>
  <c r="B42" i="1"/>
  <c r="O35" i="1"/>
  <c r="O36" i="1" s="1"/>
  <c r="L35" i="1"/>
  <c r="L36" i="1" s="1"/>
  <c r="C35" i="1"/>
  <c r="C36" i="1" s="1"/>
  <c r="Q34" i="1"/>
  <c r="P34" i="1"/>
  <c r="O34" i="1"/>
  <c r="N34" i="1"/>
  <c r="M34" i="1"/>
  <c r="L34" i="1"/>
  <c r="K34" i="1"/>
  <c r="H34" i="1"/>
  <c r="G34" i="1"/>
  <c r="F34" i="1"/>
  <c r="E34" i="1"/>
  <c r="D34" i="1"/>
  <c r="C34" i="1"/>
  <c r="B34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5" i="1"/>
  <c r="Q35" i="1" s="1"/>
  <c r="Q36" i="1" s="1"/>
  <c r="P25" i="1"/>
  <c r="P35" i="1" s="1"/>
  <c r="P36" i="1" s="1"/>
  <c r="O25" i="1"/>
  <c r="N25" i="1"/>
  <c r="N35" i="1" s="1"/>
  <c r="N36" i="1" s="1"/>
  <c r="M25" i="1"/>
  <c r="L25" i="1"/>
  <c r="K25" i="1"/>
  <c r="J25" i="1"/>
  <c r="I25" i="1"/>
  <c r="H25" i="1"/>
  <c r="G25" i="1"/>
  <c r="F25" i="1"/>
  <c r="E25" i="1"/>
  <c r="E35" i="1" s="1"/>
  <c r="E36" i="1" s="1"/>
  <c r="D25" i="1"/>
  <c r="D35" i="1" s="1"/>
  <c r="D36" i="1" s="1"/>
  <c r="C25" i="1"/>
  <c r="B25" i="1"/>
  <c r="B35" i="1" s="1"/>
  <c r="B36" i="1" s="1"/>
  <c r="Q23" i="1"/>
  <c r="P23" i="1"/>
  <c r="O23" i="1"/>
  <c r="N23" i="1"/>
  <c r="M23" i="1"/>
  <c r="L23" i="1"/>
  <c r="K23" i="1"/>
  <c r="J23" i="1"/>
  <c r="I23" i="1"/>
  <c r="H23" i="1"/>
  <c r="G23" i="1"/>
  <c r="G35" i="1" s="1"/>
  <c r="G36" i="1" s="1"/>
  <c r="F23" i="1"/>
  <c r="F35" i="1" s="1"/>
  <c r="F36" i="1" s="1"/>
  <c r="E23" i="1"/>
  <c r="D23" i="1"/>
  <c r="C23" i="1"/>
  <c r="B23" i="1"/>
  <c r="Q21" i="1"/>
  <c r="P21" i="1"/>
  <c r="O21" i="1"/>
  <c r="N21" i="1"/>
  <c r="M21" i="1"/>
  <c r="M35" i="1" s="1"/>
  <c r="M36" i="1" s="1"/>
  <c r="L21" i="1"/>
  <c r="K21" i="1"/>
  <c r="K35" i="1" s="1"/>
  <c r="K36" i="1" s="1"/>
  <c r="J21" i="1"/>
  <c r="J35" i="1" s="1"/>
  <c r="J36" i="1" s="1"/>
  <c r="I21" i="1"/>
  <c r="I35" i="1" s="1"/>
  <c r="I36" i="1" s="1"/>
  <c r="H21" i="1"/>
  <c r="H35" i="1" s="1"/>
  <c r="H36" i="1" s="1"/>
  <c r="G21" i="1"/>
  <c r="F21" i="1"/>
  <c r="E21" i="1"/>
  <c r="D21" i="1"/>
  <c r="C21" i="1"/>
  <c r="B21" i="1"/>
  <c r="J16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7" i="1"/>
  <c r="P7" i="1"/>
  <c r="O7" i="1"/>
  <c r="N7" i="1"/>
  <c r="M7" i="1"/>
  <c r="M16" i="1" s="1"/>
  <c r="L7" i="1"/>
  <c r="L16" i="1" s="1"/>
  <c r="K7" i="1"/>
  <c r="K16" i="1" s="1"/>
  <c r="J7" i="1"/>
  <c r="I7" i="1"/>
  <c r="H7" i="1"/>
  <c r="G7" i="1"/>
  <c r="F7" i="1"/>
  <c r="E7" i="1"/>
  <c r="D7" i="1"/>
  <c r="C7" i="1"/>
  <c r="B7" i="1"/>
  <c r="Q5" i="1"/>
  <c r="Q16" i="1" s="1"/>
  <c r="P5" i="1"/>
  <c r="P16" i="1" s="1"/>
  <c r="O5" i="1"/>
  <c r="O16" i="1" s="1"/>
  <c r="N5" i="1"/>
  <c r="N16" i="1" s="1"/>
  <c r="M5" i="1"/>
  <c r="L5" i="1"/>
  <c r="K5" i="1"/>
  <c r="J5" i="1"/>
  <c r="I5" i="1"/>
  <c r="H5" i="1"/>
  <c r="G5" i="1"/>
  <c r="F5" i="1"/>
  <c r="E5" i="1"/>
  <c r="E16" i="1" s="1"/>
  <c r="D5" i="1"/>
  <c r="D16" i="1" s="1"/>
  <c r="C5" i="1"/>
  <c r="C16" i="1" s="1"/>
  <c r="B5" i="1"/>
  <c r="B16" i="1" s="1"/>
  <c r="Q3" i="1"/>
  <c r="Q17" i="1" s="1"/>
  <c r="Q18" i="1" s="1"/>
  <c r="P3" i="1"/>
  <c r="P17" i="1" s="1"/>
  <c r="P18" i="1" s="1"/>
  <c r="O3" i="1"/>
  <c r="O17" i="1" s="1"/>
  <c r="O18" i="1" s="1"/>
  <c r="N3" i="1"/>
  <c r="N17" i="1" s="1"/>
  <c r="N18" i="1" s="1"/>
  <c r="M3" i="1"/>
  <c r="M17" i="1" s="1"/>
  <c r="M18" i="1" s="1"/>
  <c r="L3" i="1"/>
  <c r="L17" i="1" s="1"/>
  <c r="L18" i="1" s="1"/>
  <c r="K3" i="1"/>
  <c r="K17" i="1" s="1"/>
  <c r="K18" i="1" s="1"/>
  <c r="J3" i="1"/>
  <c r="J17" i="1" s="1"/>
  <c r="J18" i="1" s="1"/>
  <c r="I3" i="1"/>
  <c r="I16" i="1" s="1"/>
  <c r="H3" i="1"/>
  <c r="H17" i="1" s="1"/>
  <c r="H18" i="1" s="1"/>
  <c r="G3" i="1"/>
  <c r="G17" i="1" s="1"/>
  <c r="G18" i="1" s="1"/>
  <c r="F3" i="1"/>
  <c r="F17" i="1" s="1"/>
  <c r="F18" i="1" s="1"/>
  <c r="E3" i="1"/>
  <c r="E17" i="1" s="1"/>
  <c r="E18" i="1" s="1"/>
  <c r="D3" i="1"/>
  <c r="D17" i="1" s="1"/>
  <c r="D18" i="1" s="1"/>
  <c r="C3" i="1"/>
  <c r="C17" i="1" s="1"/>
  <c r="C18" i="1" s="1"/>
  <c r="B3" i="1"/>
  <c r="B17" i="1" s="1"/>
  <c r="B18" i="1" s="1"/>
  <c r="F16" i="1" l="1"/>
  <c r="I17" i="1"/>
  <c r="I18" i="1" s="1"/>
  <c r="N70" i="1"/>
  <c r="N71" i="1" s="1"/>
  <c r="N73" i="1"/>
  <c r="N74" i="1" s="1"/>
  <c r="G16" i="1"/>
  <c r="H16" i="1"/>
</calcChain>
</file>

<file path=xl/sharedStrings.xml><?xml version="1.0" encoding="utf-8"?>
<sst xmlns="http://schemas.openxmlformats.org/spreadsheetml/2006/main" count="65" uniqueCount="17">
  <si>
    <t>loss</t>
  </si>
  <si>
    <t>corruption</t>
  </si>
  <si>
    <t>GBN</t>
  </si>
  <si>
    <t>Goodput</t>
  </si>
  <si>
    <t>mu</t>
  </si>
  <si>
    <t>sigma</t>
  </si>
  <si>
    <t>positive interval</t>
  </si>
  <si>
    <t>negative interval</t>
  </si>
  <si>
    <t>Goodput_mu</t>
  </si>
  <si>
    <t>SR</t>
  </si>
  <si>
    <t>RTT * Throughput:</t>
  </si>
  <si>
    <t>Throughput</t>
  </si>
  <si>
    <t>Sigma</t>
  </si>
  <si>
    <t>Interval</t>
  </si>
  <si>
    <t>Loss</t>
    <phoneticPr fontId="1" type="noConversion"/>
  </si>
  <si>
    <t>Corruption</t>
    <phoneticPr fontId="1" type="noConversion"/>
  </si>
  <si>
    <t>#Of Retransmit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</si>
</sst>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Goodput VS. Loss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'655PA2_graph'!$B$18:$H$18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0.25242911864435297</c:v>
                  </c:pt>
                  <c:pt idx="2">
                    <c:v>0.23125233712870388</c:v>
                  </c:pt>
                  <c:pt idx="3">
                    <c:v>0.15051907397069827</c:v>
                  </c:pt>
                  <c:pt idx="4">
                    <c:v>8.8693094590051688E-2</c:v>
                  </c:pt>
                  <c:pt idx="5">
                    <c:v>8.1278113630083013E-2</c:v>
                  </c:pt>
                  <c:pt idx="6">
                    <c:v>5.0231267927001166E-2</c:v>
                  </c:pt>
                </c:numCache>
              </c:numRef>
            </c:plus>
            <c:minus>
              <c:numRef>
                <c:f>'655PA2_graph'!$B$18:$H$18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0.25242911864435297</c:v>
                  </c:pt>
                  <c:pt idx="2">
                    <c:v>0.23125233712870388</c:v>
                  </c:pt>
                  <c:pt idx="3">
                    <c:v>0.15051907397069827</c:v>
                  </c:pt>
                  <c:pt idx="4">
                    <c:v>8.8693094590051688E-2</c:v>
                  </c:pt>
                  <c:pt idx="5">
                    <c:v>8.1278113630083013E-2</c:v>
                  </c:pt>
                  <c:pt idx="6">
                    <c:v>5.0231267927001166E-2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'655PA2_graph'!$B$1:$H$1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'655PA2_graph'!$B$16:$H$16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11.41148110684477</c:v>
                </c:pt>
                <c:pt idx="2">
                  <c:v>8.1748686792198502</c:v>
                </c:pt>
                <c:pt idx="3">
                  <c:v>5.04204564985909</c:v>
                </c:pt>
                <c:pt idx="4">
                  <c:v>3.5685391920178233</c:v>
                </c:pt>
                <c:pt idx="5">
                  <c:v>2.6478131140733163</c:v>
                </c:pt>
                <c:pt idx="6">
                  <c:v>2.0513092305238594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6-4247-92CC-ABFBCED6325E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'655PA2_graph'!$B$36:$H$36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0.2579602345655847</c:v>
                  </c:pt>
                  <c:pt idx="2">
                    <c:v>0.20230016757109368</c:v>
                  </c:pt>
                  <c:pt idx="3">
                    <c:v>0.16157624201980117</c:v>
                  </c:pt>
                  <c:pt idx="4">
                    <c:v>0.13979096888031026</c:v>
                  </c:pt>
                  <c:pt idx="5">
                    <c:v>0.12476171352596849</c:v>
                  </c:pt>
                  <c:pt idx="6">
                    <c:v>8.2540823474130998E-2</c:v>
                  </c:pt>
                </c:numCache>
              </c:numRef>
            </c:plus>
            <c:minus>
              <c:numRef>
                <c:f>'655PA2_graph'!$B$36:$H$36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0.2579602345655847</c:v>
                  </c:pt>
                  <c:pt idx="2">
                    <c:v>0.20230016757109368</c:v>
                  </c:pt>
                  <c:pt idx="3">
                    <c:v>0.16157624201980117</c:v>
                  </c:pt>
                  <c:pt idx="4">
                    <c:v>0.13979096888031026</c:v>
                  </c:pt>
                  <c:pt idx="5">
                    <c:v>0.12476171352596849</c:v>
                  </c:pt>
                  <c:pt idx="6">
                    <c:v>8.2540823474130998E-2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'655PA2_graph'!$B$34:$H$34</c:f>
              <c:numCache>
                <c:formatCode>General</c:formatCode>
                <c:ptCount val="7"/>
                <c:pt idx="0">
                  <c:v>14.524162123781082</c:v>
                </c:pt>
                <c:pt idx="1">
                  <c:v>11.372973833630452</c:v>
                </c:pt>
                <c:pt idx="2">
                  <c:v>8.0972397521839774</c:v>
                </c:pt>
                <c:pt idx="3">
                  <c:v>4.9356758050704199</c:v>
                </c:pt>
                <c:pt idx="4">
                  <c:v>3.3204954677312175</c:v>
                </c:pt>
                <c:pt idx="5">
                  <c:v>2.3360549346678434</c:v>
                </c:pt>
                <c:pt idx="6">
                  <c:v>1.6896040983037008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6-4247-92CC-ABFBCED6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2320"/>
        <c:axId val="1244484816"/>
      </c:lineChart>
      <c:catAx>
        <c:axId val="12444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484816"/>
        <c:crosses val="autoZero"/>
        <c:auto val="1"/>
        <c:lblAlgn val="ctr"/>
        <c:lblOffset val="100"/>
        <c:noMultiLvlLbl val="0"/>
      </c:catAx>
      <c:valAx>
        <c:axId val="1244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4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Goodput</a:t>
            </a:r>
            <a:r>
              <a:rPr lang="en-US" altLang="zh-CN" baseline="0"/>
              <a:t> VS. Corruption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'655PA2_graph'!$K$18:$Q$18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0.19393564222252313</c:v>
                  </c:pt>
                  <c:pt idx="2">
                    <c:v>0.17266083468034682</c:v>
                  </c:pt>
                  <c:pt idx="3">
                    <c:v>0.21806101272263057</c:v>
                  </c:pt>
                  <c:pt idx="4">
                    <c:v>0.15154065625432445</c:v>
                  </c:pt>
                  <c:pt idx="5">
                    <c:v>0.19471109755322843</c:v>
                  </c:pt>
                  <c:pt idx="6">
                    <c:v>0.11327041861815869</c:v>
                  </c:pt>
                </c:numCache>
              </c:numRef>
            </c:plus>
            <c:minus>
              <c:numRef>
                <c:f>'655PA2_graph'!$K$18:$Q$18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0.19393564222252313</c:v>
                  </c:pt>
                  <c:pt idx="2">
                    <c:v>0.17266083468034682</c:v>
                  </c:pt>
                  <c:pt idx="3">
                    <c:v>0.21806101272263057</c:v>
                  </c:pt>
                  <c:pt idx="4">
                    <c:v>0.15154065625432445</c:v>
                  </c:pt>
                  <c:pt idx="5">
                    <c:v>0.19471109755322843</c:v>
                  </c:pt>
                  <c:pt idx="6">
                    <c:v>0.11327041861815869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'655PA2_graph'!$K$1:$Q$1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'655PA2_graph'!$K$16:$Q$16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13.964019003753895</c:v>
                </c:pt>
                <c:pt idx="2">
                  <c:v>13.050676535630007</c:v>
                </c:pt>
                <c:pt idx="3">
                  <c:v>11.788053333202015</c:v>
                </c:pt>
                <c:pt idx="4">
                  <c:v>10.631467064306658</c:v>
                </c:pt>
                <c:pt idx="5">
                  <c:v>9.5666881522210865</c:v>
                </c:pt>
                <c:pt idx="6">
                  <c:v>8.5733851604471507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42C1-92BF-7EDC68540273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'655PA2_graph'!$K$36:$Q$36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0.19020298473698868</c:v>
                  </c:pt>
                  <c:pt idx="2">
                    <c:v>0.17311443845572339</c:v>
                  </c:pt>
                  <c:pt idx="3">
                    <c:v>0.19597622356864411</c:v>
                  </c:pt>
                  <c:pt idx="4">
                    <c:v>0.14631987627378654</c:v>
                  </c:pt>
                  <c:pt idx="5">
                    <c:v>0.18027818830060374</c:v>
                  </c:pt>
                  <c:pt idx="6">
                    <c:v>0.15473346095742663</c:v>
                  </c:pt>
                </c:numCache>
              </c:numRef>
            </c:plus>
            <c:minus>
              <c:numRef>
                <c:f>'655PA2_graph'!$K$36:$Q$36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0.19020298473698868</c:v>
                  </c:pt>
                  <c:pt idx="2">
                    <c:v>0.17311443845572339</c:v>
                  </c:pt>
                  <c:pt idx="3">
                    <c:v>0.19597622356864411</c:v>
                  </c:pt>
                  <c:pt idx="4">
                    <c:v>0.14631987627378654</c:v>
                  </c:pt>
                  <c:pt idx="5">
                    <c:v>0.18027818830060374</c:v>
                  </c:pt>
                  <c:pt idx="6">
                    <c:v>0.15473346095742663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'655PA2_graph'!$K$34:$Q$34</c:f>
              <c:numCache>
                <c:formatCode>General</c:formatCode>
                <c:ptCount val="7"/>
                <c:pt idx="0">
                  <c:v>14.524162123781082</c:v>
                </c:pt>
                <c:pt idx="1">
                  <c:v>13.967504600546828</c:v>
                </c:pt>
                <c:pt idx="2">
                  <c:v>13.071340106466065</c:v>
                </c:pt>
                <c:pt idx="3">
                  <c:v>11.791635897866746</c:v>
                </c:pt>
                <c:pt idx="4">
                  <c:v>10.641510136703499</c:v>
                </c:pt>
                <c:pt idx="5">
                  <c:v>9.5529688238862445</c:v>
                </c:pt>
                <c:pt idx="6">
                  <c:v>8.6032051240689729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2C1-92BF-7EDC6854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46976"/>
        <c:axId val="1244348640"/>
      </c:lineChart>
      <c:catAx>
        <c:axId val="124434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48640"/>
        <c:crosses val="autoZero"/>
        <c:auto val="1"/>
        <c:lblAlgn val="ctr"/>
        <c:lblOffset val="100"/>
        <c:noMultiLvlLbl val="0"/>
      </c:catAx>
      <c:valAx>
        <c:axId val="12443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Thoughput VS. Loss Rate</a:t>
            </a:r>
            <a:endParaRPr lang="zh-CN" altLang="en-US"/>
          </a:p>
        </c:rich>
      </c:tx>
      <c:layout>
        <c:manualLayout>
          <c:xMode val="edge"/>
          <c:yMode val="edge"/>
          <c:x val="0.27500000000000002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'655PA2_graph'!$B$56:$H$56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plus>
            <c:minus>
              <c:numRef>
                <c:f>'655PA2_graph'!$B$56:$H$56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'655PA2_graph'!$K$40:$Q$40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'655PA2_graph'!$B$54:$H$54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14.488776472344318</c:v>
                </c:pt>
                <c:pt idx="2">
                  <c:v>14.511881481943401</c:v>
                </c:pt>
                <c:pt idx="3">
                  <c:v>14.391357593340961</c:v>
                </c:pt>
                <c:pt idx="4">
                  <c:v>14.339720650205056</c:v>
                </c:pt>
                <c:pt idx="5">
                  <c:v>14.064810231209623</c:v>
                </c:pt>
                <c:pt idx="6">
                  <c:v>13.939054109052753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6-4035-9D76-70AB97214443}"/>
            </c:ext>
          </c:extLst>
        </c:ser>
        <c:ser>
          <c:idx val="2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'655PA2_graph'!$B$74:$H$74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plus>
            <c:minus>
              <c:numRef>
                <c:f>'655PA2_graph'!$B$74:$H$74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'655PA2_graph'!$B$72:$H$72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14.384521956734968</c:v>
                </c:pt>
                <c:pt idx="2">
                  <c:v>14.336947746615792</c:v>
                </c:pt>
                <c:pt idx="3">
                  <c:v>14.453237024875587</c:v>
                </c:pt>
                <c:pt idx="4">
                  <c:v>14.343897645867012</c:v>
                </c:pt>
                <c:pt idx="5">
                  <c:v>14.05987319164467</c:v>
                </c:pt>
                <c:pt idx="6">
                  <c:v>13.780638770305689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6-4035-9D76-70AB9721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1984"/>
        <c:axId val="1537849904"/>
      </c:lineChart>
      <c:catAx>
        <c:axId val="15378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849904"/>
        <c:crosses val="autoZero"/>
        <c:auto val="1"/>
        <c:lblAlgn val="ctr"/>
        <c:lblOffset val="100"/>
        <c:noMultiLvlLbl val="0"/>
      </c:catAx>
      <c:valAx>
        <c:axId val="15378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Thoughput VS. Corruption Rate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'655PA2_graph'!$K$56:$Q$56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plus>
            <c:minus>
              <c:numRef>
                <c:f>'655PA2_graph'!$K$56:$Q$56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'655PA2_graph'!$K$40:$Q$40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'655PA2_graph'!$K$54:$Q$54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14.502922562616808</c:v>
                </c:pt>
                <c:pt idx="2">
                  <c:v>14.447505725228188</c:v>
                </c:pt>
                <c:pt idx="3">
                  <c:v>14.416650812428253</c:v>
                </c:pt>
                <c:pt idx="4">
                  <c:v>14.409496036044112</c:v>
                </c:pt>
                <c:pt idx="5">
                  <c:v>14.391422745384219</c:v>
                </c:pt>
                <c:pt idx="6">
                  <c:v>14.427625249917494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C-4C10-B93A-893E1BAB8053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'655PA2_graph'!$K$74:$Q$74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0.13862772376623672</c:v>
                  </c:pt>
                  <c:pt idx="2">
                    <c:v>0.14227967544927836</c:v>
                  </c:pt>
                  <c:pt idx="3">
                    <c:v>9.8234566478404076E-2</c:v>
                  </c:pt>
                  <c:pt idx="4">
                    <c:v>0.20284335048970178</c:v>
                  </c:pt>
                  <c:pt idx="5">
                    <c:v>0.17485627714206334</c:v>
                  </c:pt>
                  <c:pt idx="6">
                    <c:v>0.19353777219096038</c:v>
                  </c:pt>
                </c:numCache>
              </c:numRef>
            </c:plus>
            <c:minus>
              <c:numRef>
                <c:f>'655PA2_graph'!$K$74:$Q$74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0.13862772376623672</c:v>
                  </c:pt>
                  <c:pt idx="2">
                    <c:v>0.14227967544927836</c:v>
                  </c:pt>
                  <c:pt idx="3">
                    <c:v>9.8234566478404076E-2</c:v>
                  </c:pt>
                  <c:pt idx="4">
                    <c:v>0.20284335048970178</c:v>
                  </c:pt>
                  <c:pt idx="5">
                    <c:v>0.17485627714206334</c:v>
                  </c:pt>
                  <c:pt idx="6">
                    <c:v>0.19353777219096038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'655PA2_graph'!$K$72:$Q$72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14.408309387855914</c:v>
                </c:pt>
                <c:pt idx="2">
                  <c:v>14.490613447400474</c:v>
                </c:pt>
                <c:pt idx="3">
                  <c:v>14.38536708927872</c:v>
                </c:pt>
                <c:pt idx="4">
                  <c:v>14.529014529089258</c:v>
                </c:pt>
                <c:pt idx="5">
                  <c:v>14.4040555581907</c:v>
                </c:pt>
                <c:pt idx="6">
                  <c:v>14.363429059674512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C-4C10-B93A-893E1BAB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09008"/>
        <c:axId val="1234107760"/>
      </c:lineChart>
      <c:catAx>
        <c:axId val="12341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07760"/>
        <c:crosses val="autoZero"/>
        <c:auto val="1"/>
        <c:lblAlgn val="ctr"/>
        <c:lblOffset val="100"/>
        <c:noMultiLvlLbl val="0"/>
      </c:catAx>
      <c:valAx>
        <c:axId val="1234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r>
              <a:rPr lang="en-US" altLang="zh-CN" baseline="0"/>
              <a:t> Communication Time VS. Corruption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Corruption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'655PA2_graph'!$K$32:$Q$32</c:f>
                <c:numCache>
                  <c:formatCode>General</c:formatCode>
                  <c:ptCount val="7"/>
                  <c:pt idx="0">
                    <c:v>0.14699092699999999</c:v>
                  </c:pt>
                  <c:pt idx="1">
                    <c:v>0.15404330799999999</c:v>
                  </c:pt>
                  <c:pt idx="2">
                    <c:v>0.15933387099999999</c:v>
                  </c:pt>
                  <c:pt idx="3">
                    <c:v>0.221785449</c:v>
                  </c:pt>
                  <c:pt idx="4">
                    <c:v>0.20674374000000001</c:v>
                  </c:pt>
                  <c:pt idx="5">
                    <c:v>0.31401246300000002</c:v>
                  </c:pt>
                  <c:pt idx="6">
                    <c:v>0.33540292599999999</c:v>
                  </c:pt>
                </c:numCache>
              </c:numRef>
            </c:plus>
            <c:minus>
              <c:numRef>
                <c:f>'655PA2_graph'!$K$33:$Q$33</c:f>
                <c:numCache>
                  <c:formatCode>General</c:formatCode>
                  <c:ptCount val="7"/>
                  <c:pt idx="0">
                    <c:v>0.14699092699999999</c:v>
                  </c:pt>
                  <c:pt idx="1">
                    <c:v>0.15404330799999999</c:v>
                  </c:pt>
                  <c:pt idx="2">
                    <c:v>0.15933387099999999</c:v>
                  </c:pt>
                  <c:pt idx="3">
                    <c:v>0.221785449</c:v>
                  </c:pt>
                  <c:pt idx="4">
                    <c:v>0.20674374000000001</c:v>
                  </c:pt>
                  <c:pt idx="5">
                    <c:v>0.31401246300000002</c:v>
                  </c:pt>
                  <c:pt idx="6">
                    <c:v>0.33540292599999999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'655PA2_graph'!$K$30:$Q$30</c:f>
              <c:numCache>
                <c:formatCode>General</c:formatCode>
                <c:ptCount val="7"/>
                <c:pt idx="0">
                  <c:v>11.016126</c:v>
                </c:pt>
                <c:pt idx="1">
                  <c:v>11.455159999999999</c:v>
                </c:pt>
                <c:pt idx="2">
                  <c:v>12.24052</c:v>
                </c:pt>
                <c:pt idx="3">
                  <c:v>13.56894</c:v>
                </c:pt>
                <c:pt idx="4">
                  <c:v>15.03546</c:v>
                </c:pt>
                <c:pt idx="5">
                  <c:v>16.748719999999999</c:v>
                </c:pt>
                <c:pt idx="6">
                  <c:v>18.597719999999999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4-48D8-B705-DCB1C4A2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44895"/>
        <c:axId val="1259043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Loss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'655PA2_graph'!$B$32:$H$32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0.14699092699999999</c:v>
                        </c:pt>
                        <c:pt idx="1">
                          <c:v>0.314269148</c:v>
                        </c:pt>
                        <c:pt idx="2">
                          <c:v>0.496019196</c:v>
                        </c:pt>
                        <c:pt idx="3">
                          <c:v>1.0561842539999999</c:v>
                        </c:pt>
                        <c:pt idx="4">
                          <c:v>2.1530321589999999</c:v>
                        </c:pt>
                        <c:pt idx="5">
                          <c:v>3.4217809699999999</c:v>
                        </c:pt>
                        <c:pt idx="6">
                          <c:v>4.4839360470000003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'655PA2_graph'!$B$33:$H$33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0.14699092699999999</c:v>
                        </c:pt>
                        <c:pt idx="1">
                          <c:v>0.314269148</c:v>
                        </c:pt>
                        <c:pt idx="2">
                          <c:v>0.496019196</c:v>
                        </c:pt>
                        <c:pt idx="3">
                          <c:v>1.0561842539999999</c:v>
                        </c:pt>
                        <c:pt idx="4">
                          <c:v>2.1530321589999999</c:v>
                        </c:pt>
                        <c:pt idx="5">
                          <c:v>3.4217809699999999</c:v>
                        </c:pt>
                        <c:pt idx="6">
                          <c:v>4.4839360470000003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'655PA2_graph'!$K$1:$Q$1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'655PA2_graph'!$B$30:$H$30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11.016126</c:v>
                      </c:pt>
                      <c:pt idx="1">
                        <c:v>14.068440000000001</c:v>
                      </c:pt>
                      <c:pt idx="2">
                        <c:v>19.759820000000001</c:v>
                      </c:pt>
                      <c:pt idx="3">
                        <c:v>32.41704</c:v>
                      </c:pt>
                      <c:pt idx="4">
                        <c:v>48.185580000000002</c:v>
                      </c:pt>
                      <c:pt idx="5">
                        <c:v>68.491540000000001</c:v>
                      </c:pt>
                      <c:pt idx="6">
                        <c:v>94.696740000000005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14-48D8-B705-DCB1C4A22487}"/>
                  </c:ext>
                </c:extLst>
              </c15:ser>
            </c15:filteredLineSeries>
          </c:ext>
        </c:extLst>
      </c:lineChart>
      <c:catAx>
        <c:axId val="125904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43647"/>
        <c:crosses val="autoZero"/>
        <c:auto val="1"/>
        <c:lblAlgn val="ctr"/>
        <c:lblOffset val="100"/>
        <c:noMultiLvlLbl val="0"/>
      </c:catAx>
      <c:valAx>
        <c:axId val="1259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RTT as function of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'655PA2_graph'!$B$71:$H$71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plus>
            <c:minus>
              <c:numRef>
                <c:f>'655PA2_graph'!$B$71:$H$71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'655PA2_graph'!$B$40:$H$40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'655PA2_graph'!$B$69:$H$69</c:f>
              <c:numCache>
                <c:formatCode>General</c:formatCode>
                <c:ptCount val="7"/>
                <c:pt idx="0">
                  <c:v>11.016126</c:v>
                </c:pt>
                <c:pt idx="1">
                  <c:v>11.12556</c:v>
                </c:pt>
                <c:pt idx="2">
                  <c:v>11.16038</c:v>
                </c:pt>
                <c:pt idx="3">
                  <c:v>11.072860000000002</c:v>
                </c:pt>
                <c:pt idx="4">
                  <c:v>11.157399999999999</c:v>
                </c:pt>
                <c:pt idx="5">
                  <c:v>11.384080000000001</c:v>
                </c:pt>
                <c:pt idx="6">
                  <c:v>11.615880000000001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F-42CF-8245-CB8F6DED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35887"/>
        <c:axId val="1838620911"/>
      </c:lineChart>
      <c:catAx>
        <c:axId val="18386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20911"/>
        <c:crosses val="autoZero"/>
        <c:auto val="1"/>
        <c:lblAlgn val="ctr"/>
        <c:lblOffset val="100"/>
        <c:noMultiLvlLbl val="0"/>
      </c:catAx>
      <c:valAx>
        <c:axId val="18386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of retransmit VS.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plus>
            <c:min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'655PA2_graph'!$B$78:$G$78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'655PA2_graph'!$B$82:$G$82</c:f>
              <c:numCache>
                <c:formatCode>General</c:formatCode>
                <c:ptCount val="6"/>
                <c:pt idx="0">
                  <c:v>36</c:v>
                </c:pt>
                <c:pt idx="1">
                  <c:v>93</c:v>
                </c:pt>
                <c:pt idx="2">
                  <c:v>210</c:v>
                </c:pt>
                <c:pt idx="3">
                  <c:v>339.66666666666669</c:v>
                </c:pt>
                <c:pt idx="4">
                  <c:v>481.33333333333331</c:v>
                </c:pt>
                <c:pt idx="5">
                  <c:v>632.66666666666663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4-4DC8-89F4-2299562A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32143"/>
        <c:axId val="1838620079"/>
      </c:lineChart>
      <c:catAx>
        <c:axId val="183863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20079"/>
        <c:crosses val="autoZero"/>
        <c:auto val="1"/>
        <c:lblAlgn val="ctr"/>
        <c:lblOffset val="100"/>
        <c:noMultiLvlLbl val="0"/>
      </c:catAx>
      <c:valAx>
        <c:axId val="18386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pakcets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</a:t>
            </a:r>
            <a:r>
              <a:rPr lang="en-US" altLang="zh-CN" baseline="0"/>
              <a:t> of retransmission VS. Corruption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'655PA2_graph'!$J$84:$O$84</c:f>
                <c:numCache>
                  <c:formatCode>General</c:formatCode>
                  <c:ptCount val="6"/>
                  <c:pt idx="0">
                    <c:v>0.82640856185733635</c:v>
                  </c:pt>
                  <c:pt idx="1">
                    <c:v>6.8770898237877081</c:v>
                  </c:pt>
                  <c:pt idx="2">
                    <c:v>8.3871308827539135</c:v>
                  </c:pt>
                  <c:pt idx="3">
                    <c:v>10.019671318627838</c:v>
                  </c:pt>
                  <c:pt idx="4">
                    <c:v>19.083597145192517</c:v>
                  </c:pt>
                  <c:pt idx="5">
                    <c:v>31.558096548711198</c:v>
                  </c:pt>
                </c:numCache>
              </c:numRef>
            </c:plus>
            <c:minus>
              <c:numRef>
                <c:f>'655PA2_graph'!$J$84:$O$84</c:f>
                <c:numCache>
                  <c:formatCode>General</c:formatCode>
                  <c:ptCount val="6"/>
                  <c:pt idx="0">
                    <c:v>0.82640856185733635</c:v>
                  </c:pt>
                  <c:pt idx="1">
                    <c:v>6.8770898237877081</c:v>
                  </c:pt>
                  <c:pt idx="2">
                    <c:v>8.3871308827539135</c:v>
                  </c:pt>
                  <c:pt idx="3">
                    <c:v>10.019671318627838</c:v>
                  </c:pt>
                  <c:pt idx="4">
                    <c:v>19.083597145192517</c:v>
                  </c:pt>
                  <c:pt idx="5">
                    <c:v>31.558096548711198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'655PA2_graph'!$J$78:$O$78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'655PA2_graph'!$J$82:$O$82</c:f>
              <c:numCache>
                <c:formatCode>General</c:formatCode>
                <c:ptCount val="6"/>
                <c:pt idx="0">
                  <c:v>36.666666666666664</c:v>
                </c:pt>
                <c:pt idx="1">
                  <c:v>99.333333333333329</c:v>
                </c:pt>
                <c:pt idx="2">
                  <c:v>217.66666666666666</c:v>
                </c:pt>
                <c:pt idx="3">
                  <c:v>336</c:v>
                </c:pt>
                <c:pt idx="4">
                  <c:v>530</c:v>
                </c:pt>
                <c:pt idx="5">
                  <c:v>666.66666666666663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F9A-B086-587FA7EF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425823"/>
        <c:axId val="1614159631"/>
      </c:lineChart>
      <c:catAx>
        <c:axId val="15444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159631"/>
        <c:crosses val="autoZero"/>
        <c:auto val="1"/>
        <c:lblAlgn val="ctr"/>
        <c:lblOffset val="100"/>
        <c:noMultiLvlLbl val="0"/>
      </c:catAx>
      <c:valAx>
        <c:axId val="16141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4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663575</xdr:colOff>
      <xdr:row>0</xdr:row>
      <xdr:rowOff>95885</xdr:rowOff>
    </xdr:from>
    <xdr:to>
      <xdr:col>16</xdr:col>
      <xdr:colOff>434975</xdr:colOff>
      <xdr:row>22</xdr:row>
      <xdr:rowOff>76835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2</xdr:row>
      <xdr:rowOff>137160</xdr:rowOff>
    </xdr:from>
    <xdr:to>
      <xdr:col>24</xdr:col>
      <xdr:colOff>591185</xdr:colOff>
      <xdr:row>24</xdr:row>
      <xdr:rowOff>71120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18</xdr:row>
      <xdr:rowOff>119062</xdr:rowOff>
    </xdr:from>
    <xdr:to>
      <xdr:col>19</xdr:col>
      <xdr:colOff>57150</xdr:colOff>
      <xdr:row>33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36</xdr:row>
      <xdr:rowOff>109537</xdr:rowOff>
    </xdr:from>
    <xdr:to>
      <xdr:col>15</xdr:col>
      <xdr:colOff>647699</xdr:colOff>
      <xdr:row>53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547686</xdr:colOff>
      <xdr:row>30</xdr:row>
      <xdr:rowOff>123824</xdr:rowOff>
    </xdr:from>
    <xdr:to>
      <xdr:col>21</xdr:col>
      <xdr:colOff>685799</xdr:colOff>
      <xdr:row>48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0D9C2-56E7-406E-AB87-E7F90A38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56</xdr:row>
      <xdr:rowOff>85725</xdr:rowOff>
    </xdr:from>
    <xdr:to>
      <xdr:col>17</xdr:col>
      <xdr:colOff>590550</xdr:colOff>
      <xdr:row>71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34CB6D-5BE6-4A34-8A2C-0D0D6610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415925</xdr:colOff>
      <xdr:row>80</xdr:row>
      <xdr:rowOff>76200</xdr:rowOff>
    </xdr:from>
    <xdr:to>
      <xdr:col>7</xdr:col>
      <xdr:colOff>587375</xdr:colOff>
      <xdr:row>95</xdr:row>
      <xdr:rowOff>60325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8D1526D-AC1C-4BA3-A5A8-9EB799CC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714375</xdr:colOff>
      <xdr:row>75</xdr:row>
      <xdr:rowOff>53975</xdr:rowOff>
    </xdr:from>
    <xdr:to>
      <xdr:col>8</xdr:col>
      <xdr:colOff>200025</xdr:colOff>
      <xdr:row>90</xdr:row>
      <xdr:rowOff>34925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ED7F3E3-F4AC-45A4-90B7-6E484356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tabSelected="1" topLeftCell="C71" workbookViewId="0">
      <selection activeCell="J82" sqref="J82:O82"/>
    </sheetView>
  </sheetViews>
  <sheetFormatPr defaultColWidth="9" defaultRowHeight="14.25" x14ac:dyDescent="0.2"/>
  <cols>
    <col min="2" max="2" width="12.75" customWidth="1"/>
  </cols>
  <sheetData>
    <row r="1" spans="1:17" x14ac:dyDescent="0.2">
      <c r="A1" t="s">
        <v>0</v>
      </c>
      <c r="B1">
        <v>0</v>
      </c>
      <c r="C1">
        <v>0.02</v>
      </c>
      <c r="D1">
        <v>0.05</v>
      </c>
      <c r="E1">
        <v>0.1</v>
      </c>
      <c r="F1">
        <v>0.15</v>
      </c>
      <c r="G1">
        <v>0.2</v>
      </c>
      <c r="H1">
        <v>0.25</v>
      </c>
      <c r="J1" t="s">
        <v>1</v>
      </c>
      <c r="K1">
        <v>0</v>
      </c>
      <c r="L1">
        <v>0.02</v>
      </c>
      <c r="M1">
        <v>0.05</v>
      </c>
      <c r="N1">
        <v>0.1</v>
      </c>
      <c r="O1">
        <v>0.15</v>
      </c>
      <c r="P1">
        <v>0.2</v>
      </c>
      <c r="Q1">
        <v>0.25</v>
      </c>
    </row>
    <row r="2" spans="1:17" x14ac:dyDescent="0.2">
      <c r="A2" t="s">
        <v>2</v>
      </c>
      <c r="B2">
        <v>10.943390000000001</v>
      </c>
      <c r="C2">
        <v>14.507</v>
      </c>
      <c r="D2">
        <v>20.118099999999998</v>
      </c>
      <c r="E2">
        <v>32.391199999999998</v>
      </c>
      <c r="F2">
        <v>44.7455</v>
      </c>
      <c r="G2">
        <v>60.713900000000002</v>
      </c>
      <c r="H2">
        <v>76.711799999999997</v>
      </c>
      <c r="J2" t="s">
        <v>2</v>
      </c>
      <c r="K2">
        <v>10.943390000000001</v>
      </c>
      <c r="L2">
        <v>11.383699999999999</v>
      </c>
      <c r="M2">
        <v>12.2927</v>
      </c>
      <c r="N2">
        <v>13.5228</v>
      </c>
      <c r="O2">
        <v>15.3126</v>
      </c>
      <c r="P2">
        <v>17.152100000000001</v>
      </c>
      <c r="Q2">
        <v>19.079699999999999</v>
      </c>
    </row>
    <row r="3" spans="1:17" x14ac:dyDescent="0.2">
      <c r="A3" t="s">
        <v>3</v>
      </c>
      <c r="B3">
        <f>20*8/B2</f>
        <v>14.620697973845397</v>
      </c>
      <c r="C3">
        <f t="shared" ref="C3:Q3" si="0">20*8/C2</f>
        <v>11.029158337354382</v>
      </c>
      <c r="D3">
        <f t="shared" si="0"/>
        <v>7.9530373146569513</v>
      </c>
      <c r="E3">
        <f t="shared" si="0"/>
        <v>4.9396132282842258</v>
      </c>
      <c r="F3">
        <f t="shared" si="0"/>
        <v>3.5757785699120581</v>
      </c>
      <c r="G3">
        <f t="shared" si="0"/>
        <v>2.6353108596219315</v>
      </c>
      <c r="H3">
        <f t="shared" si="0"/>
        <v>2.0857286623439939</v>
      </c>
      <c r="I3" t="e">
        <f t="shared" si="0"/>
        <v>#DIV/0!</v>
      </c>
      <c r="J3" t="e">
        <f t="shared" si="0"/>
        <v>#VALUE!</v>
      </c>
      <c r="K3">
        <f t="shared" si="0"/>
        <v>14.620697973845397</v>
      </c>
      <c r="L3">
        <f t="shared" si="0"/>
        <v>14.055184166835037</v>
      </c>
      <c r="M3">
        <f t="shared" si="0"/>
        <v>13.015854938296712</v>
      </c>
      <c r="N3">
        <f t="shared" si="0"/>
        <v>11.831869139527317</v>
      </c>
      <c r="O3">
        <f t="shared" si="0"/>
        <v>10.448911354048301</v>
      </c>
      <c r="P3">
        <f t="shared" si="0"/>
        <v>9.32830382285551</v>
      </c>
      <c r="Q3">
        <f t="shared" si="0"/>
        <v>8.3858760881984526</v>
      </c>
    </row>
    <row r="4" spans="1:17" x14ac:dyDescent="0.2">
      <c r="B4">
        <v>10.77594</v>
      </c>
      <c r="C4">
        <v>13.971500000000001</v>
      </c>
      <c r="D4">
        <v>20.5397</v>
      </c>
      <c r="E4">
        <v>32.982900000000001</v>
      </c>
      <c r="F4">
        <v>46.685299999999998</v>
      </c>
      <c r="G4">
        <v>57.134900000000002</v>
      </c>
      <c r="H4">
        <v>82.233900000000006</v>
      </c>
      <c r="K4">
        <v>10.77594</v>
      </c>
      <c r="L4">
        <v>11.1465</v>
      </c>
      <c r="M4">
        <v>11.931900000000001</v>
      </c>
      <c r="N4">
        <v>13.1074</v>
      </c>
      <c r="O4">
        <v>14.634600000000001</v>
      </c>
      <c r="P4">
        <v>16.3383</v>
      </c>
      <c r="Q4">
        <v>18.503499999999999</v>
      </c>
    </row>
    <row r="5" spans="1:17" x14ac:dyDescent="0.2">
      <c r="A5" t="s">
        <v>3</v>
      </c>
      <c r="B5">
        <f>20*8/B4</f>
        <v>14.847892620040572</v>
      </c>
      <c r="C5">
        <f t="shared" ref="C5:Q5" si="1">20*8/C4</f>
        <v>11.451884192821099</v>
      </c>
      <c r="D5">
        <f t="shared" si="1"/>
        <v>7.7897924507173917</v>
      </c>
      <c r="E5">
        <f t="shared" si="1"/>
        <v>4.8509985477323099</v>
      </c>
      <c r="F5">
        <f t="shared" si="1"/>
        <v>3.4272029953754179</v>
      </c>
      <c r="G5">
        <f t="shared" si="1"/>
        <v>2.8003899543011364</v>
      </c>
      <c r="H5">
        <f t="shared" si="1"/>
        <v>1.9456696082759055</v>
      </c>
      <c r="I5" t="e">
        <f t="shared" si="1"/>
        <v>#DIV/0!</v>
      </c>
      <c r="J5" t="e">
        <f t="shared" si="1"/>
        <v>#DIV/0!</v>
      </c>
      <c r="K5">
        <f t="shared" si="1"/>
        <v>14.847892620040572</v>
      </c>
      <c r="L5">
        <f t="shared" si="1"/>
        <v>14.354281613062398</v>
      </c>
      <c r="M5">
        <f t="shared" si="1"/>
        <v>13.409431859133917</v>
      </c>
      <c r="N5">
        <f t="shared" si="1"/>
        <v>12.206844988327205</v>
      </c>
      <c r="O5">
        <f t="shared" si="1"/>
        <v>10.932994410506607</v>
      </c>
      <c r="P5">
        <f t="shared" si="1"/>
        <v>9.7929405140069647</v>
      </c>
      <c r="Q5">
        <f t="shared" si="1"/>
        <v>8.647012727321858</v>
      </c>
    </row>
    <row r="6" spans="1:17" x14ac:dyDescent="0.2">
      <c r="B6">
        <v>11.14762</v>
      </c>
      <c r="C6">
        <v>14.2562</v>
      </c>
      <c r="D6">
        <v>19.1539</v>
      </c>
      <c r="E6">
        <v>30.0029</v>
      </c>
      <c r="F6">
        <v>45.771900000000002</v>
      </c>
      <c r="G6">
        <v>59.441899999999997</v>
      </c>
      <c r="H6">
        <v>77.260199999999998</v>
      </c>
      <c r="K6">
        <v>11.14762</v>
      </c>
      <c r="L6">
        <v>11.544499999999999</v>
      </c>
      <c r="M6">
        <v>12.257899999999999</v>
      </c>
      <c r="N6">
        <v>13.558</v>
      </c>
      <c r="O6">
        <v>14.9793</v>
      </c>
      <c r="P6">
        <v>16.2287</v>
      </c>
      <c r="Q6">
        <v>18.2408</v>
      </c>
    </row>
    <row r="7" spans="1:17" x14ac:dyDescent="0.2">
      <c r="A7" t="s">
        <v>3</v>
      </c>
      <c r="B7">
        <f>20*8/B6</f>
        <v>14.352839440167498</v>
      </c>
      <c r="C7">
        <f t="shared" ref="C7:Q7" si="2">20*8/C6</f>
        <v>11.223187104558017</v>
      </c>
      <c r="D7">
        <f t="shared" si="2"/>
        <v>8.3533901711922898</v>
      </c>
      <c r="E7">
        <f t="shared" si="2"/>
        <v>5.3328178276099978</v>
      </c>
      <c r="F7">
        <f t="shared" si="2"/>
        <v>3.4955944586088843</v>
      </c>
      <c r="G7">
        <f t="shared" si="2"/>
        <v>2.6917040000403758</v>
      </c>
      <c r="H7">
        <f t="shared" si="2"/>
        <v>2.0709239686151473</v>
      </c>
      <c r="I7" t="e">
        <f t="shared" si="2"/>
        <v>#DIV/0!</v>
      </c>
      <c r="J7" t="e">
        <f t="shared" si="2"/>
        <v>#DIV/0!</v>
      </c>
      <c r="K7">
        <f t="shared" si="2"/>
        <v>14.352839440167498</v>
      </c>
      <c r="L7">
        <f t="shared" si="2"/>
        <v>13.85941357356317</v>
      </c>
      <c r="M7">
        <f t="shared" si="2"/>
        <v>13.052806761353903</v>
      </c>
      <c r="N7">
        <f t="shared" si="2"/>
        <v>11.801150612184689</v>
      </c>
      <c r="O7">
        <f t="shared" si="2"/>
        <v>10.681407008338173</v>
      </c>
      <c r="P7">
        <f t="shared" si="2"/>
        <v>9.8590768206942023</v>
      </c>
      <c r="Q7">
        <f t="shared" si="2"/>
        <v>8.7715451076707165</v>
      </c>
    </row>
    <row r="8" spans="1:17" x14ac:dyDescent="0.2">
      <c r="B8">
        <v>10.95872</v>
      </c>
      <c r="C8">
        <v>13.9574</v>
      </c>
      <c r="D8">
        <v>19.3398</v>
      </c>
      <c r="E8">
        <v>31.1736</v>
      </c>
      <c r="F8">
        <v>43.022100000000002</v>
      </c>
      <c r="G8">
        <v>62.1449</v>
      </c>
      <c r="H8">
        <v>75.777000000000001</v>
      </c>
      <c r="K8">
        <v>10.95872</v>
      </c>
      <c r="L8">
        <v>11.5868</v>
      </c>
      <c r="M8">
        <v>12.486599999999999</v>
      </c>
      <c r="N8">
        <v>13.969900000000001</v>
      </c>
      <c r="O8">
        <v>15.264200000000001</v>
      </c>
      <c r="P8">
        <v>16.824300000000001</v>
      </c>
      <c r="Q8">
        <v>18.7394</v>
      </c>
    </row>
    <row r="9" spans="1:17" x14ac:dyDescent="0.2">
      <c r="A9" t="s">
        <v>3</v>
      </c>
      <c r="B9">
        <f>20*8/B8</f>
        <v>14.600245284120774</v>
      </c>
      <c r="C9">
        <f t="shared" ref="C9:Q9" si="3">20*8/C8</f>
        <v>11.463453078653618</v>
      </c>
      <c r="D9">
        <f t="shared" si="3"/>
        <v>8.2730948613739539</v>
      </c>
      <c r="E9">
        <f t="shared" si="3"/>
        <v>5.132548053481151</v>
      </c>
      <c r="F9">
        <f t="shared" si="3"/>
        <v>3.7190188298572129</v>
      </c>
      <c r="G9">
        <f t="shared" si="3"/>
        <v>2.574628006481626</v>
      </c>
      <c r="H9">
        <f t="shared" si="3"/>
        <v>2.1114586220093168</v>
      </c>
      <c r="I9" t="e">
        <f t="shared" si="3"/>
        <v>#DIV/0!</v>
      </c>
      <c r="J9" t="e">
        <f t="shared" si="3"/>
        <v>#DIV/0!</v>
      </c>
      <c r="K9">
        <f t="shared" si="3"/>
        <v>14.600245284120774</v>
      </c>
      <c r="L9">
        <f t="shared" si="3"/>
        <v>13.808816929609556</v>
      </c>
      <c r="M9">
        <f t="shared" si="3"/>
        <v>12.813736325340766</v>
      </c>
      <c r="N9">
        <f t="shared" si="3"/>
        <v>11.45319579954044</v>
      </c>
      <c r="O9">
        <f t="shared" si="3"/>
        <v>10.482042950170987</v>
      </c>
      <c r="P9">
        <f t="shared" si="3"/>
        <v>9.5100539101181027</v>
      </c>
      <c r="Q9">
        <f t="shared" si="3"/>
        <v>8.538160239922302</v>
      </c>
    </row>
    <row r="10" spans="1:17" x14ac:dyDescent="0.2">
      <c r="B10">
        <v>11.254960000000001</v>
      </c>
      <c r="C10">
        <v>13.457000000000001</v>
      </c>
      <c r="D10">
        <v>18.8124</v>
      </c>
      <c r="E10">
        <v>32.295499999999997</v>
      </c>
      <c r="F10">
        <v>44.136699999999998</v>
      </c>
      <c r="G10">
        <v>63.065800000000003</v>
      </c>
      <c r="H10">
        <v>78.325199999999995</v>
      </c>
      <c r="K10">
        <v>11.254960000000001</v>
      </c>
      <c r="L10">
        <v>11.642799999999999</v>
      </c>
      <c r="M10">
        <v>12.344200000000001</v>
      </c>
      <c r="N10">
        <v>13.7372</v>
      </c>
      <c r="O10">
        <v>15.077299999999999</v>
      </c>
      <c r="P10">
        <v>17.125</v>
      </c>
      <c r="Q10">
        <v>18.7698</v>
      </c>
    </row>
    <row r="11" spans="1:17" x14ac:dyDescent="0.2">
      <c r="A11" t="s">
        <v>3</v>
      </c>
      <c r="B11">
        <f>20*8/B10</f>
        <v>14.215954565809207</v>
      </c>
      <c r="C11">
        <f t="shared" ref="C11:Q11" si="4">20*8/C10</f>
        <v>11.889722820836738</v>
      </c>
      <c r="D11">
        <f t="shared" si="4"/>
        <v>8.5050285981586615</v>
      </c>
      <c r="E11">
        <f t="shared" si="4"/>
        <v>4.9542505921877664</v>
      </c>
      <c r="F11">
        <f t="shared" si="4"/>
        <v>3.6251011063355443</v>
      </c>
      <c r="G11">
        <f t="shared" si="4"/>
        <v>2.5370327499215106</v>
      </c>
      <c r="H11">
        <f t="shared" si="4"/>
        <v>2.0427652913749346</v>
      </c>
      <c r="I11" t="e">
        <f t="shared" si="4"/>
        <v>#DIV/0!</v>
      </c>
      <c r="J11" t="e">
        <f t="shared" si="4"/>
        <v>#DIV/0!</v>
      </c>
      <c r="K11">
        <f t="shared" si="4"/>
        <v>14.215954565809207</v>
      </c>
      <c r="L11">
        <f t="shared" si="4"/>
        <v>13.742398735699316</v>
      </c>
      <c r="M11">
        <f t="shared" si="4"/>
        <v>12.961552794024723</v>
      </c>
      <c r="N11">
        <f t="shared" si="4"/>
        <v>11.647206126430422</v>
      </c>
      <c r="O11">
        <f t="shared" si="4"/>
        <v>10.611979598469222</v>
      </c>
      <c r="P11">
        <f t="shared" si="4"/>
        <v>9.3430656934306562</v>
      </c>
      <c r="Q11">
        <f t="shared" si="4"/>
        <v>8.5243316391224209</v>
      </c>
    </row>
    <row r="12" spans="1:17" x14ac:dyDescent="0.2">
      <c r="A12" t="s">
        <v>4</v>
      </c>
      <c r="B12">
        <v>11.016126</v>
      </c>
      <c r="C12">
        <v>14.029820000000001</v>
      </c>
      <c r="D12">
        <v>19.592780000000001</v>
      </c>
      <c r="E12">
        <v>31.769220000000001</v>
      </c>
      <c r="F12">
        <v>44.872300000000003</v>
      </c>
      <c r="G12">
        <v>60.500279999999997</v>
      </c>
      <c r="H12">
        <v>78.061620000000005</v>
      </c>
      <c r="K12">
        <v>11.016126</v>
      </c>
      <c r="L12">
        <v>11.46086</v>
      </c>
      <c r="M12">
        <v>12.26266</v>
      </c>
      <c r="N12">
        <v>13.57906</v>
      </c>
      <c r="O12">
        <v>15.053599999999999</v>
      </c>
      <c r="P12">
        <v>16.73368</v>
      </c>
      <c r="Q12">
        <v>18.666640000000001</v>
      </c>
    </row>
    <row r="13" spans="1:17" x14ac:dyDescent="0.2">
      <c r="A13" t="s">
        <v>5</v>
      </c>
      <c r="B13">
        <v>0.16769474700000001</v>
      </c>
      <c r="C13">
        <v>0.35091802100000002</v>
      </c>
      <c r="D13">
        <v>0.63847099699999998</v>
      </c>
      <c r="E13">
        <v>1.0593864669999999</v>
      </c>
      <c r="F13">
        <v>1.270958284</v>
      </c>
      <c r="G13">
        <v>2.0870195059999999</v>
      </c>
      <c r="H13">
        <v>2.2432642020000002</v>
      </c>
      <c r="K13">
        <v>0.16769474700000001</v>
      </c>
      <c r="L13">
        <v>0.179295606</v>
      </c>
      <c r="M13">
        <v>0.182825125</v>
      </c>
      <c r="N13">
        <v>0.28419571799999999</v>
      </c>
      <c r="O13">
        <v>0.242105985</v>
      </c>
      <c r="P13">
        <v>0.386716632</v>
      </c>
      <c r="Q13">
        <v>0.28089461799999998</v>
      </c>
    </row>
    <row r="14" spans="1:17" x14ac:dyDescent="0.2">
      <c r="A14" t="s">
        <v>6</v>
      </c>
      <c r="B14">
        <v>0.14699092699999999</v>
      </c>
      <c r="C14">
        <v>0.30759320800000001</v>
      </c>
      <c r="D14">
        <v>0.55964450399999999</v>
      </c>
      <c r="E14">
        <v>0.92859318000000002</v>
      </c>
      <c r="F14">
        <v>1.1140440549999999</v>
      </c>
      <c r="G14">
        <v>1.8293532539999999</v>
      </c>
      <c r="H14">
        <v>1.9663077689999999</v>
      </c>
      <c r="I14">
        <v>0</v>
      </c>
      <c r="J14">
        <v>0</v>
      </c>
      <c r="K14">
        <v>0.14699092699999999</v>
      </c>
      <c r="L14">
        <v>0.15715952799999999</v>
      </c>
      <c r="M14">
        <v>0.16025328799999999</v>
      </c>
      <c r="N14">
        <v>0.24910853099999999</v>
      </c>
      <c r="O14">
        <v>0.21221525299999999</v>
      </c>
      <c r="P14">
        <v>0.33897207400000001</v>
      </c>
      <c r="Q14">
        <v>0.246214988</v>
      </c>
    </row>
    <row r="15" spans="1:17" x14ac:dyDescent="0.2">
      <c r="A15" t="s">
        <v>7</v>
      </c>
      <c r="B15">
        <v>0.14699092699999999</v>
      </c>
      <c r="C15">
        <v>0.30759320800000001</v>
      </c>
      <c r="D15">
        <v>0.55964450399999999</v>
      </c>
      <c r="E15">
        <v>0.92859318000000002</v>
      </c>
      <c r="F15">
        <v>1.1140440549999999</v>
      </c>
      <c r="G15">
        <v>1.8293532539999999</v>
      </c>
      <c r="H15">
        <v>1.9663077689999999</v>
      </c>
      <c r="K15">
        <v>10.86913507</v>
      </c>
      <c r="L15">
        <v>11.303700470000001</v>
      </c>
      <c r="M15">
        <v>12.10240671</v>
      </c>
      <c r="N15">
        <v>13.329951469999999</v>
      </c>
      <c r="O15">
        <v>14.84138475</v>
      </c>
      <c r="P15">
        <v>16.394707929999999</v>
      </c>
      <c r="Q15">
        <v>18.420425009999999</v>
      </c>
    </row>
    <row r="16" spans="1:17" x14ac:dyDescent="0.2">
      <c r="A16" t="s">
        <v>8</v>
      </c>
      <c r="B16">
        <f>AVERAGE(B3,B5,B7,B9,B11)</f>
        <v>14.52752597679669</v>
      </c>
      <c r="C16">
        <f t="shared" ref="C16:Q16" si="5">AVERAGE(C3,C5,C7,C9,C11)</f>
        <v>11.41148110684477</v>
      </c>
      <c r="D16">
        <f t="shared" si="5"/>
        <v>8.1748686792198502</v>
      </c>
      <c r="E16">
        <f t="shared" si="5"/>
        <v>5.04204564985909</v>
      </c>
      <c r="F16">
        <f t="shared" si="5"/>
        <v>3.5685391920178233</v>
      </c>
      <c r="G16">
        <f t="shared" si="5"/>
        <v>2.6478131140733163</v>
      </c>
      <c r="H16">
        <f t="shared" si="5"/>
        <v>2.0513092305238594</v>
      </c>
      <c r="I16" t="e">
        <f t="shared" si="5"/>
        <v>#DIV/0!</v>
      </c>
      <c r="J16" t="e">
        <f t="shared" si="5"/>
        <v>#VALUE!</v>
      </c>
      <c r="K16">
        <f t="shared" si="5"/>
        <v>14.52752597679669</v>
      </c>
      <c r="L16">
        <f t="shared" si="5"/>
        <v>13.964019003753895</v>
      </c>
      <c r="M16">
        <f t="shared" si="5"/>
        <v>13.050676535630007</v>
      </c>
      <c r="N16">
        <f t="shared" si="5"/>
        <v>11.788053333202015</v>
      </c>
      <c r="O16">
        <f t="shared" si="5"/>
        <v>10.631467064306658</v>
      </c>
      <c r="P16">
        <f t="shared" si="5"/>
        <v>9.5666881522210865</v>
      </c>
      <c r="Q16">
        <f t="shared" si="5"/>
        <v>8.5733851604471507</v>
      </c>
    </row>
    <row r="17" spans="1:17" x14ac:dyDescent="0.2">
      <c r="A17" t="s">
        <v>5</v>
      </c>
      <c r="B17">
        <f t="shared" ref="B17:Q17" si="6">_xlfn.STDEV.P(B3,B5,B7,B9,B11)</f>
        <v>0.22099594341042736</v>
      </c>
      <c r="C17">
        <f t="shared" si="6"/>
        <v>0.28798401468833307</v>
      </c>
      <c r="D17">
        <f t="shared" si="6"/>
        <v>0.26382446213034716</v>
      </c>
      <c r="E17">
        <f t="shared" si="6"/>
        <v>0.17171983740244925</v>
      </c>
      <c r="F17">
        <f t="shared" si="6"/>
        <v>0.10118560644804818</v>
      </c>
      <c r="G17">
        <f t="shared" si="6"/>
        <v>9.2726217938682562E-2</v>
      </c>
      <c r="H17">
        <f t="shared" si="6"/>
        <v>5.7306392694275288E-2</v>
      </c>
      <c r="I17" t="e">
        <f t="shared" si="6"/>
        <v>#DIV/0!</v>
      </c>
      <c r="J17" t="e">
        <f t="shared" si="6"/>
        <v>#VALUE!</v>
      </c>
      <c r="K17">
        <f t="shared" si="6"/>
        <v>0.22099594341042736</v>
      </c>
      <c r="L17">
        <f t="shared" si="6"/>
        <v>0.22125167309675517</v>
      </c>
      <c r="M17">
        <f t="shared" si="6"/>
        <v>0.19698028744750443</v>
      </c>
      <c r="N17">
        <f t="shared" si="6"/>
        <v>0.24877512637257576</v>
      </c>
      <c r="O17">
        <f t="shared" si="6"/>
        <v>0.17288531058142761</v>
      </c>
      <c r="P17">
        <f t="shared" si="6"/>
        <v>0.22213635209316926</v>
      </c>
      <c r="Q17">
        <f t="shared" si="6"/>
        <v>0.12922467136227583</v>
      </c>
    </row>
    <row r="18" spans="1:17" x14ac:dyDescent="0.2">
      <c r="A18" t="s">
        <v>6</v>
      </c>
      <c r="B18">
        <f>1.96*B17/SQRT(5)</f>
        <v>0.1937114852692256</v>
      </c>
      <c r="C18">
        <f t="shared" ref="C18:Q18" si="7">1.96*C17/SQRT(5)</f>
        <v>0.25242911864435297</v>
      </c>
      <c r="D18">
        <f t="shared" si="7"/>
        <v>0.23125233712870388</v>
      </c>
      <c r="E18">
        <f t="shared" si="7"/>
        <v>0.15051907397069827</v>
      </c>
      <c r="F18">
        <f t="shared" si="7"/>
        <v>8.8693094590051688E-2</v>
      </c>
      <c r="G18">
        <f t="shared" si="7"/>
        <v>8.1278113630083013E-2</v>
      </c>
      <c r="H18">
        <f t="shared" si="7"/>
        <v>5.0231267927001166E-2</v>
      </c>
      <c r="I18" t="e">
        <f t="shared" si="7"/>
        <v>#DIV/0!</v>
      </c>
      <c r="J18" t="e">
        <f t="shared" si="7"/>
        <v>#VALUE!</v>
      </c>
      <c r="K18">
        <f t="shared" si="7"/>
        <v>0.1937114852692256</v>
      </c>
      <c r="L18">
        <f t="shared" si="7"/>
        <v>0.19393564222252313</v>
      </c>
      <c r="M18">
        <f t="shared" si="7"/>
        <v>0.17266083468034682</v>
      </c>
      <c r="N18">
        <f t="shared" si="7"/>
        <v>0.21806101272263057</v>
      </c>
      <c r="O18">
        <f t="shared" si="7"/>
        <v>0.15154065625432445</v>
      </c>
      <c r="P18">
        <f t="shared" si="7"/>
        <v>0.19471109755322843</v>
      </c>
      <c r="Q18">
        <f t="shared" si="7"/>
        <v>0.11327041861815869</v>
      </c>
    </row>
    <row r="20" spans="1:17" x14ac:dyDescent="0.2">
      <c r="A20" t="s">
        <v>9</v>
      </c>
      <c r="B20">
        <v>10.943390000000001</v>
      </c>
      <c r="C20">
        <v>14.5337</v>
      </c>
      <c r="D20">
        <v>20.389800000000001</v>
      </c>
      <c r="E20">
        <v>33.446899999999999</v>
      </c>
      <c r="F20">
        <v>47.670499999999997</v>
      </c>
      <c r="G20">
        <v>68.642799999999994</v>
      </c>
      <c r="H20">
        <v>95.7179</v>
      </c>
      <c r="J20" t="s">
        <v>9</v>
      </c>
      <c r="K20">
        <v>10.943390000000001</v>
      </c>
      <c r="L20">
        <v>11.383599999999999</v>
      </c>
      <c r="M20">
        <v>12.3028</v>
      </c>
      <c r="N20">
        <v>13.587300000000001</v>
      </c>
      <c r="O20">
        <v>15.3909</v>
      </c>
      <c r="P20">
        <v>17.077000000000002</v>
      </c>
      <c r="Q20">
        <v>19.185300000000002</v>
      </c>
    </row>
    <row r="21" spans="1:17" x14ac:dyDescent="0.2">
      <c r="A21" t="s">
        <v>3</v>
      </c>
      <c r="B21">
        <f>20*8/B20</f>
        <v>14.620697973845397</v>
      </c>
      <c r="C21">
        <f t="shared" ref="C21:Q21" si="8">20*8/C20</f>
        <v>11.008896564536217</v>
      </c>
      <c r="D21">
        <f t="shared" si="8"/>
        <v>7.8470607852946079</v>
      </c>
      <c r="E21">
        <f t="shared" si="8"/>
        <v>4.7837019275328956</v>
      </c>
      <c r="F21">
        <f t="shared" si="8"/>
        <v>3.3563734384997015</v>
      </c>
      <c r="G21">
        <f t="shared" si="8"/>
        <v>2.330907247373359</v>
      </c>
      <c r="H21">
        <f t="shared" si="8"/>
        <v>1.6715786702382731</v>
      </c>
      <c r="I21" t="e">
        <f t="shared" si="8"/>
        <v>#DIV/0!</v>
      </c>
      <c r="J21" t="e">
        <f t="shared" si="8"/>
        <v>#VALUE!</v>
      </c>
      <c r="K21">
        <f t="shared" si="8"/>
        <v>14.620697973845397</v>
      </c>
      <c r="L21">
        <f t="shared" si="8"/>
        <v>14.055307635545873</v>
      </c>
      <c r="M21">
        <f t="shared" si="8"/>
        <v>13.005169554898073</v>
      </c>
      <c r="N21">
        <f t="shared" si="8"/>
        <v>11.775702310245597</v>
      </c>
      <c r="O21">
        <f t="shared" si="8"/>
        <v>10.39575333476275</v>
      </c>
      <c r="P21">
        <f t="shared" si="8"/>
        <v>9.3693271651929493</v>
      </c>
      <c r="Q21">
        <f t="shared" si="8"/>
        <v>8.3397184302564984</v>
      </c>
    </row>
    <row r="22" spans="1:17" x14ac:dyDescent="0.2">
      <c r="B22">
        <v>10.77594</v>
      </c>
      <c r="C22">
        <v>14.1379</v>
      </c>
      <c r="D22">
        <v>20.4617</v>
      </c>
      <c r="E22">
        <v>33.969900000000003</v>
      </c>
      <c r="F22">
        <v>52.949100000000001</v>
      </c>
      <c r="G22">
        <v>72.826400000000007</v>
      </c>
      <c r="H22">
        <v>100.1294</v>
      </c>
      <c r="K22">
        <v>10.77594</v>
      </c>
      <c r="L22">
        <v>11.1465</v>
      </c>
      <c r="M22">
        <v>11.895300000000001</v>
      </c>
      <c r="N22">
        <v>13.1114</v>
      </c>
      <c r="O22">
        <v>14.6867</v>
      </c>
      <c r="P22">
        <v>16.350100000000001</v>
      </c>
      <c r="Q22">
        <v>18.271100000000001</v>
      </c>
    </row>
    <row r="23" spans="1:17" x14ac:dyDescent="0.2">
      <c r="A23" t="s">
        <v>3</v>
      </c>
      <c r="B23">
        <f>20*8/B22</f>
        <v>14.847892620040572</v>
      </c>
      <c r="C23">
        <f t="shared" ref="C23:Q23" si="9">20*8/C22</f>
        <v>11.31709801314198</v>
      </c>
      <c r="D23">
        <f t="shared" si="9"/>
        <v>7.8194871393872454</v>
      </c>
      <c r="E23">
        <f t="shared" si="9"/>
        <v>4.7100521343895618</v>
      </c>
      <c r="F23">
        <f t="shared" si="9"/>
        <v>3.021769963984279</v>
      </c>
      <c r="G23">
        <f t="shared" si="9"/>
        <v>2.1970054815286764</v>
      </c>
      <c r="H23">
        <f t="shared" si="9"/>
        <v>1.5979322756353278</v>
      </c>
      <c r="I23" t="e">
        <f t="shared" si="9"/>
        <v>#DIV/0!</v>
      </c>
      <c r="J23" t="e">
        <f t="shared" si="9"/>
        <v>#DIV/0!</v>
      </c>
      <c r="K23">
        <f t="shared" si="9"/>
        <v>14.847892620040572</v>
      </c>
      <c r="L23">
        <f t="shared" si="9"/>
        <v>14.354281613062398</v>
      </c>
      <c r="M23">
        <f t="shared" si="9"/>
        <v>13.45069060889595</v>
      </c>
      <c r="N23">
        <f t="shared" si="9"/>
        <v>12.203120948182498</v>
      </c>
      <c r="O23">
        <f t="shared" si="9"/>
        <v>10.894210408056269</v>
      </c>
      <c r="P23">
        <f t="shared" si="9"/>
        <v>9.7858728692790855</v>
      </c>
      <c r="Q23">
        <f t="shared" si="9"/>
        <v>8.756998757600801</v>
      </c>
    </row>
    <row r="24" spans="1:17" x14ac:dyDescent="0.2">
      <c r="B24">
        <v>11.14762</v>
      </c>
      <c r="C24">
        <v>14.2562</v>
      </c>
      <c r="D24">
        <v>19.2453</v>
      </c>
      <c r="E24">
        <v>30.8186</v>
      </c>
      <c r="F24">
        <v>47.656199999999998</v>
      </c>
      <c r="G24">
        <v>69.728399999999993</v>
      </c>
      <c r="H24">
        <v>91.662599999999998</v>
      </c>
      <c r="K24">
        <v>11.14762</v>
      </c>
      <c r="L24">
        <v>11.539300000000001</v>
      </c>
      <c r="M24">
        <v>12.250999999999999</v>
      </c>
      <c r="N24">
        <v>13.547800000000001</v>
      </c>
      <c r="O24">
        <v>14.915900000000001</v>
      </c>
      <c r="P24">
        <v>16.2926</v>
      </c>
      <c r="Q24">
        <v>18.099900000000002</v>
      </c>
    </row>
    <row r="25" spans="1:17" x14ac:dyDescent="0.2">
      <c r="A25" t="s">
        <v>3</v>
      </c>
      <c r="B25">
        <f>20*8/B24</f>
        <v>14.352839440167498</v>
      </c>
      <c r="C25">
        <f t="shared" ref="C25:Q25" si="10">20*8/C24</f>
        <v>11.223187104558017</v>
      </c>
      <c r="D25">
        <f t="shared" si="10"/>
        <v>8.3137181545624124</v>
      </c>
      <c r="E25">
        <f t="shared" si="10"/>
        <v>5.1916699655402905</v>
      </c>
      <c r="F25">
        <f t="shared" si="10"/>
        <v>3.357380571677977</v>
      </c>
      <c r="G25">
        <f t="shared" si="10"/>
        <v>2.2946174012310623</v>
      </c>
      <c r="H25">
        <f t="shared" si="10"/>
        <v>1.745531983600727</v>
      </c>
      <c r="I25" t="e">
        <f t="shared" si="10"/>
        <v>#DIV/0!</v>
      </c>
      <c r="J25" t="e">
        <f t="shared" si="10"/>
        <v>#DIV/0!</v>
      </c>
      <c r="K25">
        <f t="shared" si="10"/>
        <v>14.352839440167498</v>
      </c>
      <c r="L25">
        <f t="shared" si="10"/>
        <v>13.865659095439064</v>
      </c>
      <c r="M25">
        <f t="shared" si="10"/>
        <v>13.060158354420048</v>
      </c>
      <c r="N25">
        <f t="shared" si="10"/>
        <v>11.810035577732178</v>
      </c>
      <c r="O25">
        <f t="shared" si="10"/>
        <v>10.72680830523133</v>
      </c>
      <c r="P25">
        <f t="shared" si="10"/>
        <v>9.8204092655561421</v>
      </c>
      <c r="Q25">
        <f t="shared" si="10"/>
        <v>8.8398278443527296</v>
      </c>
    </row>
    <row r="26" spans="1:17" x14ac:dyDescent="0.2">
      <c r="B26">
        <v>10.95872</v>
      </c>
      <c r="C26">
        <v>13.9574</v>
      </c>
      <c r="D26">
        <v>19.588699999999999</v>
      </c>
      <c r="E26">
        <v>31.313300000000002</v>
      </c>
      <c r="F26">
        <v>46.410899999999998</v>
      </c>
      <c r="G26">
        <v>61.1873</v>
      </c>
      <c r="H26">
        <v>86.458799999999997</v>
      </c>
      <c r="K26">
        <v>10.95872</v>
      </c>
      <c r="L26">
        <v>11.563700000000001</v>
      </c>
      <c r="M26">
        <v>12.426399999999999</v>
      </c>
      <c r="N26">
        <v>13.843999999999999</v>
      </c>
      <c r="O26">
        <v>15.1609</v>
      </c>
      <c r="P26">
        <v>16.892800000000001</v>
      </c>
      <c r="Q26">
        <v>18.669899999999998</v>
      </c>
    </row>
    <row r="27" spans="1:17" x14ac:dyDescent="0.2">
      <c r="A27" t="s">
        <v>3</v>
      </c>
      <c r="B27">
        <f>20*8/B26</f>
        <v>14.600245284120774</v>
      </c>
      <c r="C27">
        <f t="shared" ref="C27:Q27" si="11">20*8/C26</f>
        <v>11.463453078653618</v>
      </c>
      <c r="D27">
        <f t="shared" si="11"/>
        <v>8.1679743934002769</v>
      </c>
      <c r="E27">
        <f t="shared" si="11"/>
        <v>5.1096498931763819</v>
      </c>
      <c r="F27">
        <f t="shared" si="11"/>
        <v>3.4474660047531938</v>
      </c>
      <c r="G27">
        <f t="shared" si="11"/>
        <v>2.6149217239525195</v>
      </c>
      <c r="H27">
        <f t="shared" si="11"/>
        <v>1.8505924208987403</v>
      </c>
      <c r="I27" t="e">
        <f t="shared" si="11"/>
        <v>#DIV/0!</v>
      </c>
      <c r="J27" t="e">
        <f t="shared" si="11"/>
        <v>#DIV/0!</v>
      </c>
      <c r="K27">
        <f t="shared" si="11"/>
        <v>14.600245284120774</v>
      </c>
      <c r="L27">
        <f t="shared" si="11"/>
        <v>13.836401843700544</v>
      </c>
      <c r="M27">
        <f t="shared" si="11"/>
        <v>12.875812785682097</v>
      </c>
      <c r="N27">
        <f t="shared" si="11"/>
        <v>11.557353366079168</v>
      </c>
      <c r="O27">
        <f t="shared" si="11"/>
        <v>10.55346318490327</v>
      </c>
      <c r="P27">
        <f t="shared" si="11"/>
        <v>9.4714908126539115</v>
      </c>
      <c r="Q27">
        <f t="shared" si="11"/>
        <v>8.5699441346766729</v>
      </c>
    </row>
    <row r="28" spans="1:17" x14ac:dyDescent="0.2">
      <c r="B28">
        <v>11.254960000000001</v>
      </c>
      <c r="C28">
        <v>13.457000000000001</v>
      </c>
      <c r="D28">
        <v>19.113600000000002</v>
      </c>
      <c r="E28">
        <v>32.536499999999997</v>
      </c>
      <c r="F28">
        <v>46.241199999999999</v>
      </c>
      <c r="G28">
        <v>70.072800000000001</v>
      </c>
      <c r="H28">
        <v>99.515000000000001</v>
      </c>
      <c r="K28">
        <v>11.254960000000001</v>
      </c>
      <c r="L28">
        <v>11.6427</v>
      </c>
      <c r="M28">
        <v>12.3271</v>
      </c>
      <c r="N28">
        <v>13.754200000000001</v>
      </c>
      <c r="O28">
        <v>15.0229</v>
      </c>
      <c r="P28">
        <v>17.1311</v>
      </c>
      <c r="Q28">
        <v>18.7624</v>
      </c>
    </row>
    <row r="29" spans="1:17" x14ac:dyDescent="0.2">
      <c r="A29" t="s">
        <v>3</v>
      </c>
      <c r="B29">
        <f>20*8/B28</f>
        <v>14.215954565809207</v>
      </c>
      <c r="C29">
        <f t="shared" ref="C29:Q29" si="12">20*8/C28</f>
        <v>11.889722820836738</v>
      </c>
      <c r="D29">
        <f t="shared" si="12"/>
        <v>8.3710028461409678</v>
      </c>
      <c r="E29">
        <f t="shared" si="12"/>
        <v>4.9175541315138389</v>
      </c>
      <c r="F29">
        <f t="shared" si="12"/>
        <v>3.4601178170116693</v>
      </c>
      <c r="G29">
        <f t="shared" si="12"/>
        <v>2.2833396125172678</v>
      </c>
      <c r="H29">
        <f t="shared" si="12"/>
        <v>1.6077978194242073</v>
      </c>
      <c r="I29" t="e">
        <f t="shared" si="12"/>
        <v>#DIV/0!</v>
      </c>
      <c r="J29" t="e">
        <f t="shared" si="12"/>
        <v>#DIV/0!</v>
      </c>
      <c r="K29">
        <f t="shared" si="12"/>
        <v>14.215954565809207</v>
      </c>
      <c r="L29">
        <f t="shared" si="12"/>
        <v>13.742516770164997</v>
      </c>
      <c r="M29">
        <f t="shared" si="12"/>
        <v>12.979532899059796</v>
      </c>
      <c r="N29">
        <f t="shared" si="12"/>
        <v>11.632810341568392</v>
      </c>
      <c r="O29">
        <f t="shared" si="12"/>
        <v>10.650407045244261</v>
      </c>
      <c r="P29">
        <f t="shared" si="12"/>
        <v>9.3397388375527548</v>
      </c>
      <c r="Q29">
        <f t="shared" si="12"/>
        <v>8.5276936852428271</v>
      </c>
    </row>
    <row r="30" spans="1:17" x14ac:dyDescent="0.2">
      <c r="A30" t="s">
        <v>4</v>
      </c>
      <c r="B30">
        <v>11.016126</v>
      </c>
      <c r="C30">
        <v>14.068440000000001</v>
      </c>
      <c r="D30">
        <v>19.759820000000001</v>
      </c>
      <c r="E30">
        <v>32.41704</v>
      </c>
      <c r="F30">
        <v>48.185580000000002</v>
      </c>
      <c r="G30">
        <v>68.491540000000001</v>
      </c>
      <c r="H30">
        <v>94.696740000000005</v>
      </c>
      <c r="K30">
        <v>11.016126</v>
      </c>
      <c r="L30">
        <v>11.455159999999999</v>
      </c>
      <c r="M30">
        <v>12.24052</v>
      </c>
      <c r="N30">
        <v>13.56894</v>
      </c>
      <c r="O30">
        <v>15.03546</v>
      </c>
      <c r="P30">
        <v>16.748719999999999</v>
      </c>
      <c r="Q30">
        <v>18.597719999999999</v>
      </c>
    </row>
    <row r="31" spans="1:17" x14ac:dyDescent="0.2">
      <c r="A31" t="s">
        <v>5</v>
      </c>
      <c r="B31">
        <v>0.16769474700000001</v>
      </c>
      <c r="C31">
        <v>0.35853427500000001</v>
      </c>
      <c r="D31">
        <v>0.56588400000000005</v>
      </c>
      <c r="E31">
        <v>1.204948871</v>
      </c>
      <c r="F31">
        <v>2.4562889110000001</v>
      </c>
      <c r="G31">
        <v>3.9037422720000001</v>
      </c>
      <c r="H31">
        <v>5.115502963</v>
      </c>
      <c r="K31">
        <v>0.16769474700000001</v>
      </c>
      <c r="L31">
        <v>0.17574046300000001</v>
      </c>
      <c r="M31">
        <v>0.181776207</v>
      </c>
      <c r="N31">
        <v>0.253024154</v>
      </c>
      <c r="O31">
        <v>0.23586380500000001</v>
      </c>
      <c r="P31">
        <v>0.358241435</v>
      </c>
      <c r="Q31">
        <v>0.382644767</v>
      </c>
    </row>
    <row r="32" spans="1:17" x14ac:dyDescent="0.2">
      <c r="A32" t="s">
        <v>6</v>
      </c>
      <c r="B32">
        <v>0.14699092699999999</v>
      </c>
      <c r="C32">
        <v>0.314269148</v>
      </c>
      <c r="D32">
        <v>0.496019196</v>
      </c>
      <c r="E32">
        <v>1.0561842539999999</v>
      </c>
      <c r="F32">
        <v>2.1530321589999999</v>
      </c>
      <c r="G32">
        <v>3.4217809699999999</v>
      </c>
      <c r="H32">
        <v>4.4839360470000003</v>
      </c>
      <c r="I32">
        <v>0</v>
      </c>
      <c r="J32">
        <v>0</v>
      </c>
      <c r="K32">
        <v>0.14699092699999999</v>
      </c>
      <c r="L32">
        <v>0.15404330799999999</v>
      </c>
      <c r="M32">
        <v>0.15933387099999999</v>
      </c>
      <c r="N32">
        <v>0.221785449</v>
      </c>
      <c r="O32">
        <v>0.20674374000000001</v>
      </c>
      <c r="P32">
        <v>0.31401246300000002</v>
      </c>
      <c r="Q32">
        <v>0.33540292599999999</v>
      </c>
    </row>
    <row r="33" spans="1:17" x14ac:dyDescent="0.2">
      <c r="A33" t="s">
        <v>7</v>
      </c>
      <c r="B33">
        <v>0.14699092699999999</v>
      </c>
      <c r="C33">
        <v>0.314269148</v>
      </c>
      <c r="D33">
        <v>0.496019196</v>
      </c>
      <c r="E33">
        <v>1.0561842539999999</v>
      </c>
      <c r="F33">
        <v>2.1530321589999999</v>
      </c>
      <c r="G33">
        <v>3.4217809699999999</v>
      </c>
      <c r="H33">
        <v>4.4839360470000003</v>
      </c>
      <c r="I33">
        <v>0</v>
      </c>
      <c r="J33">
        <v>0</v>
      </c>
      <c r="K33">
        <v>0.14699092699999999</v>
      </c>
      <c r="L33">
        <v>0.15404330799999999</v>
      </c>
      <c r="M33">
        <v>0.15933387099999999</v>
      </c>
      <c r="N33">
        <v>0.221785449</v>
      </c>
      <c r="O33">
        <v>0.20674374000000001</v>
      </c>
      <c r="P33">
        <v>0.31401246300000002</v>
      </c>
      <c r="Q33">
        <v>0.33540292599999999</v>
      </c>
    </row>
    <row r="34" spans="1:17" x14ac:dyDescent="0.2">
      <c r="A34" t="s">
        <v>3</v>
      </c>
      <c r="B34">
        <f>20*8/B30</f>
        <v>14.524162123781082</v>
      </c>
      <c r="C34">
        <f t="shared" ref="C34:Q34" si="13">20*8/C30</f>
        <v>11.372973833630452</v>
      </c>
      <c r="D34">
        <f t="shared" si="13"/>
        <v>8.0972397521839774</v>
      </c>
      <c r="E34">
        <f t="shared" si="13"/>
        <v>4.9356758050704199</v>
      </c>
      <c r="F34">
        <f t="shared" si="13"/>
        <v>3.3204954677312175</v>
      </c>
      <c r="G34">
        <f t="shared" si="13"/>
        <v>2.3360549346678434</v>
      </c>
      <c r="H34">
        <f t="shared" si="13"/>
        <v>1.6896040983037008</v>
      </c>
      <c r="K34">
        <f t="shared" si="13"/>
        <v>14.524162123781082</v>
      </c>
      <c r="L34">
        <f t="shared" si="13"/>
        <v>13.967504600546828</v>
      </c>
      <c r="M34">
        <f t="shared" si="13"/>
        <v>13.071340106466065</v>
      </c>
      <c r="N34">
        <f t="shared" si="13"/>
        <v>11.791635897866746</v>
      </c>
      <c r="O34">
        <f t="shared" si="13"/>
        <v>10.641510136703499</v>
      </c>
      <c r="P34">
        <f t="shared" si="13"/>
        <v>9.5529688238862445</v>
      </c>
      <c r="Q34">
        <f t="shared" si="13"/>
        <v>8.6032051240689729</v>
      </c>
    </row>
    <row r="35" spans="1:17" x14ac:dyDescent="0.2">
      <c r="A35" t="s">
        <v>5</v>
      </c>
      <c r="B35">
        <f t="shared" ref="B35:Q35" si="14">_xlfn.STDEV.P(B21,B23,B25,B27,B29)</f>
        <v>0.22099594341042736</v>
      </c>
      <c r="C35">
        <f t="shared" si="14"/>
        <v>0.29429419386757055</v>
      </c>
      <c r="D35">
        <f t="shared" si="14"/>
        <v>0.2307943502798796</v>
      </c>
      <c r="E35">
        <f t="shared" si="14"/>
        <v>0.18433441872715989</v>
      </c>
      <c r="F35">
        <f t="shared" si="14"/>
        <v>0.1594806678861895</v>
      </c>
      <c r="G35">
        <f t="shared" si="14"/>
        <v>0.14233452675174518</v>
      </c>
      <c r="H35">
        <f t="shared" si="14"/>
        <v>9.416678173824862E-2</v>
      </c>
      <c r="I35" t="e">
        <f t="shared" si="14"/>
        <v>#DIV/0!</v>
      </c>
      <c r="J35" t="e">
        <f t="shared" si="14"/>
        <v>#VALUE!</v>
      </c>
      <c r="K35">
        <f t="shared" si="14"/>
        <v>0.22099594341042736</v>
      </c>
      <c r="L35">
        <f t="shared" si="14"/>
        <v>0.2169932670383988</v>
      </c>
      <c r="M35">
        <f t="shared" si="14"/>
        <v>0.19749778177229654</v>
      </c>
      <c r="N35">
        <f t="shared" si="14"/>
        <v>0.22357967238427789</v>
      </c>
      <c r="O35">
        <f t="shared" si="14"/>
        <v>0.16692917847323743</v>
      </c>
      <c r="P35">
        <f t="shared" si="14"/>
        <v>0.20567055301053944</v>
      </c>
      <c r="Q35">
        <f t="shared" si="14"/>
        <v>0.1765278250482733</v>
      </c>
    </row>
    <row r="36" spans="1:17" x14ac:dyDescent="0.2">
      <c r="A36" t="s">
        <v>6</v>
      </c>
      <c r="B36">
        <f>1.96*B35/SQRT(5)</f>
        <v>0.1937114852692256</v>
      </c>
      <c r="C36">
        <f t="shared" ref="C36:Q36" si="15">1.96*C35/SQRT(5)</f>
        <v>0.2579602345655847</v>
      </c>
      <c r="D36">
        <f t="shared" si="15"/>
        <v>0.20230016757109368</v>
      </c>
      <c r="E36">
        <f t="shared" si="15"/>
        <v>0.16157624201980117</v>
      </c>
      <c r="F36">
        <f t="shared" si="15"/>
        <v>0.13979096888031026</v>
      </c>
      <c r="G36">
        <f t="shared" si="15"/>
        <v>0.12476171352596849</v>
      </c>
      <c r="H36">
        <f t="shared" si="15"/>
        <v>8.2540823474130998E-2</v>
      </c>
      <c r="I36" t="e">
        <f t="shared" si="15"/>
        <v>#DIV/0!</v>
      </c>
      <c r="J36" t="e">
        <f t="shared" si="15"/>
        <v>#VALUE!</v>
      </c>
      <c r="K36">
        <f t="shared" si="15"/>
        <v>0.1937114852692256</v>
      </c>
      <c r="L36">
        <f t="shared" si="15"/>
        <v>0.19020298473698868</v>
      </c>
      <c r="M36">
        <f t="shared" si="15"/>
        <v>0.17311443845572339</v>
      </c>
      <c r="N36">
        <f t="shared" si="15"/>
        <v>0.19597622356864411</v>
      </c>
      <c r="O36">
        <f t="shared" si="15"/>
        <v>0.14631987627378654</v>
      </c>
      <c r="P36">
        <f t="shared" si="15"/>
        <v>0.18027818830060374</v>
      </c>
      <c r="Q36">
        <f t="shared" si="15"/>
        <v>0.15473346095742663</v>
      </c>
    </row>
    <row r="39" spans="1:17" x14ac:dyDescent="0.2">
      <c r="A39" t="s">
        <v>10</v>
      </c>
    </row>
    <row r="40" spans="1:17" x14ac:dyDescent="0.2">
      <c r="A40" t="s">
        <v>0</v>
      </c>
      <c r="B40">
        <v>0</v>
      </c>
      <c r="C40">
        <v>0.02</v>
      </c>
      <c r="D40">
        <v>0.05</v>
      </c>
      <c r="E40">
        <v>0.1</v>
      </c>
      <c r="F40">
        <v>0.15</v>
      </c>
      <c r="G40">
        <v>0.2</v>
      </c>
      <c r="H40">
        <v>0.25</v>
      </c>
      <c r="J40" t="s">
        <v>1</v>
      </c>
      <c r="K40">
        <v>0</v>
      </c>
      <c r="L40">
        <v>0.02</v>
      </c>
      <c r="M40">
        <v>0.05</v>
      </c>
      <c r="N40">
        <v>0.1</v>
      </c>
      <c r="O40">
        <v>0.15</v>
      </c>
      <c r="P40">
        <v>0.2</v>
      </c>
      <c r="Q40">
        <v>0.25</v>
      </c>
    </row>
    <row r="41" spans="1:17" x14ac:dyDescent="0.2">
      <c r="A41" t="s">
        <v>2</v>
      </c>
      <c r="B41">
        <v>10.943390000000001</v>
      </c>
      <c r="C41">
        <v>11.014099999999999</v>
      </c>
      <c r="D41">
        <v>10.998900000000001</v>
      </c>
      <c r="E41">
        <v>11.095599999999999</v>
      </c>
      <c r="F41">
        <v>11.440899999999999</v>
      </c>
      <c r="G41">
        <v>11.8139</v>
      </c>
      <c r="H41">
        <v>11.4785</v>
      </c>
      <c r="J41" t="s">
        <v>2</v>
      </c>
      <c r="K41">
        <v>10.943390000000001</v>
      </c>
      <c r="L41">
        <v>11.027100000000001</v>
      </c>
      <c r="M41">
        <v>11.260199999999999</v>
      </c>
      <c r="N41">
        <v>11.1007</v>
      </c>
      <c r="O41">
        <v>11.214700000000001</v>
      </c>
      <c r="P41">
        <v>11.1997</v>
      </c>
      <c r="Q41">
        <v>11.192600000000001</v>
      </c>
    </row>
    <row r="42" spans="1:17" x14ac:dyDescent="0.2">
      <c r="A42" t="s">
        <v>11</v>
      </c>
      <c r="B42">
        <f>20*8/B41</f>
        <v>14.620697973845397</v>
      </c>
      <c r="C42">
        <f t="shared" ref="C42:Q42" si="16">20*8/C41</f>
        <v>14.526833785783678</v>
      </c>
      <c r="D42">
        <f t="shared" si="16"/>
        <v>14.546909236378182</v>
      </c>
      <c r="E42">
        <f t="shared" si="16"/>
        <v>14.420130502181046</v>
      </c>
      <c r="F42">
        <f t="shared" si="16"/>
        <v>13.984913774266012</v>
      </c>
      <c r="G42">
        <f t="shared" si="16"/>
        <v>13.543368405014432</v>
      </c>
      <c r="H42">
        <f t="shared" si="16"/>
        <v>13.939103541403494</v>
      </c>
      <c r="I42" t="e">
        <f t="shared" si="16"/>
        <v>#DIV/0!</v>
      </c>
      <c r="J42" t="e">
        <f t="shared" si="16"/>
        <v>#VALUE!</v>
      </c>
      <c r="K42">
        <f t="shared" si="16"/>
        <v>14.620697973845397</v>
      </c>
      <c r="L42">
        <f t="shared" si="16"/>
        <v>14.509707901442807</v>
      </c>
      <c r="M42">
        <f t="shared" si="16"/>
        <v>14.209339088115664</v>
      </c>
      <c r="N42">
        <f t="shared" si="16"/>
        <v>14.41350545461097</v>
      </c>
      <c r="O42">
        <f t="shared" si="16"/>
        <v>14.266988862831818</v>
      </c>
      <c r="P42">
        <f t="shared" si="16"/>
        <v>14.286096949025421</v>
      </c>
      <c r="Q42">
        <f t="shared" si="16"/>
        <v>14.295159301681467</v>
      </c>
    </row>
    <row r="43" spans="1:17" x14ac:dyDescent="0.2">
      <c r="B43">
        <v>10.77594</v>
      </c>
      <c r="C43">
        <v>10.7903</v>
      </c>
      <c r="D43">
        <v>10.824400000000001</v>
      </c>
      <c r="E43">
        <v>10.809900000000001</v>
      </c>
      <c r="F43">
        <v>11.1366</v>
      </c>
      <c r="G43">
        <v>10.8475</v>
      </c>
      <c r="H43">
        <v>11.404199999999999</v>
      </c>
      <c r="K43">
        <v>10.77594</v>
      </c>
      <c r="L43">
        <v>10.7662</v>
      </c>
      <c r="M43">
        <v>11.161799999999999</v>
      </c>
      <c r="N43">
        <v>10.746700000000001</v>
      </c>
      <c r="O43">
        <v>11.1297</v>
      </c>
      <c r="P43">
        <v>10.7187</v>
      </c>
      <c r="Q43">
        <v>11.157</v>
      </c>
    </row>
    <row r="44" spans="1:17" x14ac:dyDescent="0.2">
      <c r="A44" t="s">
        <v>11</v>
      </c>
      <c r="B44">
        <f>20*8/B43</f>
        <v>14.847892620040572</v>
      </c>
      <c r="C44">
        <f t="shared" ref="C44:Q44" si="17">20*8/C43</f>
        <v>14.828132674717107</v>
      </c>
      <c r="D44">
        <f t="shared" si="17"/>
        <v>14.781419755367502</v>
      </c>
      <c r="E44">
        <f t="shared" si="17"/>
        <v>14.801247005060175</v>
      </c>
      <c r="F44">
        <f t="shared" si="17"/>
        <v>14.367042005639064</v>
      </c>
      <c r="G44">
        <f t="shared" si="17"/>
        <v>14.749942383037567</v>
      </c>
      <c r="H44">
        <f t="shared" si="17"/>
        <v>14.029918801844936</v>
      </c>
      <c r="I44" t="e">
        <f t="shared" si="17"/>
        <v>#DIV/0!</v>
      </c>
      <c r="J44" t="e">
        <f t="shared" si="17"/>
        <v>#DIV/0!</v>
      </c>
      <c r="K44">
        <f t="shared" si="17"/>
        <v>14.847892620040572</v>
      </c>
      <c r="L44">
        <f t="shared" si="17"/>
        <v>14.861325258679944</v>
      </c>
      <c r="M44">
        <f t="shared" si="17"/>
        <v>14.334605529574084</v>
      </c>
      <c r="N44">
        <f t="shared" si="17"/>
        <v>14.888291289419076</v>
      </c>
      <c r="O44">
        <f t="shared" si="17"/>
        <v>14.375949037260662</v>
      </c>
      <c r="P44">
        <f t="shared" si="17"/>
        <v>14.927183333799807</v>
      </c>
      <c r="Q44">
        <f t="shared" si="17"/>
        <v>14.340772609124317</v>
      </c>
    </row>
    <row r="45" spans="1:17" x14ac:dyDescent="0.2">
      <c r="B45">
        <v>11.14762</v>
      </c>
      <c r="C45">
        <v>11.119</v>
      </c>
      <c r="D45">
        <v>11.1264</v>
      </c>
      <c r="E45">
        <v>11.3043</v>
      </c>
      <c r="F45">
        <v>11.2525</v>
      </c>
      <c r="G45">
        <v>11.2796</v>
      </c>
      <c r="H45">
        <v>11.915800000000001</v>
      </c>
      <c r="K45">
        <v>11.14762</v>
      </c>
      <c r="L45">
        <v>11.0749</v>
      </c>
      <c r="M45">
        <v>11.061199999999999</v>
      </c>
      <c r="N45">
        <v>11.211499999999999</v>
      </c>
      <c r="O45">
        <v>11.2521</v>
      </c>
      <c r="P45">
        <v>11.2347</v>
      </c>
      <c r="Q45">
        <v>11.2759</v>
      </c>
    </row>
    <row r="46" spans="1:17" x14ac:dyDescent="0.2">
      <c r="A46" t="s">
        <v>11</v>
      </c>
      <c r="B46">
        <f>20*8/B45</f>
        <v>14.352839440167498</v>
      </c>
      <c r="C46">
        <f t="shared" ref="C46:Q46" si="18">20*8/C45</f>
        <v>14.389783253889739</v>
      </c>
      <c r="D46">
        <f t="shared" si="18"/>
        <v>14.380212827149842</v>
      </c>
      <c r="E46">
        <f t="shared" si="18"/>
        <v>14.153906035756306</v>
      </c>
      <c r="F46">
        <f t="shared" si="18"/>
        <v>14.219062430570984</v>
      </c>
      <c r="G46">
        <f t="shared" si="18"/>
        <v>14.184900173765026</v>
      </c>
      <c r="H46">
        <f t="shared" si="18"/>
        <v>13.427549975662565</v>
      </c>
      <c r="I46" t="e">
        <f t="shared" si="18"/>
        <v>#DIV/0!</v>
      </c>
      <c r="J46" t="e">
        <f t="shared" si="18"/>
        <v>#DIV/0!</v>
      </c>
      <c r="K46">
        <f t="shared" si="18"/>
        <v>14.352839440167498</v>
      </c>
      <c r="L46">
        <f t="shared" si="18"/>
        <v>14.447083043639221</v>
      </c>
      <c r="M46">
        <f t="shared" si="18"/>
        <v>14.464976675225111</v>
      </c>
      <c r="N46">
        <f t="shared" si="18"/>
        <v>14.271060964188557</v>
      </c>
      <c r="O46">
        <f t="shared" si="18"/>
        <v>14.219567902880351</v>
      </c>
      <c r="P46">
        <f t="shared" si="18"/>
        <v>14.241590785690761</v>
      </c>
      <c r="Q46">
        <f t="shared" si="18"/>
        <v>14.189554714036131</v>
      </c>
    </row>
    <row r="47" spans="1:17" x14ac:dyDescent="0.2">
      <c r="B47">
        <v>10.95872</v>
      </c>
      <c r="C47">
        <v>11.025</v>
      </c>
      <c r="D47">
        <v>10.915699999999999</v>
      </c>
      <c r="E47">
        <v>11.114800000000001</v>
      </c>
      <c r="F47">
        <v>10.952999999999999</v>
      </c>
      <c r="G47">
        <v>11.2479</v>
      </c>
      <c r="H47">
        <v>11.166700000000001</v>
      </c>
      <c r="K47">
        <v>10.95872</v>
      </c>
      <c r="L47">
        <v>11.0228</v>
      </c>
      <c r="M47">
        <v>10.822699999999999</v>
      </c>
      <c r="N47">
        <v>11.1952</v>
      </c>
      <c r="O47">
        <v>10.742100000000001</v>
      </c>
      <c r="P47">
        <v>11.2517</v>
      </c>
      <c r="Q47">
        <v>10.709099999999999</v>
      </c>
    </row>
    <row r="48" spans="1:17" x14ac:dyDescent="0.2">
      <c r="A48" t="s">
        <v>11</v>
      </c>
      <c r="B48">
        <f>20*8/B47</f>
        <v>14.600245284120774</v>
      </c>
      <c r="C48">
        <f t="shared" ref="C48:Q48" si="19">20*8/C47</f>
        <v>14.512471655328797</v>
      </c>
      <c r="D48">
        <f t="shared" si="19"/>
        <v>14.657786491017527</v>
      </c>
      <c r="E48">
        <f t="shared" si="19"/>
        <v>14.395220786698815</v>
      </c>
      <c r="F48">
        <f t="shared" si="19"/>
        <v>14.60786998995709</v>
      </c>
      <c r="G48">
        <f t="shared" si="19"/>
        <v>14.224877532694993</v>
      </c>
      <c r="H48">
        <f t="shared" si="19"/>
        <v>14.328315437864363</v>
      </c>
      <c r="I48" t="e">
        <f t="shared" si="19"/>
        <v>#DIV/0!</v>
      </c>
      <c r="J48" t="e">
        <f t="shared" si="19"/>
        <v>#DIV/0!</v>
      </c>
      <c r="K48">
        <f t="shared" si="19"/>
        <v>14.600245284120774</v>
      </c>
      <c r="L48">
        <f t="shared" si="19"/>
        <v>14.515368146024603</v>
      </c>
      <c r="M48">
        <f t="shared" si="19"/>
        <v>14.783741580197178</v>
      </c>
      <c r="N48">
        <f t="shared" si="19"/>
        <v>14.291839359725596</v>
      </c>
      <c r="O48">
        <f t="shared" si="19"/>
        <v>14.894666778376667</v>
      </c>
      <c r="P48">
        <f t="shared" si="19"/>
        <v>14.220073411128986</v>
      </c>
      <c r="Q48">
        <f t="shared" si="19"/>
        <v>14.940564566583561</v>
      </c>
    </row>
    <row r="49" spans="1:17" x14ac:dyDescent="0.2">
      <c r="B49">
        <v>11.254960000000001</v>
      </c>
      <c r="C49">
        <v>11.2782</v>
      </c>
      <c r="D49">
        <v>11.273099999999999</v>
      </c>
      <c r="E49">
        <v>11.278499999999999</v>
      </c>
      <c r="F49">
        <v>11.019500000000001</v>
      </c>
      <c r="G49">
        <v>11.746600000000001</v>
      </c>
      <c r="H49">
        <v>11.4528</v>
      </c>
      <c r="K49">
        <v>11.254960000000001</v>
      </c>
      <c r="L49">
        <v>11.2826</v>
      </c>
      <c r="M49">
        <v>11.076599999999999</v>
      </c>
      <c r="N49">
        <v>11.2529</v>
      </c>
      <c r="O49">
        <v>11.196400000000001</v>
      </c>
      <c r="P49">
        <v>11.202780000000001</v>
      </c>
      <c r="Q49">
        <v>11.1327</v>
      </c>
    </row>
    <row r="50" spans="1:17" x14ac:dyDescent="0.2">
      <c r="A50" t="s">
        <v>11</v>
      </c>
      <c r="B50">
        <f>20*8/B49</f>
        <v>14.215954565809207</v>
      </c>
      <c r="C50">
        <f t="shared" ref="C50:Q50" si="20">20*8/C49</f>
        <v>14.18666099200227</v>
      </c>
      <c r="D50">
        <f t="shared" si="20"/>
        <v>14.193079099803958</v>
      </c>
      <c r="E50">
        <f t="shared" si="20"/>
        <v>14.186283637008469</v>
      </c>
      <c r="F50">
        <f t="shared" si="20"/>
        <v>14.519715050592131</v>
      </c>
      <c r="G50">
        <f t="shared" si="20"/>
        <v>13.620962661536103</v>
      </c>
      <c r="H50">
        <f t="shared" si="20"/>
        <v>13.970382788488404</v>
      </c>
      <c r="I50" t="e">
        <f t="shared" si="20"/>
        <v>#DIV/0!</v>
      </c>
      <c r="J50" t="e">
        <f t="shared" si="20"/>
        <v>#DIV/0!</v>
      </c>
      <c r="K50">
        <f t="shared" si="20"/>
        <v>14.215954565809207</v>
      </c>
      <c r="L50">
        <f t="shared" si="20"/>
        <v>14.181128463297467</v>
      </c>
      <c r="M50">
        <f t="shared" si="20"/>
        <v>14.444865753028909</v>
      </c>
      <c r="N50">
        <f t="shared" si="20"/>
        <v>14.218556994197051</v>
      </c>
      <c r="O50">
        <f t="shared" si="20"/>
        <v>14.290307598871065</v>
      </c>
      <c r="P50">
        <f t="shared" si="20"/>
        <v>14.282169247276121</v>
      </c>
      <c r="Q50">
        <f t="shared" si="20"/>
        <v>14.372075058161991</v>
      </c>
    </row>
    <row r="51" spans="1:17" x14ac:dyDescent="0.2">
      <c r="A51" t="s">
        <v>4</v>
      </c>
      <c r="B51">
        <f>AVERAGE(B41,B43,B45,B47,B49)</f>
        <v>11.016126</v>
      </c>
      <c r="C51">
        <f t="shared" ref="C51:Q51" si="21">AVERAGE(C41,C43,C45,C47,C49)</f>
        <v>11.04532</v>
      </c>
      <c r="D51">
        <f t="shared" si="21"/>
        <v>11.027700000000001</v>
      </c>
      <c r="E51">
        <f t="shared" si="21"/>
        <v>11.120620000000001</v>
      </c>
      <c r="F51">
        <f t="shared" si="21"/>
        <v>11.160500000000001</v>
      </c>
      <c r="G51">
        <f t="shared" si="21"/>
        <v>11.3871</v>
      </c>
      <c r="H51">
        <f t="shared" si="21"/>
        <v>11.483600000000001</v>
      </c>
      <c r="I51" t="e">
        <f t="shared" si="21"/>
        <v>#DIV/0!</v>
      </c>
      <c r="J51" t="e">
        <f t="shared" si="21"/>
        <v>#DIV/0!</v>
      </c>
      <c r="K51">
        <f t="shared" si="21"/>
        <v>11.016126</v>
      </c>
      <c r="L51">
        <f t="shared" si="21"/>
        <v>11.034720000000002</v>
      </c>
      <c r="M51">
        <f t="shared" si="21"/>
        <v>11.076499999999999</v>
      </c>
      <c r="N51">
        <f t="shared" si="21"/>
        <v>11.101400000000002</v>
      </c>
      <c r="O51">
        <f t="shared" si="21"/>
        <v>11.106999999999999</v>
      </c>
      <c r="P51">
        <f t="shared" si="21"/>
        <v>11.121516</v>
      </c>
      <c r="Q51">
        <f t="shared" si="21"/>
        <v>11.09346</v>
      </c>
    </row>
    <row r="52" spans="1:17" x14ac:dyDescent="0.2">
      <c r="A52" t="s">
        <v>12</v>
      </c>
      <c r="B52">
        <f t="shared" ref="B52:Q52" si="22">_xlfn.STDEV.P(B41,B43,B45,B47,B49)</f>
        <v>0.16769474691832179</v>
      </c>
      <c r="C52">
        <f t="shared" si="22"/>
        <v>0.15879838034438506</v>
      </c>
      <c r="D52">
        <f t="shared" si="22"/>
        <v>0.15790324885828008</v>
      </c>
      <c r="E52">
        <f t="shared" si="22"/>
        <v>0.17656229948661134</v>
      </c>
      <c r="F52">
        <f t="shared" si="22"/>
        <v>0.17354919763571339</v>
      </c>
      <c r="G52">
        <f t="shared" si="22"/>
        <v>0.35594930537929154</v>
      </c>
      <c r="H52">
        <f t="shared" si="22"/>
        <v>0.24269382357200625</v>
      </c>
      <c r="I52" t="e">
        <f t="shared" si="22"/>
        <v>#DIV/0!</v>
      </c>
      <c r="J52" t="e">
        <f t="shared" si="22"/>
        <v>#DIV/0!</v>
      </c>
      <c r="K52">
        <f t="shared" si="22"/>
        <v>0.16769474691832179</v>
      </c>
      <c r="L52">
        <f t="shared" si="22"/>
        <v>0.16453696727483486</v>
      </c>
      <c r="M52">
        <f t="shared" si="22"/>
        <v>0.14537559630144259</v>
      </c>
      <c r="N52">
        <f t="shared" si="22"/>
        <v>0.18422012919331018</v>
      </c>
      <c r="O52">
        <f t="shared" si="22"/>
        <v>0.18671526986296533</v>
      </c>
      <c r="P52">
        <f t="shared" si="22"/>
        <v>0.20235404474336555</v>
      </c>
      <c r="Q52">
        <f t="shared" si="22"/>
        <v>0.1982033359961434</v>
      </c>
    </row>
    <row r="53" spans="1:17" x14ac:dyDescent="0.2">
      <c r="A53" t="s">
        <v>13</v>
      </c>
      <c r="B53">
        <f>1.96*B52/SQRT(5)</f>
        <v>0.14699092660296442</v>
      </c>
      <c r="C53">
        <f t="shared" ref="C53:Q53" si="23">1.96*C52/SQRT(5)</f>
        <v>0.13919291748142928</v>
      </c>
      <c r="D53">
        <f t="shared" si="23"/>
        <v>0.13840830013955066</v>
      </c>
      <c r="E53">
        <f t="shared" si="23"/>
        <v>0.15476367913496974</v>
      </c>
      <c r="F53">
        <f t="shared" si="23"/>
        <v>0.15212257891476835</v>
      </c>
      <c r="G53">
        <f t="shared" si="23"/>
        <v>0.31200332260179553</v>
      </c>
      <c r="H53">
        <f t="shared" si="23"/>
        <v>0.21273051579272795</v>
      </c>
      <c r="I53" t="e">
        <f t="shared" si="23"/>
        <v>#DIV/0!</v>
      </c>
      <c r="J53" t="e">
        <f t="shared" si="23"/>
        <v>#DIV/0!</v>
      </c>
      <c r="K53">
        <f t="shared" si="23"/>
        <v>0.14699092660296442</v>
      </c>
      <c r="L53">
        <f t="shared" si="23"/>
        <v>0.14422301070617011</v>
      </c>
      <c r="M53">
        <f t="shared" si="23"/>
        <v>0.12742732851504029</v>
      </c>
      <c r="N53">
        <f t="shared" si="23"/>
        <v>0.16147606282641375</v>
      </c>
      <c r="O53">
        <f t="shared" si="23"/>
        <v>0.16366315005351686</v>
      </c>
      <c r="P53">
        <f t="shared" si="23"/>
        <v>0.17737114063073411</v>
      </c>
      <c r="Q53">
        <f t="shared" si="23"/>
        <v>0.17373288400060619</v>
      </c>
    </row>
    <row r="54" spans="1:17" x14ac:dyDescent="0.2">
      <c r="A54" t="s">
        <v>11</v>
      </c>
      <c r="B54">
        <f>AVERAGE(B42,B44,B46,B48,B50)</f>
        <v>14.52752597679669</v>
      </c>
      <c r="C54">
        <f t="shared" ref="C54:Q54" si="24">AVERAGE(C42,C44,C46,C48,C50)</f>
        <v>14.488776472344318</v>
      </c>
      <c r="D54">
        <f t="shared" si="24"/>
        <v>14.511881481943401</v>
      </c>
      <c r="E54">
        <f t="shared" si="24"/>
        <v>14.391357593340961</v>
      </c>
      <c r="F54">
        <f t="shared" si="24"/>
        <v>14.339720650205056</v>
      </c>
      <c r="G54">
        <f t="shared" si="24"/>
        <v>14.064810231209623</v>
      </c>
      <c r="H54">
        <f t="shared" si="24"/>
        <v>13.939054109052753</v>
      </c>
      <c r="I54" t="e">
        <f t="shared" si="24"/>
        <v>#DIV/0!</v>
      </c>
      <c r="J54" t="e">
        <f t="shared" si="24"/>
        <v>#VALUE!</v>
      </c>
      <c r="K54">
        <f t="shared" si="24"/>
        <v>14.52752597679669</v>
      </c>
      <c r="L54">
        <f t="shared" si="24"/>
        <v>14.502922562616808</v>
      </c>
      <c r="M54">
        <f t="shared" si="24"/>
        <v>14.447505725228188</v>
      </c>
      <c r="N54">
        <f t="shared" si="24"/>
        <v>14.416650812428253</v>
      </c>
      <c r="O54">
        <f t="shared" si="24"/>
        <v>14.409496036044112</v>
      </c>
      <c r="P54">
        <f t="shared" si="24"/>
        <v>14.391422745384219</v>
      </c>
      <c r="Q54">
        <f t="shared" si="24"/>
        <v>14.427625249917494</v>
      </c>
    </row>
    <row r="55" spans="1:17" x14ac:dyDescent="0.2">
      <c r="A55" t="s">
        <v>5</v>
      </c>
      <c r="B55">
        <f t="shared" ref="B55:Q55" si="25">_xlfn.STDEV.P(B41,B43,B45,B47,B49)</f>
        <v>0.16769474691832179</v>
      </c>
      <c r="C55">
        <f t="shared" si="25"/>
        <v>0.15879838034438506</v>
      </c>
      <c r="D55">
        <f t="shared" si="25"/>
        <v>0.15790324885828008</v>
      </c>
      <c r="E55">
        <f t="shared" si="25"/>
        <v>0.17656229948661134</v>
      </c>
      <c r="F55">
        <f t="shared" si="25"/>
        <v>0.17354919763571339</v>
      </c>
      <c r="G55">
        <f t="shared" si="25"/>
        <v>0.35594930537929154</v>
      </c>
      <c r="H55">
        <f t="shared" si="25"/>
        <v>0.24269382357200625</v>
      </c>
      <c r="I55" t="e">
        <f t="shared" si="25"/>
        <v>#DIV/0!</v>
      </c>
      <c r="J55" t="e">
        <f t="shared" si="25"/>
        <v>#DIV/0!</v>
      </c>
      <c r="K55">
        <f t="shared" si="25"/>
        <v>0.16769474691832179</v>
      </c>
      <c r="L55">
        <f t="shared" si="25"/>
        <v>0.16453696727483486</v>
      </c>
      <c r="M55">
        <f t="shared" si="25"/>
        <v>0.14537559630144259</v>
      </c>
      <c r="N55">
        <f t="shared" si="25"/>
        <v>0.18422012919331018</v>
      </c>
      <c r="O55">
        <f t="shared" si="25"/>
        <v>0.18671526986296533</v>
      </c>
      <c r="P55">
        <f t="shared" si="25"/>
        <v>0.20235404474336555</v>
      </c>
      <c r="Q55">
        <f t="shared" si="25"/>
        <v>0.1982033359961434</v>
      </c>
    </row>
    <row r="56" spans="1:17" x14ac:dyDescent="0.2">
      <c r="A56" t="s">
        <v>6</v>
      </c>
      <c r="B56">
        <f>1.96*B55/SQRT(5)</f>
        <v>0.14699092660296442</v>
      </c>
      <c r="C56">
        <f t="shared" ref="C56:Q56" si="26">1.96*C55/SQRT(5)</f>
        <v>0.13919291748142928</v>
      </c>
      <c r="D56">
        <f t="shared" si="26"/>
        <v>0.13840830013955066</v>
      </c>
      <c r="E56">
        <f t="shared" si="26"/>
        <v>0.15476367913496974</v>
      </c>
      <c r="F56">
        <f t="shared" si="26"/>
        <v>0.15212257891476835</v>
      </c>
      <c r="G56">
        <f t="shared" si="26"/>
        <v>0.31200332260179553</v>
      </c>
      <c r="H56">
        <f t="shared" si="26"/>
        <v>0.21273051579272795</v>
      </c>
      <c r="I56" t="e">
        <f t="shared" si="26"/>
        <v>#DIV/0!</v>
      </c>
      <c r="J56" t="e">
        <f t="shared" si="26"/>
        <v>#DIV/0!</v>
      </c>
      <c r="K56">
        <f t="shared" si="26"/>
        <v>0.14699092660296442</v>
      </c>
      <c r="L56">
        <f t="shared" si="26"/>
        <v>0.14422301070617011</v>
      </c>
      <c r="M56">
        <f t="shared" si="26"/>
        <v>0.12742732851504029</v>
      </c>
      <c r="N56">
        <f t="shared" si="26"/>
        <v>0.16147606282641375</v>
      </c>
      <c r="O56">
        <f t="shared" si="26"/>
        <v>0.16366315005351686</v>
      </c>
      <c r="P56">
        <f t="shared" si="26"/>
        <v>0.17737114063073411</v>
      </c>
      <c r="Q56">
        <f t="shared" si="26"/>
        <v>0.17373288400060619</v>
      </c>
    </row>
    <row r="59" spans="1:17" x14ac:dyDescent="0.2">
      <c r="A59" t="s">
        <v>9</v>
      </c>
      <c r="B59">
        <v>10.943390000000001</v>
      </c>
      <c r="C59">
        <v>11.022399999999999</v>
      </c>
      <c r="D59">
        <v>11.087899999999999</v>
      </c>
      <c r="E59">
        <v>11.110099999999999</v>
      </c>
      <c r="F59">
        <v>10.9337</v>
      </c>
      <c r="G59">
        <v>11.5129</v>
      </c>
      <c r="H59">
        <v>11.3573</v>
      </c>
      <c r="J59" t="s">
        <v>9</v>
      </c>
      <c r="K59">
        <v>10.943390000000001</v>
      </c>
      <c r="L59">
        <v>10.8719</v>
      </c>
      <c r="M59">
        <v>10.8988</v>
      </c>
      <c r="N59">
        <v>10.9291</v>
      </c>
      <c r="O59">
        <v>10.7767</v>
      </c>
      <c r="P59">
        <v>11.150399999999999</v>
      </c>
      <c r="Q59">
        <v>11.3072</v>
      </c>
    </row>
    <row r="60" spans="1:17" x14ac:dyDescent="0.2">
      <c r="A60" t="s">
        <v>11</v>
      </c>
      <c r="B60">
        <f>20*8/B59</f>
        <v>14.620697973845397</v>
      </c>
      <c r="C60">
        <f t="shared" ref="C60:Q60" si="27">20*8/C59</f>
        <v>14.51589490492089</v>
      </c>
      <c r="D60">
        <f t="shared" si="27"/>
        <v>14.430144572010931</v>
      </c>
      <c r="E60">
        <f t="shared" si="27"/>
        <v>14.401310519257253</v>
      </c>
      <c r="F60">
        <f t="shared" si="27"/>
        <v>14.633655578623888</v>
      </c>
      <c r="G60">
        <f t="shared" si="27"/>
        <v>13.897454160116043</v>
      </c>
      <c r="H60">
        <f t="shared" si="27"/>
        <v>14.08785538816444</v>
      </c>
      <c r="I60" t="e">
        <f t="shared" si="27"/>
        <v>#DIV/0!</v>
      </c>
      <c r="J60" t="e">
        <f t="shared" si="27"/>
        <v>#VALUE!</v>
      </c>
      <c r="K60">
        <f t="shared" si="27"/>
        <v>14.620697973845397</v>
      </c>
      <c r="L60">
        <f t="shared" si="27"/>
        <v>14.716838823020815</v>
      </c>
      <c r="M60">
        <f t="shared" si="27"/>
        <v>14.680515286086543</v>
      </c>
      <c r="N60">
        <f t="shared" si="27"/>
        <v>14.6398148063427</v>
      </c>
      <c r="O60">
        <f t="shared" si="27"/>
        <v>14.846845509293198</v>
      </c>
      <c r="P60">
        <f t="shared" si="27"/>
        <v>14.349261013057829</v>
      </c>
      <c r="Q60">
        <f t="shared" si="27"/>
        <v>14.150275930380642</v>
      </c>
    </row>
    <row r="61" spans="1:17" x14ac:dyDescent="0.2">
      <c r="B61">
        <v>10.77594</v>
      </c>
      <c r="C61">
        <v>11.014099999999999</v>
      </c>
      <c r="D61">
        <v>11.115600000000001</v>
      </c>
      <c r="E61">
        <v>10.757199999999999</v>
      </c>
      <c r="F61">
        <v>11.1404</v>
      </c>
      <c r="G61">
        <v>11.1334</v>
      </c>
      <c r="H61">
        <v>11.9236</v>
      </c>
      <c r="K61">
        <v>10.77594</v>
      </c>
      <c r="L61">
        <v>11.2826</v>
      </c>
      <c r="M61">
        <v>10.822699999999999</v>
      </c>
      <c r="N61">
        <v>11.211499999999999</v>
      </c>
      <c r="O61">
        <v>10.7057</v>
      </c>
      <c r="P61">
        <v>11.2347</v>
      </c>
      <c r="Q61">
        <v>11.192600000000001</v>
      </c>
    </row>
    <row r="62" spans="1:17" x14ac:dyDescent="0.2">
      <c r="A62" t="s">
        <v>11</v>
      </c>
      <c r="B62">
        <f>20*8/B61</f>
        <v>14.847892620040572</v>
      </c>
      <c r="C62">
        <f t="shared" ref="C62:Q62" si="28">20*8/C61</f>
        <v>14.526833785783678</v>
      </c>
      <c r="D62">
        <f t="shared" si="28"/>
        <v>14.394184749361257</v>
      </c>
      <c r="E62">
        <f t="shared" si="28"/>
        <v>14.87375897073588</v>
      </c>
      <c r="F62">
        <f t="shared" si="28"/>
        <v>14.362141395282038</v>
      </c>
      <c r="G62">
        <f t="shared" si="28"/>
        <v>14.371171430111197</v>
      </c>
      <c r="H62">
        <f t="shared" si="28"/>
        <v>13.418766144453016</v>
      </c>
      <c r="I62" t="e">
        <f t="shared" si="28"/>
        <v>#DIV/0!</v>
      </c>
      <c r="J62" t="e">
        <f t="shared" si="28"/>
        <v>#DIV/0!</v>
      </c>
      <c r="K62">
        <f t="shared" si="28"/>
        <v>14.847892620040572</v>
      </c>
      <c r="L62">
        <f t="shared" si="28"/>
        <v>14.181128463297467</v>
      </c>
      <c r="M62">
        <f t="shared" si="28"/>
        <v>14.783741580197178</v>
      </c>
      <c r="N62">
        <f t="shared" si="28"/>
        <v>14.271060964188557</v>
      </c>
      <c r="O62">
        <f t="shared" si="28"/>
        <v>14.945309508019092</v>
      </c>
      <c r="P62">
        <f t="shared" si="28"/>
        <v>14.241590785690761</v>
      </c>
      <c r="Q62">
        <f t="shared" si="28"/>
        <v>14.295159301681467</v>
      </c>
    </row>
    <row r="63" spans="1:17" x14ac:dyDescent="0.2">
      <c r="B63">
        <v>11.14762</v>
      </c>
      <c r="C63">
        <v>11.119</v>
      </c>
      <c r="D63">
        <v>11.1264</v>
      </c>
      <c r="E63">
        <v>11.114800000000001</v>
      </c>
      <c r="F63">
        <v>11.019500000000001</v>
      </c>
      <c r="G63">
        <v>11.2796</v>
      </c>
      <c r="H63">
        <v>11.915800000000001</v>
      </c>
      <c r="K63">
        <v>11.14762</v>
      </c>
      <c r="L63">
        <v>11.0749</v>
      </c>
      <c r="M63">
        <v>11.161799999999999</v>
      </c>
      <c r="N63">
        <v>11.1007</v>
      </c>
      <c r="O63">
        <v>11.2782</v>
      </c>
      <c r="P63">
        <v>10.7187</v>
      </c>
      <c r="Q63">
        <v>11.2759</v>
      </c>
    </row>
    <row r="64" spans="1:17" x14ac:dyDescent="0.2">
      <c r="A64" t="s">
        <v>11</v>
      </c>
      <c r="B64">
        <f>20*8/B63</f>
        <v>14.352839440167498</v>
      </c>
      <c r="C64">
        <f t="shared" ref="C64:Q64" si="29">20*8/C63</f>
        <v>14.389783253889739</v>
      </c>
      <c r="D64">
        <f t="shared" si="29"/>
        <v>14.380212827149842</v>
      </c>
      <c r="E64">
        <f t="shared" si="29"/>
        <v>14.395220786698815</v>
      </c>
      <c r="F64">
        <f t="shared" si="29"/>
        <v>14.519715050592131</v>
      </c>
      <c r="G64">
        <f t="shared" si="29"/>
        <v>14.184900173765026</v>
      </c>
      <c r="H64">
        <f t="shared" si="29"/>
        <v>13.427549975662565</v>
      </c>
      <c r="I64" t="e">
        <f t="shared" si="29"/>
        <v>#DIV/0!</v>
      </c>
      <c r="J64" t="e">
        <f t="shared" si="29"/>
        <v>#DIV/0!</v>
      </c>
      <c r="K64">
        <f t="shared" si="29"/>
        <v>14.352839440167498</v>
      </c>
      <c r="L64">
        <f t="shared" si="29"/>
        <v>14.447083043639221</v>
      </c>
      <c r="M64">
        <f t="shared" si="29"/>
        <v>14.334605529574084</v>
      </c>
      <c r="N64">
        <f t="shared" si="29"/>
        <v>14.41350545461097</v>
      </c>
      <c r="O64">
        <f t="shared" si="29"/>
        <v>14.18666099200227</v>
      </c>
      <c r="P64">
        <f t="shared" si="29"/>
        <v>14.927183333799807</v>
      </c>
      <c r="Q64">
        <f t="shared" si="29"/>
        <v>14.189554714036131</v>
      </c>
    </row>
    <row r="65" spans="1:17" x14ac:dyDescent="0.2">
      <c r="B65">
        <v>10.95872</v>
      </c>
      <c r="C65">
        <v>11.4528</v>
      </c>
      <c r="D65">
        <v>11.273099999999999</v>
      </c>
      <c r="E65">
        <v>11.1037</v>
      </c>
      <c r="F65">
        <v>11.2525</v>
      </c>
      <c r="G65">
        <v>11.2479</v>
      </c>
      <c r="H65">
        <v>11.4785</v>
      </c>
      <c r="K65">
        <v>10.95872</v>
      </c>
      <c r="L65">
        <v>11.2826</v>
      </c>
      <c r="M65">
        <v>11.076599999999999</v>
      </c>
      <c r="N65">
        <v>11.2529</v>
      </c>
      <c r="O65">
        <v>11.196400000000001</v>
      </c>
      <c r="P65">
        <v>11.2517</v>
      </c>
      <c r="Q65">
        <v>10.709099999999999</v>
      </c>
    </row>
    <row r="66" spans="1:17" x14ac:dyDescent="0.2">
      <c r="A66" t="s">
        <v>11</v>
      </c>
      <c r="B66">
        <f>20*8/B65</f>
        <v>14.600245284120774</v>
      </c>
      <c r="C66">
        <f t="shared" ref="C66:Q66" si="30">20*8/C65</f>
        <v>13.970382788488404</v>
      </c>
      <c r="D66">
        <f t="shared" si="30"/>
        <v>14.193079099803958</v>
      </c>
      <c r="E66">
        <f t="shared" si="30"/>
        <v>14.409611210677522</v>
      </c>
      <c r="F66">
        <f t="shared" si="30"/>
        <v>14.219062430570984</v>
      </c>
      <c r="G66">
        <f t="shared" si="30"/>
        <v>14.224877532694993</v>
      </c>
      <c r="H66">
        <f t="shared" si="30"/>
        <v>13.939103541403494</v>
      </c>
      <c r="I66" t="e">
        <f t="shared" si="30"/>
        <v>#DIV/0!</v>
      </c>
      <c r="J66" t="e">
        <f t="shared" si="30"/>
        <v>#DIV/0!</v>
      </c>
      <c r="K66">
        <f t="shared" si="30"/>
        <v>14.600245284120774</v>
      </c>
      <c r="L66">
        <f t="shared" si="30"/>
        <v>14.181128463297467</v>
      </c>
      <c r="M66">
        <f t="shared" si="30"/>
        <v>14.444865753028909</v>
      </c>
      <c r="N66">
        <f t="shared" si="30"/>
        <v>14.218556994197051</v>
      </c>
      <c r="O66">
        <f t="shared" si="30"/>
        <v>14.290307598871065</v>
      </c>
      <c r="P66">
        <f t="shared" si="30"/>
        <v>14.220073411128986</v>
      </c>
      <c r="Q66">
        <f t="shared" si="30"/>
        <v>14.940564566583561</v>
      </c>
    </row>
    <row r="67" spans="1:17" x14ac:dyDescent="0.2">
      <c r="B67">
        <v>11.254960000000001</v>
      </c>
      <c r="C67">
        <v>11.019500000000001</v>
      </c>
      <c r="D67">
        <v>11.1989</v>
      </c>
      <c r="E67">
        <v>11.278499999999999</v>
      </c>
      <c r="F67">
        <v>11.440899999999999</v>
      </c>
      <c r="G67">
        <v>11.746600000000001</v>
      </c>
      <c r="H67">
        <v>11.404199999999999</v>
      </c>
      <c r="K67">
        <v>11.254960000000001</v>
      </c>
      <c r="L67">
        <v>11.0228</v>
      </c>
      <c r="M67">
        <v>11.260199999999999</v>
      </c>
      <c r="N67">
        <f t="shared" ref="N67" si="31">AVERAGE(N57,N59,N61,N63,N65)</f>
        <v>11.123549999999998</v>
      </c>
      <c r="O67">
        <v>11.1297</v>
      </c>
      <c r="P67">
        <v>11.202780000000001</v>
      </c>
      <c r="Q67">
        <v>11.2347</v>
      </c>
    </row>
    <row r="68" spans="1:17" x14ac:dyDescent="0.2">
      <c r="A68" t="s">
        <v>11</v>
      </c>
      <c r="B68">
        <f>20*8/B67</f>
        <v>14.215954565809207</v>
      </c>
      <c r="C68">
        <f t="shared" ref="C68:Q68" si="32">20*8/C67</f>
        <v>14.519715050592131</v>
      </c>
      <c r="D68">
        <f t="shared" si="32"/>
        <v>14.287117484752967</v>
      </c>
      <c r="E68">
        <f t="shared" si="32"/>
        <v>14.186283637008469</v>
      </c>
      <c r="F68">
        <f t="shared" si="32"/>
        <v>13.984913774266012</v>
      </c>
      <c r="G68">
        <f t="shared" si="32"/>
        <v>13.620962661536103</v>
      </c>
      <c r="H68">
        <f t="shared" si="32"/>
        <v>14.029918801844936</v>
      </c>
      <c r="I68" t="e">
        <f t="shared" si="32"/>
        <v>#DIV/0!</v>
      </c>
      <c r="J68" t="e">
        <f t="shared" si="32"/>
        <v>#DIV/0!</v>
      </c>
      <c r="K68">
        <f t="shared" si="32"/>
        <v>14.215954565809207</v>
      </c>
      <c r="L68">
        <f t="shared" si="32"/>
        <v>14.515368146024603</v>
      </c>
      <c r="M68">
        <f t="shared" si="32"/>
        <v>14.209339088115664</v>
      </c>
      <c r="N68">
        <f t="shared" si="32"/>
        <v>14.383897227054316</v>
      </c>
      <c r="O68">
        <f t="shared" si="32"/>
        <v>14.375949037260662</v>
      </c>
      <c r="P68">
        <f t="shared" si="32"/>
        <v>14.282169247276121</v>
      </c>
      <c r="Q68">
        <f t="shared" si="32"/>
        <v>14.241590785690761</v>
      </c>
    </row>
    <row r="69" spans="1:17" x14ac:dyDescent="0.2">
      <c r="A69" t="s">
        <v>4</v>
      </c>
      <c r="B69">
        <f>AVERAGE(B59,B61,B63,B65,B67)</f>
        <v>11.016126</v>
      </c>
      <c r="C69">
        <f t="shared" ref="C69:Q69" si="33">AVERAGE(C59,C61,C63,C65,C67)</f>
        <v>11.12556</v>
      </c>
      <c r="D69">
        <f t="shared" si="33"/>
        <v>11.16038</v>
      </c>
      <c r="E69">
        <f t="shared" si="33"/>
        <v>11.072860000000002</v>
      </c>
      <c r="F69">
        <f t="shared" si="33"/>
        <v>11.157399999999999</v>
      </c>
      <c r="G69">
        <f t="shared" si="33"/>
        <v>11.384080000000001</v>
      </c>
      <c r="H69">
        <f t="shared" si="33"/>
        <v>11.615880000000001</v>
      </c>
      <c r="I69" t="e">
        <f t="shared" si="33"/>
        <v>#DIV/0!</v>
      </c>
      <c r="J69" t="e">
        <f t="shared" si="33"/>
        <v>#DIV/0!</v>
      </c>
      <c r="K69">
        <f t="shared" si="33"/>
        <v>11.016126</v>
      </c>
      <c r="L69">
        <f t="shared" si="33"/>
        <v>11.106960000000001</v>
      </c>
      <c r="M69">
        <f t="shared" si="33"/>
        <v>11.04402</v>
      </c>
      <c r="N69">
        <f t="shared" si="33"/>
        <v>11.123549999999998</v>
      </c>
      <c r="O69">
        <f t="shared" si="33"/>
        <v>11.017339999999999</v>
      </c>
      <c r="P69">
        <f t="shared" si="33"/>
        <v>11.111656</v>
      </c>
      <c r="Q69">
        <f t="shared" si="33"/>
        <v>11.143899999999999</v>
      </c>
    </row>
    <row r="70" spans="1:17" x14ac:dyDescent="0.2">
      <c r="A70" t="s">
        <v>12</v>
      </c>
      <c r="B70">
        <f>_xlfn.STDEV.P(B59,B61,B63,B65,B67)</f>
        <v>0.16769474691832179</v>
      </c>
      <c r="C70">
        <f t="shared" ref="C70:Q70" si="34">_xlfn.STDEV.P(C59,C61,C63,C65,C67)</f>
        <v>0.16819220671600696</v>
      </c>
      <c r="D70">
        <f t="shared" si="34"/>
        <v>6.7235151520614406E-2</v>
      </c>
      <c r="E70">
        <f t="shared" si="34"/>
        <v>0.17089524978769902</v>
      </c>
      <c r="F70">
        <f t="shared" si="34"/>
        <v>0.178192794467116</v>
      </c>
      <c r="G70">
        <f t="shared" si="34"/>
        <v>0.21923360508827139</v>
      </c>
      <c r="H70">
        <f t="shared" si="34"/>
        <v>0.25107325942839898</v>
      </c>
      <c r="I70" t="e">
        <f t="shared" si="34"/>
        <v>#DIV/0!</v>
      </c>
      <c r="J70" t="e">
        <f t="shared" si="34"/>
        <v>#DIV/0!</v>
      </c>
      <c r="K70">
        <f t="shared" si="34"/>
        <v>0.16769474691832179</v>
      </c>
      <c r="L70">
        <f t="shared" si="34"/>
        <v>0.15815357852416759</v>
      </c>
      <c r="M70">
        <f t="shared" si="34"/>
        <v>0.16231991128632367</v>
      </c>
      <c r="N70">
        <f t="shared" si="34"/>
        <v>0.11207100427853758</v>
      </c>
      <c r="O70">
        <f t="shared" si="34"/>
        <v>0.23141404106060637</v>
      </c>
      <c r="P70">
        <f t="shared" si="34"/>
        <v>0.19948496019499812</v>
      </c>
      <c r="Q70">
        <f t="shared" si="34"/>
        <v>0.22079776266982443</v>
      </c>
    </row>
    <row r="71" spans="1:17" x14ac:dyDescent="0.2">
      <c r="A71" t="s">
        <v>13</v>
      </c>
      <c r="B71">
        <f>1.96*B70/SQRT(5)</f>
        <v>0.14699092660296442</v>
      </c>
      <c r="C71">
        <f t="shared" ref="C71:Q71" si="35">1.96*C70/SQRT(5)</f>
        <v>0.14742696934105379</v>
      </c>
      <c r="D71">
        <f t="shared" si="35"/>
        <v>5.8934208756816125E-2</v>
      </c>
      <c r="E71">
        <f t="shared" si="35"/>
        <v>0.1497962910583838</v>
      </c>
      <c r="F71">
        <f t="shared" si="35"/>
        <v>0.15619287099941495</v>
      </c>
      <c r="G71">
        <f t="shared" si="35"/>
        <v>0.19216672762044967</v>
      </c>
      <c r="H71">
        <f t="shared" si="35"/>
        <v>0.2200754151624213</v>
      </c>
      <c r="I71" t="e">
        <f t="shared" si="35"/>
        <v>#DIV/0!</v>
      </c>
      <c r="J71" t="e">
        <f t="shared" si="35"/>
        <v>#DIV/0!</v>
      </c>
      <c r="K71">
        <f t="shared" si="35"/>
        <v>0.14699092660296442</v>
      </c>
      <c r="L71">
        <f t="shared" si="35"/>
        <v>0.13862772376623672</v>
      </c>
      <c r="M71">
        <f t="shared" si="35"/>
        <v>0.14227967544927836</v>
      </c>
      <c r="N71">
        <f t="shared" si="35"/>
        <v>9.8234566478404076E-2</v>
      </c>
      <c r="O71">
        <f t="shared" si="35"/>
        <v>0.20284335048970178</v>
      </c>
      <c r="P71">
        <f t="shared" si="35"/>
        <v>0.17485627714206334</v>
      </c>
      <c r="Q71">
        <f t="shared" si="35"/>
        <v>0.19353777219096038</v>
      </c>
    </row>
    <row r="72" spans="1:17" x14ac:dyDescent="0.2">
      <c r="A72" t="s">
        <v>11</v>
      </c>
      <c r="B72">
        <f>AVERAGE(B60,B62,B64,B66,B68)</f>
        <v>14.52752597679669</v>
      </c>
      <c r="C72">
        <f t="shared" ref="C72:Q72" si="36">AVERAGE(C60,C62,C64,C66,C68)</f>
        <v>14.384521956734968</v>
      </c>
      <c r="D72">
        <f t="shared" si="36"/>
        <v>14.336947746615792</v>
      </c>
      <c r="E72">
        <f t="shared" si="36"/>
        <v>14.453237024875587</v>
      </c>
      <c r="F72">
        <f t="shared" si="36"/>
        <v>14.343897645867012</v>
      </c>
      <c r="G72">
        <f t="shared" si="36"/>
        <v>14.05987319164467</v>
      </c>
      <c r="H72">
        <f t="shared" si="36"/>
        <v>13.780638770305689</v>
      </c>
      <c r="I72" t="e">
        <f t="shared" si="36"/>
        <v>#DIV/0!</v>
      </c>
      <c r="J72" t="e">
        <f t="shared" si="36"/>
        <v>#VALUE!</v>
      </c>
      <c r="K72">
        <f t="shared" si="36"/>
        <v>14.52752597679669</v>
      </c>
      <c r="L72">
        <f t="shared" si="36"/>
        <v>14.408309387855914</v>
      </c>
      <c r="M72">
        <f t="shared" si="36"/>
        <v>14.490613447400474</v>
      </c>
      <c r="N72">
        <f t="shared" si="36"/>
        <v>14.38536708927872</v>
      </c>
      <c r="O72">
        <f t="shared" si="36"/>
        <v>14.529014529089258</v>
      </c>
      <c r="P72">
        <f t="shared" si="36"/>
        <v>14.4040555581907</v>
      </c>
      <c r="Q72">
        <f t="shared" si="36"/>
        <v>14.363429059674512</v>
      </c>
    </row>
    <row r="73" spans="1:17" x14ac:dyDescent="0.2">
      <c r="A73" t="s">
        <v>5</v>
      </c>
      <c r="B73">
        <f t="shared" ref="B73:Q73" si="37">_xlfn.STDEV.P(B59,B61,B63,B65,B67)</f>
        <v>0.16769474691832179</v>
      </c>
      <c r="C73">
        <f t="shared" si="37"/>
        <v>0.16819220671600696</v>
      </c>
      <c r="D73">
        <f t="shared" si="37"/>
        <v>6.7235151520614406E-2</v>
      </c>
      <c r="E73">
        <f t="shared" si="37"/>
        <v>0.17089524978769902</v>
      </c>
      <c r="F73">
        <f t="shared" si="37"/>
        <v>0.178192794467116</v>
      </c>
      <c r="G73">
        <f t="shared" si="37"/>
        <v>0.21923360508827139</v>
      </c>
      <c r="H73">
        <f t="shared" si="37"/>
        <v>0.25107325942839898</v>
      </c>
      <c r="I73" t="e">
        <f t="shared" si="37"/>
        <v>#DIV/0!</v>
      </c>
      <c r="J73" t="e">
        <f t="shared" si="37"/>
        <v>#DIV/0!</v>
      </c>
      <c r="K73">
        <f t="shared" si="37"/>
        <v>0.16769474691832179</v>
      </c>
      <c r="L73">
        <f t="shared" si="37"/>
        <v>0.15815357852416759</v>
      </c>
      <c r="M73">
        <f t="shared" si="37"/>
        <v>0.16231991128632367</v>
      </c>
      <c r="N73">
        <f t="shared" si="37"/>
        <v>0.11207100427853758</v>
      </c>
      <c r="O73">
        <f t="shared" si="37"/>
        <v>0.23141404106060637</v>
      </c>
      <c r="P73">
        <f t="shared" si="37"/>
        <v>0.19948496019499812</v>
      </c>
      <c r="Q73">
        <f t="shared" si="37"/>
        <v>0.22079776266982443</v>
      </c>
    </row>
    <row r="74" spans="1:17" x14ac:dyDescent="0.2">
      <c r="A74" t="s">
        <v>6</v>
      </c>
      <c r="B74">
        <f>1.96*B73/SQRT(5)</f>
        <v>0.14699092660296442</v>
      </c>
      <c r="C74">
        <f t="shared" ref="C74:Q74" si="38">1.96*C73/SQRT(5)</f>
        <v>0.14742696934105379</v>
      </c>
      <c r="D74">
        <f t="shared" si="38"/>
        <v>5.8934208756816125E-2</v>
      </c>
      <c r="E74">
        <f t="shared" si="38"/>
        <v>0.1497962910583838</v>
      </c>
      <c r="F74">
        <f t="shared" si="38"/>
        <v>0.15619287099941495</v>
      </c>
      <c r="G74">
        <f t="shared" si="38"/>
        <v>0.19216672762044967</v>
      </c>
      <c r="H74">
        <f t="shared" si="38"/>
        <v>0.2200754151624213</v>
      </c>
      <c r="I74" t="e">
        <f t="shared" si="38"/>
        <v>#DIV/0!</v>
      </c>
      <c r="J74" t="e">
        <f t="shared" si="38"/>
        <v>#DIV/0!</v>
      </c>
      <c r="K74">
        <f t="shared" si="38"/>
        <v>0.14699092660296442</v>
      </c>
      <c r="L74">
        <f t="shared" si="38"/>
        <v>0.13862772376623672</v>
      </c>
      <c r="M74">
        <f t="shared" si="38"/>
        <v>0.14227967544927836</v>
      </c>
      <c r="N74">
        <f t="shared" si="38"/>
        <v>9.8234566478404076E-2</v>
      </c>
      <c r="O74">
        <f t="shared" si="38"/>
        <v>0.20284335048970178</v>
      </c>
      <c r="P74">
        <f t="shared" si="38"/>
        <v>0.17485627714206334</v>
      </c>
      <c r="Q74">
        <f t="shared" si="38"/>
        <v>0.19353777219096038</v>
      </c>
    </row>
    <row r="77" spans="1:17" x14ac:dyDescent="0.2">
      <c r="A77" s="1" t="s">
        <v>16</v>
      </c>
    </row>
    <row r="78" spans="1:17" x14ac:dyDescent="0.2">
      <c r="A78" s="1" t="s">
        <v>14</v>
      </c>
      <c r="B78">
        <v>0.02</v>
      </c>
      <c r="C78">
        <v>0.05</v>
      </c>
      <c r="D78">
        <v>0.1</v>
      </c>
      <c r="E78">
        <v>0.15</v>
      </c>
      <c r="F78">
        <v>0.2</v>
      </c>
      <c r="G78">
        <v>0.25</v>
      </c>
      <c r="I78" s="1" t="s">
        <v>15</v>
      </c>
      <c r="J78">
        <v>0.02</v>
      </c>
      <c r="K78">
        <v>0.05</v>
      </c>
      <c r="L78">
        <v>0.1</v>
      </c>
      <c r="M78">
        <v>0.15</v>
      </c>
      <c r="N78">
        <v>0.2</v>
      </c>
      <c r="O78">
        <v>0.25</v>
      </c>
    </row>
    <row r="79" spans="1:17" x14ac:dyDescent="0.2">
      <c r="B79">
        <v>32</v>
      </c>
      <c r="C79">
        <v>94</v>
      </c>
      <c r="D79">
        <v>187</v>
      </c>
      <c r="E79">
        <v>336</v>
      </c>
      <c r="F79">
        <v>478</v>
      </c>
      <c r="G79">
        <v>643</v>
      </c>
      <c r="J79">
        <v>36</v>
      </c>
      <c r="K79">
        <v>101</v>
      </c>
      <c r="L79">
        <v>231</v>
      </c>
      <c r="M79">
        <v>350</v>
      </c>
      <c r="N79">
        <v>500</v>
      </c>
      <c r="O79">
        <v>709</v>
      </c>
    </row>
    <row r="80" spans="1:17" x14ac:dyDescent="0.2">
      <c r="B80">
        <v>37</v>
      </c>
      <c r="C80">
        <v>102</v>
      </c>
      <c r="D80">
        <v>228</v>
      </c>
      <c r="E80">
        <v>352</v>
      </c>
      <c r="F80">
        <v>482</v>
      </c>
      <c r="G80">
        <v>654</v>
      </c>
      <c r="J80">
        <v>36</v>
      </c>
      <c r="K80">
        <v>89</v>
      </c>
      <c r="L80">
        <v>213</v>
      </c>
      <c r="M80">
        <v>336</v>
      </c>
      <c r="N80">
        <v>539</v>
      </c>
      <c r="O80">
        <v>670</v>
      </c>
    </row>
    <row r="81" spans="1:15" x14ac:dyDescent="0.2">
      <c r="B81">
        <v>39</v>
      </c>
      <c r="C81">
        <v>83</v>
      </c>
      <c r="D81">
        <v>215</v>
      </c>
      <c r="E81">
        <v>331</v>
      </c>
      <c r="F81">
        <v>484</v>
      </c>
      <c r="G81">
        <v>601</v>
      </c>
      <c r="J81">
        <v>38</v>
      </c>
      <c r="K81">
        <v>108</v>
      </c>
      <c r="L81">
        <v>209</v>
      </c>
      <c r="M81">
        <v>322</v>
      </c>
      <c r="N81">
        <v>551</v>
      </c>
      <c r="O81">
        <v>621</v>
      </c>
    </row>
    <row r="82" spans="1:15" x14ac:dyDescent="0.2">
      <c r="A82" t="s">
        <v>4</v>
      </c>
      <c r="B82">
        <f>AVERAGE(B79,B80,B81)</f>
        <v>36</v>
      </c>
      <c r="C82">
        <f t="shared" ref="C82:O82" si="39">AVERAGE(C79,C80,C81)</f>
        <v>93</v>
      </c>
      <c r="D82">
        <f t="shared" si="39"/>
        <v>210</v>
      </c>
      <c r="E82">
        <f t="shared" si="39"/>
        <v>339.66666666666669</v>
      </c>
      <c r="F82">
        <f t="shared" si="39"/>
        <v>481.33333333333331</v>
      </c>
      <c r="G82">
        <f t="shared" si="39"/>
        <v>632.66666666666663</v>
      </c>
      <c r="H82" t="e">
        <f t="shared" si="39"/>
        <v>#DIV/0!</v>
      </c>
      <c r="I82" t="e">
        <f t="shared" si="39"/>
        <v>#DIV/0!</v>
      </c>
      <c r="J82">
        <f t="shared" si="39"/>
        <v>36.666666666666664</v>
      </c>
      <c r="K82">
        <f t="shared" si="39"/>
        <v>99.333333333333329</v>
      </c>
      <c r="L82">
        <f t="shared" si="39"/>
        <v>217.66666666666666</v>
      </c>
      <c r="M82">
        <f t="shared" si="39"/>
        <v>336</v>
      </c>
      <c r="N82">
        <f t="shared" si="39"/>
        <v>530</v>
      </c>
      <c r="O82">
        <f t="shared" si="39"/>
        <v>666.66666666666663</v>
      </c>
    </row>
    <row r="83" spans="1:15" x14ac:dyDescent="0.2">
      <c r="A83" t="s">
        <v>12</v>
      </c>
      <c r="B83">
        <f>_xlfn.STDEV.P(B79,B80,B81)</f>
        <v>2.9439202887759488</v>
      </c>
      <c r="C83">
        <f t="shared" ref="C83:O83" si="40">_xlfn.STDEV.P(C79,C80,C81)</f>
        <v>7.7888809636986149</v>
      </c>
      <c r="D83">
        <f t="shared" si="40"/>
        <v>17.107503227141788</v>
      </c>
      <c r="E83">
        <f t="shared" si="40"/>
        <v>8.9566858950296009</v>
      </c>
      <c r="F83">
        <f t="shared" si="40"/>
        <v>2.4944382578492941</v>
      </c>
      <c r="G83">
        <f t="shared" si="40"/>
        <v>22.83759084394752</v>
      </c>
      <c r="H83" t="e">
        <f t="shared" si="40"/>
        <v>#DIV/0!</v>
      </c>
      <c r="I83" t="e">
        <f t="shared" si="40"/>
        <v>#DIV/0!</v>
      </c>
      <c r="J83">
        <f t="shared" si="40"/>
        <v>0.94280904158206336</v>
      </c>
      <c r="K83">
        <f t="shared" si="40"/>
        <v>7.8457348639598807</v>
      </c>
      <c r="L83">
        <f t="shared" si="40"/>
        <v>9.5684667296048822</v>
      </c>
      <c r="M83">
        <f t="shared" si="40"/>
        <v>11.430952132988164</v>
      </c>
      <c r="N83">
        <f t="shared" si="40"/>
        <v>21.77154105707724</v>
      </c>
      <c r="O83">
        <f t="shared" si="40"/>
        <v>36.003086287459055</v>
      </c>
    </row>
    <row r="84" spans="1:15" x14ac:dyDescent="0.2">
      <c r="A84" t="s">
        <v>13</v>
      </c>
      <c r="B84">
        <f>1.96*B83/SQRT(5)</f>
        <v>2.5804599073291823</v>
      </c>
      <c r="C84">
        <f t="shared" ref="C84:O84" si="41">1.96*C83/SQRT(5)</f>
        <v>6.8272551829657964</v>
      </c>
      <c r="D84">
        <f t="shared" si="41"/>
        <v>14.995387735344936</v>
      </c>
      <c r="E84">
        <f t="shared" si="41"/>
        <v>7.8508813376446946</v>
      </c>
      <c r="F84">
        <f t="shared" si="41"/>
        <v>2.1864715360090505</v>
      </c>
      <c r="G84">
        <f t="shared" si="41"/>
        <v>20.01803098320223</v>
      </c>
      <c r="H84" t="e">
        <f t="shared" si="41"/>
        <v>#DIV/0!</v>
      </c>
      <c r="I84" t="e">
        <f t="shared" si="41"/>
        <v>#DIV/0!</v>
      </c>
      <c r="J84">
        <f t="shared" si="41"/>
        <v>0.82640856185733635</v>
      </c>
      <c r="K84">
        <f t="shared" si="41"/>
        <v>6.8770898237877081</v>
      </c>
      <c r="L84">
        <f t="shared" si="41"/>
        <v>8.3871308827539135</v>
      </c>
      <c r="M84">
        <f t="shared" si="41"/>
        <v>10.019671318627838</v>
      </c>
      <c r="N84">
        <f t="shared" si="41"/>
        <v>19.083597145192517</v>
      </c>
      <c r="O84">
        <f t="shared" si="41"/>
        <v>31.558096548711198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655PA2_graph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 Su</dc:creator>
  <cp:lastModifiedBy>Jingyu Su</cp:lastModifiedBy>
  <dcterms:created xsi:type="dcterms:W3CDTF">2021-11-05T03:12:00Z</dcterms:created>
  <dcterms:modified xsi:type="dcterms:W3CDTF">2021-11-05T05:42:51Z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5A23A54046404C5AB237E605FD94C627</vt:lpwstr>
  </property>
  <property fmtid="{D5CDD505-2E9C-101B-9397-08002B2CF9AE}" pid="3" name="KSOProductBuildVer">
    <vt:lpwstr>2052-11.1.0.11045</vt:lpwstr>
  </property>
</Properties>
</file>