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tahoeregionalplanning-my.sharepoint.com/personal/kkasman_trpa_org/Documents/"/>
    </mc:Choice>
  </mc:AlternateContent>
  <xr:revisionPtr revIDLastSave="43" documentId="14_{91866928-73EB-4909-9515-1255BCBC84E4}" xr6:coauthVersionLast="47" xr6:coauthVersionMax="47" xr10:uidLastSave="{4282F065-A580-4725-AD64-2234643E2851}"/>
  <bookViews>
    <workbookView xWindow="-120" yWindow="-120" windowWidth="29040" windowHeight="15720" xr2:uid="{D14AA584-DFFA-42B7-B1DB-420E60CD5D0C}"/>
  </bookViews>
  <sheets>
    <sheet name="Summary Table" sheetId="1" r:id="rId1"/>
    <sheet name="LT Info Transactions Grid" sheetId="3" r:id="rId2"/>
    <sheet name="TRPA Pools and Transactions" sheetId="4" r:id="rId3"/>
    <sheet name="Pivot" sheetId="2" r:id="rId4"/>
  </sheets>
  <definedNames>
    <definedName name="_xlnm._FilterDatabase" localSheetId="1" hidden="1">'LT Info Transactions Grid'!$A$1:$AF$51</definedName>
    <definedName name="_xlnm._FilterDatabase" localSheetId="2" hidden="1">'TRPA Pools and Transactions'!$A$1:$M$54</definedName>
  </definedNames>
  <calcPr calcId="191029"/>
  <pivotCaches>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1" l="1"/>
  <c r="C39" i="1"/>
  <c r="M36" i="1"/>
  <c r="L36" i="1"/>
  <c r="J36" i="1"/>
  <c r="I36" i="1"/>
  <c r="C36" i="1"/>
  <c r="E36" i="1"/>
  <c r="G36" i="1" l="1"/>
  <c r="D54" i="4"/>
  <c r="E50" i="4"/>
  <c r="G50" i="4" s="1"/>
  <c r="E39" i="4"/>
  <c r="G39" i="4" s="1"/>
  <c r="F12" i="4"/>
  <c r="E12" i="4"/>
  <c r="F2" i="4"/>
  <c r="E2" i="4"/>
  <c r="G2" i="4" s="1"/>
  <c r="E54" i="4" l="1"/>
  <c r="F54" i="4"/>
  <c r="G12" i="4"/>
  <c r="G54" i="4" s="1"/>
  <c r="R26" i="1" l="1"/>
  <c r="Q26" i="1"/>
  <c r="G34" i="1"/>
  <c r="H34" i="1"/>
  <c r="I34" i="1"/>
  <c r="J34" i="1"/>
  <c r="K34" i="1"/>
  <c r="L34" i="1"/>
  <c r="M34" i="1"/>
  <c r="N34" i="1"/>
  <c r="E34" i="1"/>
  <c r="C26" i="1"/>
  <c r="J26" i="1"/>
  <c r="E26" i="1"/>
  <c r="N26" i="1"/>
  <c r="M26" i="1"/>
  <c r="L26" i="1"/>
  <c r="I26" i="1"/>
  <c r="G26" i="1"/>
  <c r="C34" i="1"/>
  <c r="G17" i="1" l="1"/>
  <c r="G20" i="1" s="1"/>
  <c r="E17" i="1"/>
  <c r="C17" i="1"/>
  <c r="C2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tc={0FA1F37E-49BC-4235-BB17-B988AB6A4A5E}</author>
    <author>tc={3ABAFB97-E84C-4BBB-9EB9-9DB594D75CE3}</author>
    <author>tc={2265B08F-AD0E-4836-9515-1777673E84F6}</author>
    <author>tc={472427B8-F479-4A05-91F3-3CE801940CC7}</author>
    <author>tc={9FBE51AA-3C9C-4A07-A237-479A19B185B6}</author>
    <author>tc={5EB13F77-DF2A-410D-A8D1-B63FD231BED8}</author>
  </authors>
  <commentList>
    <comment ref="A5" authorId="0" shapeId="0" xr:uid="{0FA1F37E-49BC-4235-BB17-B988AB6A4A5E}">
      <text>
        <t xml:space="preserve">[Threaded comment]
Your version of Excel allows you to read this threaded comment; however, any edits to it will get removed if the file is opened in a newer version of Excel. Learn more: https://go.microsoft.com/fwlink/?linkid=870924
Comment:
    The 1987 Regional Plan created 1,600 Residential Bonus Units that were allocated to community plans and plan area statements. See: tracking sheet at F:\LongRangePlanning\Regional Plan\2012 Regional Plan Update\RPU\13. Allocation Tracking and Accouting\Allocation_Tracking 4.12.2012.xlsx, tab "Residential Bonus Units" for details.
</t>
      </text>
    </comment>
    <comment ref="A8" authorId="1" shapeId="0" xr:uid="{3ABAFB97-E84C-4BBB-9EB9-9DB594D75CE3}">
      <text>
        <t xml:space="preserve">[Threaded comment]
Your version of Excel allows you to read this threaded comment; however, any edits to it will get removed if the file is opened in a newer version of Excel. Learn more: https://go.microsoft.com/fwlink/?linkid=870924
Comment:
    The 1996 modifications after the 1996 TVAL removed 200 Residential Bonus Units and created 200 Tourist Bonus Units. All units were still assigned to community plans and plan area statements. See: tracking sheet at F:\LongRangePlanning\Regional Plan\2012 Regional Plan Update\RPU\13. Allocation Tracking and Accouting\Allocation_Tracking 4.12.2012.xlsx, tab "Residential Bonus Units" for details.
</t>
      </text>
    </comment>
    <comment ref="A11" authorId="2" shapeId="0" xr:uid="{2265B08F-AD0E-4836-9515-1777673E84F6}">
      <text>
        <t>[Threaded comment]
Your version of Excel allows you to read this threaded comment; however, any edits to it will get removed if the file is opened in a newer version of Excel. Learn more: https://go.microsoft.com/fwlink/?linkid=870924
Comment:
    The 2001 amendments following the 2001 TVAL maintained 1400 total units, but reassigned 835 bonus units to the TRPA Bonus Unit pool and kept 565 units assigned to community plans and plan area statements. See: tracking sheet at F:\LongRangePlanning\Regional Plan\2012 Regional Plan Update\RPU\13. Allocation Tracking and Accouting\Allocation_Tracking 4.12.2012.xlsx, tab "Residential Bonus Units" for details.</t>
      </text>
    </comment>
    <comment ref="A14" authorId="3" shapeId="0" xr:uid="{472427B8-F479-4A05-91F3-3CE801940CC7}">
      <text>
        <t xml:space="preserve">[Threaded comment]
Your version of Excel allows you to read this threaded comment; however, any edits to it will get removed if the file is opened in a newer version of Excel. Learn more: https://go.microsoft.com/fwlink/?linkid=870924
Comment:
    The 2012 Regional Plan EIS stated that 216 Residential Bonus Units were assigned from local jurisdiction/community plan and plan area statement pools and 310 units were assigned from the TRPA pool from 1987 to 2011. As of the RPU EIS, there were 525 units remaining in the TRPA pool and 349 units remaining in community plan and PAS pools for a total of 874 units remaining.  See: tracking sheet at F:\LongRangePlanning\Regional Plan\2012 Regional Plan Update\RPU\13. Allocation Tracking and Accouting\Allocation_Tracking 4.12.2012.xlsx, tab "Assigned Bonus Unit Tracking" for details of where these units were assigned.
</t>
      </text>
    </comment>
    <comment ref="A23" authorId="4" shapeId="0" xr:uid="{9FBE51AA-3C9C-4A07-A237-479A19B185B6}">
      <text>
        <t>[Threaded comment]
Your version of Excel allows you to read this threaded comment; however, any edits to it will get removed if the file is opened in a newer version of Excel. Learn more: https://go.microsoft.com/fwlink/?linkid=870924
Comment:
    Code section 52.3.1 amended to state that "Five hundred and sixty-two (562) of the 1,124, or one half of the remaining as of December 24, 2018, residential bonus units from the TRPA pool, whichever is less, shall be used for affordable housing units; the remaining 562, or one half of the remaining, residential bonus units from the TRPA pool, whichever is less, may be used for moderate or achievable housing units. "</t>
      </text>
    </comment>
    <comment ref="A26" authorId="5" shapeId="0" xr:uid="{5EB13F77-DF2A-410D-A8D1-B63FD231BED8}">
      <text>
        <t>[Threaded comment]
Your version of Excel allows you to read this threaded comment; however, any edits to it will get removed if the file is opened in a newer version of Excel. Learn more: https://go.microsoft.com/fwlink/?linkid=870924
Comment:
    Source: https://parcels.laketahoeinfo.org/TdrTransaction/TransactionList and https://parcels.laketahoeinfo.org/DevelopmentRightPool/Manage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tc={026254D0-A073-449C-8ADF-4C6055619E58}</author>
    <author>tc={AB043DA3-40F1-40BF-A6F2-39FEA24A9909}</author>
  </authors>
  <commentList>
    <comment ref="T41" authorId="0" shapeId="0" xr:uid="{026254D0-A073-449C-8ADF-4C6055619E58}">
      <text>
        <t xml:space="preserve">[Threaded comment]
Your version of Excel allows you to read this threaded comment; however, any edits to it will get removed if the file is opened in a newer version of Excel. Learn more: https://go.microsoft.com/fwlink/?linkid=870924
Comment:
    Was 1, Removed as this unit was issued before 2018 changes
</t>
      </text>
    </comment>
    <comment ref="AA41" authorId="1" shapeId="0" xr:uid="{AB043DA3-40F1-40BF-A6F2-39FEA24A9909}">
      <text>
        <t xml:space="preserve">[Threaded comment]
Your version of Excel allows you to read this threaded comment; however, any edits to it will get removed if the file is opened in a newer version of Excel. Learn more: https://go.microsoft.com/fwlink/?linkid=870924
Comment:
    Was 1, Removed as this unit was issued before 2018 changes
</t>
      </text>
    </comment>
  </commentList>
</comments>
</file>

<file path=xl/sharedStrings.xml><?xml version="1.0" encoding="utf-8"?>
<sst xmlns="http://schemas.openxmlformats.org/spreadsheetml/2006/main" count="1372" uniqueCount="338">
  <si>
    <t>Residential Bonus Unit Background and Tracking</t>
  </si>
  <si>
    <t>As of 1987 Regional Plan</t>
  </si>
  <si>
    <t>Total RBU Remaining as of 1987</t>
  </si>
  <si>
    <t>TRPA Pools</t>
  </si>
  <si>
    <t>Local Jurisdiction Pools</t>
  </si>
  <si>
    <t>1996 THRESHOLD AMENDMENTS
Ordinance 1997-9**</t>
  </si>
  <si>
    <t>2001 THRESHOLD AMENDMENTS
Ordinance 2002-7***</t>
  </si>
  <si>
    <t>As of 2012 Regional Plan EIS</t>
  </si>
  <si>
    <t>Total RBU Used as of 2012</t>
  </si>
  <si>
    <t>n/a</t>
  </si>
  <si>
    <t>2012 Regional Plan Update Changes</t>
  </si>
  <si>
    <t>As of February 2024</t>
  </si>
  <si>
    <t>Total RBU Used as of 2024</t>
  </si>
  <si>
    <t>Total RBU Remaining as of 2024</t>
  </si>
  <si>
    <t>Constructed</t>
  </si>
  <si>
    <t>Permitted, Construction underway</t>
  </si>
  <si>
    <t>Permitted, Construction Not started</t>
  </si>
  <si>
    <t>Applications in Review/Not Issued but Units Reserved</t>
  </si>
  <si>
    <t>No Application but Units Reserved</t>
  </si>
  <si>
    <t>Total RBU</t>
  </si>
  <si>
    <t>Development Rights Strategic Initiative/Code Changes</t>
  </si>
  <si>
    <t xml:space="preserve">-200 </t>
  </si>
  <si>
    <t>+600</t>
  </si>
  <si>
    <t>Balance</t>
  </si>
  <si>
    <t xml:space="preserve">+835 </t>
  </si>
  <si>
    <t xml:space="preserve">-835 </t>
  </si>
  <si>
    <t>Total RBU Balance Remaining as of 2012</t>
  </si>
  <si>
    <t>Used between 2012-2018</t>
  </si>
  <si>
    <t>Achievable</t>
  </si>
  <si>
    <t>Moderate</t>
  </si>
  <si>
    <t>Incentive</t>
  </si>
  <si>
    <t>(All)</t>
  </si>
  <si>
    <t>Allocation Pool</t>
  </si>
  <si>
    <t>Sum of Quantity</t>
  </si>
  <si>
    <t>Column Labels</t>
  </si>
  <si>
    <t>Row Labels</t>
  </si>
  <si>
    <t>Center</t>
  </si>
  <si>
    <t>Local</t>
  </si>
  <si>
    <t>Non-Center</t>
  </si>
  <si>
    <t>(blank)</t>
  </si>
  <si>
    <t>Grand Total</t>
  </si>
  <si>
    <t>Bijou/Al Tahoe Community Plan</t>
  </si>
  <si>
    <t>Greater Tahoe City Mixed Use Subdistrict</t>
  </si>
  <si>
    <t>North Tahoe West Mixed Use Subdistrict</t>
  </si>
  <si>
    <t>Tahoe Area Plan - WA CO</t>
  </si>
  <si>
    <t>TRPA Bonus Unit Pool - Affordable</t>
  </si>
  <si>
    <t>TRPA Bonus Unit Pool - Moderate/Achievable</t>
  </si>
  <si>
    <t>TRPA Centers Pool - Affordable</t>
  </si>
  <si>
    <t>TRPA Centers Pool - Moderate/Achievable</t>
  </si>
  <si>
    <t>TRPA Centers Pool - Transfer Incentives Pool (Any)</t>
  </si>
  <si>
    <t>Transaction ID</t>
  </si>
  <si>
    <t>Transaction Allocation ID</t>
  </si>
  <si>
    <t>Transaction Number</t>
  </si>
  <si>
    <t>Lead Agency</t>
  </si>
  <si>
    <t>Transaction Status</t>
  </si>
  <si>
    <t>Transaction Type</t>
  </si>
  <si>
    <t>Development Right</t>
  </si>
  <si>
    <t>Accela ID</t>
  </si>
  <si>
    <t>Created By</t>
  </si>
  <si>
    <t>Created</t>
  </si>
  <si>
    <t>Updated By</t>
  </si>
  <si>
    <t>Updated</t>
  </si>
  <si>
    <t>Residential Allocation Number</t>
  </si>
  <si>
    <t>Residential Allocation Fee Received</t>
  </si>
  <si>
    <t>Receiving Owner Name</t>
  </si>
  <si>
    <t>Private or Public</t>
  </si>
  <si>
    <t>Receiving Parcel APN</t>
  </si>
  <si>
    <t>Allocated Quantity</t>
  </si>
  <si>
    <t>Receiving IPES Score</t>
  </si>
  <si>
    <t>Receiving Bailey Rating</t>
  </si>
  <si>
    <t>Project Approval Date</t>
  </si>
  <si>
    <t>Jurisdiction Project Number</t>
  </si>
  <si>
    <t>Comments</t>
  </si>
  <si>
    <t>Transaction</t>
  </si>
  <si>
    <t>Quantity</t>
  </si>
  <si>
    <t>Pool</t>
  </si>
  <si>
    <t>Type</t>
  </si>
  <si>
    <t>Status</t>
  </si>
  <si>
    <t>TRPA-ALLOC-1259</t>
  </si>
  <si>
    <t>Tahoe Regional Planning Agency</t>
  </si>
  <si>
    <t>Approved</t>
  </si>
  <si>
    <t>Allocation</t>
  </si>
  <si>
    <t>Residential Bonus Unit (RBU)</t>
  </si>
  <si>
    <t>Jeanne McNamara</t>
  </si>
  <si>
    <t>BLUMMER TIMOTHY J &amp; HEATHER M</t>
  </si>
  <si>
    <t>Public</t>
  </si>
  <si>
    <t>026-082-013</t>
  </si>
  <si>
    <t>7</t>
  </si>
  <si>
    <t>Saint Joseph Community Land Trust is acquiring this parcel from the City of South Lake Tahoe for the development of a moderate income residence. The City of South Lake Tahoe permitted this project and it has been completed.</t>
  </si>
  <si>
    <t>Deed Restricted - Moderate</t>
  </si>
  <si>
    <t>TRPA-ALLOC-1260</t>
  </si>
  <si>
    <t>LOZANO PATRICK C &amp; DIANA E</t>
  </si>
  <si>
    <t>026-082-014</t>
  </si>
  <si>
    <t>Saint Joseph Community Land Trust is acquiring this parcel from the City of South Lake Tahoe for the development of a moderate income residence. City of South Lake Tahoe permitted this project and it has been completed.</t>
  </si>
  <si>
    <t>TRPA-ALLOC-1261</t>
  </si>
  <si>
    <t>HANSEN SEAN D &amp; ALLEN JEWELL L</t>
  </si>
  <si>
    <t>026-082-015</t>
  </si>
  <si>
    <t>Saint Joseph Community Land Trust is acquiring this parcel from the City of South Lake Tahoe for the development of a moderate income residence. Project permitted by the City of SLT and has been completed.</t>
  </si>
  <si>
    <t>TRPA-ALLOC-1269</t>
  </si>
  <si>
    <t>Draft</t>
  </si>
  <si>
    <t>EKN TAHOE LLC</t>
  </si>
  <si>
    <t>Private</t>
  </si>
  <si>
    <t>123-052-02</t>
  </si>
  <si>
    <t>4</t>
  </si>
  <si>
    <t>Reserving 24 units that were allocated under a CEP permit. Note that the original CEP pool has been retired.</t>
  </si>
  <si>
    <t>Affordable</t>
  </si>
  <si>
    <t>Deed Restricted - Affordable</t>
  </si>
  <si>
    <t>Acknowledged, Not Started</t>
  </si>
  <si>
    <t>TRPA-ALLOC-1270</t>
  </si>
  <si>
    <t>HOMEWOOD MOUNTAIN LLC  LESSEE C/O JMA VENTURES LLC</t>
  </si>
  <si>
    <t>097-130-044</t>
  </si>
  <si>
    <t>5</t>
  </si>
  <si>
    <t>This is to reserve the 12 bonus units that were allocated as a part of the CEP project for Homewood. Note that the original CEP pool was retired.</t>
  </si>
  <si>
    <t>TRPA-ALLOC-1328</t>
  </si>
  <si>
    <t>CORBELLI VINCENZO J TR</t>
  </si>
  <si>
    <t>032-221-002</t>
  </si>
  <si>
    <t>CSLT MOU 19-257</t>
  </si>
  <si>
    <t>ADU - Deed-Restricted Moderate</t>
  </si>
  <si>
    <t>TRPA-ALLOC-1329</t>
  </si>
  <si>
    <t>395 NORTH LAKE LLC</t>
  </si>
  <si>
    <t>094-070-006</t>
  </si>
  <si>
    <t>1b</t>
  </si>
  <si>
    <t>ERSP2019-1196</t>
  </si>
  <si>
    <t>Allocated one bonus unit for achievable housing per Code section 52.3.4.A-F. Permit expires on 12/21/2023.</t>
  </si>
  <si>
    <t>ADU - Deed-Restricted Achievable</t>
  </si>
  <si>
    <t>Acknowedged, Under Construction</t>
  </si>
  <si>
    <t>TRPA-ALLOC-1330</t>
  </si>
  <si>
    <t>Adele Gerz</t>
  </si>
  <si>
    <t>STATE OF CALIFORNIA &amp; CALIFORNIA TAHOE CONSERVANCY</t>
  </si>
  <si>
    <t>032-291-028</t>
  </si>
  <si>
    <t>ERSP2020-1999</t>
  </si>
  <si>
    <t>Approved by the TRPA Governing Board. Permit expires 1/27/2024. This was originally 180 units but was changed at the request of the applicant to make it 178 affordable and 2 achievable so reduced to 178 affordable.</t>
  </si>
  <si>
    <t>TRPA-ALLOC-1331</t>
  </si>
  <si>
    <t>These units will be affordable. Approved by the TRPA Governing Board and the permit expires on 1/27/2021. Phase 1a West permit acknowledged on 9/2/2022, which will use these 30 RBU.</t>
  </si>
  <si>
    <t>TRPA-ALLOC-1333</t>
  </si>
  <si>
    <t>023-231-003</t>
  </si>
  <si>
    <t>These units will be achievable. An application has been submitted to the City of South Lake Tahoe. Project is under construction as of the 2023 construction season.</t>
  </si>
  <si>
    <t>Deed Restricted - Achievable</t>
  </si>
  <si>
    <t>Reserved, Application in review</t>
  </si>
  <si>
    <t>TRPA-ALLOC-1334</t>
  </si>
  <si>
    <t>Proposed</t>
  </si>
  <si>
    <t>AJS CA HOLDINGS LLC CA LLC</t>
  </si>
  <si>
    <t>031-290-012</t>
  </si>
  <si>
    <t>937</t>
  </si>
  <si>
    <t>ERSP2020-1763</t>
  </si>
  <si>
    <t xml:space="preserve">These units will be achievable. </t>
  </si>
  <si>
    <t>Permit Issued, not acknowledged</t>
  </si>
  <si>
    <t>TRPA-ALLOC-1335</t>
  </si>
  <si>
    <t>032-291-031</t>
  </si>
  <si>
    <t>ERSP2020-1998</t>
  </si>
  <si>
    <t>These units will be affordable. Project was approved by the TRPA Governing Board and the permit expires on 1/27/2024. This was originally 38 units but was changed at the request of the applicant to make it 37 affordable and 1 achievable so reduced to 37 affordable.</t>
  </si>
  <si>
    <t>TRPA-ALLOC-150</t>
  </si>
  <si>
    <t>Pat Dobbs</t>
  </si>
  <si>
    <t>ALPINE VIEW ESTATES LLC</t>
  </si>
  <si>
    <t>117-071-015</t>
  </si>
  <si>
    <t>6</t>
  </si>
  <si>
    <t>ERSP2017-0273</t>
  </si>
  <si>
    <t>3 bonus units to APN 117-071-044 and 1 bonus unit 117-071-015. Note that the permit expires on 4/10/2020. There is a new application (ERSP2020-1404-01) which a note in Accela says that this new application is to reissue the permit that expired. As of December 2021, this application is still incomplete. Keep this transaction for now.
8-25-2022 NOTE: Reissued permit ERSP2020-1404-01 details that all 4 RBU will be used on APN 117-071-044 for achievable-income housing. APNs 117-071-015 &amp; 117-071-044 are now a deed-restricted project area and all coverage and development rights are showing on 117-071-015. alg</t>
  </si>
  <si>
    <t>TRPA-ALLOC-1696</t>
  </si>
  <si>
    <t>BARSTAD ERIC</t>
  </si>
  <si>
    <t>023-182-028</t>
  </si>
  <si>
    <t>TRAN2021-0060</t>
  </si>
  <si>
    <t>Also TRAN2021-0058 and TRAN2021-0061. Using Code Section 51.5 and these three transfer files resulted in 3 bonus units being assigned to this parcel.</t>
  </si>
  <si>
    <t>Market</t>
  </si>
  <si>
    <t>Tranfer Incentive - SEZ to Center</t>
  </si>
  <si>
    <t>TRPA-ALLOC-1721</t>
  </si>
  <si>
    <t>STRONCK DAVID R &amp; FLORENCE A TR</t>
  </si>
  <si>
    <t>097-161-004</t>
  </si>
  <si>
    <t>ERSP2020-1952</t>
  </si>
  <si>
    <t>Bonus unit is for the construction of a detached ADU.</t>
  </si>
  <si>
    <t>TRPA-ALLOC-1722</t>
  </si>
  <si>
    <t>HUSEN AXEL &amp; LAGNADO SHAWNA E</t>
  </si>
  <si>
    <t>092-190-034</t>
  </si>
  <si>
    <t>ERSP2021-0677</t>
  </si>
  <si>
    <t>TRPA-ALLOC-1860</t>
  </si>
  <si>
    <t>BROWN WILLIAM JERALD  TR ET AL</t>
  </si>
  <si>
    <t>116-050-020</t>
  </si>
  <si>
    <t>ERSP2021-1944</t>
  </si>
  <si>
    <t>Bonus unit is for and attached ADU, achievable.</t>
  </si>
  <si>
    <t>TRPA-ALLOC-1871</t>
  </si>
  <si>
    <t>LAKE TAHOE COMMUNITY COLLEGE DIST</t>
  </si>
  <si>
    <t>025-041-023</t>
  </si>
  <si>
    <t>ERSP2022-1992</t>
  </si>
  <si>
    <t>These units are reserved for dormitories for Lake Tahoe Community College. These will be 19 affordable units.</t>
  </si>
  <si>
    <t>TRPA-ALLOC-1872</t>
  </si>
  <si>
    <t>Ken Kasman</t>
  </si>
  <si>
    <t xml:space="preserve">These units are reserved for dormitories for Lake Tahoe Community College. May need to move these units from the moderate/achievable pool to the affordable pool.
Per TRPA file ERSP2022-1992, TRPA is reserving 21 Residential Bonus Units for future phases of the LTCC dorm project. These units are being reserved from the TRPA Moderate/Achievable pool, but the units are planned to be affordable units. 
</t>
  </si>
  <si>
    <t>Reserved, Application not submitted</t>
  </si>
  <si>
    <t>TRPA-ALLOC-1884</t>
  </si>
  <si>
    <t>Theresa Avance</t>
  </si>
  <si>
    <t>GEMME DAVID T</t>
  </si>
  <si>
    <t>094-213-003</t>
  </si>
  <si>
    <t>TRPA-ALLOC-1887</t>
  </si>
  <si>
    <t>HONOROF ANETA</t>
  </si>
  <si>
    <t>026-094-026</t>
  </si>
  <si>
    <t>897</t>
  </si>
  <si>
    <t>ERSP2022-0257</t>
  </si>
  <si>
    <t>RBU for conversion of living space to attached accessory dwelling unit (ADU).</t>
  </si>
  <si>
    <t>TRPA-ALLOC-1888</t>
  </si>
  <si>
    <t>CERUTI DAVID TR</t>
  </si>
  <si>
    <t>111-100-028</t>
  </si>
  <si>
    <t>ERSP2021-0366</t>
  </si>
  <si>
    <t>TRPA-ALLOC-2026</t>
  </si>
  <si>
    <t>LOPES HAWLEY A &amp; PATERSON ERIC A</t>
  </si>
  <si>
    <t>031-172-011</t>
  </si>
  <si>
    <t>ERSP2022-1407</t>
  </si>
  <si>
    <t>This will be an achievable ADU.</t>
  </si>
  <si>
    <t>TRPA-ALLOC-2119</t>
  </si>
  <si>
    <t>CARSON PHILIP T III TR</t>
  </si>
  <si>
    <t>023-655-012</t>
  </si>
  <si>
    <t>ERSP2022-2018</t>
  </si>
  <si>
    <t>For an ADU, achievable.</t>
  </si>
  <si>
    <t>TRPA-ALLOC-2144</t>
  </si>
  <si>
    <t>JANHUNEN WILLIAM</t>
  </si>
  <si>
    <t>117-100-088</t>
  </si>
  <si>
    <t>ERSP2022-2016</t>
  </si>
  <si>
    <t>For construction of an achievable ADU.</t>
  </si>
  <si>
    <t>TRPA-ALLOC-2274</t>
  </si>
  <si>
    <t xml:space="preserve">This unit is reserved for dormitories for Lake Tahoe Community College. This will be an achievable unit. Per ERSP2022-1992, the first phase of the project included 19 affordable units (allocated under TRPA-ALLOC-1871) and 1 achievable units (being allocated through this transaction, TRPA-ALLOC-2274). All 20 Residential Bonus Units allocated under phase 1 are from the CSLT Bijou/Al Tahoe Community Plan pool. </t>
  </si>
  <si>
    <t>TRPA-ALLOC-2279</t>
  </si>
  <si>
    <t>PLACER COUNTY</t>
  </si>
  <si>
    <t>090-133-021</t>
  </si>
  <si>
    <t>ERSP2022-1196</t>
  </si>
  <si>
    <t>Reserved for the 39 Degrees North project. These will be achievable units. Land capability has not been verified for this parcel and will need to be before these units can be issued.</t>
  </si>
  <si>
    <t>TRPA-ALLOC-2280</t>
  </si>
  <si>
    <t>COUNTY OF PLACER</t>
  </si>
  <si>
    <t>093-160-079</t>
  </si>
  <si>
    <t>ERSP2023-0458</t>
  </si>
  <si>
    <t>Reservation for the Dollar Creek Crossing project that will include no more than 60 achievable units (will also include affordable which will be coming from another pool through another transaction). The amount transacted may need to be reduced if less units are approved.</t>
  </si>
  <si>
    <t>TRPA-ALLOC-2326</t>
  </si>
  <si>
    <t>Note that 78 of these RBUs were transferred from the TRPA Moderate/Achievable pool. If this project does not use all 78 of the RBUs that were transferred, those RBUs should be transferred back to the Moderate/Achievable pool.</t>
  </si>
  <si>
    <t>TRPA-ALLOC-2328</t>
  </si>
  <si>
    <t>CAMPBELL MOLLIE MURRAY  &amp; POON MING-TUNG</t>
  </si>
  <si>
    <t>094-052-011</t>
  </si>
  <si>
    <t xml:space="preserve">ERSP2023-0009 </t>
  </si>
  <si>
    <t>TRPA-ALLOC-2329</t>
  </si>
  <si>
    <t>MORS NATE &amp; SIERRA</t>
  </si>
  <si>
    <t>023-151-030</t>
  </si>
  <si>
    <t>ERSP2022-1998</t>
  </si>
  <si>
    <t>For an achievable ADU.</t>
  </si>
  <si>
    <t>TRPA-ALLOC-2344</t>
  </si>
  <si>
    <t>NEPTUNE INVESTMENTS LLC</t>
  </si>
  <si>
    <t>090-142-001</t>
  </si>
  <si>
    <t>ERSP2021-1873</t>
  </si>
  <si>
    <t>This unit is part of a mixed-use project and the unit will be deed restricted achievable.</t>
  </si>
  <si>
    <t>TRPA-ALLOC-2345</t>
  </si>
  <si>
    <t>DAVIDSON ANNE H</t>
  </si>
  <si>
    <t>026-152-002</t>
  </si>
  <si>
    <t>ERSP2022-1314</t>
  </si>
  <si>
    <t>For an affordable ADU. This RBU was transferred to the affordable RBU pool for this project from the achievable/moderate pool on 12/7/2023. If this permit expires, this RBU should be transferred back to that original pool.</t>
  </si>
  <si>
    <t>TRPA-ALLOC-2346</t>
  </si>
  <si>
    <t>DOLLAR POINT LLC</t>
  </si>
  <si>
    <t>093-130-026</t>
  </si>
  <si>
    <t>ERSP2021-1484</t>
  </si>
  <si>
    <t xml:space="preserve">Project involves a new, privately-funded 24-unit MFD achievable income housing development on a 2-parcel project area: APNs 093-130-026 and 045. An allocation of 24 residential bonus units is requested with this project. </t>
  </si>
  <si>
    <t>TRPA-ALLOC-2347</t>
  </si>
  <si>
    <t>GOODMAN LISA LEE TR</t>
  </si>
  <si>
    <t>094-122-023</t>
  </si>
  <si>
    <t>ERSP2023-1200</t>
  </si>
  <si>
    <t>Bonus unit is for an achievable ADU.</t>
  </si>
  <si>
    <t>TRPA-ALLOC-2348</t>
  </si>
  <si>
    <t>FIGONE VICTORIA L TR</t>
  </si>
  <si>
    <t>098-191-018</t>
  </si>
  <si>
    <t>1a</t>
  </si>
  <si>
    <t>ERSP2023-0701</t>
  </si>
  <si>
    <t>To be used for an achievable ADU in the Class 1a portion of the parcel (garage).</t>
  </si>
  <si>
    <t>TRPA-ALLOC-2356</t>
  </si>
  <si>
    <t>PAL CAP FFIF TAHOE 1 LLC</t>
  </si>
  <si>
    <t>132-231-09</t>
  </si>
  <si>
    <t>SUBD2023-1039</t>
  </si>
  <si>
    <t>Four achievable bonus units awarded to Nine 47 Tahoe project with the condominium subdivision project approval. The subdivision requires mitigation of 10% of the units to be deed restricted achievable.</t>
  </si>
  <si>
    <t>TRPA-ALLOC-2357</t>
  </si>
  <si>
    <t>TENORIO GUADALUPE TR</t>
  </si>
  <si>
    <t>090-115-037</t>
  </si>
  <si>
    <t>ERSP2023-1727</t>
  </si>
  <si>
    <t xml:space="preserve">For an affordable ADU. </t>
  </si>
  <si>
    <t>TRPA-ALLOC-2372</t>
  </si>
  <si>
    <t>MURRAY JONATHON STANLEY</t>
  </si>
  <si>
    <t>092-170-033</t>
  </si>
  <si>
    <t>ERSP2023-1017</t>
  </si>
  <si>
    <t>TRPA-ALLOC-534</t>
  </si>
  <si>
    <t xml:space="preserve">Alyson Borawski </t>
  </si>
  <si>
    <t>GONDOLA VISTA DEVE COMPANY LLC</t>
  </si>
  <si>
    <t>029-441-15</t>
  </si>
  <si>
    <t>Retroactive bonus unit allocation for the Gondola Vista Estates on previously acknowledged transfer files #TRAN2016-0682, TRAN2016-0045.  
4/8/2020--This residential bonus unit is now a Class 4 SFRUU on 029-710-018. alg</t>
  </si>
  <si>
    <t>TRPA-ALLOC-682</t>
  </si>
  <si>
    <t>TAHOE YACHT HARBOR LLC</t>
  </si>
  <si>
    <t>094-090-063</t>
  </si>
  <si>
    <t>ERSP2018-0100-01</t>
  </si>
  <si>
    <t>Was originally building 9 moderate income residential units. Plan revision (ERSP2018-0100-02) reduced the number of bonus units to 8 moderate income MFD units.</t>
  </si>
  <si>
    <t>TRPA-ALLOC-833</t>
  </si>
  <si>
    <t>EMERALD PALACE LLC CA LLC</t>
  </si>
  <si>
    <t>023-181-043</t>
  </si>
  <si>
    <t>TRAN2019-0020 &amp; TRAN2019-0021</t>
  </si>
  <si>
    <t xml:space="preserve">Utilizing Code Section 51.5.1.3 and the unit will not be deed restricted affordable. The transfer permits (TRAN2019-0020 and TRAN2019-0021) will expire on 5/3/2022 if not acknowledged by that date. Keep in the "proposed" stage until the transfer permit is acknowledged. </t>
  </si>
  <si>
    <t>TRPA-ALLOC-847</t>
  </si>
  <si>
    <t>KIRCHNER JOHN N &amp; LYNN D</t>
  </si>
  <si>
    <t>032-201-017</t>
  </si>
  <si>
    <t>MOU#18-334</t>
  </si>
  <si>
    <t>Permit acknowledge on 4/26/2019 and the permit expires on 4/9/2022. Bonus unit is deed restricted affordable. This bonus unit was originally allocated from the RESIDENTIAL BONUS UNIT (RBU) - TRPA POOL (INACTIVE) - TAHOE REGIONAL PLANNING AGENCY which was made inactive.</t>
  </si>
  <si>
    <t>Started</t>
  </si>
  <si>
    <t>Deducted</t>
  </si>
  <si>
    <t>Transferred</t>
  </si>
  <si>
    <t>Remaining</t>
  </si>
  <si>
    <t> </t>
  </si>
  <si>
    <t>Residential Bonus Unit (RBU) - TRPA Bonus Unit Pool - Affordable</t>
  </si>
  <si>
    <t>Transfer from Residential Bonus Unit (RBU) - TRPA Bonus Unit Pool - Moderate/Achievable</t>
  </si>
  <si>
    <t>Acknowedged, Not started</t>
  </si>
  <si>
    <t>Moderate/Achievable</t>
  </si>
  <si>
    <t>Residential Bonus Unit (RBU) - TRPA Bonus Unit Pool - Moderate/Achievable</t>
  </si>
  <si>
    <t>TRPA-ALLOC-2010</t>
  </si>
  <si>
    <t>Deallocated</t>
  </si>
  <si>
    <t>Transfer to Residential Bonus Unit (RBU) - TRPA Bonus Unit Pool - Affordable</t>
  </si>
  <si>
    <t>TRPA-ALLOC-812</t>
  </si>
  <si>
    <t>TRPA-ALLOC-811</t>
  </si>
  <si>
    <t>Residential Bonus Unit (RBU) - TRPA Centers Pool - Moderate/Achievable</t>
  </si>
  <si>
    <t>Various</t>
  </si>
  <si>
    <t>Residential Bonus Unit (RBU) - TRPA Centers Pool - Transfer Incentives Pool (Any)</t>
  </si>
  <si>
    <t>TRPA Centers Pools</t>
  </si>
  <si>
    <t>Other TRPA Pools</t>
  </si>
  <si>
    <t>Achievable/Moderate</t>
  </si>
  <si>
    <t>Split of TRPA Achievable/Moderate</t>
  </si>
  <si>
    <t>Receiving Parcel Nickname</t>
  </si>
  <si>
    <t>Saint Joseph Community Land Trust</t>
  </si>
  <si>
    <t>Boulder Bay</t>
  </si>
  <si>
    <t>Homewood</t>
  </si>
  <si>
    <t>Sugar Pine Village (West Village)</t>
  </si>
  <si>
    <t>Crossings at the "Y" South Lake Tahoe</t>
  </si>
  <si>
    <t>Sugar Pine Village (East Village)</t>
  </si>
  <si>
    <t>Vista Shores Motel Teardown</t>
  </si>
  <si>
    <t>LTCC</t>
  </si>
  <si>
    <t>39 Degrees North</t>
  </si>
  <si>
    <t>Dollar Creek Crossing</t>
  </si>
  <si>
    <t>Alpine View at Dollar Point</t>
  </si>
  <si>
    <t>Gondola Vista</t>
  </si>
  <si>
    <t>Tahoe City Marina</t>
  </si>
  <si>
    <t>Project Construction Status</t>
  </si>
  <si>
    <t>Remaining Including allocations reserved for projects not issued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</si>
</sst>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mmm\ yyyy"/>
  </numFmts>
  <fonts count="13"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b/>
      <sz val="10"/>
      <name val="Arial"/>
      <family val="2"/>
    </font>
    <font>
      <sz val="11"/>
      <name val="Calibri"/>
      <family val="2"/>
      <scheme val="minor"/>
    </font>
    <font>
      <sz val="11"/>
      <color rgb="FFFF0000"/>
      <name val="Calibri"/>
      <family val="2"/>
      <scheme val="minor"/>
    </font>
    <font>
      <b/>
      <sz val="11"/>
      <color rgb="FF000000"/>
      <name val="Calibri"/>
      <family val="2"/>
    </font>
    <font>
      <b/>
      <sz val="9"/>
      <color theme="1"/>
      <name val="Arial"/>
      <family val="2"/>
    </font>
    <font>
      <b/>
      <sz val="10"/>
      <color theme="1"/>
      <name val="Arial"/>
      <family val="2"/>
    </font>
    <font>
      <sz val="10"/>
      <color theme="1"/>
      <name val="Arial"/>
      <family val="2"/>
    </font>
    <font>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D1E5FE"/>
      </patternFill>
    </fill>
    <fill>
      <patternFill patternType="solid">
        <fgColor rgb="FFE3EFFF"/>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style="thin">
        <color rgb="FFA4BED4"/>
      </left>
      <right style="thin">
        <color rgb="FFA4BED4"/>
      </right>
      <top style="thin">
        <color rgb="FFA4BED4"/>
      </top>
      <bottom style="thin">
        <color rgb="FFA4BED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4" fillId="0" borderId="0"/>
  </cellStyleXfs>
  <cellXfs count="46">
    <xf numFmtId="0" fontId="0" fillId="0" borderId="0" xfId="0"/>
    <xf numFmtId="0" fontId="2" fillId="0" borderId="0" xfId="0" applyFont="1"/>
    <xf numFmtId="0" fontId="3" fillId="0" borderId="0" xfId="0" applyFont="1"/>
    <xf numFmtId="164" fontId="0" fillId="0" borderId="0" xfId="0" applyNumberFormat="1"/>
    <xf numFmtId="0" fontId="5" fillId="0" borderId="0" xfId="2" applyFont="1"/>
    <xf numFmtId="0" fontId="5" fillId="0" borderId="0" xfId="2" applyFont="1" applyAlignment="1">
      <alignment horizontal="left"/>
    </xf>
    <xf numFmtId="164" fontId="2" fillId="0" borderId="0" xfId="0" applyNumberFormat="1" applyFont="1"/>
    <xf numFmtId="164" fontId="2" fillId="0" borderId="0" xfId="1" applyNumberFormat="1" applyFont="1"/>
    <xf numFmtId="164" fontId="0" fillId="0" borderId="0" xfId="0" applyNumberFormat="1" applyAlignment="1">
      <alignment horizontal="right"/>
    </xf>
    <xf numFmtId="0" fontId="0" fillId="0" borderId="0" xfId="0" applyAlignment="1">
      <alignment horizontal="right"/>
    </xf>
    <xf numFmtId="0" fontId="6" fillId="0" borderId="0" xfId="0" applyFont="1"/>
    <xf numFmtId="164" fontId="7" fillId="0" borderId="0" xfId="0" applyNumberFormat="1" applyFont="1"/>
    <xf numFmtId="0" fontId="7" fillId="0" borderId="0" xfId="0" applyFont="1"/>
    <xf numFmtId="0" fontId="0" fillId="0" borderId="0" xfId="0" applyAlignment="1">
      <alignment horizontal="left"/>
    </xf>
    <xf numFmtId="0" fontId="8" fillId="0" borderId="0" xfId="0" applyFont="1"/>
    <xf numFmtId="0" fontId="9" fillId="3" borderId="1" xfId="0" applyFont="1" applyFill="1" applyBorder="1"/>
    <xf numFmtId="22" fontId="0" fillId="0" borderId="0" xfId="0" applyNumberFormat="1"/>
    <xf numFmtId="14" fontId="0" fillId="0" borderId="0" xfId="0" applyNumberFormat="1"/>
    <xf numFmtId="0" fontId="7" fillId="2" borderId="0" xfId="0" applyFont="1" applyFill="1"/>
    <xf numFmtId="165" fontId="0" fillId="0" borderId="0" xfId="0" applyNumberFormat="1"/>
    <xf numFmtId="0" fontId="10" fillId="0" borderId="1" xfId="0" applyFont="1" applyBorder="1"/>
    <xf numFmtId="3" fontId="10" fillId="0" borderId="1" xfId="0" applyNumberFormat="1" applyFont="1" applyBorder="1"/>
    <xf numFmtId="0" fontId="11" fillId="0" borderId="1" xfId="0" applyFont="1" applyBorder="1"/>
    <xf numFmtId="3" fontId="11" fillId="0" borderId="1" xfId="0" applyNumberFormat="1" applyFont="1" applyBorder="1"/>
    <xf numFmtId="0" fontId="11" fillId="4" borderId="1" xfId="0" applyFont="1" applyFill="1" applyBorder="1"/>
    <xf numFmtId="3" fontId="11" fillId="4" borderId="1" xfId="0" applyNumberFormat="1" applyFont="1" applyFill="1" applyBorder="1"/>
    <xf numFmtId="3" fontId="5" fillId="0" borderId="1" xfId="0" applyNumberFormat="1" applyFont="1" applyBorder="1"/>
    <xf numFmtId="3" fontId="2" fillId="0" borderId="0" xfId="0" applyNumberFormat="1" applyFont="1"/>
    <xf numFmtId="3" fontId="0" fillId="0" borderId="0" xfId="0" applyNumberFormat="1"/>
    <xf numFmtId="0" fontId="0" fillId="2" borderId="0" xfId="0" applyFill="1"/>
    <xf numFmtId="0" fontId="2" fillId="0" borderId="2" xfId="0" applyFont="1" applyBorder="1"/>
    <xf numFmtId="164" fontId="0" fillId="0" borderId="2" xfId="0" applyNumberFormat="1" applyBorder="1"/>
    <xf numFmtId="164" fontId="2" fillId="0" borderId="2" xfId="0" applyNumberFormat="1" applyFont="1" applyBorder="1"/>
    <xf numFmtId="164" fontId="6" fillId="0" borderId="2" xfId="0" applyNumberFormat="1" applyFont="1" applyBorder="1"/>
    <xf numFmtId="164" fontId="0" fillId="0" borderId="2" xfId="0" applyNumberFormat="1" applyBorder="1" applyAlignment="1">
      <alignment horizontal="right"/>
    </xf>
    <xf numFmtId="0" fontId="0" fillId="0" borderId="2" xfId="0" applyBorder="1" applyAlignment="1">
      <alignment horizontal="right"/>
    </xf>
    <xf numFmtId="0" fontId="2" fillId="0" borderId="2" xfId="0" quotePrefix="1" applyFont="1" applyBorder="1" applyAlignment="1">
      <alignment horizontal="right"/>
    </xf>
    <xf numFmtId="0" fontId="0" fillId="0" borderId="2" xfId="0" quotePrefix="1" applyBorder="1" applyAlignment="1">
      <alignment horizontal="right"/>
    </xf>
    <xf numFmtId="164" fontId="2" fillId="0" borderId="2" xfId="0" quotePrefix="1" applyNumberFormat="1" applyFont="1" applyBorder="1" applyAlignment="1">
      <alignment horizontal="right"/>
    </xf>
    <xf numFmtId="164" fontId="0" fillId="0" borderId="2" xfId="0" quotePrefix="1" applyNumberFormat="1" applyBorder="1" applyAlignment="1">
      <alignment horizontal="right"/>
    </xf>
    <xf numFmtId="164" fontId="0" fillId="0" borderId="3" xfId="0" applyNumberFormat="1" applyBorder="1"/>
    <xf numFmtId="0" fontId="0" fillId="5" borderId="2" xfId="0" applyFill="1" applyBorder="1"/>
    <xf numFmtId="0" fontId="2" fillId="6" borderId="2" xfId="0" applyFont="1" applyFill="1" applyBorder="1"/>
    <xf numFmtId="0" fontId="12" fillId="0" borderId="0" xfId="0" applyFont="1"/>
    <xf numFmtId="164" fontId="12" fillId="0" borderId="0" xfId="0" applyNumberFormat="1" applyFont="1"/>
    <xf numFmtId="0" fontId="0" fillId="5" borderId="2" xfId="0" applyFill="1" applyBorder="1" applyAlignment="1">
      <alignment horizontal="center"/>
    </xf>
  </cellXfs>
  <cellStyles count="3">
    <cellStyle name="Comma" xfId="1" builtinId="3"/>
    <cellStyle name="Normal" xfId="0" builtinId="0"/>
    <cellStyle name="Normal 2" xfId="2" xr:uid="{D3BA284D-B363-4B3C-AD6F-419061F686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enneth Kasman" id="{7BED36D5-07C1-4E55-9EBA-8375E5DBABD7}" userId="S::kkasman@trpa.org::6be3cf84-98da-4454-bf0a-aaf01e69e1da"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eth Kasman" refreshedDate="45329.437821643522" createdVersion="8" refreshedVersion="8" minRefreshableVersion="3" recordCount="51" xr:uid="{96EB3E48-3680-4390-95FF-4038BBD8910C}">
  <cacheSource type="worksheet">
    <worksheetSource ref="A1:AF1048576" sheet="Transactions Grid" r:id="rId2"/>
  </cacheSource>
  <cacheFields count="34">
    <cacheField name="Transaction ID" numFmtId="0">
      <sharedItems containsString="0" containsBlank="1" containsNumber="1" containsInteger="1" minValue="150" maxValue="2372"/>
    </cacheField>
    <cacheField name="Transaction Allocation ID" numFmtId="0">
      <sharedItems containsString="0" containsBlank="1" containsNumber="1" containsInteger="1" minValue="44" maxValue="1153"/>
    </cacheField>
    <cacheField name="Transaction Number" numFmtId="0">
      <sharedItems containsBlank="1"/>
    </cacheField>
    <cacheField name="Lead Agency" numFmtId="0">
      <sharedItems containsBlank="1"/>
    </cacheField>
    <cacheField name="Transaction Status" numFmtId="0">
      <sharedItems containsBlank="1"/>
    </cacheField>
    <cacheField name="Transaction Type" numFmtId="0">
      <sharedItems containsBlank="1"/>
    </cacheField>
    <cacheField name="Development Right" numFmtId="0">
      <sharedItems containsBlank="1"/>
    </cacheField>
    <cacheField name="Accela ID" numFmtId="0">
      <sharedItems containsNonDate="0" containsString="0" containsBlank="1"/>
    </cacheField>
    <cacheField name="Created By" numFmtId="0">
      <sharedItems containsBlank="1"/>
    </cacheField>
    <cacheField name="Created" numFmtId="0">
      <sharedItems containsNonDate="0" containsDate="1" containsString="0" containsBlank="1" minDate="2014-07-24T11:21:04" maxDate="2024-01-22T16:18:16"/>
    </cacheField>
    <cacheField name="Updated By" numFmtId="0">
      <sharedItems containsBlank="1"/>
    </cacheField>
    <cacheField name="Updated" numFmtId="0">
      <sharedItems containsNonDate="0" containsDate="1" containsString="0" containsBlank="1" minDate="2019-05-13T11:21:08" maxDate="2024-01-22T16:18:17"/>
    </cacheField>
    <cacheField name="Allocation Pool" numFmtId="0">
      <sharedItems containsBlank="1" count="9">
        <s v="TRPA Bonus Unit Pool - Moderate/Achievable"/>
        <s v="TRPA Bonus Unit Pool - Affordable"/>
        <s v="TRPA Centers Pool - Moderate/Achievable"/>
        <s v="TRPA Centers Pool - Transfer Incentives Pool (Any)"/>
        <s v="North Tahoe West Mixed Use Subdistrict"/>
        <s v="Bijou/Al Tahoe Community Plan"/>
        <s v="Tahoe Area Plan - WA CO"/>
        <s v="Greater Tahoe City Mixed Use Subdistrict"/>
        <m/>
      </sharedItems>
    </cacheField>
    <cacheField name="Residential Allocation Number" numFmtId="0">
      <sharedItems containsNonDate="0" containsString="0" containsBlank="1"/>
    </cacheField>
    <cacheField name="Residential Allocation Fee Received" numFmtId="0">
      <sharedItems containsNonDate="0" containsString="0" containsBlank="1"/>
    </cacheField>
    <cacheField name="Receiving Owner Name" numFmtId="0">
      <sharedItems containsBlank="1"/>
    </cacheField>
    <cacheField name="Private or Public" numFmtId="0">
      <sharedItems containsBlank="1"/>
    </cacheField>
    <cacheField name="Receiving Parcel APN" numFmtId="0">
      <sharedItems containsBlank="1"/>
    </cacheField>
    <cacheField name="Allocated Quantity" numFmtId="0">
      <sharedItems containsString="0" containsBlank="1" containsNumber="1" containsInteger="1" minValue="0" maxValue="178"/>
    </cacheField>
    <cacheField name="Receiving IPES Score" numFmtId="0">
      <sharedItems containsBlank="1"/>
    </cacheField>
    <cacheField name="Receiving Bailey Rating" numFmtId="0">
      <sharedItems containsBlank="1"/>
    </cacheField>
    <cacheField name="Project Approval Date" numFmtId="0">
      <sharedItems containsNonDate="0" containsDate="1" containsString="0" containsBlank="1" minDate="2017-06-28T00:00:00" maxDate="2023-09-02T00:00:00"/>
    </cacheField>
    <cacheField name="Jurisdiction Project Number" numFmtId="0">
      <sharedItems containsBlank="1"/>
    </cacheField>
    <cacheField name="Comments" numFmtId="0">
      <sharedItems containsBlank="1" longText="1"/>
    </cacheField>
    <cacheField name="Transaction" numFmtId="0">
      <sharedItems containsBlank="1"/>
    </cacheField>
    <cacheField name="Quantity" numFmtId="0">
      <sharedItems containsString="0" containsBlank="1" containsNumber="1" containsInteger="1" minValue="0" maxValue="178"/>
    </cacheField>
    <cacheField name="Pool" numFmtId="0">
      <sharedItems containsBlank="1" count="10">
        <s v="TRPA Bonus Unit Pool - Moderate/Achievable"/>
        <s v="TRPA Bonus Unit Pool - Affordable"/>
        <s v="TRPA Centers Pool - Moderate/Achievable"/>
        <s v="TRPA Centers Pool - Affordable"/>
        <s v="North Tahoe West Mixed Use Subdistrict"/>
        <s v="TRPA Centers Pool - Transfer Incentives Pool (Any)"/>
        <s v="Bijou/Al Tahoe Community Plan"/>
        <s v="Tahoe Area Plan - WA CO"/>
        <s v="Greater Tahoe City Mixed Use Subdistrict"/>
        <m/>
      </sharedItems>
      <fieldGroup par="32"/>
    </cacheField>
    <cacheField name="Center" numFmtId="0">
      <sharedItems containsBlank="1" count="4">
        <s v="Non-Center"/>
        <s v="Center"/>
        <s v="Local"/>
        <m/>
      </sharedItems>
    </cacheField>
    <cacheField name="Incentive" numFmtId="0">
      <sharedItems containsBlank="1" count="5">
        <s v="Moderate"/>
        <s v="Affordable"/>
        <s v="Achievable"/>
        <s v="Market"/>
        <m/>
      </sharedItems>
    </cacheField>
    <cacheField name="Type" numFmtId="0">
      <sharedItems containsBlank="1"/>
    </cacheField>
    <cacheField name="Status" numFmtId="0">
      <sharedItems containsBlank="1" count="7">
        <s v="Constructed"/>
        <s v="Acknowledged, Not Started"/>
        <s v="Acknowedged, Under Construction"/>
        <s v="Reserved, Application in review"/>
        <s v="Permit Issued, not acknowledged"/>
        <s v="Reserved, Application not submitted"/>
        <m/>
      </sharedItems>
      <fieldGroup par="33"/>
    </cacheField>
    <cacheField name="Pool Match" numFmtId="0">
      <sharedItems containsBlank="1"/>
    </cacheField>
    <cacheField name="Pool2" numFmtId="0" databaseField="0">
      <fieldGroup base="26">
        <discretePr count="10">
          <x v="2"/>
          <x v="2"/>
          <x v="3"/>
          <x v="3"/>
          <x v="1"/>
          <x v="3"/>
          <x v="1"/>
          <x v="1"/>
          <x v="1"/>
          <x v="0"/>
        </discretePr>
        <groupItems count="4">
          <m/>
          <s v="Group1"/>
          <s v="Group2"/>
          <s v="Group3"/>
        </groupItems>
      </fieldGroup>
    </cacheField>
    <cacheField name="Status2" numFmtId="0" databaseField="0">
      <fieldGroup base="30">
        <discretePr count="7">
          <x v="0"/>
          <x v="5"/>
          <x v="1"/>
          <x v="2"/>
          <x v="5"/>
          <x v="3"/>
          <x v="4"/>
        </discretePr>
        <groupItems count="6">
          <s v="Constructed"/>
          <s v="Acknowedged, Under Construction"/>
          <s v="Reserved, Application in review"/>
          <s v="Reserved, Application not submitted"/>
          <m/>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n v="1259"/>
    <n v="696"/>
    <s v="TRPA-ALLOC-1259"/>
    <s v="Tahoe Regional Planning Agency"/>
    <s v="Approved"/>
    <s v="Allocation"/>
    <s v="Residential Bonus Unit (RBU)"/>
    <m/>
    <s v="Jeanne McNamara"/>
    <d v="2020-07-16T12:10:36"/>
    <s v="Jeanne McNamara"/>
    <d v="2023-11-15T09:42:29"/>
    <x v="0"/>
    <m/>
    <m/>
    <s v="BLUMMER TIMOTHY J &amp; HEATHER M"/>
    <s v="Public"/>
    <s v="026-082-013"/>
    <n v="1"/>
    <m/>
    <s v="7"/>
    <d v="2023-09-01T00:00:00"/>
    <m/>
    <s v="Saint Joseph Community Land Trust is acquiring this parcel from the City of South Lake Tahoe for the development of a moderate income residence. The City of South Lake Tahoe permitted this project and it has been completed."/>
    <s v="TRPA-ALLOC-1259"/>
    <n v="1"/>
    <x v="0"/>
    <x v="0"/>
    <x v="0"/>
    <s v="Deed Restricted - Moderate"/>
    <x v="0"/>
    <b v="1"/>
  </r>
  <r>
    <n v="1260"/>
    <n v="697"/>
    <s v="TRPA-ALLOC-1260"/>
    <s v="Tahoe Regional Planning Agency"/>
    <s v="Approved"/>
    <s v="Allocation"/>
    <s v="Residential Bonus Unit (RBU)"/>
    <m/>
    <s v="Jeanne McNamara"/>
    <d v="2020-07-16T12:11:42"/>
    <s v="Jeanne McNamara"/>
    <d v="2023-11-15T09:41:42"/>
    <x v="0"/>
    <m/>
    <m/>
    <s v="LOZANO PATRICK C &amp; DIANA E"/>
    <s v="Public"/>
    <s v="026-082-014"/>
    <n v="1"/>
    <m/>
    <s v="7"/>
    <d v="2023-09-01T00:00:00"/>
    <m/>
    <s v="Saint Joseph Community Land Trust is acquiring this parcel from the City of South Lake Tahoe for the development of a moderate income residence. City of South Lake Tahoe permitted this project and it has been completed."/>
    <s v="TRPA-ALLOC-1260"/>
    <n v="1"/>
    <x v="0"/>
    <x v="0"/>
    <x v="0"/>
    <s v="Deed Restricted - Moderate"/>
    <x v="0"/>
    <b v="1"/>
  </r>
  <r>
    <n v="1261"/>
    <n v="698"/>
    <s v="TRPA-ALLOC-1261"/>
    <s v="Tahoe Regional Planning Agency"/>
    <s v="Approved"/>
    <s v="Allocation"/>
    <s v="Residential Bonus Unit (RBU)"/>
    <m/>
    <s v="Jeanne McNamara"/>
    <d v="2020-07-16T12:12:45"/>
    <s v="Jeanne McNamara"/>
    <d v="2023-11-15T09:40:56"/>
    <x v="0"/>
    <m/>
    <m/>
    <s v="HANSEN SEAN D &amp; ALLEN JEWELL L"/>
    <s v="Public"/>
    <s v="026-082-015"/>
    <n v="1"/>
    <m/>
    <s v="7"/>
    <d v="2023-09-01T00:00:00"/>
    <m/>
    <s v="Saint Joseph Community Land Trust is acquiring this parcel from the City of South Lake Tahoe for the development of a moderate income residence. Project permitted by the City of SLT and has been completed."/>
    <s v="TRPA-ALLOC-1261"/>
    <n v="1"/>
    <x v="0"/>
    <x v="0"/>
    <x v="0"/>
    <s v="Deed Restricted - Moderate"/>
    <x v="0"/>
    <b v="1"/>
  </r>
  <r>
    <n v="1269"/>
    <n v="706"/>
    <s v="TRPA-ALLOC-1269"/>
    <s v="Tahoe Regional Planning Agency"/>
    <s v="Draft"/>
    <s v="Allocation"/>
    <s v="Residential Bonus Unit (RBU)"/>
    <m/>
    <s v="Jeanne McNamara"/>
    <d v="2020-07-21T09:49:58"/>
    <s v="Jeanne McNamara"/>
    <d v="2020-08-04T15:06:54"/>
    <x v="1"/>
    <m/>
    <m/>
    <s v="EKN TAHOE LLC"/>
    <s v="Private"/>
    <s v="123-052-02"/>
    <n v="24"/>
    <m/>
    <s v="4"/>
    <m/>
    <m/>
    <s v="Reserving 24 units that were allocated under a CEP permit. Note that the original CEP pool has been retired."/>
    <s v="TRPA-ALLOC-1269"/>
    <n v="24"/>
    <x v="1"/>
    <x v="0"/>
    <x v="1"/>
    <s v="Deed Restricted - Affordable"/>
    <x v="1"/>
    <b v="1"/>
  </r>
  <r>
    <n v="1270"/>
    <n v="707"/>
    <s v="TRPA-ALLOC-1270"/>
    <s v="Tahoe Regional Planning Agency"/>
    <s v="Draft"/>
    <s v="Allocation"/>
    <s v="Residential Bonus Unit (RBU)"/>
    <m/>
    <s v="Jeanne McNamara"/>
    <d v="2020-07-21T09:57:51"/>
    <s v="Jeanne McNamara"/>
    <d v="2020-07-21T09:57:58"/>
    <x v="1"/>
    <m/>
    <m/>
    <s v="HOMEWOOD MOUNTAIN LLC  LESSEE C/O JMA VENTURES LLC"/>
    <s v="Private"/>
    <s v="097-130-044"/>
    <n v="12"/>
    <m/>
    <s v="5"/>
    <m/>
    <m/>
    <s v="This is to reserve the 12 bonus units that were allocated as a part of the CEP project for Homewood. Note that the original CEP pool was retired."/>
    <s v="TRPA-ALLOC-1270"/>
    <n v="12"/>
    <x v="1"/>
    <x v="0"/>
    <x v="1"/>
    <s v="Deed Restricted - Affordable"/>
    <x v="1"/>
    <b v="1"/>
  </r>
  <r>
    <n v="1328"/>
    <n v="737"/>
    <s v="TRPA-ALLOC-1328"/>
    <s v="Tahoe Regional Planning Agency"/>
    <s v="Approved"/>
    <s v="Allocation"/>
    <s v="Residential Bonus Unit (RBU)"/>
    <m/>
    <s v="Jeanne McNamara"/>
    <d v="2020-12-21T13:19:32"/>
    <s v="Jeanne McNamara"/>
    <d v="2020-12-21T13:19:43"/>
    <x v="0"/>
    <m/>
    <m/>
    <s v="CORBELLI VINCENZO J TR"/>
    <s v="Private"/>
    <s v="032-221-002"/>
    <n v="2"/>
    <m/>
    <s v="5"/>
    <d v="2020-09-07T00:00:00"/>
    <s v="CSLT MOU 19-257"/>
    <m/>
    <s v="TRPA-ALLOC-1328"/>
    <n v="2"/>
    <x v="0"/>
    <x v="0"/>
    <x v="0"/>
    <s v="ADU - Deed-Restricted Moderate"/>
    <x v="0"/>
    <b v="1"/>
  </r>
  <r>
    <n v="1329"/>
    <n v="738"/>
    <s v="TRPA-ALLOC-1329"/>
    <s v="Tahoe Regional Planning Agency"/>
    <s v="Approved"/>
    <s v="Allocation"/>
    <s v="Residential Bonus Unit (RBU)"/>
    <m/>
    <s v="Jeanne McNamara"/>
    <d v="2020-12-22T09:27:57"/>
    <s v="Jeanne McNamara"/>
    <d v="2021-12-16T13:28:31"/>
    <x v="2"/>
    <m/>
    <m/>
    <s v="395 NORTH LAKE LLC"/>
    <s v="Private"/>
    <s v="094-070-006"/>
    <n v="1"/>
    <m/>
    <s v="1b"/>
    <d v="2021-09-14T00:00:00"/>
    <s v="ERSP2019-1196"/>
    <s v="Allocated one bonus unit for achievable housing per Code section 52.3.4.A-F. Permit expires on 12/21/2023."/>
    <s v="TRPA-ALLOC-1329"/>
    <n v="1"/>
    <x v="2"/>
    <x v="1"/>
    <x v="2"/>
    <s v="ADU - Deed-Restricted Achievable"/>
    <x v="2"/>
    <b v="1"/>
  </r>
  <r>
    <n v="1330"/>
    <n v="739"/>
    <s v="TRPA-ALLOC-1330"/>
    <s v="Tahoe Regional Planning Agency"/>
    <s v="Approved"/>
    <s v="Allocation"/>
    <s v="Residential Bonus Unit (RBU)"/>
    <m/>
    <s v="Jeanne McNamara"/>
    <d v="2020-12-22T12:46:56"/>
    <s v="Adele Gerz"/>
    <d v="2023-08-22T10:07:15"/>
    <x v="1"/>
    <m/>
    <m/>
    <s v="STATE OF CALIFORNIA &amp; CALIFORNIA TAHOE CONSERVANCY"/>
    <s v="Public"/>
    <s v="032-291-028"/>
    <n v="178"/>
    <m/>
    <s v="7"/>
    <d v="2021-01-27T00:00:00"/>
    <s v="ERSP2020-1999"/>
    <s v="Approved by the TRPA Governing Board. Permit expires 1/27/2024. This was originally 180 units but was changed at the request of the applicant to make it 178 affordable and 2 achievable so reduced to 178 affordable."/>
    <s v="TRPA-ALLOC-1330"/>
    <n v="178"/>
    <x v="1"/>
    <x v="0"/>
    <x v="1"/>
    <s v="Deed Restricted - Affordable"/>
    <x v="2"/>
    <b v="1"/>
  </r>
  <r>
    <n v="1331"/>
    <n v="740"/>
    <s v="TRPA-ALLOC-1331"/>
    <s v="Tahoe Regional Planning Agency"/>
    <s v="Approved"/>
    <s v="Allocation"/>
    <s v="Residential Bonus Unit (RBU)"/>
    <m/>
    <s v="Jeanne McNamara"/>
    <d v="2020-12-22T12:48:21"/>
    <s v="Adele Gerz"/>
    <d v="2022-09-12T10:11:39"/>
    <x v="3"/>
    <m/>
    <m/>
    <s v="STATE OF CALIFORNIA &amp; CALIFORNIA TAHOE CONSERVANCY"/>
    <s v="Public"/>
    <s v="032-291-028"/>
    <n v="30"/>
    <m/>
    <s v="7"/>
    <d v="2022-09-02T00:00:00"/>
    <s v="ERSP2020-1999"/>
    <s v="These units will be affordable. Approved by the TRPA Governing Board and the permit expires on 1/27/2021. Phase 1a West permit acknowledged on 9/2/2022, which will use these 30 RBU."/>
    <s v="TRPA-ALLOC-1331"/>
    <n v="30"/>
    <x v="3"/>
    <x v="1"/>
    <x v="1"/>
    <s v="Deed Restricted - Affordable"/>
    <x v="2"/>
    <b v="0"/>
  </r>
  <r>
    <n v="1333"/>
    <n v="742"/>
    <s v="TRPA-ALLOC-1333"/>
    <s v="Tahoe Regional Planning Agency"/>
    <s v="Approved"/>
    <s v="Allocation"/>
    <s v="Residential Bonus Unit (RBU)"/>
    <m/>
    <s v="Jeanne McNamara"/>
    <d v="2020-12-22T12:51:01"/>
    <s v="Jeanne McNamara"/>
    <d v="2023-11-15T09:38:14"/>
    <x v="2"/>
    <m/>
    <m/>
    <s v="STATE OF CALIFORNIA &amp; CALIFORNIA TAHOE CONSERVANCY"/>
    <s v="Public"/>
    <s v="023-231-003"/>
    <n v="70"/>
    <m/>
    <s v="7"/>
    <d v="2023-08-01T00:00:00"/>
    <m/>
    <s v="These units will be achievable. An application has been submitted to the City of South Lake Tahoe. Project is under construction as of the 2023 construction season."/>
    <s v="TRPA-ALLOC-1333"/>
    <n v="70"/>
    <x v="2"/>
    <x v="1"/>
    <x v="2"/>
    <s v="Deed Restricted - Achievable"/>
    <x v="3"/>
    <b v="1"/>
  </r>
  <r>
    <n v="1334"/>
    <n v="743"/>
    <s v="TRPA-ALLOC-1334"/>
    <s v="Tahoe Regional Planning Agency"/>
    <s v="Proposed"/>
    <s v="Allocation"/>
    <s v="Residential Bonus Unit (RBU)"/>
    <m/>
    <s v="Jeanne McNamara"/>
    <d v="2020-12-22T12:52:25"/>
    <s v="Jeanne McNamara"/>
    <d v="2023-08-28T11:37:33"/>
    <x v="0"/>
    <m/>
    <m/>
    <s v="AJS CA HOLDINGS LLC CA LLC"/>
    <s v="Private"/>
    <s v="031-290-012"/>
    <n v="20"/>
    <s v="937"/>
    <m/>
    <m/>
    <s v="ERSP2020-1763"/>
    <s v="These units will be achievable. "/>
    <s v="TRPA-ALLOC-1334"/>
    <n v="20"/>
    <x v="0"/>
    <x v="0"/>
    <x v="2"/>
    <s v="Deed Restricted - Achievable"/>
    <x v="4"/>
    <b v="1"/>
  </r>
  <r>
    <n v="1335"/>
    <n v="744"/>
    <s v="TRPA-ALLOC-1335"/>
    <s v="Tahoe Regional Planning Agency"/>
    <s v="Approved"/>
    <s v="Allocation"/>
    <s v="Residential Bonus Unit (RBU)"/>
    <m/>
    <s v="Jeanne McNamara"/>
    <d v="2020-12-23T12:58:00"/>
    <s v="Adele Gerz"/>
    <d v="2022-09-15T14:37:10"/>
    <x v="3"/>
    <m/>
    <m/>
    <s v="STATE OF CALIFORNIA &amp; CALIFORNIA TAHOE CONSERVANCY"/>
    <s v="Public"/>
    <s v="032-291-031"/>
    <n v="37"/>
    <m/>
    <s v="7"/>
    <d v="2021-01-27T00:00:00"/>
    <s v="ERSP2020-1998"/>
    <s v="These units will be affordable. Project was approved by the TRPA Governing Board and the permit expires on 1/27/2024. This was originally 38 units but was changed at the request of the applicant to make it 37 affordable and 1 achievable so reduced to 37 affordable."/>
    <s v="TRPA-ALLOC-1335"/>
    <n v="37"/>
    <x v="2"/>
    <x v="1"/>
    <x v="1"/>
    <s v="Deed Restricted - Affordable"/>
    <x v="2"/>
    <b v="0"/>
  </r>
  <r>
    <n v="150"/>
    <n v="44"/>
    <s v="TRPA-ALLOC-150"/>
    <s v="Tahoe Regional Planning Agency"/>
    <s v="Approved"/>
    <s v="Allocation"/>
    <s v="Residential Bonus Unit (RBU)"/>
    <m/>
    <s v="Pat Dobbs"/>
    <d v="2014-07-24T11:21:04"/>
    <s v="Jeanne McNamara"/>
    <d v="2023-11-15T09:44:42"/>
    <x v="4"/>
    <m/>
    <m/>
    <s v="ALPINE VIEW ESTATES LLC"/>
    <s v="Private"/>
    <s v="117-071-015"/>
    <n v="4"/>
    <m/>
    <s v="6"/>
    <d v="2022-08-22T00:00:00"/>
    <s v="ERSP2017-0273"/>
    <s v="3 bonus units to APN 117-071-044 and 1 bonus unit 117-071-015. Note that the permit expires on 4/10/2020. There is a new application (ERSP2020-1404-01) which a note in Accela says that this new application is to reissue the permit that expired. As of December 2021, this application is still incomplete. Keep this transaction for now._x000a_8-25-2022 NOTE: Reissued permit ERSP2020-1404-01 details that all 4 RBU will be used on APN 117-071-044 for achievable-income housing. APNs 117-071-015 &amp; 117-071-044 are now a deed-restricted project area and all coverage and development rights are showing on 117-071-015. alg"/>
    <s v="TRPA-ALLOC-150"/>
    <n v="4"/>
    <x v="4"/>
    <x v="2"/>
    <x v="2"/>
    <s v="Deed Restricted - Achievable"/>
    <x v="1"/>
    <b v="1"/>
  </r>
  <r>
    <n v="1696"/>
    <n v="867"/>
    <s v="TRPA-ALLOC-1696"/>
    <s v="Tahoe Regional Planning Agency"/>
    <s v="Approved"/>
    <s v="Allocation"/>
    <s v="Residential Bonus Unit (RBU)"/>
    <m/>
    <s v="Jeanne McNamara"/>
    <d v="2021-06-14T13:25:30"/>
    <s v="Jeanne McNamara"/>
    <d v="2021-06-14T13:25:50"/>
    <x v="3"/>
    <m/>
    <m/>
    <s v="BARSTAD ERIC"/>
    <s v="Private"/>
    <s v="023-182-028"/>
    <n v="3"/>
    <m/>
    <s v="7"/>
    <d v="2021-05-24T00:00:00"/>
    <s v="TRAN2021-0060"/>
    <s v="Also TRAN2021-0058 and TRAN2021-0061. Using Code Section 51.5 and these three transfer files resulted in 3 bonus units being assigned to this parcel."/>
    <s v="TRPA-ALLOC-1696"/>
    <n v="3"/>
    <x v="5"/>
    <x v="1"/>
    <x v="3"/>
    <s v="Tranfer Incentive - SEZ to Center"/>
    <x v="0"/>
    <b v="1"/>
  </r>
  <r>
    <n v="1721"/>
    <n v="876"/>
    <s v="TRPA-ALLOC-1721"/>
    <s v="Tahoe Regional Planning Agency"/>
    <s v="Approved"/>
    <s v="Allocation"/>
    <s v="Residential Bonus Unit (RBU)"/>
    <m/>
    <s v="Jeanne McNamara"/>
    <d v="2021-08-04T16:26:05"/>
    <s v="Jeanne McNamara"/>
    <d v="2021-08-04T16:26:28"/>
    <x v="0"/>
    <m/>
    <m/>
    <s v="STRONCK DAVID R &amp; FLORENCE A TR"/>
    <s v="Private"/>
    <s v="097-161-004"/>
    <n v="1"/>
    <m/>
    <s v="5"/>
    <d v="2021-07-20T00:00:00"/>
    <s v="ERSP2020-1952"/>
    <s v="Bonus unit is for the construction of a detached ADU."/>
    <s v="TRPA-ALLOC-1721"/>
    <n v="1"/>
    <x v="0"/>
    <x v="0"/>
    <x v="2"/>
    <s v="ADU - Deed-Restricted Achievable"/>
    <x v="0"/>
    <b v="1"/>
  </r>
  <r>
    <n v="1722"/>
    <n v="877"/>
    <s v="TRPA-ALLOC-1722"/>
    <s v="Tahoe Regional Planning Agency"/>
    <s v="Draft"/>
    <s v="Allocation"/>
    <s v="Residential Bonus Unit (RBU)"/>
    <m/>
    <s v="Jeanne McNamara"/>
    <d v="2021-08-11T10:23:25"/>
    <s v="Jeanne McNamara"/>
    <d v="2021-08-11T10:23:25"/>
    <x v="0"/>
    <m/>
    <m/>
    <s v="HUSEN AXEL &amp; LAGNADO SHAWNA E"/>
    <s v="Private"/>
    <s v="092-190-034"/>
    <n v="1"/>
    <m/>
    <s v="6"/>
    <m/>
    <s v="ERSP2021-0677"/>
    <m/>
    <s v="TRPA-ALLOC-1722"/>
    <n v="1"/>
    <x v="0"/>
    <x v="0"/>
    <x v="2"/>
    <s v="ADU - Deed-Restricted Achievable"/>
    <x v="3"/>
    <b v="1"/>
  </r>
  <r>
    <n v="1860"/>
    <n v="974"/>
    <s v="TRPA-ALLOC-1860"/>
    <s v="Tahoe Regional Planning Agency"/>
    <s v="Approved"/>
    <s v="Allocation"/>
    <s v="Residential Bonus Unit (RBU)"/>
    <m/>
    <s v="Jeanne McNamara"/>
    <d v="2022-01-26T13:27:42"/>
    <s v="Adele Gerz"/>
    <d v="2022-07-13T08:32:57"/>
    <x v="0"/>
    <m/>
    <m/>
    <s v="BROWN WILLIAM JERALD  TR ET AL"/>
    <s v="Private"/>
    <s v="116-050-020"/>
    <n v="1"/>
    <m/>
    <s v="6"/>
    <d v="2022-07-12T00:00:00"/>
    <s v="ERSP2021-1944"/>
    <s v="Bonus unit is for and attached ADU, achievable."/>
    <s v="TRPA-ALLOC-1860"/>
    <n v="1"/>
    <x v="0"/>
    <x v="0"/>
    <x v="2"/>
    <s v="ADU - Deed-Restricted Achievable"/>
    <x v="1"/>
    <b v="1"/>
  </r>
  <r>
    <n v="1871"/>
    <n v="985"/>
    <s v="TRPA-ALLOC-1871"/>
    <s v="Tahoe Regional Planning Agency"/>
    <s v="Approved"/>
    <s v="Allocation"/>
    <s v="Residential Bonus Unit (RBU)"/>
    <m/>
    <s v="Jeanne McNamara"/>
    <d v="2022-02-17T14:57:55"/>
    <s v="Adele Gerz"/>
    <d v="2023-06-08T07:49:05"/>
    <x v="5"/>
    <m/>
    <m/>
    <s v="LAKE TAHOE COMMUNITY COLLEGE DIST"/>
    <s v="Public"/>
    <s v="025-041-023"/>
    <n v="19"/>
    <m/>
    <s v="7"/>
    <d v="2023-05-17T00:00:00"/>
    <s v="ERSP2022-1992"/>
    <s v="These units are reserved for dormitories for Lake Tahoe Community College. These will be 19 affordable units."/>
    <s v="TRPA-ALLOC-1871"/>
    <n v="19"/>
    <x v="6"/>
    <x v="2"/>
    <x v="1"/>
    <s v="Deed Restricted - Affordable"/>
    <x v="2"/>
    <b v="1"/>
  </r>
  <r>
    <n v="1872"/>
    <n v="986"/>
    <s v="TRPA-ALLOC-1872"/>
    <s v="Tahoe Regional Planning Agency"/>
    <s v="Draft"/>
    <s v="Allocation"/>
    <s v="Residential Bonus Unit (RBU)"/>
    <m/>
    <s v="Jeanne McNamara"/>
    <d v="2022-02-17T15:02:15"/>
    <s v="Ken Kasman"/>
    <d v="2023-12-08T09:54:29"/>
    <x v="0"/>
    <m/>
    <m/>
    <s v="LAKE TAHOE COMMUNITY COLLEGE DIST"/>
    <s v="Public"/>
    <s v="025-041-023"/>
    <n v="21"/>
    <m/>
    <s v="7"/>
    <m/>
    <m/>
    <s v="These units are reserved for dormitories for Lake Tahoe Community College. May need to move these units from the moderate/achievable pool to the affordable pool._x000a_Per TRPA file ERSP2022-1992, TRPA is reserving 21 Residential Bonus Units for future phases of the LTCC dorm project. These units are being reserved from the TRPA Moderate/Achievable pool, but the units are planned to be affordable units. _x000a_"/>
    <s v="TRPA-ALLOC-1872"/>
    <n v="21"/>
    <x v="0"/>
    <x v="0"/>
    <x v="1"/>
    <s v="Deed Restricted - Affordable"/>
    <x v="5"/>
    <b v="1"/>
  </r>
  <r>
    <n v="1884"/>
    <n v="990"/>
    <s v="TRPA-ALLOC-1884"/>
    <s v="Tahoe Regional Planning Agency"/>
    <s v="Approved"/>
    <s v="Allocation"/>
    <s v="Residential Bonus Unit (RBU)"/>
    <m/>
    <s v="Theresa Avance"/>
    <d v="2022-03-21T10:40:26"/>
    <s v="Adele Gerz"/>
    <d v="2022-10-26T08:47:21"/>
    <x v="0"/>
    <m/>
    <m/>
    <s v="GEMME DAVID T"/>
    <s v="Private"/>
    <s v="094-213-003"/>
    <n v="1"/>
    <m/>
    <s v="6"/>
    <d v="2022-10-20T00:00:00"/>
    <m/>
    <m/>
    <s v="TRPA-ALLOC-1884"/>
    <n v="1"/>
    <x v="0"/>
    <x v="0"/>
    <x v="2"/>
    <s v="ADU - Deed-Restricted Achievable"/>
    <x v="0"/>
    <b v="1"/>
  </r>
  <r>
    <n v="1887"/>
    <n v="993"/>
    <s v="TRPA-ALLOC-1887"/>
    <s v="Tahoe Regional Planning Agency"/>
    <s v="Approved"/>
    <s v="Allocation"/>
    <s v="Residential Bonus Unit (RBU)"/>
    <m/>
    <s v="Jeanne McNamara"/>
    <d v="2022-03-25T13:27:54"/>
    <s v="Adele Gerz"/>
    <d v="2022-04-28T12:10:22"/>
    <x v="0"/>
    <m/>
    <m/>
    <s v="HONOROF ANETA"/>
    <s v="Private"/>
    <s v="026-094-026"/>
    <n v="1"/>
    <s v="897"/>
    <m/>
    <d v="2022-04-27T00:00:00"/>
    <s v="ERSP2022-0257"/>
    <s v="RBU for conversion of living space to attached accessory dwelling unit (ADU)."/>
    <s v="TRPA-ALLOC-1887"/>
    <n v="1"/>
    <x v="0"/>
    <x v="0"/>
    <x v="2"/>
    <s v="ADU - Deed-Restricted Achievable"/>
    <x v="0"/>
    <b v="1"/>
  </r>
  <r>
    <n v="1888"/>
    <n v="994"/>
    <s v="TRPA-ALLOC-1888"/>
    <s v="Tahoe Regional Planning Agency"/>
    <s v="Proposed"/>
    <s v="Allocation"/>
    <s v="Residential Bonus Unit (RBU)"/>
    <m/>
    <s v="Theresa Avance"/>
    <d v="2022-03-28T11:17:55"/>
    <s v="Jeanne McNamara"/>
    <d v="2023-08-28T11:21:58"/>
    <x v="0"/>
    <m/>
    <m/>
    <s v="CERUTI DAVID TR"/>
    <s v="Private"/>
    <s v="111-100-028"/>
    <n v="1"/>
    <m/>
    <s v="6"/>
    <m/>
    <s v="ERSP2021-0366"/>
    <m/>
    <s v="TRPA-ALLOC-1888"/>
    <n v="1"/>
    <x v="0"/>
    <x v="0"/>
    <x v="2"/>
    <s v="ADU - Deed-Restricted Achievable"/>
    <x v="4"/>
    <b v="1"/>
  </r>
  <r>
    <n v="2026"/>
    <n v="1018"/>
    <s v="TRPA-ALLOC-2026"/>
    <s v="Tahoe Regional Planning Agency"/>
    <s v="Approved"/>
    <s v="Allocation"/>
    <s v="Residential Bonus Unit (RBU)"/>
    <m/>
    <s v="Jeanne McNamara"/>
    <d v="2022-09-21T10:02:19"/>
    <s v="Jeanne McNamara"/>
    <d v="2022-10-06T12:13:32"/>
    <x v="0"/>
    <m/>
    <m/>
    <s v="LOPES HAWLEY A &amp; PATERSON ERIC A"/>
    <s v="Private"/>
    <s v="031-172-011"/>
    <n v="1"/>
    <m/>
    <s v="7"/>
    <d v="2022-10-05T00:00:00"/>
    <s v="ERSP2022-1407"/>
    <s v="This will be an achievable ADU."/>
    <s v="TRPA-ALLOC-2026"/>
    <n v="1"/>
    <x v="0"/>
    <x v="0"/>
    <x v="2"/>
    <s v="ADU - Deed-Restricted Achievable"/>
    <x v="1"/>
    <b v="1"/>
  </r>
  <r>
    <n v="2119"/>
    <n v="1057"/>
    <s v="TRPA-ALLOC-2119"/>
    <s v="Tahoe Regional Planning Agency"/>
    <s v="Approved"/>
    <s v="Allocation"/>
    <s v="Residential Bonus Unit (RBU)"/>
    <m/>
    <s v="Jeanne McNamara"/>
    <d v="2023-02-06T10:40:33"/>
    <s v="Adele Gerz"/>
    <d v="2023-04-20T10:02:14"/>
    <x v="0"/>
    <m/>
    <m/>
    <s v="CARSON PHILIP T III TR"/>
    <s v="Private"/>
    <s v="023-655-012"/>
    <n v="1"/>
    <m/>
    <s v="7"/>
    <d v="2023-04-19T00:00:00"/>
    <s v="ERSP2022-2018"/>
    <s v="For an ADU, achievable."/>
    <s v="TRPA-ALLOC-2119"/>
    <n v="1"/>
    <x v="0"/>
    <x v="0"/>
    <x v="2"/>
    <s v="ADU - Deed-Restricted Achievable"/>
    <x v="1"/>
    <b v="1"/>
  </r>
  <r>
    <n v="2144"/>
    <n v="1059"/>
    <s v="TRPA-ALLOC-2144"/>
    <s v="Tahoe Regional Planning Agency"/>
    <s v="Approved"/>
    <s v="Allocation"/>
    <s v="Residential Bonus Unit (RBU)"/>
    <m/>
    <s v="Jeanne McNamara"/>
    <d v="2023-03-16T15:36:11"/>
    <s v="Adele Gerz"/>
    <d v="2023-05-16T11:54:47"/>
    <x v="0"/>
    <m/>
    <m/>
    <s v="JANHUNEN WILLIAM"/>
    <s v="Private"/>
    <s v="117-100-088"/>
    <n v="1"/>
    <m/>
    <s v="5"/>
    <d v="2023-05-05T00:00:00"/>
    <s v="ERSP2022-2016"/>
    <s v="For construction of an achievable ADU."/>
    <s v="TRPA-ALLOC-2144"/>
    <n v="1"/>
    <x v="0"/>
    <x v="0"/>
    <x v="2"/>
    <s v="ADU - Deed-Restricted Achievable"/>
    <x v="1"/>
    <b v="1"/>
  </r>
  <r>
    <n v="2274"/>
    <n v="1112"/>
    <s v="TRPA-ALLOC-2274"/>
    <s v="Tahoe Regional Planning Agency"/>
    <s v="Approved"/>
    <s v="Allocation"/>
    <s v="Residential Bonus Unit (RBU)"/>
    <m/>
    <s v="Jeanne McNamara"/>
    <d v="2023-05-22T14:33:05"/>
    <s v="Ken Kasman"/>
    <d v="2023-12-08T09:50:08"/>
    <x v="5"/>
    <m/>
    <m/>
    <s v="LAKE TAHOE COMMUNITY COLLEGE DIST"/>
    <s v="Public"/>
    <s v="025-041-023"/>
    <n v="1"/>
    <m/>
    <s v="7"/>
    <d v="2023-05-17T00:00:00"/>
    <s v="ERSP2022-1992"/>
    <s v="This unit is reserved for dormitories for Lake Tahoe Community College. This will be an achievable unit. Per ERSP2022-1992, the first phase of the project included 19 affordable units (allocated under TRPA-ALLOC-1871) and 1 achievable units (being allocated through this transaction, TRPA-ALLOC-2274). All 20 Residential Bonus Units allocated under phase 1 are from the CSLT Bijou/Al Tahoe Community Plan pool. "/>
    <s v="TRPA-ALLOC-2274"/>
    <n v="1"/>
    <x v="6"/>
    <x v="2"/>
    <x v="1"/>
    <s v="Deed Restricted - Affordable"/>
    <x v="2"/>
    <b v="1"/>
  </r>
  <r>
    <n v="2279"/>
    <n v="1115"/>
    <s v="TRPA-ALLOC-2279"/>
    <s v="Tahoe Regional Planning Agency"/>
    <s v="Draft"/>
    <s v="Allocation"/>
    <s v="Residential Bonus Unit (RBU)"/>
    <m/>
    <s v="Jeanne McNamara"/>
    <d v="2023-05-31T15:24:42"/>
    <s v="Jeanne McNamara"/>
    <d v="2023-05-31T15:24:42"/>
    <x v="2"/>
    <m/>
    <m/>
    <s v="PLACER COUNTY"/>
    <s v="Public"/>
    <s v="090-133-021"/>
    <n v="74"/>
    <m/>
    <s v="5"/>
    <m/>
    <s v="ERSP2022-1196"/>
    <s v="Reserved for the 39 Degrees North project. These will be achievable units. Land capability has not been verified for this parcel and will need to be before these units can be issued."/>
    <s v="TRPA-ALLOC-2279"/>
    <n v="74"/>
    <x v="2"/>
    <x v="1"/>
    <x v="2"/>
    <s v="Deed Restricted - Achievable"/>
    <x v="3"/>
    <b v="1"/>
  </r>
  <r>
    <n v="2280"/>
    <n v="1116"/>
    <s v="TRPA-ALLOC-2280"/>
    <s v="Tahoe Regional Planning Agency"/>
    <s v="Draft"/>
    <s v="Allocation"/>
    <s v="Residential Bonus Unit (RBU)"/>
    <m/>
    <s v="Jeanne McNamara"/>
    <d v="2023-05-31T15:28:43"/>
    <s v="Jeanne McNamara"/>
    <d v="2023-05-31T15:28:43"/>
    <x v="0"/>
    <m/>
    <m/>
    <s v="COUNTY OF PLACER"/>
    <s v="Public"/>
    <s v="093-160-079"/>
    <n v="60"/>
    <m/>
    <s v="6"/>
    <m/>
    <s v="ERSP2023-0458"/>
    <s v="Reservation for the Dollar Creek Crossing project that will include no more than 60 achievable units (will also include affordable which will be coming from another pool through another transaction). The amount transacted may need to be reduced if less units are approved."/>
    <s v="TRPA-ALLOC-2280"/>
    <n v="60"/>
    <x v="0"/>
    <x v="0"/>
    <x v="2"/>
    <s v="Deed Restricted - Achievable"/>
    <x v="3"/>
    <b v="1"/>
  </r>
  <r>
    <n v="2326"/>
    <n v="1129"/>
    <s v="TRPA-ALLOC-2326"/>
    <s v="Tahoe Regional Planning Agency"/>
    <s v="Draft"/>
    <s v="Allocation"/>
    <s v="Residential Bonus Unit (RBU)"/>
    <m/>
    <s v="Jeanne McNamara"/>
    <d v="2023-09-20T10:19:13"/>
    <s v="Jeanne McNamara"/>
    <d v="2023-09-20T10:19:13"/>
    <x v="1"/>
    <m/>
    <m/>
    <s v="COUNTY OF PLACER"/>
    <s v="Public"/>
    <s v="093-160-079"/>
    <n v="80"/>
    <m/>
    <s v="6"/>
    <m/>
    <s v="ERSP2023-0458"/>
    <s v="Note that 78 of these RBUs were transferred from the TRPA Moderate/Achievable pool. If this project does not use all 78 of the RBUs that were transferred, those RBUs should be transferred back to the Moderate/Achievable pool."/>
    <s v="TRPA-ALLOC-2326"/>
    <n v="80"/>
    <x v="1"/>
    <x v="0"/>
    <x v="1"/>
    <s v="Deed Restricted - Affordable"/>
    <x v="3"/>
    <b v="1"/>
  </r>
  <r>
    <n v="2328"/>
    <n v="1130"/>
    <s v="TRPA-ALLOC-2328"/>
    <s v="Tahoe Regional Planning Agency"/>
    <s v="Proposed"/>
    <s v="Allocation"/>
    <s v="Residential Bonus Unit (RBU)"/>
    <m/>
    <s v="Jeanne McNamara"/>
    <d v="2023-10-06T15:05:32"/>
    <s v="Jeanne McNamara"/>
    <d v="2023-11-15T09:35:40"/>
    <x v="0"/>
    <m/>
    <m/>
    <s v="CAMPBELL MOLLIE MURRAY  &amp; POON MING-TUNG"/>
    <s v="Private"/>
    <s v="094-052-011"/>
    <n v="1"/>
    <m/>
    <s v="5"/>
    <m/>
    <s v="ERSP2023-0009 "/>
    <m/>
    <s v="TRPA-ALLOC-2328"/>
    <n v="1"/>
    <x v="0"/>
    <x v="0"/>
    <x v="2"/>
    <s v="ADU - Deed-Restricted Achievable"/>
    <x v="4"/>
    <b v="1"/>
  </r>
  <r>
    <n v="2329"/>
    <n v="1131"/>
    <s v="TRPA-ALLOC-2329"/>
    <s v="Tahoe Regional Planning Agency"/>
    <s v="Proposed"/>
    <s v="Allocation"/>
    <s v="Residential Bonus Unit (RBU)"/>
    <m/>
    <s v="Jeanne McNamara"/>
    <d v="2023-10-09T10:43:22"/>
    <s v="Jeanne McNamara"/>
    <d v="2023-11-15T09:46:57"/>
    <x v="0"/>
    <m/>
    <m/>
    <s v="MORS NATE &amp; SIERRA"/>
    <s v="Private"/>
    <s v="023-151-030"/>
    <n v="1"/>
    <m/>
    <s v="5"/>
    <m/>
    <s v="ERSP2022-1998"/>
    <s v="For an achievable ADU."/>
    <s v="TRPA-ALLOC-2329"/>
    <n v="1"/>
    <x v="0"/>
    <x v="0"/>
    <x v="2"/>
    <s v="ADU - Deed-Restricted Achievable"/>
    <x v="4"/>
    <b v="1"/>
  </r>
  <r>
    <n v="2344"/>
    <n v="1132"/>
    <s v="TRPA-ALLOC-2344"/>
    <s v="Tahoe Regional Planning Agency"/>
    <s v="Draft"/>
    <s v="Allocation"/>
    <s v="Residential Bonus Unit (RBU)"/>
    <m/>
    <s v="Jeanne McNamara"/>
    <d v="2023-12-07T16:00:53"/>
    <s v="Jeanne McNamara"/>
    <d v="2023-12-07T16:00:53"/>
    <x v="2"/>
    <m/>
    <m/>
    <s v="NEPTUNE INVESTMENTS LLC"/>
    <s v="Private"/>
    <s v="090-142-001"/>
    <n v="1"/>
    <m/>
    <s v="5"/>
    <m/>
    <s v="ERSP2021-1873"/>
    <s v="This unit is part of a mixed-use project and the unit will be deed restricted achievable."/>
    <s v="TRPA-ALLOC-2344"/>
    <n v="1"/>
    <x v="2"/>
    <x v="1"/>
    <x v="2"/>
    <s v="Deed Restricted - Achievable"/>
    <x v="3"/>
    <b v="1"/>
  </r>
  <r>
    <n v="2345"/>
    <n v="1133"/>
    <s v="TRPA-ALLOC-2345"/>
    <s v="Tahoe Regional Planning Agency"/>
    <s v="Proposed"/>
    <s v="Allocation"/>
    <s v="Residential Bonus Unit (RBU)"/>
    <m/>
    <s v="Jeanne McNamara"/>
    <d v="2023-12-07T16:16:11"/>
    <s v="Jeanne McNamara"/>
    <d v="2023-12-07T16:16:11"/>
    <x v="1"/>
    <m/>
    <m/>
    <s v="DAVIDSON ANNE H"/>
    <s v="Private"/>
    <s v="026-152-002"/>
    <n v="1"/>
    <m/>
    <s v="7"/>
    <m/>
    <s v="ERSP2022-1314"/>
    <s v="For an affordable ADU. This RBU was transferred to the affordable RBU pool for this project from the achievable/moderate pool on 12/7/2023. If this permit expires, this RBU should be transferred back to that original pool."/>
    <s v="TRPA-ALLOC-2345"/>
    <n v="1"/>
    <x v="1"/>
    <x v="0"/>
    <x v="1"/>
    <s v="Deed Restricted - Affordable"/>
    <x v="4"/>
    <b v="1"/>
  </r>
  <r>
    <n v="2346"/>
    <n v="1134"/>
    <s v="TRPA-ALLOC-2346"/>
    <s v="Tahoe Regional Planning Agency"/>
    <s v="Draft"/>
    <s v="Allocation"/>
    <s v="Residential Bonus Unit (RBU)"/>
    <m/>
    <s v="Ken Kasman"/>
    <d v="2023-12-08T10:11:17"/>
    <s v="Ken Kasman"/>
    <d v="2023-12-08T10:12:33"/>
    <x v="0"/>
    <m/>
    <m/>
    <s v="DOLLAR POINT LLC"/>
    <s v="Private"/>
    <s v="093-130-026"/>
    <n v="24"/>
    <m/>
    <s v="5"/>
    <m/>
    <s v="ERSP2021-1484"/>
    <s v="Project involves a new, privately-funded 24-unit MFD achievable income housing development on a 2-parcel project area: APNs 093-130-026 and 045. An allocation of 24 residential bonus units is requested with this project. "/>
    <s v="TRPA-ALLOC-2346"/>
    <n v="24"/>
    <x v="0"/>
    <x v="0"/>
    <x v="2"/>
    <s v="Deed Restricted - Achievable"/>
    <x v="3"/>
    <b v="1"/>
  </r>
  <r>
    <n v="2347"/>
    <n v="1135"/>
    <s v="TRPA-ALLOC-2347"/>
    <s v="Tahoe Regional Planning Agency"/>
    <s v="Proposed"/>
    <s v="Allocation"/>
    <s v="Residential Bonus Unit (RBU)"/>
    <m/>
    <s v="Jeanne McNamara"/>
    <d v="2023-12-11T11:25:23"/>
    <s v="Jeanne McNamara"/>
    <d v="2023-12-11T11:25:24"/>
    <x v="0"/>
    <m/>
    <m/>
    <s v="GOODMAN LISA LEE TR"/>
    <s v="Private"/>
    <s v="094-122-023"/>
    <n v="1"/>
    <m/>
    <s v="6"/>
    <m/>
    <s v="ERSP2023-1200"/>
    <s v="Bonus unit is for an achievable ADU."/>
    <s v="TRPA-ALLOC-2347"/>
    <n v="1"/>
    <x v="0"/>
    <x v="0"/>
    <x v="2"/>
    <s v="Deed Restricted - Achievable"/>
    <x v="4"/>
    <b v="1"/>
  </r>
  <r>
    <n v="2348"/>
    <n v="1136"/>
    <s v="TRPA-ALLOC-2348"/>
    <s v="Tahoe Regional Planning Agency"/>
    <s v="Draft"/>
    <s v="Allocation"/>
    <s v="Residential Bonus Unit (RBU)"/>
    <m/>
    <s v="Jeanne McNamara"/>
    <d v="2023-12-12T10:21:25"/>
    <s v="Jeanne McNamara"/>
    <d v="2023-12-12T10:21:25"/>
    <x v="0"/>
    <m/>
    <m/>
    <s v="FIGONE VICTORIA L TR"/>
    <s v="Private"/>
    <s v="098-191-018"/>
    <n v="1"/>
    <m/>
    <s v="1a"/>
    <m/>
    <s v="ERSP2023-0701"/>
    <s v="To be used for an achievable ADU in the Class 1a portion of the parcel (garage)."/>
    <s v="TRPA-ALLOC-2348"/>
    <n v="1"/>
    <x v="0"/>
    <x v="0"/>
    <x v="2"/>
    <s v="Deed Restricted - Achievable"/>
    <x v="4"/>
    <b v="1"/>
  </r>
  <r>
    <n v="2356"/>
    <n v="1140"/>
    <s v="TRPA-ALLOC-2356"/>
    <s v="Tahoe Regional Planning Agency"/>
    <s v="Proposed"/>
    <s v="Allocation"/>
    <s v="Residential Bonus Unit (RBU)"/>
    <m/>
    <s v="Theresa Avance"/>
    <d v="2023-12-22T11:11:19"/>
    <s v="Theresa Avance"/>
    <d v="2023-12-22T15:43:01"/>
    <x v="6"/>
    <m/>
    <m/>
    <s v="PAL CAP FFIF TAHOE 1 LLC"/>
    <s v="Private"/>
    <s v="132-231-09"/>
    <n v="4"/>
    <m/>
    <s v="6"/>
    <m/>
    <s v="SUBD2023-1039"/>
    <s v="Four achievable bonus units awarded to Nine 47 Tahoe project with the condominium subdivision project approval. The subdivision requires mitigation of 10% of the units to be deed restricted achievable."/>
    <s v="TRPA-ALLOC-2356"/>
    <n v="4"/>
    <x v="7"/>
    <x v="2"/>
    <x v="2"/>
    <s v="Deed Restricted - Achievable"/>
    <x v="4"/>
    <b v="1"/>
  </r>
  <r>
    <n v="2357"/>
    <n v="1141"/>
    <s v="TRPA-ALLOC-2357"/>
    <s v="Tahoe Regional Planning Agency"/>
    <s v="Draft"/>
    <s v="Allocation"/>
    <s v="Residential Bonus Unit (RBU)"/>
    <m/>
    <s v="Jeanne McNamara"/>
    <d v="2024-01-08T16:48:26"/>
    <s v="Jeanne McNamara"/>
    <d v="2024-01-08T16:48:27"/>
    <x v="1"/>
    <m/>
    <m/>
    <s v="TENORIO GUADALUPE TR"/>
    <s v="Private"/>
    <s v="090-115-037"/>
    <n v="1"/>
    <m/>
    <s v="5"/>
    <m/>
    <s v="ERSP2023-1727"/>
    <s v="For an affordable ADU. "/>
    <s v="TRPA-ALLOC-2357"/>
    <n v="1"/>
    <x v="1"/>
    <x v="0"/>
    <x v="1"/>
    <s v="Deed Restricted - Affordable"/>
    <x v="3"/>
    <b v="1"/>
  </r>
  <r>
    <n v="2372"/>
    <n v="1153"/>
    <s v="TRPA-ALLOC-2372"/>
    <s v="Tahoe Regional Planning Agency"/>
    <s v="Draft"/>
    <s v="Allocation"/>
    <s v="Residential Bonus Unit (RBU)"/>
    <m/>
    <s v="Jeanne McNamara"/>
    <d v="2024-01-22T16:18:16"/>
    <s v="Jeanne McNamara"/>
    <d v="2024-01-22T16:18:17"/>
    <x v="0"/>
    <m/>
    <m/>
    <s v="MURRAY JONATHON STANLEY"/>
    <s v="Private"/>
    <s v="092-170-033"/>
    <n v="1"/>
    <m/>
    <s v="6"/>
    <m/>
    <s v="ERSP2023-1017"/>
    <s v="For an achievable ADU."/>
    <s v="TRPA-ALLOC-2372"/>
    <n v="1"/>
    <x v="0"/>
    <x v="0"/>
    <x v="2"/>
    <s v="Deed Restricted - Achievable"/>
    <x v="4"/>
    <b v="1"/>
  </r>
  <r>
    <n v="534"/>
    <n v="280"/>
    <s v="TRPA-ALLOC-534"/>
    <s v="Tahoe Regional Planning Agency"/>
    <s v="Approved"/>
    <s v="Allocation"/>
    <s v="Residential Bonus Unit (RBU)"/>
    <m/>
    <s v="Alyson Borawski "/>
    <d v="2017-06-21T11:56:43"/>
    <s v="Adele Gerz"/>
    <d v="2020-04-08T16:19:08"/>
    <x v="2"/>
    <m/>
    <m/>
    <s v="GONDOLA VISTA DEVE COMPANY LLC"/>
    <s v="Private"/>
    <s v="029-441-15"/>
    <n v="0"/>
    <m/>
    <s v="4"/>
    <d v="2017-06-28T00:00:00"/>
    <m/>
    <s v="Retroactive bonus unit allocation for the Gondola Vista Estates on previously acknowledged transfer files #TRAN2016-0682, TRAN2016-0045.  _x000a__x000a_4/8/2020--This residential bonus unit is now a Class 4 SFRUU on 029-710-018. alg"/>
    <s v="TRPA-ALLOC-534"/>
    <n v="0"/>
    <x v="2"/>
    <x v="1"/>
    <x v="3"/>
    <s v="Tranfer Incentive - SEZ to Center"/>
    <x v="0"/>
    <b v="1"/>
  </r>
  <r>
    <n v="682"/>
    <n v="370"/>
    <s v="TRPA-ALLOC-682"/>
    <s v="Tahoe Regional Planning Agency"/>
    <s v="Approved"/>
    <s v="Allocation"/>
    <s v="Residential Bonus Unit (RBU)"/>
    <m/>
    <s v="Jeanne McNamara"/>
    <d v="2018-07-27T16:41:59"/>
    <s v="Jeanne McNamara"/>
    <d v="2019-05-13T11:21:08"/>
    <x v="7"/>
    <m/>
    <m/>
    <s v="TAHOE YACHT HARBOR LLC"/>
    <s v="Private"/>
    <s v="094-090-063"/>
    <n v="8"/>
    <m/>
    <s v="5"/>
    <d v="2018-09-20T00:00:00"/>
    <s v="ERSP2018-0100-01"/>
    <s v="Was originally building 9 moderate income residential units. Plan revision (ERSP2018-0100-02) reduced the number of bonus units to 8 moderate income MFD units."/>
    <s v="TRPA-ALLOC-682"/>
    <n v="8"/>
    <x v="8"/>
    <x v="2"/>
    <x v="0"/>
    <s v="Deed Restricted - Moderate"/>
    <x v="0"/>
    <b v="1"/>
  </r>
  <r>
    <n v="833"/>
    <n v="482"/>
    <s v="TRPA-ALLOC-833"/>
    <s v="Tahoe Regional Planning Agency"/>
    <s v="Approved"/>
    <s v="Allocation"/>
    <s v="Residential Bonus Unit (RBU)"/>
    <m/>
    <s v="Jeanne McNamara"/>
    <d v="2019-05-08T11:43:33"/>
    <s v="Jeanne McNamara"/>
    <d v="2020-03-10T11:23:36"/>
    <x v="2"/>
    <m/>
    <m/>
    <s v="EMERALD PALACE LLC CA LLC"/>
    <s v="Private"/>
    <s v="023-181-043"/>
    <n v="1"/>
    <m/>
    <s v="7"/>
    <d v="2020-01-03T00:00:00"/>
    <s v="TRAN2019-0020 &amp; TRAN2019-0021"/>
    <s v="Utilizing Code Section 51.5.1.3 and the unit will not be deed restricted affordable. The transfer permits (TRAN2019-0020 and TRAN2019-0021) will expire on 5/3/2022 if not acknowledged by that date. Keep in the &quot;proposed&quot; stage until the transfer permit is acknowledged. "/>
    <s v="TRPA-ALLOC-833"/>
    <n v="1"/>
    <x v="2"/>
    <x v="1"/>
    <x v="3"/>
    <s v="Tranfer Incentive - SEZ to Center"/>
    <x v="0"/>
    <b v="1"/>
  </r>
  <r>
    <n v="847"/>
    <n v="489"/>
    <s v="TRPA-ALLOC-847"/>
    <s v="Tahoe Regional Planning Agency"/>
    <s v="Approved"/>
    <s v="Allocation"/>
    <s v="Residential Bonus Unit (RBU)"/>
    <m/>
    <s v="Jeanne McNamara"/>
    <d v="2019-06-13T13:33:06"/>
    <s v="Jeanne McNamara"/>
    <d v="2019-06-13T13:33:18"/>
    <x v="1"/>
    <m/>
    <m/>
    <s v="KIRCHNER JOHN N &amp; LYNN D"/>
    <s v="Private"/>
    <s v="032-201-017"/>
    <n v="1"/>
    <m/>
    <s v="7"/>
    <d v="2019-04-26T00:00:00"/>
    <s v="MOU#18-334"/>
    <s v="Permit acknowledge on 4/26/2019 and the permit expires on 4/9/2022. Bonus unit is deed restricted affordable. This bonus unit was originally allocated from the RESIDENTIAL BONUS UNIT (RBU) - TRPA POOL (INACTIVE) - TAHOE REGIONAL PLANNING AGENCY which was made inactive."/>
    <s v="TRPA-ALLOC-847"/>
    <n v="1"/>
    <x v="1"/>
    <x v="0"/>
    <x v="1"/>
    <s v="Deed Restricted - Affordable"/>
    <x v="0"/>
    <b v="1"/>
  </r>
  <r>
    <m/>
    <m/>
    <m/>
    <m/>
    <m/>
    <m/>
    <m/>
    <m/>
    <m/>
    <m/>
    <m/>
    <m/>
    <x v="8"/>
    <m/>
    <m/>
    <m/>
    <m/>
    <m/>
    <m/>
    <m/>
    <m/>
    <m/>
    <m/>
    <m/>
    <m/>
    <m/>
    <x v="9"/>
    <x v="3"/>
    <x v="4"/>
    <m/>
    <x v="6"/>
    <m/>
  </r>
  <r>
    <m/>
    <m/>
    <m/>
    <m/>
    <m/>
    <m/>
    <m/>
    <m/>
    <m/>
    <m/>
    <m/>
    <m/>
    <x v="8"/>
    <m/>
    <m/>
    <m/>
    <m/>
    <m/>
    <m/>
    <m/>
    <m/>
    <m/>
    <m/>
    <m/>
    <m/>
    <m/>
    <x v="9"/>
    <x v="3"/>
    <x v="4"/>
    <m/>
    <x v="6"/>
    <m/>
  </r>
  <r>
    <m/>
    <m/>
    <m/>
    <m/>
    <m/>
    <m/>
    <m/>
    <m/>
    <m/>
    <m/>
    <m/>
    <m/>
    <x v="8"/>
    <m/>
    <m/>
    <m/>
    <m/>
    <m/>
    <m/>
    <m/>
    <m/>
    <m/>
    <m/>
    <m/>
    <m/>
    <m/>
    <x v="9"/>
    <x v="3"/>
    <x v="4"/>
    <m/>
    <x v="6"/>
    <m/>
  </r>
  <r>
    <m/>
    <m/>
    <m/>
    <m/>
    <m/>
    <m/>
    <m/>
    <m/>
    <m/>
    <m/>
    <m/>
    <m/>
    <x v="8"/>
    <m/>
    <m/>
    <m/>
    <m/>
    <m/>
    <m/>
    <m/>
    <m/>
    <m/>
    <m/>
    <m/>
    <m/>
    <m/>
    <x v="9"/>
    <x v="3"/>
    <x v="4"/>
    <m/>
    <x v="6"/>
    <m/>
  </r>
  <r>
    <m/>
    <m/>
    <m/>
    <m/>
    <m/>
    <m/>
    <m/>
    <m/>
    <m/>
    <m/>
    <m/>
    <m/>
    <x v="8"/>
    <m/>
    <m/>
    <m/>
    <m/>
    <m/>
    <m/>
    <m/>
    <m/>
    <m/>
    <m/>
    <m/>
    <m/>
    <m/>
    <x v="9"/>
    <x v="3"/>
    <x v="4"/>
    <m/>
    <x v="6"/>
    <m/>
  </r>
  <r>
    <m/>
    <m/>
    <m/>
    <m/>
    <m/>
    <m/>
    <m/>
    <m/>
    <m/>
    <m/>
    <m/>
    <m/>
    <x v="8"/>
    <m/>
    <m/>
    <m/>
    <m/>
    <m/>
    <m/>
    <m/>
    <m/>
    <m/>
    <m/>
    <m/>
    <m/>
    <m/>
    <x v="9"/>
    <x v="3"/>
    <x v="4"/>
    <m/>
    <x v="6"/>
    <m/>
  </r>
  <r>
    <m/>
    <m/>
    <m/>
    <m/>
    <m/>
    <m/>
    <m/>
    <m/>
    <m/>
    <m/>
    <m/>
    <m/>
    <x v="8"/>
    <m/>
    <m/>
    <m/>
    <m/>
    <m/>
    <m/>
    <m/>
    <m/>
    <m/>
    <m/>
    <m/>
    <m/>
    <m/>
    <x v="9"/>
    <x v="3"/>
    <x v="4"/>
    <m/>
    <x v="6"/>
    <m/>
  </r>
  <r>
    <m/>
    <m/>
    <m/>
    <m/>
    <m/>
    <m/>
    <m/>
    <m/>
    <m/>
    <m/>
    <m/>
    <m/>
    <x v="8"/>
    <m/>
    <m/>
    <m/>
    <m/>
    <m/>
    <m/>
    <m/>
    <m/>
    <m/>
    <m/>
    <m/>
    <m/>
    <m/>
    <x v="9"/>
    <x v="3"/>
    <x v="4"/>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99AA42-16F8-4850-A22F-74C6C032FA7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7" firstHeaderRow="1" firstDataRow="2" firstDataCol="1" rowPageCount="2" colPageCount="1"/>
  <pivotFields count="34">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0">
        <item x="5"/>
        <item x="7"/>
        <item x="4"/>
        <item x="6"/>
        <item x="1"/>
        <item x="0"/>
        <item x="2"/>
        <item x="3"/>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1">
        <item x="6"/>
        <item x="8"/>
        <item x="4"/>
        <item x="7"/>
        <item x="1"/>
        <item x="0"/>
        <item x="3"/>
        <item x="2"/>
        <item x="5"/>
        <item x="9"/>
        <item t="default"/>
      </items>
    </pivotField>
    <pivotField axis="axisCol" showAll="0">
      <items count="5">
        <item x="1"/>
        <item x="2"/>
        <item x="0"/>
        <item x="3"/>
        <item t="default"/>
      </items>
    </pivotField>
    <pivotField axis="axisPage" showAll="0">
      <items count="6">
        <item x="2"/>
        <item x="1"/>
        <item x="3"/>
        <item x="0"/>
        <item x="4"/>
        <item t="default"/>
      </items>
    </pivotField>
    <pivotField showAll="0"/>
    <pivotField showAll="0">
      <items count="8">
        <item x="2"/>
        <item x="1"/>
        <item x="0"/>
        <item x="4"/>
        <item x="3"/>
        <item x="5"/>
        <item x="6"/>
        <item t="default"/>
      </items>
    </pivotField>
    <pivotField showAll="0"/>
    <pivotField showAll="0">
      <items count="5">
        <item n="Local Pools" x="1"/>
        <item n="TRPA Other Pools" x="2"/>
        <item n="TRPA Center Pools" x="3"/>
        <item x="0"/>
        <item t="default"/>
      </items>
    </pivotField>
    <pivotField showAll="0">
      <items count="7">
        <item x="1"/>
        <item n="Issued" x="5"/>
        <item x="0"/>
        <item x="2"/>
        <item x="3"/>
        <item x="4"/>
        <item t="default"/>
      </items>
    </pivotField>
  </pivotFields>
  <rowFields count="1">
    <field x="26"/>
  </rowFields>
  <rowItems count="11">
    <i>
      <x/>
    </i>
    <i>
      <x v="1"/>
    </i>
    <i>
      <x v="2"/>
    </i>
    <i>
      <x v="3"/>
    </i>
    <i>
      <x v="4"/>
    </i>
    <i>
      <x v="5"/>
    </i>
    <i>
      <x v="6"/>
    </i>
    <i>
      <x v="7"/>
    </i>
    <i>
      <x v="8"/>
    </i>
    <i>
      <x v="9"/>
    </i>
    <i t="grand">
      <x/>
    </i>
  </rowItems>
  <colFields count="1">
    <field x="27"/>
  </colFields>
  <colItems count="5">
    <i>
      <x/>
    </i>
    <i>
      <x v="1"/>
    </i>
    <i>
      <x v="2"/>
    </i>
    <i>
      <x v="3"/>
    </i>
    <i t="grand">
      <x/>
    </i>
  </colItems>
  <pageFields count="2">
    <pageField fld="28" hier="-1"/>
    <pageField fld="12" hier="-1"/>
  </pageFields>
  <dataFields count="1">
    <dataField name="Sum of Quantity"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4-02-06T17:37:11.08" personId="{7BED36D5-07C1-4E55-9EBA-8375E5DBABD7}" id="{0FA1F37E-49BC-4235-BB17-B988AB6A4A5E}">
    <text xml:space="preserve">The 1987 Regional Plan created 1,600 Residential Bonus Units that were allocated to community plans and plan area statements. See: tracking sheet at F:\LongRangePlanning\Regional Plan\2012 Regional Plan Update\RPU\13. Allocation Tracking and Accouting\Allocation_Tracking 4.12.2012.xlsx, tab "Residential Bonus Units" for details.
</text>
  </threadedComment>
  <threadedComment ref="A8" dT="2024-02-06T17:38:25.14" personId="{7BED36D5-07C1-4E55-9EBA-8375E5DBABD7}" id="{3ABAFB97-E84C-4BBB-9EB9-9DB594D75CE3}">
    <text xml:space="preserve">The 1996 modifications after the 1996 TVAL removed 200 Residential Bonus Units and created 200 Tourist Bonus Units. All units were still assigned to community plans and plan area statements. See: tracking sheet at F:\LongRangePlanning\Regional Plan\2012 Regional Plan Update\RPU\13. Allocation Tracking and Accouting\Allocation_Tracking 4.12.2012.xlsx, tab "Residential Bonus Units" for details.
</text>
  </threadedComment>
  <threadedComment ref="A11" dT="2024-02-06T17:42:38.13" personId="{7BED36D5-07C1-4E55-9EBA-8375E5DBABD7}" id="{2265B08F-AD0E-4836-9515-1777673E84F6}">
    <text>The 2001 amendments following the 2001 TVAL maintained 1400 total units, but reassigned 835 bonus units to the TRPA Bonus Unit pool and kept 565 units assigned to community plans and plan area statements. See: tracking sheet at F:\LongRangePlanning\Regional Plan\2012 Regional Plan Update\RPU\13. Allocation Tracking and Accouting\Allocation_Tracking 4.12.2012.xlsx, tab "Residential Bonus Units" for details.</text>
  </threadedComment>
  <threadedComment ref="A14" dT="2024-02-06T17:48:33.92" personId="{7BED36D5-07C1-4E55-9EBA-8375E5DBABD7}" id="{472427B8-F479-4A05-91F3-3CE801940CC7}">
    <text xml:space="preserve">The 2012 Regional Plan EIS stated that 216 Residential Bonus Units were assigned from local jurisdiction/community plan and plan area statement pools and 310 units were assigned from the TRPA pool from 1987 to 2011. As of the RPU EIS, there were 525 units remaining in the TRPA pool and 349 units remaining in community plan and PAS pools for a total of 874 units remaining.  See: tracking sheet at F:\LongRangePlanning\Regional Plan\2012 Regional Plan Update\RPU\13. Allocation Tracking and Accouting\Allocation_Tracking 4.12.2012.xlsx, tab "Assigned Bonus Unit Tracking" for details of where these units were assigned.
</text>
  </threadedComment>
  <threadedComment ref="A23" dT="2024-02-06T20:48:01.89" personId="{7BED36D5-07C1-4E55-9EBA-8375E5DBABD7}" id="{9FBE51AA-3C9C-4A07-A237-479A19B185B6}">
    <text>Code section 52.3.1 amended to state that "Five hundred and sixty-two (562) of the 1,124, or one half of the remaining as of December 24, 2018, residential bonus units from the TRPA pool, whichever is less, shall be used for affordable housing units; the remaining 562, or one half of the remaining, residential bonus units from the TRPA pool, whichever is less, may be used for moderate or achievable housing units. "</text>
  </threadedComment>
  <threadedComment ref="A26" dT="2024-02-07T20:36:25.73" personId="{7BED36D5-07C1-4E55-9EBA-8375E5DBABD7}" id="{5EB13F77-DF2A-410D-A8D1-B63FD231BED8}">
    <text>Source: https://parcels.laketahoeinfo.org/TdrTransaction/TransactionList and https://parcels.laketahoeinfo.org/DevelopmentRightPool/Manage</text>
    <extLst>
      <x:ext xmlns:xltc2="http://schemas.microsoft.com/office/spreadsheetml/2020/threadedcomments2" uri="{F7C98A9C-CBB3-438F-8F68-D28B6AF4A901}">
        <xltc2:checksum>1073297655</xltc2:checksum>
        <xltc2:hyperlink startIndex="8" length="64" url="https://parcels.laketahoeinfo.org/TdrTransaction/TransactionList"/>
        <xltc2:hyperlink startIndex="77" length="61" url="https://parcels.laketahoeinfo.org/DevelopmentRightPool/Manage"/>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T41" dT="2024-02-07T18:30:15.58" personId="{7BED36D5-07C1-4E55-9EBA-8375E5DBABD7}" id="{026254D0-A073-449C-8ADF-4C6055619E58}">
    <text xml:space="preserve">Was 1, Removed as this unit was issued before 2018 changes
</text>
  </threadedComment>
  <threadedComment ref="AA41" dT="2024-02-07T18:30:15.58" personId="{7BED36D5-07C1-4E55-9EBA-8375E5DBABD7}" id="{AB043DA3-40F1-40BF-A6F2-39FEA24A9909}">
    <text xml:space="preserve">Was 1, Removed as this unit was issued before 2018 changes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54EC5-343B-4B0D-ACEF-D82BB120F90F}">
  <dimension ref="A1:R39"/>
  <sheetViews>
    <sheetView tabSelected="1" topLeftCell="A19" workbookViewId="0">
      <pane ySplit="7710" topLeftCell="A8"/>
      <selection activeCell="B15" sqref="B15"/>
      <selection pane="bottomLeft" activeCell="A8" sqref="A8"/>
    </sheetView>
  </sheetViews>
  <sheetFormatPr defaultRowHeight="14.4" x14ac:dyDescent="0.3"/>
  <cols>
    <col min="1" max="1" width="13.44140625" bestFit="1" customWidth="1"/>
    <col min="2" max="2" width="54.77734375" customWidth="1"/>
    <col min="3" max="3" width="10.109375" style="1" customWidth="1"/>
    <col min="5" max="5" width="21.6640625" bestFit="1" customWidth="1"/>
    <col min="7" max="7" width="10.88671875" bestFit="1" customWidth="1"/>
    <col min="8" max="8" width="2.109375" customWidth="1"/>
    <col min="9" max="9" width="18.44140625" bestFit="1" customWidth="1"/>
    <col min="10" max="10" width="16.5546875" bestFit="1" customWidth="1"/>
    <col min="11" max="11" width="2.44140625" customWidth="1"/>
    <col min="12" max="12" width="15.109375" bestFit="1" customWidth="1"/>
    <col min="13" max="13" width="25.5546875" bestFit="1" customWidth="1"/>
    <col min="14" max="14" width="13.44140625" bestFit="1" customWidth="1"/>
    <col min="15" max="15" width="3.88671875" customWidth="1"/>
    <col min="16" max="16" width="3.6640625" customWidth="1"/>
    <col min="17" max="17" width="15.5546875" customWidth="1"/>
    <col min="18" max="18" width="17.33203125" customWidth="1"/>
  </cols>
  <sheetData>
    <row r="1" spans="1:18" x14ac:dyDescent="0.3">
      <c r="A1" s="1" t="s">
        <v>0</v>
      </c>
    </row>
    <row r="2" spans="1:18" x14ac:dyDescent="0.3">
      <c r="A2" s="19">
        <v>45323</v>
      </c>
    </row>
    <row r="3" spans="1:18" x14ac:dyDescent="0.3">
      <c r="E3" s="42" t="s">
        <v>4</v>
      </c>
      <c r="G3" s="41" t="s">
        <v>3</v>
      </c>
      <c r="I3" s="45" t="s">
        <v>3</v>
      </c>
      <c r="J3" s="45"/>
      <c r="L3" s="45" t="s">
        <v>3</v>
      </c>
      <c r="M3" s="45"/>
      <c r="N3" s="45"/>
      <c r="Q3" s="45" t="s">
        <v>321</v>
      </c>
      <c r="R3" s="45"/>
    </row>
    <row r="4" spans="1:18" x14ac:dyDescent="0.3">
      <c r="A4" s="2" t="s">
        <v>1</v>
      </c>
      <c r="B4" s="2"/>
      <c r="C4" s="30" t="s">
        <v>19</v>
      </c>
      <c r="D4" s="1"/>
      <c r="E4" s="30" t="s">
        <v>4</v>
      </c>
      <c r="F4" s="1"/>
      <c r="G4" s="30" t="s">
        <v>3</v>
      </c>
      <c r="I4" s="30" t="s">
        <v>318</v>
      </c>
      <c r="J4" s="30" t="s">
        <v>319</v>
      </c>
      <c r="K4" s="1"/>
      <c r="L4" s="30" t="s">
        <v>105</v>
      </c>
      <c r="M4" s="30" t="s">
        <v>320</v>
      </c>
      <c r="N4" s="30" t="s">
        <v>30</v>
      </c>
      <c r="P4" s="1"/>
      <c r="Q4" s="30" t="s">
        <v>28</v>
      </c>
      <c r="R4" s="30" t="s">
        <v>29</v>
      </c>
    </row>
    <row r="5" spans="1:18" s="1" customFormat="1" x14ac:dyDescent="0.3">
      <c r="A5" s="1" t="s">
        <v>2</v>
      </c>
      <c r="C5" s="32">
        <v>1600</v>
      </c>
      <c r="D5" s="3"/>
      <c r="E5" s="31">
        <v>1600</v>
      </c>
      <c r="F5" s="3"/>
      <c r="G5" s="34" t="s">
        <v>9</v>
      </c>
      <c r="H5"/>
      <c r="I5" s="34" t="s">
        <v>9</v>
      </c>
      <c r="J5" s="34" t="s">
        <v>9</v>
      </c>
      <c r="K5" s="9"/>
      <c r="L5" s="34" t="s">
        <v>9</v>
      </c>
      <c r="M5" s="34" t="s">
        <v>9</v>
      </c>
      <c r="N5" s="34" t="s">
        <v>9</v>
      </c>
      <c r="O5"/>
      <c r="P5"/>
      <c r="Q5" s="35" t="s">
        <v>9</v>
      </c>
      <c r="R5" s="35" t="s">
        <v>9</v>
      </c>
    </row>
    <row r="6" spans="1:18" x14ac:dyDescent="0.3">
      <c r="G6" s="9"/>
      <c r="H6" s="9"/>
      <c r="I6" s="9"/>
      <c r="J6" s="9"/>
      <c r="K6" s="9"/>
      <c r="L6" s="9"/>
      <c r="M6" s="9"/>
      <c r="N6" s="9"/>
      <c r="O6" s="9"/>
    </row>
    <row r="7" spans="1:18" x14ac:dyDescent="0.3">
      <c r="C7" s="7"/>
      <c r="E7" s="3"/>
      <c r="G7" s="9"/>
      <c r="H7" s="9"/>
      <c r="I7" s="9"/>
      <c r="J7" s="9"/>
      <c r="K7" s="9"/>
      <c r="L7" s="9"/>
      <c r="M7" s="9"/>
      <c r="N7" s="9"/>
      <c r="O7" s="9"/>
    </row>
    <row r="8" spans="1:18" x14ac:dyDescent="0.3">
      <c r="A8" s="4" t="s">
        <v>5</v>
      </c>
      <c r="B8" s="4"/>
      <c r="C8" s="36" t="s">
        <v>21</v>
      </c>
      <c r="E8" s="37" t="s">
        <v>21</v>
      </c>
      <c r="G8" s="34" t="s">
        <v>9</v>
      </c>
      <c r="H8" s="8"/>
      <c r="I8" s="34" t="s">
        <v>9</v>
      </c>
      <c r="J8" s="34" t="s">
        <v>9</v>
      </c>
      <c r="K8" s="9"/>
      <c r="L8" s="34" t="s">
        <v>9</v>
      </c>
      <c r="M8" s="34" t="s">
        <v>9</v>
      </c>
      <c r="N8" s="34" t="s">
        <v>9</v>
      </c>
      <c r="O8" s="8"/>
      <c r="Q8" s="34" t="s">
        <v>9</v>
      </c>
      <c r="R8" s="34" t="s">
        <v>9</v>
      </c>
    </row>
    <row r="9" spans="1:18" x14ac:dyDescent="0.3">
      <c r="B9" t="s">
        <v>23</v>
      </c>
      <c r="C9" s="32">
        <v>1400</v>
      </c>
      <c r="D9" s="3"/>
      <c r="E9" s="31">
        <v>1400</v>
      </c>
      <c r="F9" s="3"/>
      <c r="G9" s="34" t="s">
        <v>9</v>
      </c>
      <c r="H9" s="8"/>
      <c r="I9" s="34" t="s">
        <v>9</v>
      </c>
      <c r="J9" s="34" t="s">
        <v>9</v>
      </c>
      <c r="K9" s="9"/>
      <c r="L9" s="34" t="s">
        <v>9</v>
      </c>
      <c r="M9" s="34" t="s">
        <v>9</v>
      </c>
      <c r="N9" s="34" t="s">
        <v>9</v>
      </c>
      <c r="O9" s="8"/>
      <c r="Q9" s="34" t="s">
        <v>9</v>
      </c>
      <c r="R9" s="34" t="s">
        <v>9</v>
      </c>
    </row>
    <row r="10" spans="1:18" x14ac:dyDescent="0.3">
      <c r="C10" s="7"/>
      <c r="E10" s="3"/>
      <c r="G10" s="9"/>
      <c r="H10" s="9"/>
      <c r="I10" s="9"/>
      <c r="J10" s="9"/>
      <c r="K10" s="9"/>
      <c r="L10" s="9"/>
      <c r="M10" s="9"/>
      <c r="N10" s="9"/>
      <c r="O10" s="9"/>
    </row>
    <row r="11" spans="1:18" x14ac:dyDescent="0.3">
      <c r="A11" s="5" t="s">
        <v>6</v>
      </c>
      <c r="B11" s="5"/>
      <c r="C11" s="30">
        <v>0</v>
      </c>
      <c r="E11" s="37" t="s">
        <v>25</v>
      </c>
      <c r="G11" s="37" t="s">
        <v>24</v>
      </c>
      <c r="H11" s="9"/>
      <c r="I11" s="34" t="s">
        <v>9</v>
      </c>
      <c r="J11" s="34" t="s">
        <v>9</v>
      </c>
      <c r="K11" s="9"/>
      <c r="L11" s="34" t="s">
        <v>9</v>
      </c>
      <c r="M11" s="34" t="s">
        <v>9</v>
      </c>
      <c r="N11" s="34" t="s">
        <v>9</v>
      </c>
      <c r="O11" s="8"/>
      <c r="Q11" s="34" t="s">
        <v>9</v>
      </c>
      <c r="R11" s="34" t="s">
        <v>9</v>
      </c>
    </row>
    <row r="12" spans="1:18" x14ac:dyDescent="0.3">
      <c r="B12" t="s">
        <v>23</v>
      </c>
      <c r="C12" s="32">
        <v>1400</v>
      </c>
      <c r="D12" s="3"/>
      <c r="E12" s="31">
        <v>565</v>
      </c>
      <c r="F12" s="3"/>
      <c r="G12" s="34">
        <v>835</v>
      </c>
      <c r="H12" s="8"/>
      <c r="I12" s="34" t="s">
        <v>9</v>
      </c>
      <c r="J12" s="34" t="s">
        <v>9</v>
      </c>
      <c r="K12" s="9"/>
      <c r="L12" s="34" t="s">
        <v>9</v>
      </c>
      <c r="M12" s="34" t="s">
        <v>9</v>
      </c>
      <c r="N12" s="34" t="s">
        <v>9</v>
      </c>
      <c r="O12" s="8"/>
      <c r="Q12" s="34" t="s">
        <v>9</v>
      </c>
      <c r="R12" s="34" t="s">
        <v>9</v>
      </c>
    </row>
    <row r="13" spans="1:18" x14ac:dyDescent="0.3">
      <c r="C13" s="7"/>
      <c r="E13" s="3"/>
      <c r="G13" s="9"/>
      <c r="H13" s="9"/>
      <c r="I13" s="9"/>
      <c r="J13" s="9"/>
      <c r="K13" s="9"/>
      <c r="L13" s="9"/>
      <c r="M13" s="9"/>
      <c r="N13" s="9"/>
      <c r="O13" s="9"/>
    </row>
    <row r="14" spans="1:18" x14ac:dyDescent="0.3">
      <c r="A14" s="2" t="s">
        <v>7</v>
      </c>
      <c r="B14" s="2"/>
      <c r="E14" s="3"/>
      <c r="G14" s="9"/>
      <c r="H14" s="9"/>
      <c r="I14" s="9"/>
      <c r="J14" s="9"/>
      <c r="K14" s="9"/>
      <c r="L14" s="9"/>
      <c r="M14" s="9"/>
      <c r="N14" s="9"/>
      <c r="O14" s="9"/>
    </row>
    <row r="15" spans="1:18" x14ac:dyDescent="0.3">
      <c r="A15" s="1" t="s">
        <v>8</v>
      </c>
      <c r="B15" s="1"/>
      <c r="C15" s="32">
        <v>-526</v>
      </c>
      <c r="D15" s="3"/>
      <c r="E15" s="31">
        <v>-216</v>
      </c>
      <c r="F15" s="3"/>
      <c r="G15" s="34">
        <v>-310</v>
      </c>
      <c r="H15" s="8"/>
      <c r="I15" s="34" t="s">
        <v>9</v>
      </c>
      <c r="J15" s="34" t="s">
        <v>9</v>
      </c>
      <c r="K15" s="9"/>
      <c r="L15" s="34" t="s">
        <v>9</v>
      </c>
      <c r="M15" s="34" t="s">
        <v>9</v>
      </c>
      <c r="N15" s="34" t="s">
        <v>9</v>
      </c>
      <c r="O15" s="8"/>
      <c r="Q15" s="34" t="s">
        <v>9</v>
      </c>
      <c r="R15" s="34" t="s">
        <v>9</v>
      </c>
    </row>
    <row r="17" spans="1:18" x14ac:dyDescent="0.3">
      <c r="A17" s="1" t="s">
        <v>26</v>
      </c>
      <c r="B17" s="1"/>
      <c r="C17" s="32">
        <f>C12+C15</f>
        <v>874</v>
      </c>
      <c r="D17" s="3"/>
      <c r="E17" s="31">
        <f>E12+E15</f>
        <v>349</v>
      </c>
      <c r="F17" s="3"/>
      <c r="G17" s="31">
        <f>G12+G15</f>
        <v>525</v>
      </c>
      <c r="H17" s="3"/>
      <c r="I17" s="34" t="s">
        <v>9</v>
      </c>
      <c r="J17" s="34" t="s">
        <v>9</v>
      </c>
      <c r="K17" s="9"/>
      <c r="L17" s="34" t="s">
        <v>9</v>
      </c>
      <c r="M17" s="34" t="s">
        <v>9</v>
      </c>
      <c r="N17" s="34" t="s">
        <v>9</v>
      </c>
      <c r="O17" s="8"/>
      <c r="P17" s="3"/>
      <c r="Q17" s="34" t="s">
        <v>9</v>
      </c>
      <c r="R17" s="34" t="s">
        <v>9</v>
      </c>
    </row>
    <row r="18" spans="1:18" x14ac:dyDescent="0.3">
      <c r="I18" s="9"/>
      <c r="J18" s="9"/>
      <c r="K18" s="9"/>
      <c r="L18" s="9"/>
      <c r="M18" s="9"/>
      <c r="N18" s="9"/>
      <c r="O18" s="9"/>
    </row>
    <row r="19" spans="1:18" x14ac:dyDescent="0.3">
      <c r="A19" s="1" t="s">
        <v>10</v>
      </c>
      <c r="B19" s="1"/>
      <c r="C19" s="38" t="s">
        <v>22</v>
      </c>
      <c r="E19" s="31">
        <v>0</v>
      </c>
      <c r="G19" s="39" t="s">
        <v>22</v>
      </c>
      <c r="I19" s="39" t="s">
        <v>22</v>
      </c>
      <c r="J19" s="34" t="s">
        <v>9</v>
      </c>
      <c r="K19" s="9"/>
      <c r="L19" s="34" t="s">
        <v>9</v>
      </c>
      <c r="M19" s="34" t="s">
        <v>9</v>
      </c>
      <c r="N19" s="34" t="s">
        <v>9</v>
      </c>
      <c r="O19" s="8"/>
      <c r="Q19" s="34" t="s">
        <v>9</v>
      </c>
      <c r="R19" s="34" t="s">
        <v>9</v>
      </c>
    </row>
    <row r="20" spans="1:18" x14ac:dyDescent="0.3">
      <c r="B20" t="s">
        <v>23</v>
      </c>
      <c r="C20" s="32">
        <f>C17+600</f>
        <v>1474</v>
      </c>
      <c r="E20" s="31">
        <v>349</v>
      </c>
      <c r="G20" s="31">
        <f>G17+600</f>
        <v>1125</v>
      </c>
      <c r="H20" s="3"/>
      <c r="I20" s="34">
        <v>600</v>
      </c>
      <c r="J20" s="34">
        <v>525</v>
      </c>
      <c r="K20" s="9"/>
      <c r="L20" s="34" t="s">
        <v>9</v>
      </c>
      <c r="M20" s="34" t="s">
        <v>9</v>
      </c>
      <c r="N20" s="34" t="s">
        <v>9</v>
      </c>
      <c r="O20" s="8"/>
      <c r="Q20" s="34" t="s">
        <v>9</v>
      </c>
      <c r="R20" s="34" t="s">
        <v>9</v>
      </c>
    </row>
    <row r="21" spans="1:18" x14ac:dyDescent="0.3">
      <c r="B21" t="s">
        <v>27</v>
      </c>
      <c r="E21" s="3"/>
      <c r="I21" s="35">
        <v>-1</v>
      </c>
      <c r="J21" s="9"/>
      <c r="K21" s="9"/>
      <c r="L21" s="9"/>
      <c r="M21" s="9"/>
      <c r="N21" s="9"/>
      <c r="O21" s="9"/>
    </row>
    <row r="22" spans="1:18" x14ac:dyDescent="0.3">
      <c r="I22" s="9"/>
      <c r="J22" s="9"/>
      <c r="K22" s="9"/>
      <c r="L22" s="9"/>
      <c r="M22" s="9"/>
      <c r="N22" s="9"/>
      <c r="O22" s="9"/>
    </row>
    <row r="23" spans="1:18" x14ac:dyDescent="0.3">
      <c r="A23" s="1" t="s">
        <v>20</v>
      </c>
      <c r="B23" s="1"/>
      <c r="C23" s="32">
        <v>1473</v>
      </c>
      <c r="E23" s="31">
        <v>349</v>
      </c>
      <c r="G23" s="31">
        <v>1124</v>
      </c>
      <c r="H23" s="3"/>
      <c r="I23" s="34">
        <v>599</v>
      </c>
      <c r="J23" s="34">
        <v>525</v>
      </c>
      <c r="K23" s="9"/>
      <c r="L23" s="34">
        <v>562</v>
      </c>
      <c r="M23" s="34">
        <v>562</v>
      </c>
      <c r="N23" s="34" t="s">
        <v>9</v>
      </c>
      <c r="O23" s="8"/>
      <c r="Q23" s="34" t="s">
        <v>9</v>
      </c>
      <c r="R23" s="34" t="s">
        <v>9</v>
      </c>
    </row>
    <row r="25" spans="1:18" x14ac:dyDescent="0.3">
      <c r="A25" s="2" t="s">
        <v>11</v>
      </c>
      <c r="B25" s="2"/>
      <c r="E25" s="3"/>
    </row>
    <row r="26" spans="1:18" x14ac:dyDescent="0.3">
      <c r="A26" s="1" t="s">
        <v>12</v>
      </c>
      <c r="B26" s="1"/>
      <c r="C26" s="32">
        <f>SUM(C27:C32)</f>
        <v>-694</v>
      </c>
      <c r="E26" s="31">
        <f>SUM(E27:E32)</f>
        <v>-36</v>
      </c>
      <c r="G26" s="33">
        <f>SUM(G27:G32)</f>
        <v>-658</v>
      </c>
      <c r="H26" s="10"/>
      <c r="I26" s="33">
        <f>SUM(I27:I32)</f>
        <v>-217</v>
      </c>
      <c r="J26" s="33">
        <f>SUM(J27:J32)</f>
        <v>-441</v>
      </c>
      <c r="K26" s="10"/>
      <c r="L26" s="33">
        <f>SUM(L27:L32)</f>
        <v>-385</v>
      </c>
      <c r="M26" s="33">
        <f>SUM(M27:M32)</f>
        <v>-269</v>
      </c>
      <c r="N26" s="31">
        <f>SUM(N27:N32)</f>
        <v>-4</v>
      </c>
      <c r="O26" s="3"/>
      <c r="Q26" s="31">
        <f>SUM(Q27:Q32)</f>
        <v>-264</v>
      </c>
      <c r="R26" s="31">
        <f>SUM(R27:R32)</f>
        <v>-5</v>
      </c>
    </row>
    <row r="27" spans="1:18" x14ac:dyDescent="0.3">
      <c r="B27" t="s">
        <v>14</v>
      </c>
      <c r="C27" s="31">
        <v>-21</v>
      </c>
      <c r="E27" s="31">
        <v>-8</v>
      </c>
      <c r="G27" s="31">
        <v>-13</v>
      </c>
      <c r="H27" s="3"/>
      <c r="I27" s="31">
        <v>-4</v>
      </c>
      <c r="J27" s="31">
        <v>-9</v>
      </c>
      <c r="K27" s="12"/>
      <c r="L27" s="31">
        <v>-1</v>
      </c>
      <c r="M27" s="31">
        <v>-8</v>
      </c>
      <c r="N27" s="31">
        <v>-4</v>
      </c>
      <c r="O27" s="3"/>
      <c r="P27" s="12"/>
      <c r="Q27" s="31">
        <v>-3</v>
      </c>
      <c r="R27" s="31">
        <v>-5</v>
      </c>
    </row>
    <row r="28" spans="1:18" x14ac:dyDescent="0.3">
      <c r="B28" t="s">
        <v>15</v>
      </c>
      <c r="C28" s="31">
        <v>-266</v>
      </c>
      <c r="E28" s="31">
        <v>-20</v>
      </c>
      <c r="G28" s="31">
        <v>-246</v>
      </c>
      <c r="H28" s="11"/>
      <c r="I28" s="31">
        <v>-68</v>
      </c>
      <c r="J28" s="31">
        <v>-178</v>
      </c>
      <c r="K28" s="12"/>
      <c r="L28" s="31">
        <v>-245</v>
      </c>
      <c r="M28" s="31">
        <v>-1</v>
      </c>
      <c r="N28" s="31">
        <v>0</v>
      </c>
      <c r="O28" s="3"/>
      <c r="P28" s="12"/>
      <c r="Q28" s="31">
        <v>-1</v>
      </c>
      <c r="R28" s="31">
        <v>0</v>
      </c>
    </row>
    <row r="29" spans="1:18" x14ac:dyDescent="0.3">
      <c r="B29" t="s">
        <v>16</v>
      </c>
      <c r="C29" s="31">
        <v>-75</v>
      </c>
      <c r="E29" s="31">
        <v>-8</v>
      </c>
      <c r="G29" s="31">
        <v>-67</v>
      </c>
      <c r="H29" s="11"/>
      <c r="I29" s="31">
        <v>0</v>
      </c>
      <c r="J29" s="31">
        <v>-67</v>
      </c>
      <c r="K29" s="12"/>
      <c r="L29" s="31">
        <v>-37</v>
      </c>
      <c r="M29" s="31">
        <v>-30</v>
      </c>
      <c r="N29" s="31">
        <v>0</v>
      </c>
      <c r="O29" s="3"/>
      <c r="P29" s="12"/>
      <c r="Q29" s="31">
        <v>-30</v>
      </c>
      <c r="R29" s="31">
        <v>0</v>
      </c>
    </row>
    <row r="30" spans="1:18" x14ac:dyDescent="0.3">
      <c r="C30" s="3"/>
      <c r="E30" s="11"/>
      <c r="G30" s="11"/>
      <c r="H30" s="11"/>
      <c r="I30" s="11"/>
      <c r="J30" s="11"/>
      <c r="K30" s="12"/>
      <c r="L30" s="11"/>
      <c r="M30" s="11"/>
      <c r="N30" s="11"/>
      <c r="O30" s="11"/>
      <c r="P30" s="12"/>
    </row>
    <row r="31" spans="1:18" x14ac:dyDescent="0.3">
      <c r="B31" t="s">
        <v>17</v>
      </c>
      <c r="C31" s="31">
        <v>-311</v>
      </c>
      <c r="E31" s="31">
        <v>0</v>
      </c>
      <c r="G31" s="31">
        <v>-311</v>
      </c>
      <c r="H31" s="11"/>
      <c r="I31" s="31">
        <v>-145</v>
      </c>
      <c r="J31" s="31">
        <v>-166</v>
      </c>
      <c r="K31" s="12"/>
      <c r="L31" s="31">
        <v>-81</v>
      </c>
      <c r="M31" s="40">
        <v>-230</v>
      </c>
      <c r="N31" s="31">
        <v>0</v>
      </c>
      <c r="O31" s="3"/>
      <c r="Q31" s="31">
        <v>-230</v>
      </c>
      <c r="R31" s="31">
        <v>0</v>
      </c>
    </row>
    <row r="32" spans="1:18" x14ac:dyDescent="0.3">
      <c r="B32" t="s">
        <v>18</v>
      </c>
      <c r="C32" s="31">
        <v>-21</v>
      </c>
      <c r="E32" s="31">
        <v>0</v>
      </c>
      <c r="G32" s="31">
        <v>-21</v>
      </c>
      <c r="H32" s="3"/>
      <c r="I32" s="31">
        <v>0</v>
      </c>
      <c r="J32" s="31">
        <v>-21</v>
      </c>
      <c r="L32" s="31">
        <v>-21</v>
      </c>
      <c r="M32" s="40">
        <v>0</v>
      </c>
      <c r="N32" s="31">
        <v>0</v>
      </c>
      <c r="O32" s="3"/>
      <c r="Q32" s="31">
        <v>0</v>
      </c>
      <c r="R32" s="31">
        <v>0</v>
      </c>
    </row>
    <row r="33" spans="1:16" x14ac:dyDescent="0.3">
      <c r="G33" s="12"/>
      <c r="H33" s="12"/>
      <c r="I33" s="12"/>
      <c r="J33" s="12"/>
      <c r="K33" s="12"/>
      <c r="L33" s="12"/>
      <c r="M33" s="12"/>
      <c r="N33" s="12"/>
      <c r="O33" s="12"/>
      <c r="P33" s="12"/>
    </row>
    <row r="34" spans="1:16" x14ac:dyDescent="0.3">
      <c r="A34" s="1" t="s">
        <v>13</v>
      </c>
      <c r="B34" s="1"/>
      <c r="C34" s="32">
        <f>C23+C27+C28+C29+C31+C32</f>
        <v>779</v>
      </c>
      <c r="E34" s="32">
        <f>E23+E27+E28+E29+E31+E32</f>
        <v>313</v>
      </c>
      <c r="G34" s="32">
        <f t="shared" ref="G34:M34" si="0">G23+G27+G28+G29+G31+G32</f>
        <v>466</v>
      </c>
      <c r="H34" s="6">
        <f t="shared" si="0"/>
        <v>0</v>
      </c>
      <c r="I34" s="32">
        <f t="shared" si="0"/>
        <v>382</v>
      </c>
      <c r="J34" s="32">
        <f t="shared" si="0"/>
        <v>84</v>
      </c>
      <c r="K34" s="6">
        <f t="shared" si="0"/>
        <v>0</v>
      </c>
      <c r="L34" s="32">
        <f t="shared" si="0"/>
        <v>177</v>
      </c>
      <c r="M34" s="32">
        <f t="shared" si="0"/>
        <v>293</v>
      </c>
      <c r="N34" s="32">
        <f>N22+N27+N28+N29+N31+N32</f>
        <v>-4</v>
      </c>
      <c r="O34" s="6"/>
    </row>
    <row r="36" spans="1:16" s="43" customFormat="1" x14ac:dyDescent="0.3">
      <c r="B36" s="43" t="s">
        <v>337</v>
      </c>
      <c r="C36" s="44">
        <f>C34-C31-C32</f>
        <v>1111</v>
      </c>
      <c r="E36" s="44">
        <f>E34-E31-E32</f>
        <v>313</v>
      </c>
      <c r="G36" s="44">
        <f>G34-G31-G32</f>
        <v>798</v>
      </c>
      <c r="I36" s="44">
        <f>I34-I31-I32</f>
        <v>527</v>
      </c>
      <c r="J36" s="44">
        <f>J34-J31-J32</f>
        <v>271</v>
      </c>
      <c r="L36" s="44">
        <f>L34-L31-L32</f>
        <v>279</v>
      </c>
      <c r="M36" s="44">
        <f>M34-M31-M32</f>
        <v>523</v>
      </c>
    </row>
    <row r="37" spans="1:16" x14ac:dyDescent="0.3">
      <c r="C37" s="6"/>
      <c r="E37" s="6"/>
      <c r="G37" s="6"/>
      <c r="I37" s="6"/>
      <c r="J37" s="6"/>
      <c r="L37" s="6"/>
      <c r="M37" s="6"/>
      <c r="N37" s="6"/>
      <c r="O37" s="6"/>
    </row>
    <row r="39" spans="1:16" x14ac:dyDescent="0.3">
      <c r="C39" s="6">
        <f>C5-C34</f>
        <v>821</v>
      </c>
      <c r="E39" s="6">
        <f>E5-E34</f>
        <v>1287</v>
      </c>
    </row>
  </sheetData>
  <mergeCells count="3">
    <mergeCell ref="I3:J3"/>
    <mergeCell ref="L3:N3"/>
    <mergeCell ref="Q3:R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B5F1-FDCD-444E-874B-44412D1A0E9F}">
  <dimension ref="A1:AF44"/>
  <sheetViews>
    <sheetView topLeftCell="C1" workbookViewId="0">
      <selection activeCell="M31" sqref="M31"/>
    </sheetView>
  </sheetViews>
  <sheetFormatPr defaultRowHeight="14.4" x14ac:dyDescent="0.3"/>
  <cols>
    <col min="1" max="2" width="9.109375" hidden="1" customWidth="1"/>
    <col min="3" max="3" width="21.44140625" bestFit="1" customWidth="1"/>
    <col min="4" max="4" width="30.33203125" hidden="1" customWidth="1"/>
    <col min="5" max="5" width="19.5546875" bestFit="1" customWidth="1"/>
    <col min="6" max="6" width="18.33203125" hidden="1" customWidth="1"/>
    <col min="7" max="7" width="27" hidden="1" customWidth="1"/>
    <col min="8" max="12" width="9.109375" hidden="1" customWidth="1"/>
    <col min="13" max="13" width="46.77734375" customWidth="1"/>
    <col min="14" max="15" width="9.109375" hidden="1" customWidth="1"/>
    <col min="16" max="16" width="28.109375" hidden="1" customWidth="1"/>
    <col min="17" max="17" width="9.109375" hidden="1" customWidth="1"/>
    <col min="18" max="18" width="21.109375" bestFit="1" customWidth="1"/>
    <col min="19" max="19" width="18.77734375" customWidth="1"/>
    <col min="21" max="23" width="9.109375" hidden="1" customWidth="1"/>
    <col min="24" max="24" width="19.109375" customWidth="1"/>
    <col min="25" max="25" width="21.109375" customWidth="1"/>
    <col min="26" max="26" width="16.6640625" hidden="1" customWidth="1"/>
    <col min="27" max="27" width="10" hidden="1" customWidth="1"/>
    <col min="28" max="28" width="74.5546875" hidden="1" customWidth="1"/>
    <col min="29" max="29" width="11.44140625" bestFit="1" customWidth="1"/>
    <col min="30" max="30" width="10.88671875" bestFit="1" customWidth="1"/>
    <col min="31" max="31" width="31.88671875" bestFit="1" customWidth="1"/>
    <col min="32" max="32" width="34.33203125" bestFit="1" customWidth="1"/>
  </cols>
  <sheetData>
    <row r="1" spans="1:32" x14ac:dyDescent="0.3">
      <c r="A1" s="14" t="s">
        <v>50</v>
      </c>
      <c r="B1" s="14" t="s">
        <v>51</v>
      </c>
      <c r="C1" s="14" t="s">
        <v>52</v>
      </c>
      <c r="D1" s="14" t="s">
        <v>53</v>
      </c>
      <c r="E1" s="14" t="s">
        <v>54</v>
      </c>
      <c r="F1" s="14" t="s">
        <v>55</v>
      </c>
      <c r="G1" s="14" t="s">
        <v>56</v>
      </c>
      <c r="H1" s="14" t="s">
        <v>57</v>
      </c>
      <c r="I1" s="14" t="s">
        <v>58</v>
      </c>
      <c r="J1" s="14" t="s">
        <v>59</v>
      </c>
      <c r="K1" s="14" t="s">
        <v>60</v>
      </c>
      <c r="L1" s="14" t="s">
        <v>61</v>
      </c>
      <c r="M1" s="14" t="s">
        <v>32</v>
      </c>
      <c r="N1" s="14" t="s">
        <v>62</v>
      </c>
      <c r="O1" s="14" t="s">
        <v>63</v>
      </c>
      <c r="P1" s="14" t="s">
        <v>64</v>
      </c>
      <c r="Q1" s="14" t="s">
        <v>65</v>
      </c>
      <c r="R1" s="14" t="s">
        <v>66</v>
      </c>
      <c r="S1" s="14" t="s">
        <v>322</v>
      </c>
      <c r="T1" s="14" t="s">
        <v>67</v>
      </c>
      <c r="U1" s="14" t="s">
        <v>68</v>
      </c>
      <c r="V1" s="14" t="s">
        <v>69</v>
      </c>
      <c r="W1" s="14" t="s">
        <v>70</v>
      </c>
      <c r="X1" s="14" t="s">
        <v>71</v>
      </c>
      <c r="Y1" s="14" t="s">
        <v>72</v>
      </c>
      <c r="Z1" s="15" t="s">
        <v>73</v>
      </c>
      <c r="AA1" s="15" t="s">
        <v>74</v>
      </c>
      <c r="AB1" s="15" t="s">
        <v>75</v>
      </c>
      <c r="AC1" s="15" t="s">
        <v>36</v>
      </c>
      <c r="AD1" s="15" t="s">
        <v>30</v>
      </c>
      <c r="AE1" s="15" t="s">
        <v>76</v>
      </c>
      <c r="AF1" s="15" t="s">
        <v>336</v>
      </c>
    </row>
    <row r="2" spans="1:32" x14ac:dyDescent="0.3">
      <c r="A2">
        <v>1259</v>
      </c>
      <c r="B2">
        <v>696</v>
      </c>
      <c r="C2" t="s">
        <v>78</v>
      </c>
      <c r="D2" t="s">
        <v>79</v>
      </c>
      <c r="E2" t="s">
        <v>80</v>
      </c>
      <c r="F2" t="s">
        <v>81</v>
      </c>
      <c r="G2" t="s">
        <v>82</v>
      </c>
      <c r="I2" t="s">
        <v>83</v>
      </c>
      <c r="J2" s="16">
        <v>44028.507366516198</v>
      </c>
      <c r="K2" t="s">
        <v>83</v>
      </c>
      <c r="L2" s="16">
        <v>45245.404507951404</v>
      </c>
      <c r="M2" t="s">
        <v>46</v>
      </c>
      <c r="P2" t="s">
        <v>84</v>
      </c>
      <c r="Q2" t="s">
        <v>85</v>
      </c>
      <c r="R2" t="s">
        <v>86</v>
      </c>
      <c r="S2" t="s">
        <v>323</v>
      </c>
      <c r="T2">
        <v>1</v>
      </c>
      <c r="V2" t="s">
        <v>87</v>
      </c>
      <c r="W2" s="17">
        <v>45170</v>
      </c>
      <c r="Y2" t="s">
        <v>88</v>
      </c>
      <c r="Z2" t="s">
        <v>78</v>
      </c>
      <c r="AA2">
        <v>1</v>
      </c>
      <c r="AB2" t="s">
        <v>46</v>
      </c>
      <c r="AC2" t="s">
        <v>38</v>
      </c>
      <c r="AD2" t="s">
        <v>29</v>
      </c>
      <c r="AE2" t="s">
        <v>89</v>
      </c>
      <c r="AF2" t="s">
        <v>14</v>
      </c>
    </row>
    <row r="3" spans="1:32" x14ac:dyDescent="0.3">
      <c r="A3">
        <v>1260</v>
      </c>
      <c r="B3">
        <v>697</v>
      </c>
      <c r="C3" t="s">
        <v>90</v>
      </c>
      <c r="D3" t="s">
        <v>79</v>
      </c>
      <c r="E3" t="s">
        <v>80</v>
      </c>
      <c r="F3" t="s">
        <v>81</v>
      </c>
      <c r="G3" t="s">
        <v>82</v>
      </c>
      <c r="I3" t="s">
        <v>83</v>
      </c>
      <c r="J3" s="16">
        <v>44028.508125544002</v>
      </c>
      <c r="K3" t="s">
        <v>83</v>
      </c>
      <c r="L3" s="16">
        <v>45245.403962465301</v>
      </c>
      <c r="M3" t="s">
        <v>46</v>
      </c>
      <c r="P3" t="s">
        <v>91</v>
      </c>
      <c r="Q3" t="s">
        <v>85</v>
      </c>
      <c r="R3" t="s">
        <v>92</v>
      </c>
      <c r="S3" t="s">
        <v>323</v>
      </c>
      <c r="T3">
        <v>1</v>
      </c>
      <c r="V3" t="s">
        <v>87</v>
      </c>
      <c r="W3" s="17">
        <v>45170</v>
      </c>
      <c r="Y3" t="s">
        <v>93</v>
      </c>
      <c r="Z3" t="s">
        <v>90</v>
      </c>
      <c r="AA3">
        <v>1</v>
      </c>
      <c r="AB3" t="s">
        <v>46</v>
      </c>
      <c r="AC3" t="s">
        <v>38</v>
      </c>
      <c r="AD3" t="s">
        <v>29</v>
      </c>
      <c r="AE3" t="s">
        <v>89</v>
      </c>
      <c r="AF3" t="s">
        <v>14</v>
      </c>
    </row>
    <row r="4" spans="1:32" x14ac:dyDescent="0.3">
      <c r="A4">
        <v>1261</v>
      </c>
      <c r="B4">
        <v>698</v>
      </c>
      <c r="C4" t="s">
        <v>94</v>
      </c>
      <c r="D4" t="s">
        <v>79</v>
      </c>
      <c r="E4" t="s">
        <v>80</v>
      </c>
      <c r="F4" t="s">
        <v>81</v>
      </c>
      <c r="G4" t="s">
        <v>82</v>
      </c>
      <c r="I4" t="s">
        <v>83</v>
      </c>
      <c r="J4" s="16">
        <v>44028.508853669002</v>
      </c>
      <c r="K4" t="s">
        <v>83</v>
      </c>
      <c r="L4" s="16">
        <v>45245.403424768498</v>
      </c>
      <c r="M4" t="s">
        <v>46</v>
      </c>
      <c r="P4" t="s">
        <v>95</v>
      </c>
      <c r="Q4" t="s">
        <v>85</v>
      </c>
      <c r="R4" t="s">
        <v>96</v>
      </c>
      <c r="S4" t="s">
        <v>323</v>
      </c>
      <c r="T4">
        <v>1</v>
      </c>
      <c r="V4" t="s">
        <v>87</v>
      </c>
      <c r="W4" s="17">
        <v>45170</v>
      </c>
      <c r="Y4" t="s">
        <v>97</v>
      </c>
      <c r="Z4" t="s">
        <v>94</v>
      </c>
      <c r="AA4">
        <v>1</v>
      </c>
      <c r="AB4" t="s">
        <v>46</v>
      </c>
      <c r="AC4" t="s">
        <v>38</v>
      </c>
      <c r="AD4" t="s">
        <v>29</v>
      </c>
      <c r="AE4" t="s">
        <v>89</v>
      </c>
      <c r="AF4" t="s">
        <v>14</v>
      </c>
    </row>
    <row r="5" spans="1:32" x14ac:dyDescent="0.3">
      <c r="A5">
        <v>1269</v>
      </c>
      <c r="B5">
        <v>706</v>
      </c>
      <c r="C5" t="s">
        <v>98</v>
      </c>
      <c r="D5" t="s">
        <v>79</v>
      </c>
      <c r="E5" t="s">
        <v>99</v>
      </c>
      <c r="F5" t="s">
        <v>81</v>
      </c>
      <c r="G5" t="s">
        <v>82</v>
      </c>
      <c r="I5" t="s">
        <v>83</v>
      </c>
      <c r="J5" s="16">
        <v>44033.409702465302</v>
      </c>
      <c r="K5" t="s">
        <v>83</v>
      </c>
      <c r="L5" s="16">
        <v>44047.629790544001</v>
      </c>
      <c r="M5" t="s">
        <v>45</v>
      </c>
      <c r="P5" t="s">
        <v>100</v>
      </c>
      <c r="Q5" t="s">
        <v>101</v>
      </c>
      <c r="R5" t="s">
        <v>102</v>
      </c>
      <c r="S5" t="s">
        <v>324</v>
      </c>
      <c r="T5">
        <v>24</v>
      </c>
      <c r="V5" t="s">
        <v>103</v>
      </c>
      <c r="Y5" t="s">
        <v>104</v>
      </c>
      <c r="Z5" t="s">
        <v>98</v>
      </c>
      <c r="AA5">
        <v>24</v>
      </c>
      <c r="AB5" t="s">
        <v>45</v>
      </c>
      <c r="AC5" t="s">
        <v>38</v>
      </c>
      <c r="AD5" t="s">
        <v>105</v>
      </c>
      <c r="AE5" t="s">
        <v>106</v>
      </c>
      <c r="AF5" t="s">
        <v>107</v>
      </c>
    </row>
    <row r="6" spans="1:32" x14ac:dyDescent="0.3">
      <c r="A6">
        <v>1270</v>
      </c>
      <c r="B6">
        <v>707</v>
      </c>
      <c r="C6" t="s">
        <v>108</v>
      </c>
      <c r="D6" t="s">
        <v>79</v>
      </c>
      <c r="E6" t="s">
        <v>99</v>
      </c>
      <c r="F6" t="s">
        <v>81</v>
      </c>
      <c r="G6" t="s">
        <v>82</v>
      </c>
      <c r="I6" t="s">
        <v>83</v>
      </c>
      <c r="J6" s="16">
        <v>44033.415168900501</v>
      </c>
      <c r="K6" t="s">
        <v>83</v>
      </c>
      <c r="L6" s="16">
        <v>44033.415254594896</v>
      </c>
      <c r="M6" t="s">
        <v>45</v>
      </c>
      <c r="P6" t="s">
        <v>109</v>
      </c>
      <c r="Q6" t="s">
        <v>101</v>
      </c>
      <c r="R6" t="s">
        <v>110</v>
      </c>
      <c r="S6" t="s">
        <v>325</v>
      </c>
      <c r="T6">
        <v>12</v>
      </c>
      <c r="V6" t="s">
        <v>111</v>
      </c>
      <c r="Y6" t="s">
        <v>112</v>
      </c>
      <c r="Z6" t="s">
        <v>108</v>
      </c>
      <c r="AA6">
        <v>12</v>
      </c>
      <c r="AB6" t="s">
        <v>45</v>
      </c>
      <c r="AC6" t="s">
        <v>38</v>
      </c>
      <c r="AD6" t="s">
        <v>105</v>
      </c>
      <c r="AE6" t="s">
        <v>106</v>
      </c>
      <c r="AF6" t="s">
        <v>107</v>
      </c>
    </row>
    <row r="7" spans="1:32" x14ac:dyDescent="0.3">
      <c r="A7">
        <v>1328</v>
      </c>
      <c r="B7">
        <v>737</v>
      </c>
      <c r="C7" t="s">
        <v>113</v>
      </c>
      <c r="D7" t="s">
        <v>79</v>
      </c>
      <c r="E7" t="s">
        <v>80</v>
      </c>
      <c r="F7" t="s">
        <v>81</v>
      </c>
      <c r="G7" t="s">
        <v>82</v>
      </c>
      <c r="I7" t="s">
        <v>83</v>
      </c>
      <c r="J7" s="16">
        <v>44186.555229363403</v>
      </c>
      <c r="K7" t="s">
        <v>83</v>
      </c>
      <c r="L7" s="16">
        <v>44186.5553637384</v>
      </c>
      <c r="M7" t="s">
        <v>46</v>
      </c>
      <c r="P7" t="s">
        <v>114</v>
      </c>
      <c r="Q7" t="s">
        <v>101</v>
      </c>
      <c r="R7" t="s">
        <v>115</v>
      </c>
      <c r="S7" t="s">
        <v>304</v>
      </c>
      <c r="T7">
        <v>2</v>
      </c>
      <c r="V7" t="s">
        <v>111</v>
      </c>
      <c r="W7" s="17">
        <v>44081</v>
      </c>
      <c r="X7" t="s">
        <v>116</v>
      </c>
      <c r="Z7" t="s">
        <v>113</v>
      </c>
      <c r="AA7">
        <v>2</v>
      </c>
      <c r="AB7" t="s">
        <v>46</v>
      </c>
      <c r="AC7" t="s">
        <v>38</v>
      </c>
      <c r="AD7" t="s">
        <v>29</v>
      </c>
      <c r="AE7" t="s">
        <v>117</v>
      </c>
      <c r="AF7" t="s">
        <v>14</v>
      </c>
    </row>
    <row r="8" spans="1:32" x14ac:dyDescent="0.3">
      <c r="A8">
        <v>1329</v>
      </c>
      <c r="B8">
        <v>738</v>
      </c>
      <c r="C8" t="s">
        <v>118</v>
      </c>
      <c r="D8" t="s">
        <v>79</v>
      </c>
      <c r="E8" t="s">
        <v>80</v>
      </c>
      <c r="F8" t="s">
        <v>81</v>
      </c>
      <c r="G8" t="s">
        <v>82</v>
      </c>
      <c r="I8" t="s">
        <v>83</v>
      </c>
      <c r="J8" s="16">
        <v>44187.394410914298</v>
      </c>
      <c r="K8" t="s">
        <v>83</v>
      </c>
      <c r="L8" s="16">
        <v>44546.561469131899</v>
      </c>
      <c r="M8" t="s">
        <v>48</v>
      </c>
      <c r="P8" t="s">
        <v>119</v>
      </c>
      <c r="Q8" t="s">
        <v>101</v>
      </c>
      <c r="R8" t="s">
        <v>120</v>
      </c>
      <c r="S8" t="s">
        <v>304</v>
      </c>
      <c r="T8">
        <v>1</v>
      </c>
      <c r="V8" t="s">
        <v>121</v>
      </c>
      <c r="W8" s="17">
        <v>44453</v>
      </c>
      <c r="X8" t="s">
        <v>122</v>
      </c>
      <c r="Y8" t="s">
        <v>123</v>
      </c>
      <c r="Z8" t="s">
        <v>118</v>
      </c>
      <c r="AA8">
        <v>1</v>
      </c>
      <c r="AB8" t="s">
        <v>48</v>
      </c>
      <c r="AC8" t="s">
        <v>36</v>
      </c>
      <c r="AD8" t="s">
        <v>28</v>
      </c>
      <c r="AE8" t="s">
        <v>124</v>
      </c>
      <c r="AF8" t="s">
        <v>125</v>
      </c>
    </row>
    <row r="9" spans="1:32" x14ac:dyDescent="0.3">
      <c r="A9">
        <v>1330</v>
      </c>
      <c r="B9">
        <v>739</v>
      </c>
      <c r="C9" t="s">
        <v>126</v>
      </c>
      <c r="D9" t="s">
        <v>79</v>
      </c>
      <c r="E9" t="s">
        <v>80</v>
      </c>
      <c r="F9" t="s">
        <v>81</v>
      </c>
      <c r="G9" t="s">
        <v>82</v>
      </c>
      <c r="I9" t="s">
        <v>83</v>
      </c>
      <c r="J9" s="16">
        <v>44187.532597719903</v>
      </c>
      <c r="K9" t="s">
        <v>127</v>
      </c>
      <c r="L9" s="16">
        <v>45160.421699305603</v>
      </c>
      <c r="M9" t="s">
        <v>45</v>
      </c>
      <c r="P9" t="s">
        <v>128</v>
      </c>
      <c r="Q9" t="s">
        <v>85</v>
      </c>
      <c r="R9" t="s">
        <v>129</v>
      </c>
      <c r="S9" t="s">
        <v>326</v>
      </c>
      <c r="T9">
        <v>178</v>
      </c>
      <c r="V9" t="s">
        <v>87</v>
      </c>
      <c r="W9" s="17">
        <v>44223</v>
      </c>
      <c r="X9" t="s">
        <v>130</v>
      </c>
      <c r="Y9" t="s">
        <v>131</v>
      </c>
      <c r="Z9" t="s">
        <v>126</v>
      </c>
      <c r="AA9">
        <v>178</v>
      </c>
      <c r="AB9" t="s">
        <v>45</v>
      </c>
      <c r="AC9" t="s">
        <v>38</v>
      </c>
      <c r="AD9" t="s">
        <v>105</v>
      </c>
      <c r="AE9" t="s">
        <v>106</v>
      </c>
      <c r="AF9" t="s">
        <v>125</v>
      </c>
    </row>
    <row r="10" spans="1:32" x14ac:dyDescent="0.3">
      <c r="A10">
        <v>1331</v>
      </c>
      <c r="B10">
        <v>740</v>
      </c>
      <c r="C10" t="s">
        <v>132</v>
      </c>
      <c r="D10" t="s">
        <v>79</v>
      </c>
      <c r="E10" t="s">
        <v>80</v>
      </c>
      <c r="F10" t="s">
        <v>81</v>
      </c>
      <c r="G10" t="s">
        <v>82</v>
      </c>
      <c r="I10" t="s">
        <v>83</v>
      </c>
      <c r="J10" s="16">
        <v>44187.533574918998</v>
      </c>
      <c r="K10" t="s">
        <v>127</v>
      </c>
      <c r="L10" s="16">
        <v>44816.4247588773</v>
      </c>
      <c r="M10" t="s">
        <v>49</v>
      </c>
      <c r="P10" t="s">
        <v>128</v>
      </c>
      <c r="Q10" t="s">
        <v>85</v>
      </c>
      <c r="R10" t="s">
        <v>129</v>
      </c>
      <c r="S10" t="s">
        <v>326</v>
      </c>
      <c r="T10">
        <v>30</v>
      </c>
      <c r="V10" t="s">
        <v>87</v>
      </c>
      <c r="W10" s="17">
        <v>44806</v>
      </c>
      <c r="X10" t="s">
        <v>130</v>
      </c>
      <c r="Y10" t="s">
        <v>133</v>
      </c>
      <c r="Z10" t="s">
        <v>132</v>
      </c>
      <c r="AA10">
        <v>30</v>
      </c>
      <c r="AB10" t="s">
        <v>47</v>
      </c>
      <c r="AC10" t="s">
        <v>36</v>
      </c>
      <c r="AD10" t="s">
        <v>105</v>
      </c>
      <c r="AE10" t="s">
        <v>106</v>
      </c>
      <c r="AF10" t="s">
        <v>125</v>
      </c>
    </row>
    <row r="11" spans="1:32" x14ac:dyDescent="0.3">
      <c r="A11">
        <v>1333</v>
      </c>
      <c r="B11">
        <v>742</v>
      </c>
      <c r="C11" t="s">
        <v>134</v>
      </c>
      <c r="D11" t="s">
        <v>79</v>
      </c>
      <c r="E11" t="s">
        <v>80</v>
      </c>
      <c r="F11" t="s">
        <v>81</v>
      </c>
      <c r="G11" t="s">
        <v>82</v>
      </c>
      <c r="I11" t="s">
        <v>83</v>
      </c>
      <c r="J11" s="16">
        <v>44187.535429247699</v>
      </c>
      <c r="K11" t="s">
        <v>83</v>
      </c>
      <c r="L11" s="16">
        <v>45245.401547766203</v>
      </c>
      <c r="M11" t="s">
        <v>48</v>
      </c>
      <c r="P11" t="s">
        <v>128</v>
      </c>
      <c r="Q11" t="s">
        <v>85</v>
      </c>
      <c r="R11" t="s">
        <v>135</v>
      </c>
      <c r="S11" t="s">
        <v>327</v>
      </c>
      <c r="T11">
        <v>70</v>
      </c>
      <c r="V11" t="s">
        <v>87</v>
      </c>
      <c r="W11" s="17">
        <v>45139</v>
      </c>
      <c r="Y11" t="s">
        <v>136</v>
      </c>
      <c r="Z11" t="s">
        <v>134</v>
      </c>
      <c r="AA11">
        <v>70</v>
      </c>
      <c r="AB11" t="s">
        <v>48</v>
      </c>
      <c r="AC11" t="s">
        <v>36</v>
      </c>
      <c r="AD11" t="s">
        <v>28</v>
      </c>
      <c r="AE11" t="s">
        <v>137</v>
      </c>
      <c r="AF11" t="s">
        <v>138</v>
      </c>
    </row>
    <row r="12" spans="1:32" x14ac:dyDescent="0.3">
      <c r="A12">
        <v>1334</v>
      </c>
      <c r="B12">
        <v>743</v>
      </c>
      <c r="C12" t="s">
        <v>139</v>
      </c>
      <c r="D12" t="s">
        <v>79</v>
      </c>
      <c r="E12" t="s">
        <v>140</v>
      </c>
      <c r="F12" t="s">
        <v>81</v>
      </c>
      <c r="G12" t="s">
        <v>82</v>
      </c>
      <c r="I12" t="s">
        <v>83</v>
      </c>
      <c r="J12" s="16">
        <v>44187.536402002297</v>
      </c>
      <c r="K12" t="s">
        <v>83</v>
      </c>
      <c r="L12" s="16">
        <v>45166.484413425896</v>
      </c>
      <c r="M12" t="s">
        <v>46</v>
      </c>
      <c r="P12" t="s">
        <v>141</v>
      </c>
      <c r="Q12" t="s">
        <v>101</v>
      </c>
      <c r="R12" t="s">
        <v>142</v>
      </c>
      <c r="S12" t="s">
        <v>304</v>
      </c>
      <c r="T12">
        <v>20</v>
      </c>
      <c r="U12" t="s">
        <v>143</v>
      </c>
      <c r="X12" t="s">
        <v>144</v>
      </c>
      <c r="Y12" t="s">
        <v>145</v>
      </c>
      <c r="Z12" t="s">
        <v>139</v>
      </c>
      <c r="AA12">
        <v>20</v>
      </c>
      <c r="AB12" t="s">
        <v>46</v>
      </c>
      <c r="AC12" t="s">
        <v>38</v>
      </c>
      <c r="AD12" t="s">
        <v>28</v>
      </c>
      <c r="AE12" t="s">
        <v>137</v>
      </c>
      <c r="AF12" t="s">
        <v>146</v>
      </c>
    </row>
    <row r="13" spans="1:32" x14ac:dyDescent="0.3">
      <c r="A13">
        <v>1335</v>
      </c>
      <c r="B13">
        <v>744</v>
      </c>
      <c r="C13" t="s">
        <v>147</v>
      </c>
      <c r="D13" t="s">
        <v>79</v>
      </c>
      <c r="E13" t="s">
        <v>80</v>
      </c>
      <c r="F13" t="s">
        <v>81</v>
      </c>
      <c r="G13" t="s">
        <v>82</v>
      </c>
      <c r="I13" t="s">
        <v>83</v>
      </c>
      <c r="J13" s="16">
        <v>44188.540273460603</v>
      </c>
      <c r="K13" t="s">
        <v>127</v>
      </c>
      <c r="L13" s="16">
        <v>44819.6091435532</v>
      </c>
      <c r="M13" t="s">
        <v>49</v>
      </c>
      <c r="P13" t="s">
        <v>128</v>
      </c>
      <c r="Q13" t="s">
        <v>85</v>
      </c>
      <c r="R13" t="s">
        <v>148</v>
      </c>
      <c r="S13" t="s">
        <v>328</v>
      </c>
      <c r="T13">
        <v>37</v>
      </c>
      <c r="V13" t="s">
        <v>87</v>
      </c>
      <c r="W13" s="17">
        <v>44223</v>
      </c>
      <c r="X13" t="s">
        <v>149</v>
      </c>
      <c r="Y13" t="s">
        <v>150</v>
      </c>
      <c r="Z13" t="s">
        <v>147</v>
      </c>
      <c r="AA13">
        <v>37</v>
      </c>
      <c r="AB13" t="s">
        <v>47</v>
      </c>
      <c r="AC13" t="s">
        <v>36</v>
      </c>
      <c r="AD13" t="s">
        <v>105</v>
      </c>
      <c r="AE13" t="s">
        <v>106</v>
      </c>
      <c r="AF13" t="s">
        <v>125</v>
      </c>
    </row>
    <row r="14" spans="1:32" x14ac:dyDescent="0.3">
      <c r="A14">
        <v>150</v>
      </c>
      <c r="B14">
        <v>44</v>
      </c>
      <c r="C14" t="s">
        <v>151</v>
      </c>
      <c r="D14" t="s">
        <v>79</v>
      </c>
      <c r="E14" t="s">
        <v>80</v>
      </c>
      <c r="F14" t="s">
        <v>81</v>
      </c>
      <c r="G14" t="s">
        <v>82</v>
      </c>
      <c r="I14" t="s">
        <v>152</v>
      </c>
      <c r="J14" s="16">
        <v>41844.472959988401</v>
      </c>
      <c r="K14" t="s">
        <v>83</v>
      </c>
      <c r="L14" s="16">
        <v>45245.406038078698</v>
      </c>
      <c r="M14" t="s">
        <v>43</v>
      </c>
      <c r="P14" t="s">
        <v>153</v>
      </c>
      <c r="Q14" t="s">
        <v>101</v>
      </c>
      <c r="R14" t="s">
        <v>154</v>
      </c>
      <c r="S14" t="s">
        <v>329</v>
      </c>
      <c r="T14">
        <v>4</v>
      </c>
      <c r="V14" t="s">
        <v>155</v>
      </c>
      <c r="W14" s="17">
        <v>44795</v>
      </c>
      <c r="X14" t="s">
        <v>156</v>
      </c>
      <c r="Y14" t="s">
        <v>157</v>
      </c>
      <c r="Z14" t="s">
        <v>151</v>
      </c>
      <c r="AA14">
        <v>4</v>
      </c>
      <c r="AB14" t="s">
        <v>43</v>
      </c>
      <c r="AC14" t="s">
        <v>37</v>
      </c>
      <c r="AD14" t="s">
        <v>28</v>
      </c>
      <c r="AE14" t="s">
        <v>137</v>
      </c>
      <c r="AF14" t="s">
        <v>107</v>
      </c>
    </row>
    <row r="15" spans="1:32" x14ac:dyDescent="0.3">
      <c r="A15">
        <v>1696</v>
      </c>
      <c r="B15">
        <v>867</v>
      </c>
      <c r="C15" t="s">
        <v>158</v>
      </c>
      <c r="D15" t="s">
        <v>79</v>
      </c>
      <c r="E15" t="s">
        <v>80</v>
      </c>
      <c r="F15" t="s">
        <v>81</v>
      </c>
      <c r="G15" t="s">
        <v>82</v>
      </c>
      <c r="I15" t="s">
        <v>83</v>
      </c>
      <c r="J15" s="16">
        <v>44361.559375925899</v>
      </c>
      <c r="K15" t="s">
        <v>83</v>
      </c>
      <c r="L15" s="16">
        <v>44361.559602349502</v>
      </c>
      <c r="M15" t="s">
        <v>49</v>
      </c>
      <c r="P15" t="s">
        <v>159</v>
      </c>
      <c r="Q15" t="s">
        <v>101</v>
      </c>
      <c r="R15" t="s">
        <v>160</v>
      </c>
      <c r="S15" t="s">
        <v>304</v>
      </c>
      <c r="T15">
        <v>3</v>
      </c>
      <c r="V15" t="s">
        <v>87</v>
      </c>
      <c r="W15" s="17">
        <v>44340</v>
      </c>
      <c r="X15" t="s">
        <v>161</v>
      </c>
      <c r="Y15" t="s">
        <v>162</v>
      </c>
      <c r="Z15" t="s">
        <v>158</v>
      </c>
      <c r="AA15">
        <v>3</v>
      </c>
      <c r="AB15" t="s">
        <v>49</v>
      </c>
      <c r="AC15" t="s">
        <v>36</v>
      </c>
      <c r="AD15" t="s">
        <v>163</v>
      </c>
      <c r="AE15" t="s">
        <v>164</v>
      </c>
      <c r="AF15" t="s">
        <v>14</v>
      </c>
    </row>
    <row r="16" spans="1:32" x14ac:dyDescent="0.3">
      <c r="A16">
        <v>1721</v>
      </c>
      <c r="B16">
        <v>876</v>
      </c>
      <c r="C16" t="s">
        <v>165</v>
      </c>
      <c r="D16" t="s">
        <v>79</v>
      </c>
      <c r="E16" t="s">
        <v>80</v>
      </c>
      <c r="F16" t="s">
        <v>81</v>
      </c>
      <c r="G16" t="s">
        <v>82</v>
      </c>
      <c r="I16" t="s">
        <v>83</v>
      </c>
      <c r="J16" s="16">
        <v>44412.6847787847</v>
      </c>
      <c r="K16" t="s">
        <v>83</v>
      </c>
      <c r="L16" s="16">
        <v>44412.685041354198</v>
      </c>
      <c r="M16" t="s">
        <v>46</v>
      </c>
      <c r="P16" t="s">
        <v>166</v>
      </c>
      <c r="Q16" t="s">
        <v>101</v>
      </c>
      <c r="R16" t="s">
        <v>167</v>
      </c>
      <c r="S16" t="s">
        <v>304</v>
      </c>
      <c r="T16">
        <v>1</v>
      </c>
      <c r="V16" t="s">
        <v>111</v>
      </c>
      <c r="W16" s="17">
        <v>44397</v>
      </c>
      <c r="X16" t="s">
        <v>168</v>
      </c>
      <c r="Y16" t="s">
        <v>169</v>
      </c>
      <c r="Z16" t="s">
        <v>165</v>
      </c>
      <c r="AA16">
        <v>1</v>
      </c>
      <c r="AB16" t="s">
        <v>46</v>
      </c>
      <c r="AC16" t="s">
        <v>38</v>
      </c>
      <c r="AD16" t="s">
        <v>28</v>
      </c>
      <c r="AE16" t="s">
        <v>124</v>
      </c>
      <c r="AF16" t="s">
        <v>14</v>
      </c>
    </row>
    <row r="17" spans="1:32" x14ac:dyDescent="0.3">
      <c r="A17">
        <v>1722</v>
      </c>
      <c r="B17">
        <v>877</v>
      </c>
      <c r="C17" t="s">
        <v>170</v>
      </c>
      <c r="D17" t="s">
        <v>79</v>
      </c>
      <c r="E17" t="s">
        <v>99</v>
      </c>
      <c r="F17" t="s">
        <v>81</v>
      </c>
      <c r="G17" t="s">
        <v>82</v>
      </c>
      <c r="I17" t="s">
        <v>83</v>
      </c>
      <c r="J17" s="16">
        <v>44419.432927199101</v>
      </c>
      <c r="K17" t="s">
        <v>83</v>
      </c>
      <c r="L17" s="16">
        <v>44419.432929201401</v>
      </c>
      <c r="M17" t="s">
        <v>46</v>
      </c>
      <c r="P17" t="s">
        <v>171</v>
      </c>
      <c r="Q17" t="s">
        <v>101</v>
      </c>
      <c r="R17" t="s">
        <v>172</v>
      </c>
      <c r="S17" t="s">
        <v>304</v>
      </c>
      <c r="T17">
        <v>1</v>
      </c>
      <c r="V17" t="s">
        <v>155</v>
      </c>
      <c r="X17" t="s">
        <v>173</v>
      </c>
      <c r="Z17" t="s">
        <v>170</v>
      </c>
      <c r="AA17">
        <v>1</v>
      </c>
      <c r="AB17" t="s">
        <v>46</v>
      </c>
      <c r="AC17" t="s">
        <v>38</v>
      </c>
      <c r="AD17" t="s">
        <v>28</v>
      </c>
      <c r="AE17" t="s">
        <v>124</v>
      </c>
      <c r="AF17" t="s">
        <v>138</v>
      </c>
    </row>
    <row r="18" spans="1:32" x14ac:dyDescent="0.3">
      <c r="A18">
        <v>1860</v>
      </c>
      <c r="B18">
        <v>974</v>
      </c>
      <c r="C18" t="s">
        <v>174</v>
      </c>
      <c r="D18" t="s">
        <v>79</v>
      </c>
      <c r="E18" t="s">
        <v>80</v>
      </c>
      <c r="F18" t="s">
        <v>81</v>
      </c>
      <c r="G18" t="s">
        <v>82</v>
      </c>
      <c r="I18" t="s">
        <v>83</v>
      </c>
      <c r="J18" s="16">
        <v>44587.560897222203</v>
      </c>
      <c r="K18" t="s">
        <v>127</v>
      </c>
      <c r="L18" s="16">
        <v>44755.356220868103</v>
      </c>
      <c r="M18" t="s">
        <v>46</v>
      </c>
      <c r="P18" t="s">
        <v>175</v>
      </c>
      <c r="Q18" t="s">
        <v>101</v>
      </c>
      <c r="R18" t="s">
        <v>176</v>
      </c>
      <c r="S18" t="s">
        <v>304</v>
      </c>
      <c r="T18">
        <v>1</v>
      </c>
      <c r="V18" t="s">
        <v>155</v>
      </c>
      <c r="W18" s="17">
        <v>44754</v>
      </c>
      <c r="X18" t="s">
        <v>177</v>
      </c>
      <c r="Y18" t="s">
        <v>178</v>
      </c>
      <c r="Z18" t="s">
        <v>174</v>
      </c>
      <c r="AA18">
        <v>1</v>
      </c>
      <c r="AB18" t="s">
        <v>46</v>
      </c>
      <c r="AC18" t="s">
        <v>38</v>
      </c>
      <c r="AD18" t="s">
        <v>28</v>
      </c>
      <c r="AE18" t="s">
        <v>124</v>
      </c>
      <c r="AF18" t="s">
        <v>107</v>
      </c>
    </row>
    <row r="19" spans="1:32" x14ac:dyDescent="0.3">
      <c r="A19">
        <v>1871</v>
      </c>
      <c r="B19">
        <v>985</v>
      </c>
      <c r="C19" t="s">
        <v>179</v>
      </c>
      <c r="D19" t="s">
        <v>79</v>
      </c>
      <c r="E19" t="s">
        <v>80</v>
      </c>
      <c r="F19" t="s">
        <v>81</v>
      </c>
      <c r="G19" t="s">
        <v>82</v>
      </c>
      <c r="I19" t="s">
        <v>83</v>
      </c>
      <c r="J19" s="16">
        <v>44609.623550081</v>
      </c>
      <c r="K19" t="s">
        <v>127</v>
      </c>
      <c r="L19" s="16">
        <v>45085.325753437501</v>
      </c>
      <c r="M19" t="s">
        <v>41</v>
      </c>
      <c r="P19" t="s">
        <v>180</v>
      </c>
      <c r="Q19" t="s">
        <v>85</v>
      </c>
      <c r="R19" t="s">
        <v>181</v>
      </c>
      <c r="S19" t="s">
        <v>330</v>
      </c>
      <c r="T19">
        <v>19</v>
      </c>
      <c r="V19" t="s">
        <v>87</v>
      </c>
      <c r="W19" s="17">
        <v>45063</v>
      </c>
      <c r="X19" t="s">
        <v>182</v>
      </c>
      <c r="Y19" t="s">
        <v>183</v>
      </c>
      <c r="Z19" t="s">
        <v>179</v>
      </c>
      <c r="AA19">
        <v>19</v>
      </c>
      <c r="AB19" t="s">
        <v>41</v>
      </c>
      <c r="AC19" t="s">
        <v>37</v>
      </c>
      <c r="AD19" t="s">
        <v>105</v>
      </c>
      <c r="AE19" t="s">
        <v>106</v>
      </c>
      <c r="AF19" t="s">
        <v>125</v>
      </c>
    </row>
    <row r="20" spans="1:32" x14ac:dyDescent="0.3">
      <c r="A20">
        <v>1872</v>
      </c>
      <c r="B20">
        <v>986</v>
      </c>
      <c r="C20" t="s">
        <v>184</v>
      </c>
      <c r="D20" t="s">
        <v>79</v>
      </c>
      <c r="E20" t="s">
        <v>99</v>
      </c>
      <c r="F20" t="s">
        <v>81</v>
      </c>
      <c r="G20" t="s">
        <v>82</v>
      </c>
      <c r="I20" t="s">
        <v>83</v>
      </c>
      <c r="J20" s="16">
        <v>44609.626560335702</v>
      </c>
      <c r="K20" t="s">
        <v>185</v>
      </c>
      <c r="L20" s="16">
        <v>45268.412830405097</v>
      </c>
      <c r="M20" t="s">
        <v>46</v>
      </c>
      <c r="P20" t="s">
        <v>180</v>
      </c>
      <c r="Q20" t="s">
        <v>85</v>
      </c>
      <c r="R20" t="s">
        <v>181</v>
      </c>
      <c r="S20" t="s">
        <v>330</v>
      </c>
      <c r="T20">
        <v>21</v>
      </c>
      <c r="V20" t="s">
        <v>87</v>
      </c>
      <c r="Y20" t="s">
        <v>186</v>
      </c>
      <c r="Z20" t="s">
        <v>184</v>
      </c>
      <c r="AA20">
        <v>21</v>
      </c>
      <c r="AB20" t="s">
        <v>46</v>
      </c>
      <c r="AC20" t="s">
        <v>38</v>
      </c>
      <c r="AD20" t="s">
        <v>105</v>
      </c>
      <c r="AE20" t="s">
        <v>106</v>
      </c>
      <c r="AF20" t="s">
        <v>187</v>
      </c>
    </row>
    <row r="21" spans="1:32" x14ac:dyDescent="0.3">
      <c r="A21">
        <v>1884</v>
      </c>
      <c r="B21">
        <v>990</v>
      </c>
      <c r="C21" t="s">
        <v>188</v>
      </c>
      <c r="D21" t="s">
        <v>79</v>
      </c>
      <c r="E21" t="s">
        <v>80</v>
      </c>
      <c r="F21" t="s">
        <v>81</v>
      </c>
      <c r="G21" t="s">
        <v>82</v>
      </c>
      <c r="I21" t="s">
        <v>189</v>
      </c>
      <c r="J21" s="16">
        <v>44641.444750891198</v>
      </c>
      <c r="K21" t="s">
        <v>127</v>
      </c>
      <c r="L21" s="16">
        <v>44860.366218634299</v>
      </c>
      <c r="M21" t="s">
        <v>46</v>
      </c>
      <c r="P21" t="s">
        <v>190</v>
      </c>
      <c r="Q21" t="s">
        <v>101</v>
      </c>
      <c r="R21" t="s">
        <v>191</v>
      </c>
      <c r="S21" t="s">
        <v>304</v>
      </c>
      <c r="T21">
        <v>1</v>
      </c>
      <c r="V21" t="s">
        <v>155</v>
      </c>
      <c r="W21" s="17">
        <v>44854</v>
      </c>
      <c r="Z21" t="s">
        <v>188</v>
      </c>
      <c r="AA21">
        <v>1</v>
      </c>
      <c r="AB21" t="s">
        <v>46</v>
      </c>
      <c r="AC21" t="s">
        <v>38</v>
      </c>
      <c r="AD21" t="s">
        <v>28</v>
      </c>
      <c r="AE21" t="s">
        <v>124</v>
      </c>
      <c r="AF21" t="s">
        <v>14</v>
      </c>
    </row>
    <row r="22" spans="1:32" x14ac:dyDescent="0.3">
      <c r="A22">
        <v>1887</v>
      </c>
      <c r="B22">
        <v>993</v>
      </c>
      <c r="C22" t="s">
        <v>192</v>
      </c>
      <c r="D22" t="s">
        <v>79</v>
      </c>
      <c r="E22" t="s">
        <v>80</v>
      </c>
      <c r="F22" t="s">
        <v>81</v>
      </c>
      <c r="G22" t="s">
        <v>82</v>
      </c>
      <c r="I22" t="s">
        <v>83</v>
      </c>
      <c r="J22" s="16">
        <v>44645.5610443634</v>
      </c>
      <c r="K22" t="s">
        <v>127</v>
      </c>
      <c r="L22" s="16">
        <v>44679.507200659697</v>
      </c>
      <c r="M22" t="s">
        <v>46</v>
      </c>
      <c r="P22" t="s">
        <v>193</v>
      </c>
      <c r="Q22" t="s">
        <v>101</v>
      </c>
      <c r="R22" t="s">
        <v>194</v>
      </c>
      <c r="S22" t="s">
        <v>304</v>
      </c>
      <c r="T22">
        <v>1</v>
      </c>
      <c r="U22" t="s">
        <v>195</v>
      </c>
      <c r="W22" s="17">
        <v>44678</v>
      </c>
      <c r="X22" t="s">
        <v>196</v>
      </c>
      <c r="Y22" t="s">
        <v>197</v>
      </c>
      <c r="Z22" t="s">
        <v>192</v>
      </c>
      <c r="AA22">
        <v>1</v>
      </c>
      <c r="AB22" t="s">
        <v>46</v>
      </c>
      <c r="AC22" t="s">
        <v>38</v>
      </c>
      <c r="AD22" t="s">
        <v>28</v>
      </c>
      <c r="AE22" t="s">
        <v>124</v>
      </c>
      <c r="AF22" t="s">
        <v>14</v>
      </c>
    </row>
    <row r="23" spans="1:32" x14ac:dyDescent="0.3">
      <c r="A23">
        <v>1888</v>
      </c>
      <c r="B23">
        <v>994</v>
      </c>
      <c r="C23" t="s">
        <v>198</v>
      </c>
      <c r="D23" t="s">
        <v>79</v>
      </c>
      <c r="E23" t="s">
        <v>140</v>
      </c>
      <c r="F23" t="s">
        <v>81</v>
      </c>
      <c r="G23" t="s">
        <v>82</v>
      </c>
      <c r="I23" t="s">
        <v>189</v>
      </c>
      <c r="J23" s="16">
        <v>44648.470780439799</v>
      </c>
      <c r="K23" t="s">
        <v>83</v>
      </c>
      <c r="L23" s="16">
        <v>45166.473582372702</v>
      </c>
      <c r="M23" t="s">
        <v>46</v>
      </c>
      <c r="P23" t="s">
        <v>199</v>
      </c>
      <c r="Q23" t="s">
        <v>101</v>
      </c>
      <c r="R23" t="s">
        <v>200</v>
      </c>
      <c r="S23" t="s">
        <v>304</v>
      </c>
      <c r="T23">
        <v>1</v>
      </c>
      <c r="V23" t="s">
        <v>155</v>
      </c>
      <c r="X23" t="s">
        <v>201</v>
      </c>
      <c r="Z23" t="s">
        <v>198</v>
      </c>
      <c r="AA23">
        <v>1</v>
      </c>
      <c r="AB23" t="s">
        <v>46</v>
      </c>
      <c r="AC23" t="s">
        <v>38</v>
      </c>
      <c r="AD23" t="s">
        <v>28</v>
      </c>
      <c r="AE23" t="s">
        <v>124</v>
      </c>
      <c r="AF23" t="s">
        <v>146</v>
      </c>
    </row>
    <row r="24" spans="1:32" x14ac:dyDescent="0.3">
      <c r="A24">
        <v>2026</v>
      </c>
      <c r="B24">
        <v>1018</v>
      </c>
      <c r="C24" t="s">
        <v>202</v>
      </c>
      <c r="D24" t="s">
        <v>79</v>
      </c>
      <c r="E24" t="s">
        <v>80</v>
      </c>
      <c r="F24" t="s">
        <v>81</v>
      </c>
      <c r="G24" t="s">
        <v>82</v>
      </c>
      <c r="I24" t="s">
        <v>83</v>
      </c>
      <c r="J24" s="16">
        <v>44825.418274571799</v>
      </c>
      <c r="K24" t="s">
        <v>83</v>
      </c>
      <c r="L24" s="16">
        <v>44840.509401585601</v>
      </c>
      <c r="M24" t="s">
        <v>46</v>
      </c>
      <c r="P24" t="s">
        <v>203</v>
      </c>
      <c r="Q24" t="s">
        <v>101</v>
      </c>
      <c r="R24" t="s">
        <v>204</v>
      </c>
      <c r="S24" t="s">
        <v>304</v>
      </c>
      <c r="T24">
        <v>1</v>
      </c>
      <c r="V24" t="s">
        <v>87</v>
      </c>
      <c r="W24" s="17">
        <v>44839</v>
      </c>
      <c r="X24" t="s">
        <v>205</v>
      </c>
      <c r="Y24" t="s">
        <v>206</v>
      </c>
      <c r="Z24" t="s">
        <v>202</v>
      </c>
      <c r="AA24">
        <v>1</v>
      </c>
      <c r="AB24" t="s">
        <v>46</v>
      </c>
      <c r="AC24" t="s">
        <v>38</v>
      </c>
      <c r="AD24" t="s">
        <v>28</v>
      </c>
      <c r="AE24" t="s">
        <v>124</v>
      </c>
      <c r="AF24" t="s">
        <v>107</v>
      </c>
    </row>
    <row r="25" spans="1:32" x14ac:dyDescent="0.3">
      <c r="A25">
        <v>2119</v>
      </c>
      <c r="B25">
        <v>1057</v>
      </c>
      <c r="C25" t="s">
        <v>207</v>
      </c>
      <c r="D25" t="s">
        <v>79</v>
      </c>
      <c r="E25" t="s">
        <v>80</v>
      </c>
      <c r="F25" t="s">
        <v>81</v>
      </c>
      <c r="G25" t="s">
        <v>82</v>
      </c>
      <c r="I25" t="s">
        <v>83</v>
      </c>
      <c r="J25" s="16">
        <v>44963.444824652797</v>
      </c>
      <c r="K25" t="s">
        <v>127</v>
      </c>
      <c r="L25" s="16">
        <v>45036.418215705999</v>
      </c>
      <c r="M25" t="s">
        <v>46</v>
      </c>
      <c r="P25" t="s">
        <v>208</v>
      </c>
      <c r="Q25" t="s">
        <v>101</v>
      </c>
      <c r="R25" t="s">
        <v>209</v>
      </c>
      <c r="S25" t="s">
        <v>304</v>
      </c>
      <c r="T25">
        <v>1</v>
      </c>
      <c r="V25" t="s">
        <v>87</v>
      </c>
      <c r="W25" s="17">
        <v>45035</v>
      </c>
      <c r="X25" t="s">
        <v>210</v>
      </c>
      <c r="Y25" t="s">
        <v>211</v>
      </c>
      <c r="Z25" t="s">
        <v>207</v>
      </c>
      <c r="AA25">
        <v>1</v>
      </c>
      <c r="AB25" t="s">
        <v>46</v>
      </c>
      <c r="AC25" t="s">
        <v>38</v>
      </c>
      <c r="AD25" t="s">
        <v>28</v>
      </c>
      <c r="AE25" t="s">
        <v>124</v>
      </c>
      <c r="AF25" t="s">
        <v>107</v>
      </c>
    </row>
    <row r="26" spans="1:32" x14ac:dyDescent="0.3">
      <c r="A26">
        <v>2144</v>
      </c>
      <c r="B26">
        <v>1059</v>
      </c>
      <c r="C26" t="s">
        <v>212</v>
      </c>
      <c r="D26" t="s">
        <v>79</v>
      </c>
      <c r="E26" t="s">
        <v>80</v>
      </c>
      <c r="F26" t="s">
        <v>81</v>
      </c>
      <c r="G26" t="s">
        <v>82</v>
      </c>
      <c r="I26" t="s">
        <v>83</v>
      </c>
      <c r="J26" s="16">
        <v>45001.650130636597</v>
      </c>
      <c r="K26" t="s">
        <v>127</v>
      </c>
      <c r="L26" s="16">
        <v>45062.4963726852</v>
      </c>
      <c r="M26" t="s">
        <v>46</v>
      </c>
      <c r="P26" t="s">
        <v>213</v>
      </c>
      <c r="Q26" t="s">
        <v>101</v>
      </c>
      <c r="R26" t="s">
        <v>214</v>
      </c>
      <c r="S26" t="s">
        <v>304</v>
      </c>
      <c r="T26">
        <v>1</v>
      </c>
      <c r="V26" t="s">
        <v>111</v>
      </c>
      <c r="W26" s="17">
        <v>45051</v>
      </c>
      <c r="X26" t="s">
        <v>215</v>
      </c>
      <c r="Y26" t="s">
        <v>216</v>
      </c>
      <c r="Z26" t="s">
        <v>212</v>
      </c>
      <c r="AA26">
        <v>1</v>
      </c>
      <c r="AB26" t="s">
        <v>46</v>
      </c>
      <c r="AC26" t="s">
        <v>38</v>
      </c>
      <c r="AD26" t="s">
        <v>28</v>
      </c>
      <c r="AE26" t="s">
        <v>124</v>
      </c>
      <c r="AF26" t="s">
        <v>107</v>
      </c>
    </row>
    <row r="27" spans="1:32" x14ac:dyDescent="0.3">
      <c r="A27">
        <v>2274</v>
      </c>
      <c r="B27">
        <v>1112</v>
      </c>
      <c r="C27" t="s">
        <v>217</v>
      </c>
      <c r="D27" t="s">
        <v>79</v>
      </c>
      <c r="E27" t="s">
        <v>80</v>
      </c>
      <c r="F27" t="s">
        <v>81</v>
      </c>
      <c r="G27" t="s">
        <v>82</v>
      </c>
      <c r="I27" t="s">
        <v>83</v>
      </c>
      <c r="J27" s="16">
        <v>45068.606312349497</v>
      </c>
      <c r="K27" t="s">
        <v>185</v>
      </c>
      <c r="L27" s="16">
        <v>45268.4098141551</v>
      </c>
      <c r="M27" t="s">
        <v>41</v>
      </c>
      <c r="P27" t="s">
        <v>180</v>
      </c>
      <c r="Q27" t="s">
        <v>85</v>
      </c>
      <c r="R27" t="s">
        <v>181</v>
      </c>
      <c r="S27" t="s">
        <v>330</v>
      </c>
      <c r="T27">
        <v>1</v>
      </c>
      <c r="V27" t="s">
        <v>87</v>
      </c>
      <c r="W27" s="17">
        <v>45063</v>
      </c>
      <c r="X27" t="s">
        <v>182</v>
      </c>
      <c r="Y27" t="s">
        <v>218</v>
      </c>
      <c r="Z27" t="s">
        <v>217</v>
      </c>
      <c r="AA27">
        <v>1</v>
      </c>
      <c r="AB27" t="s">
        <v>41</v>
      </c>
      <c r="AC27" t="s">
        <v>37</v>
      </c>
      <c r="AD27" t="s">
        <v>105</v>
      </c>
      <c r="AE27" t="s">
        <v>106</v>
      </c>
      <c r="AF27" t="s">
        <v>125</v>
      </c>
    </row>
    <row r="28" spans="1:32" x14ac:dyDescent="0.3">
      <c r="A28">
        <v>2279</v>
      </c>
      <c r="B28">
        <v>1115</v>
      </c>
      <c r="C28" t="s">
        <v>219</v>
      </c>
      <c r="D28" t="s">
        <v>79</v>
      </c>
      <c r="E28" t="s">
        <v>99</v>
      </c>
      <c r="F28" t="s">
        <v>81</v>
      </c>
      <c r="G28" t="s">
        <v>82</v>
      </c>
      <c r="I28" t="s">
        <v>83</v>
      </c>
      <c r="J28" s="16">
        <v>45077.642150115702</v>
      </c>
      <c r="K28" t="s">
        <v>83</v>
      </c>
      <c r="L28" s="16">
        <v>45077.642153009299</v>
      </c>
      <c r="M28" t="s">
        <v>48</v>
      </c>
      <c r="P28" t="s">
        <v>220</v>
      </c>
      <c r="Q28" t="s">
        <v>85</v>
      </c>
      <c r="R28" t="s">
        <v>221</v>
      </c>
      <c r="S28" t="s">
        <v>331</v>
      </c>
      <c r="T28">
        <v>74</v>
      </c>
      <c r="V28" t="s">
        <v>111</v>
      </c>
      <c r="X28" t="s">
        <v>222</v>
      </c>
      <c r="Y28" t="s">
        <v>223</v>
      </c>
      <c r="Z28" t="s">
        <v>219</v>
      </c>
      <c r="AA28">
        <v>74</v>
      </c>
      <c r="AB28" t="s">
        <v>48</v>
      </c>
      <c r="AC28" t="s">
        <v>36</v>
      </c>
      <c r="AD28" t="s">
        <v>28</v>
      </c>
      <c r="AE28" t="s">
        <v>137</v>
      </c>
      <c r="AF28" t="s">
        <v>138</v>
      </c>
    </row>
    <row r="29" spans="1:32" x14ac:dyDescent="0.3">
      <c r="A29">
        <v>2280</v>
      </c>
      <c r="B29">
        <v>1116</v>
      </c>
      <c r="C29" t="s">
        <v>224</v>
      </c>
      <c r="D29" t="s">
        <v>79</v>
      </c>
      <c r="E29" t="s">
        <v>99</v>
      </c>
      <c r="F29" t="s">
        <v>81</v>
      </c>
      <c r="G29" t="s">
        <v>82</v>
      </c>
      <c r="I29" t="s">
        <v>83</v>
      </c>
      <c r="J29" s="16">
        <v>45077.644936458302</v>
      </c>
      <c r="K29" t="s">
        <v>83</v>
      </c>
      <c r="L29" s="16">
        <v>45077.644938622703</v>
      </c>
      <c r="M29" t="s">
        <v>46</v>
      </c>
      <c r="P29" t="s">
        <v>225</v>
      </c>
      <c r="Q29" t="s">
        <v>85</v>
      </c>
      <c r="R29" t="s">
        <v>226</v>
      </c>
      <c r="S29" t="s">
        <v>332</v>
      </c>
      <c r="T29">
        <v>60</v>
      </c>
      <c r="V29" t="s">
        <v>155</v>
      </c>
      <c r="X29" t="s">
        <v>227</v>
      </c>
      <c r="Y29" t="s">
        <v>228</v>
      </c>
      <c r="Z29" t="s">
        <v>224</v>
      </c>
      <c r="AA29">
        <v>60</v>
      </c>
      <c r="AB29" t="s">
        <v>46</v>
      </c>
      <c r="AC29" t="s">
        <v>38</v>
      </c>
      <c r="AD29" t="s">
        <v>28</v>
      </c>
      <c r="AE29" t="s">
        <v>137</v>
      </c>
      <c r="AF29" t="s">
        <v>138</v>
      </c>
    </row>
    <row r="30" spans="1:32" x14ac:dyDescent="0.3">
      <c r="A30">
        <v>2326</v>
      </c>
      <c r="B30">
        <v>1129</v>
      </c>
      <c r="C30" t="s">
        <v>229</v>
      </c>
      <c r="D30" t="s">
        <v>79</v>
      </c>
      <c r="E30" t="s">
        <v>99</v>
      </c>
      <c r="F30" t="s">
        <v>81</v>
      </c>
      <c r="G30" t="s">
        <v>82</v>
      </c>
      <c r="I30" t="s">
        <v>83</v>
      </c>
      <c r="J30" s="16">
        <v>45189.430010416698</v>
      </c>
      <c r="K30" t="s">
        <v>83</v>
      </c>
      <c r="L30" s="16">
        <v>45189.430013310201</v>
      </c>
      <c r="M30" t="s">
        <v>45</v>
      </c>
      <c r="P30" t="s">
        <v>225</v>
      </c>
      <c r="Q30" t="s">
        <v>85</v>
      </c>
      <c r="R30" t="s">
        <v>226</v>
      </c>
      <c r="S30" t="s">
        <v>332</v>
      </c>
      <c r="T30">
        <v>80</v>
      </c>
      <c r="V30" t="s">
        <v>155</v>
      </c>
      <c r="X30" t="s">
        <v>227</v>
      </c>
      <c r="Y30" t="s">
        <v>230</v>
      </c>
      <c r="Z30" t="s">
        <v>229</v>
      </c>
      <c r="AA30">
        <v>80</v>
      </c>
      <c r="AB30" t="s">
        <v>45</v>
      </c>
      <c r="AC30" t="s">
        <v>38</v>
      </c>
      <c r="AD30" t="s">
        <v>105</v>
      </c>
      <c r="AE30" t="s">
        <v>106</v>
      </c>
      <c r="AF30" t="s">
        <v>138</v>
      </c>
    </row>
    <row r="31" spans="1:32" x14ac:dyDescent="0.3">
      <c r="A31">
        <v>2328</v>
      </c>
      <c r="B31">
        <v>1130</v>
      </c>
      <c r="C31" t="s">
        <v>231</v>
      </c>
      <c r="D31" t="s">
        <v>79</v>
      </c>
      <c r="E31" t="s">
        <v>140</v>
      </c>
      <c r="F31" t="s">
        <v>81</v>
      </c>
      <c r="G31" t="s">
        <v>82</v>
      </c>
      <c r="I31" t="s">
        <v>83</v>
      </c>
      <c r="J31" s="16">
        <v>45205.628841238402</v>
      </c>
      <c r="K31" t="s">
        <v>83</v>
      </c>
      <c r="L31" s="16">
        <v>45245.399763159701</v>
      </c>
      <c r="M31" t="s">
        <v>46</v>
      </c>
      <c r="P31" t="s">
        <v>232</v>
      </c>
      <c r="Q31" t="s">
        <v>101</v>
      </c>
      <c r="R31" t="s">
        <v>233</v>
      </c>
      <c r="S31" t="s">
        <v>304</v>
      </c>
      <c r="T31">
        <v>1</v>
      </c>
      <c r="V31" t="s">
        <v>111</v>
      </c>
      <c r="X31" t="s">
        <v>234</v>
      </c>
      <c r="Z31" t="s">
        <v>231</v>
      </c>
      <c r="AA31">
        <v>1</v>
      </c>
      <c r="AB31" t="s">
        <v>46</v>
      </c>
      <c r="AC31" t="s">
        <v>38</v>
      </c>
      <c r="AD31" t="s">
        <v>28</v>
      </c>
      <c r="AE31" t="s">
        <v>124</v>
      </c>
      <c r="AF31" t="s">
        <v>146</v>
      </c>
    </row>
    <row r="32" spans="1:32" x14ac:dyDescent="0.3">
      <c r="A32">
        <v>2329</v>
      </c>
      <c r="B32">
        <v>1131</v>
      </c>
      <c r="C32" t="s">
        <v>235</v>
      </c>
      <c r="D32" t="s">
        <v>79</v>
      </c>
      <c r="E32" t="s">
        <v>140</v>
      </c>
      <c r="F32" t="s">
        <v>81</v>
      </c>
      <c r="G32" t="s">
        <v>82</v>
      </c>
      <c r="I32" t="s">
        <v>83</v>
      </c>
      <c r="J32" s="16">
        <v>45208.446777974503</v>
      </c>
      <c r="K32" t="s">
        <v>83</v>
      </c>
      <c r="L32" s="16">
        <v>45245.407598460602</v>
      </c>
      <c r="M32" t="s">
        <v>46</v>
      </c>
      <c r="P32" t="s">
        <v>236</v>
      </c>
      <c r="Q32" t="s">
        <v>101</v>
      </c>
      <c r="R32" t="s">
        <v>237</v>
      </c>
      <c r="S32" t="s">
        <v>304</v>
      </c>
      <c r="T32">
        <v>1</v>
      </c>
      <c r="V32" t="s">
        <v>111</v>
      </c>
      <c r="X32" t="s">
        <v>238</v>
      </c>
      <c r="Y32" t="s">
        <v>239</v>
      </c>
      <c r="Z32" t="s">
        <v>235</v>
      </c>
      <c r="AA32">
        <v>1</v>
      </c>
      <c r="AB32" t="s">
        <v>46</v>
      </c>
      <c r="AC32" t="s">
        <v>38</v>
      </c>
      <c r="AD32" t="s">
        <v>28</v>
      </c>
      <c r="AE32" t="s">
        <v>124</v>
      </c>
      <c r="AF32" t="s">
        <v>146</v>
      </c>
    </row>
    <row r="33" spans="1:32" x14ac:dyDescent="0.3">
      <c r="A33">
        <v>2344</v>
      </c>
      <c r="B33">
        <v>1132</v>
      </c>
      <c r="C33" t="s">
        <v>240</v>
      </c>
      <c r="D33" t="s">
        <v>79</v>
      </c>
      <c r="E33" t="s">
        <v>99</v>
      </c>
      <c r="F33" t="s">
        <v>81</v>
      </c>
      <c r="G33" t="s">
        <v>82</v>
      </c>
      <c r="I33" t="s">
        <v>83</v>
      </c>
      <c r="J33" s="16">
        <v>45267.667279398098</v>
      </c>
      <c r="K33" t="s">
        <v>83</v>
      </c>
      <c r="L33" s="16">
        <v>45267.6672819097</v>
      </c>
      <c r="M33" t="s">
        <v>48</v>
      </c>
      <c r="P33" t="s">
        <v>241</v>
      </c>
      <c r="Q33" t="s">
        <v>101</v>
      </c>
      <c r="R33" t="s">
        <v>242</v>
      </c>
      <c r="T33">
        <v>1</v>
      </c>
      <c r="V33" t="s">
        <v>111</v>
      </c>
      <c r="X33" t="s">
        <v>243</v>
      </c>
      <c r="Y33" t="s">
        <v>244</v>
      </c>
      <c r="Z33" t="s">
        <v>240</v>
      </c>
      <c r="AA33">
        <v>1</v>
      </c>
      <c r="AB33" t="s">
        <v>48</v>
      </c>
      <c r="AC33" t="s">
        <v>36</v>
      </c>
      <c r="AD33" t="s">
        <v>28</v>
      </c>
      <c r="AE33" t="s">
        <v>137</v>
      </c>
      <c r="AF33" t="s">
        <v>138</v>
      </c>
    </row>
    <row r="34" spans="1:32" x14ac:dyDescent="0.3">
      <c r="A34">
        <v>2345</v>
      </c>
      <c r="B34">
        <v>1133</v>
      </c>
      <c r="C34" t="s">
        <v>245</v>
      </c>
      <c r="D34" t="s">
        <v>79</v>
      </c>
      <c r="E34" t="s">
        <v>140</v>
      </c>
      <c r="F34" t="s">
        <v>81</v>
      </c>
      <c r="G34" t="s">
        <v>82</v>
      </c>
      <c r="I34" t="s">
        <v>83</v>
      </c>
      <c r="J34" s="16">
        <v>45267.677904513897</v>
      </c>
      <c r="K34" t="s">
        <v>83</v>
      </c>
      <c r="L34" s="16">
        <v>45267.677906331002</v>
      </c>
      <c r="M34" t="s">
        <v>45</v>
      </c>
      <c r="P34" t="s">
        <v>246</v>
      </c>
      <c r="Q34" t="s">
        <v>101</v>
      </c>
      <c r="R34" t="s">
        <v>247</v>
      </c>
      <c r="T34">
        <v>1</v>
      </c>
      <c r="V34" t="s">
        <v>87</v>
      </c>
      <c r="X34" t="s">
        <v>248</v>
      </c>
      <c r="Y34" t="s">
        <v>249</v>
      </c>
      <c r="Z34" t="s">
        <v>245</v>
      </c>
      <c r="AA34">
        <v>1</v>
      </c>
      <c r="AB34" t="s">
        <v>45</v>
      </c>
      <c r="AC34" t="s">
        <v>38</v>
      </c>
      <c r="AD34" t="s">
        <v>105</v>
      </c>
      <c r="AE34" t="s">
        <v>106</v>
      </c>
      <c r="AF34" t="s">
        <v>146</v>
      </c>
    </row>
    <row r="35" spans="1:32" x14ac:dyDescent="0.3">
      <c r="A35">
        <v>2346</v>
      </c>
      <c r="B35">
        <v>1134</v>
      </c>
      <c r="C35" t="s">
        <v>250</v>
      </c>
      <c r="D35" t="s">
        <v>79</v>
      </c>
      <c r="E35" t="s">
        <v>99</v>
      </c>
      <c r="F35" t="s">
        <v>81</v>
      </c>
      <c r="G35" t="s">
        <v>82</v>
      </c>
      <c r="I35" t="s">
        <v>185</v>
      </c>
      <c r="J35" s="16">
        <v>45268.424502164402</v>
      </c>
      <c r="K35" t="s">
        <v>185</v>
      </c>
      <c r="L35" s="16">
        <v>45268.425380636603</v>
      </c>
      <c r="M35" t="s">
        <v>46</v>
      </c>
      <c r="P35" t="s">
        <v>251</v>
      </c>
      <c r="Q35" t="s">
        <v>101</v>
      </c>
      <c r="R35" t="s">
        <v>252</v>
      </c>
      <c r="S35" t="s">
        <v>333</v>
      </c>
      <c r="T35">
        <v>24</v>
      </c>
      <c r="V35" t="s">
        <v>111</v>
      </c>
      <c r="X35" t="s">
        <v>253</v>
      </c>
      <c r="Y35" t="s">
        <v>254</v>
      </c>
      <c r="Z35" t="s">
        <v>250</v>
      </c>
      <c r="AA35">
        <v>24</v>
      </c>
      <c r="AB35" t="s">
        <v>46</v>
      </c>
      <c r="AC35" t="s">
        <v>38</v>
      </c>
      <c r="AD35" t="s">
        <v>28</v>
      </c>
      <c r="AE35" t="s">
        <v>137</v>
      </c>
      <c r="AF35" t="s">
        <v>138</v>
      </c>
    </row>
    <row r="36" spans="1:32" x14ac:dyDescent="0.3">
      <c r="A36">
        <v>2347</v>
      </c>
      <c r="B36">
        <v>1135</v>
      </c>
      <c r="C36" t="s">
        <v>255</v>
      </c>
      <c r="D36" t="s">
        <v>79</v>
      </c>
      <c r="E36" t="s">
        <v>140</v>
      </c>
      <c r="F36" t="s">
        <v>81</v>
      </c>
      <c r="G36" t="s">
        <v>82</v>
      </c>
      <c r="I36" t="s">
        <v>83</v>
      </c>
      <c r="J36" s="16">
        <v>45271.475965590304</v>
      </c>
      <c r="K36" t="s">
        <v>83</v>
      </c>
      <c r="L36" s="16">
        <v>45271.475967395803</v>
      </c>
      <c r="M36" t="s">
        <v>46</v>
      </c>
      <c r="P36" t="s">
        <v>256</v>
      </c>
      <c r="Q36" t="s">
        <v>101</v>
      </c>
      <c r="R36" t="s">
        <v>257</v>
      </c>
      <c r="T36">
        <v>1</v>
      </c>
      <c r="V36" t="s">
        <v>155</v>
      </c>
      <c r="X36" t="s">
        <v>258</v>
      </c>
      <c r="Y36" t="s">
        <v>259</v>
      </c>
      <c r="Z36" t="s">
        <v>255</v>
      </c>
      <c r="AA36">
        <v>1</v>
      </c>
      <c r="AB36" t="s">
        <v>46</v>
      </c>
      <c r="AC36" t="s">
        <v>38</v>
      </c>
      <c r="AD36" t="s">
        <v>28</v>
      </c>
      <c r="AE36" t="s">
        <v>137</v>
      </c>
      <c r="AF36" t="s">
        <v>146</v>
      </c>
    </row>
    <row r="37" spans="1:32" x14ac:dyDescent="0.3">
      <c r="A37">
        <v>2348</v>
      </c>
      <c r="B37">
        <v>1136</v>
      </c>
      <c r="C37" t="s">
        <v>260</v>
      </c>
      <c r="D37" t="s">
        <v>79</v>
      </c>
      <c r="E37" t="s">
        <v>99</v>
      </c>
      <c r="F37" t="s">
        <v>81</v>
      </c>
      <c r="G37" t="s">
        <v>82</v>
      </c>
      <c r="I37" t="s">
        <v>83</v>
      </c>
      <c r="J37" s="16">
        <v>45272.431540474499</v>
      </c>
      <c r="K37" t="s">
        <v>83</v>
      </c>
      <c r="L37" s="16">
        <v>45272.431543206003</v>
      </c>
      <c r="M37" t="s">
        <v>46</v>
      </c>
      <c r="P37" t="s">
        <v>261</v>
      </c>
      <c r="Q37" t="s">
        <v>101</v>
      </c>
      <c r="R37" t="s">
        <v>262</v>
      </c>
      <c r="T37">
        <v>1</v>
      </c>
      <c r="V37" t="s">
        <v>263</v>
      </c>
      <c r="X37" t="s">
        <v>264</v>
      </c>
      <c r="Y37" t="s">
        <v>265</v>
      </c>
      <c r="Z37" t="s">
        <v>260</v>
      </c>
      <c r="AA37">
        <v>1</v>
      </c>
      <c r="AB37" t="s">
        <v>46</v>
      </c>
      <c r="AC37" t="s">
        <v>38</v>
      </c>
      <c r="AD37" t="s">
        <v>28</v>
      </c>
      <c r="AE37" t="s">
        <v>137</v>
      </c>
      <c r="AF37" t="s">
        <v>146</v>
      </c>
    </row>
    <row r="38" spans="1:32" x14ac:dyDescent="0.3">
      <c r="A38">
        <v>2356</v>
      </c>
      <c r="B38">
        <v>1140</v>
      </c>
      <c r="C38" t="s">
        <v>266</v>
      </c>
      <c r="D38" t="s">
        <v>79</v>
      </c>
      <c r="E38" t="s">
        <v>140</v>
      </c>
      <c r="F38" t="s">
        <v>81</v>
      </c>
      <c r="G38" t="s">
        <v>82</v>
      </c>
      <c r="I38" t="s">
        <v>189</v>
      </c>
      <c r="J38" s="16">
        <v>45282.4661956829</v>
      </c>
      <c r="K38" t="s">
        <v>189</v>
      </c>
      <c r="L38" s="16">
        <v>45282.654873344902</v>
      </c>
      <c r="M38" t="s">
        <v>44</v>
      </c>
      <c r="P38" t="s">
        <v>267</v>
      </c>
      <c r="Q38" t="s">
        <v>101</v>
      </c>
      <c r="R38" t="s">
        <v>268</v>
      </c>
      <c r="T38">
        <v>4</v>
      </c>
      <c r="V38" t="s">
        <v>155</v>
      </c>
      <c r="X38" t="s">
        <v>269</v>
      </c>
      <c r="Y38" t="s">
        <v>270</v>
      </c>
      <c r="Z38" t="s">
        <v>266</v>
      </c>
      <c r="AA38">
        <v>4</v>
      </c>
      <c r="AB38" t="s">
        <v>44</v>
      </c>
      <c r="AC38" t="s">
        <v>37</v>
      </c>
      <c r="AD38" t="s">
        <v>28</v>
      </c>
      <c r="AE38" t="s">
        <v>137</v>
      </c>
      <c r="AF38" t="s">
        <v>146</v>
      </c>
    </row>
    <row r="39" spans="1:32" x14ac:dyDescent="0.3">
      <c r="A39">
        <v>2357</v>
      </c>
      <c r="B39">
        <v>1141</v>
      </c>
      <c r="C39" t="s">
        <v>271</v>
      </c>
      <c r="D39" t="s">
        <v>79</v>
      </c>
      <c r="E39" t="s">
        <v>99</v>
      </c>
      <c r="F39" t="s">
        <v>81</v>
      </c>
      <c r="G39" t="s">
        <v>82</v>
      </c>
      <c r="I39" t="s">
        <v>83</v>
      </c>
      <c r="J39" s="16">
        <v>45299.700305821803</v>
      </c>
      <c r="K39" t="s">
        <v>83</v>
      </c>
      <c r="L39" s="16">
        <v>45299.700308530097</v>
      </c>
      <c r="M39" t="s">
        <v>45</v>
      </c>
      <c r="P39" t="s">
        <v>272</v>
      </c>
      <c r="Q39" t="s">
        <v>101</v>
      </c>
      <c r="R39" t="s">
        <v>273</v>
      </c>
      <c r="T39">
        <v>1</v>
      </c>
      <c r="V39" t="s">
        <v>111</v>
      </c>
      <c r="X39" t="s">
        <v>274</v>
      </c>
      <c r="Y39" t="s">
        <v>275</v>
      </c>
      <c r="Z39" t="s">
        <v>271</v>
      </c>
      <c r="AA39">
        <v>1</v>
      </c>
      <c r="AB39" t="s">
        <v>45</v>
      </c>
      <c r="AC39" t="s">
        <v>38</v>
      </c>
      <c r="AD39" t="s">
        <v>105</v>
      </c>
      <c r="AE39" t="s">
        <v>106</v>
      </c>
      <c r="AF39" t="s">
        <v>138</v>
      </c>
    </row>
    <row r="40" spans="1:32" x14ac:dyDescent="0.3">
      <c r="A40">
        <v>2372</v>
      </c>
      <c r="B40">
        <v>1153</v>
      </c>
      <c r="C40" t="s">
        <v>276</v>
      </c>
      <c r="D40" t="s">
        <v>79</v>
      </c>
      <c r="E40" t="s">
        <v>99</v>
      </c>
      <c r="F40" t="s">
        <v>81</v>
      </c>
      <c r="G40" t="s">
        <v>82</v>
      </c>
      <c r="I40" t="s">
        <v>83</v>
      </c>
      <c r="J40" s="16">
        <v>45313.679353090301</v>
      </c>
      <c r="K40" t="s">
        <v>83</v>
      </c>
      <c r="L40" s="16">
        <v>45313.679357638903</v>
      </c>
      <c r="M40" t="s">
        <v>46</v>
      </c>
      <c r="P40" t="s">
        <v>277</v>
      </c>
      <c r="Q40" t="s">
        <v>101</v>
      </c>
      <c r="R40" t="s">
        <v>278</v>
      </c>
      <c r="T40">
        <v>1</v>
      </c>
      <c r="V40" t="s">
        <v>155</v>
      </c>
      <c r="X40" t="s">
        <v>279</v>
      </c>
      <c r="Y40" t="s">
        <v>239</v>
      </c>
      <c r="Z40" t="s">
        <v>276</v>
      </c>
      <c r="AA40">
        <v>1</v>
      </c>
      <c r="AB40" t="s">
        <v>46</v>
      </c>
      <c r="AC40" t="s">
        <v>38</v>
      </c>
      <c r="AD40" t="s">
        <v>28</v>
      </c>
      <c r="AE40" t="s">
        <v>137</v>
      </c>
      <c r="AF40" t="s">
        <v>146</v>
      </c>
    </row>
    <row r="41" spans="1:32" x14ac:dyDescent="0.3">
      <c r="A41">
        <v>534</v>
      </c>
      <c r="B41">
        <v>280</v>
      </c>
      <c r="C41" t="s">
        <v>280</v>
      </c>
      <c r="D41" t="s">
        <v>79</v>
      </c>
      <c r="E41" t="s">
        <v>80</v>
      </c>
      <c r="F41" t="s">
        <v>81</v>
      </c>
      <c r="G41" t="s">
        <v>82</v>
      </c>
      <c r="I41" t="s">
        <v>281</v>
      </c>
      <c r="J41" s="16">
        <v>42907.4977174421</v>
      </c>
      <c r="K41" t="s">
        <v>127</v>
      </c>
      <c r="L41" s="16">
        <v>43929.6799543171</v>
      </c>
      <c r="M41" t="s">
        <v>48</v>
      </c>
      <c r="P41" t="s">
        <v>282</v>
      </c>
      <c r="Q41" t="s">
        <v>101</v>
      </c>
      <c r="R41" t="s">
        <v>283</v>
      </c>
      <c r="S41" t="s">
        <v>334</v>
      </c>
      <c r="T41" s="18">
        <v>0</v>
      </c>
      <c r="V41" t="s">
        <v>103</v>
      </c>
      <c r="W41" s="17">
        <v>42914</v>
      </c>
      <c r="Y41" t="s">
        <v>284</v>
      </c>
      <c r="Z41" t="s">
        <v>280</v>
      </c>
      <c r="AA41" s="18">
        <v>0</v>
      </c>
      <c r="AB41" t="s">
        <v>48</v>
      </c>
      <c r="AC41" t="s">
        <v>36</v>
      </c>
      <c r="AD41" t="s">
        <v>163</v>
      </c>
      <c r="AE41" t="s">
        <v>164</v>
      </c>
      <c r="AF41" t="s">
        <v>14</v>
      </c>
    </row>
    <row r="42" spans="1:32" x14ac:dyDescent="0.3">
      <c r="A42">
        <v>682</v>
      </c>
      <c r="B42">
        <v>370</v>
      </c>
      <c r="C42" t="s">
        <v>285</v>
      </c>
      <c r="D42" t="s">
        <v>79</v>
      </c>
      <c r="E42" t="s">
        <v>80</v>
      </c>
      <c r="F42" t="s">
        <v>81</v>
      </c>
      <c r="G42" t="s">
        <v>82</v>
      </c>
      <c r="I42" t="s">
        <v>83</v>
      </c>
      <c r="J42" s="16">
        <v>43308.695823807902</v>
      </c>
      <c r="K42" t="s">
        <v>83</v>
      </c>
      <c r="L42" s="16">
        <v>43598.473013506897</v>
      </c>
      <c r="M42" t="s">
        <v>42</v>
      </c>
      <c r="P42" t="s">
        <v>286</v>
      </c>
      <c r="Q42" t="s">
        <v>101</v>
      </c>
      <c r="R42" t="s">
        <v>287</v>
      </c>
      <c r="S42" t="s">
        <v>335</v>
      </c>
      <c r="T42">
        <v>8</v>
      </c>
      <c r="V42" t="s">
        <v>111</v>
      </c>
      <c r="W42" s="17">
        <v>43363</v>
      </c>
      <c r="X42" t="s">
        <v>288</v>
      </c>
      <c r="Y42" t="s">
        <v>289</v>
      </c>
      <c r="Z42" t="s">
        <v>285</v>
      </c>
      <c r="AA42">
        <v>8</v>
      </c>
      <c r="AB42" t="s">
        <v>42</v>
      </c>
      <c r="AC42" t="s">
        <v>37</v>
      </c>
      <c r="AD42" t="s">
        <v>29</v>
      </c>
      <c r="AE42" t="s">
        <v>89</v>
      </c>
      <c r="AF42" t="s">
        <v>14</v>
      </c>
    </row>
    <row r="43" spans="1:32" x14ac:dyDescent="0.3">
      <c r="A43">
        <v>833</v>
      </c>
      <c r="B43">
        <v>482</v>
      </c>
      <c r="C43" t="s">
        <v>290</v>
      </c>
      <c r="D43" t="s">
        <v>79</v>
      </c>
      <c r="E43" t="s">
        <v>80</v>
      </c>
      <c r="F43" t="s">
        <v>81</v>
      </c>
      <c r="G43" t="s">
        <v>82</v>
      </c>
      <c r="I43" t="s">
        <v>83</v>
      </c>
      <c r="J43" s="16">
        <v>43593.4885796296</v>
      </c>
      <c r="K43" t="s">
        <v>83</v>
      </c>
      <c r="L43" s="16">
        <v>43900.474724305597</v>
      </c>
      <c r="M43" t="s">
        <v>48</v>
      </c>
      <c r="P43" t="s">
        <v>291</v>
      </c>
      <c r="Q43" t="s">
        <v>101</v>
      </c>
      <c r="R43" t="s">
        <v>292</v>
      </c>
      <c r="S43" t="s">
        <v>304</v>
      </c>
      <c r="T43">
        <v>1</v>
      </c>
      <c r="V43" t="s">
        <v>87</v>
      </c>
      <c r="W43" s="17">
        <v>43833</v>
      </c>
      <c r="X43" t="s">
        <v>293</v>
      </c>
      <c r="Y43" t="s">
        <v>294</v>
      </c>
      <c r="Z43" t="s">
        <v>290</v>
      </c>
      <c r="AA43">
        <v>1</v>
      </c>
      <c r="AB43" t="s">
        <v>48</v>
      </c>
      <c r="AC43" t="s">
        <v>36</v>
      </c>
      <c r="AD43" t="s">
        <v>163</v>
      </c>
      <c r="AE43" t="s">
        <v>164</v>
      </c>
      <c r="AF43" t="s">
        <v>14</v>
      </c>
    </row>
    <row r="44" spans="1:32" x14ac:dyDescent="0.3">
      <c r="A44">
        <v>847</v>
      </c>
      <c r="B44">
        <v>489</v>
      </c>
      <c r="C44" t="s">
        <v>295</v>
      </c>
      <c r="D44" t="s">
        <v>79</v>
      </c>
      <c r="E44" t="s">
        <v>80</v>
      </c>
      <c r="F44" t="s">
        <v>81</v>
      </c>
      <c r="G44" t="s">
        <v>82</v>
      </c>
      <c r="I44" t="s">
        <v>83</v>
      </c>
      <c r="J44" s="16">
        <v>43629.564651354201</v>
      </c>
      <c r="K44" t="s">
        <v>83</v>
      </c>
      <c r="L44" s="16">
        <v>43629.564794942104</v>
      </c>
      <c r="M44" t="s">
        <v>45</v>
      </c>
      <c r="P44" t="s">
        <v>296</v>
      </c>
      <c r="Q44" t="s">
        <v>101</v>
      </c>
      <c r="R44" t="s">
        <v>297</v>
      </c>
      <c r="S44" t="s">
        <v>304</v>
      </c>
      <c r="T44">
        <v>1</v>
      </c>
      <c r="V44" t="s">
        <v>87</v>
      </c>
      <c r="W44" s="17">
        <v>43581</v>
      </c>
      <c r="X44" t="s">
        <v>298</v>
      </c>
      <c r="Y44" t="s">
        <v>299</v>
      </c>
      <c r="Z44" t="s">
        <v>295</v>
      </c>
      <c r="AA44">
        <v>1</v>
      </c>
      <c r="AB44" t="s">
        <v>45</v>
      </c>
      <c r="AC44" t="s">
        <v>38</v>
      </c>
      <c r="AD44" t="s">
        <v>105</v>
      </c>
      <c r="AE44" t="s">
        <v>106</v>
      </c>
      <c r="AF44" t="s">
        <v>14</v>
      </c>
    </row>
  </sheetData>
  <autoFilter ref="A1:AF51" xr:uid="{3D5331CF-3238-4724-9C14-89F438E9CCA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213B-2FB8-4988-A81F-6F0FC54D8B4D}">
  <dimension ref="A1:M54"/>
  <sheetViews>
    <sheetView zoomScale="80" zoomScaleNormal="80" workbookViewId="0">
      <selection activeCell="A50" sqref="A50:XFD50"/>
    </sheetView>
  </sheetViews>
  <sheetFormatPr defaultColWidth="31.6640625" defaultRowHeight="14.4" outlineLevelRow="1" x14ac:dyDescent="0.3"/>
  <cols>
    <col min="1" max="1" width="82" bestFit="1" customWidth="1"/>
    <col min="2" max="2" width="12.44140625" bestFit="1" customWidth="1"/>
    <col min="3" max="3" width="22.33203125" bestFit="1" customWidth="1"/>
    <col min="4" max="7" width="13.44140625" style="28" bestFit="1" customWidth="1"/>
    <col min="8" max="8" width="12.88671875" bestFit="1" customWidth="1"/>
    <col min="9" max="9" width="82.33203125" bestFit="1" customWidth="1"/>
    <col min="10" max="10" width="12.109375" bestFit="1" customWidth="1"/>
    <col min="11" max="11" width="13.5546875" bestFit="1" customWidth="1"/>
    <col min="12" max="12" width="35" bestFit="1" customWidth="1"/>
    <col min="13" max="13" width="37.88671875" bestFit="1" customWidth="1"/>
  </cols>
  <sheetData>
    <row r="1" spans="1:13" s="1" customFormat="1" x14ac:dyDescent="0.3">
      <c r="A1" s="20" t="s">
        <v>75</v>
      </c>
      <c r="B1" s="20" t="s">
        <v>36</v>
      </c>
      <c r="C1" s="20" t="s">
        <v>30</v>
      </c>
      <c r="D1" s="21" t="s">
        <v>300</v>
      </c>
      <c r="E1" s="21" t="s">
        <v>301</v>
      </c>
      <c r="F1" s="21" t="s">
        <v>302</v>
      </c>
      <c r="G1" s="21" t="s">
        <v>303</v>
      </c>
      <c r="H1" s="15" t="s">
        <v>74</v>
      </c>
      <c r="I1" s="15" t="s">
        <v>75</v>
      </c>
      <c r="J1" s="15" t="s">
        <v>36</v>
      </c>
      <c r="K1" s="15" t="s">
        <v>30</v>
      </c>
      <c r="L1" s="15" t="s">
        <v>76</v>
      </c>
      <c r="M1" s="15" t="s">
        <v>77</v>
      </c>
    </row>
    <row r="2" spans="1:13" x14ac:dyDescent="0.3">
      <c r="A2" s="20" t="s">
        <v>45</v>
      </c>
      <c r="B2" s="20" t="s">
        <v>38</v>
      </c>
      <c r="C2" s="20" t="s">
        <v>105</v>
      </c>
      <c r="D2" s="21">
        <v>229</v>
      </c>
      <c r="E2" s="21">
        <f>SUM(E3:E11)</f>
        <v>-297</v>
      </c>
      <c r="F2" s="21">
        <f>SUM(F3:F11)</f>
        <v>79</v>
      </c>
      <c r="G2" s="21">
        <f>D2+E2+F2</f>
        <v>11</v>
      </c>
    </row>
    <row r="3" spans="1:13" hidden="1" outlineLevel="1" x14ac:dyDescent="0.3">
      <c r="A3" s="22" t="s">
        <v>271</v>
      </c>
      <c r="B3" s="22"/>
      <c r="C3" s="22"/>
      <c r="D3" s="23" t="s">
        <v>304</v>
      </c>
      <c r="E3" s="23">
        <v>-1</v>
      </c>
      <c r="F3" s="23" t="s">
        <v>304</v>
      </c>
      <c r="G3" s="23"/>
      <c r="H3">
        <v>-1</v>
      </c>
      <c r="I3" t="s">
        <v>305</v>
      </c>
      <c r="J3" t="s">
        <v>38</v>
      </c>
      <c r="K3" t="s">
        <v>105</v>
      </c>
      <c r="L3" t="s">
        <v>106</v>
      </c>
      <c r="M3" t="s">
        <v>138</v>
      </c>
    </row>
    <row r="4" spans="1:13" hidden="1" outlineLevel="1" x14ac:dyDescent="0.3">
      <c r="A4" s="24" t="s">
        <v>245</v>
      </c>
      <c r="B4" s="24"/>
      <c r="C4" s="24"/>
      <c r="D4" s="25" t="s">
        <v>304</v>
      </c>
      <c r="E4" s="25">
        <v>-1</v>
      </c>
      <c r="F4" s="25" t="s">
        <v>304</v>
      </c>
      <c r="G4" s="25"/>
      <c r="H4">
        <v>-1</v>
      </c>
      <c r="I4" t="s">
        <v>305</v>
      </c>
      <c r="J4" t="s">
        <v>38</v>
      </c>
      <c r="K4" t="s">
        <v>105</v>
      </c>
      <c r="L4" t="s">
        <v>106</v>
      </c>
      <c r="M4" t="s">
        <v>146</v>
      </c>
    </row>
    <row r="5" spans="1:13" hidden="1" outlineLevel="1" x14ac:dyDescent="0.3">
      <c r="A5" s="22" t="s">
        <v>306</v>
      </c>
      <c r="B5" s="22"/>
      <c r="C5" s="22"/>
      <c r="D5" s="23" t="s">
        <v>304</v>
      </c>
      <c r="E5" s="23" t="s">
        <v>304</v>
      </c>
      <c r="F5" s="23">
        <v>1</v>
      </c>
      <c r="G5" s="23"/>
    </row>
    <row r="6" spans="1:13" hidden="1" outlineLevel="1" x14ac:dyDescent="0.3">
      <c r="A6" s="24" t="s">
        <v>229</v>
      </c>
      <c r="B6" s="24"/>
      <c r="C6" s="24"/>
      <c r="D6" s="25" t="s">
        <v>304</v>
      </c>
      <c r="E6" s="25">
        <v>-80</v>
      </c>
      <c r="F6" s="25" t="s">
        <v>304</v>
      </c>
      <c r="G6" s="25"/>
      <c r="H6">
        <v>-80</v>
      </c>
      <c r="I6" t="s">
        <v>305</v>
      </c>
      <c r="J6" t="s">
        <v>38</v>
      </c>
      <c r="K6" t="s">
        <v>105</v>
      </c>
      <c r="L6" t="s">
        <v>106</v>
      </c>
      <c r="M6" t="s">
        <v>138</v>
      </c>
    </row>
    <row r="7" spans="1:13" hidden="1" outlineLevel="1" x14ac:dyDescent="0.3">
      <c r="A7" s="22" t="s">
        <v>306</v>
      </c>
      <c r="B7" s="22"/>
      <c r="C7" s="22"/>
      <c r="D7" s="23" t="s">
        <v>304</v>
      </c>
      <c r="E7" s="23" t="s">
        <v>304</v>
      </c>
      <c r="F7" s="23">
        <v>78</v>
      </c>
      <c r="G7" s="23"/>
    </row>
    <row r="8" spans="1:13" hidden="1" outlineLevel="1" x14ac:dyDescent="0.3">
      <c r="A8" s="24" t="s">
        <v>126</v>
      </c>
      <c r="B8" s="24"/>
      <c r="C8" s="24"/>
      <c r="D8" s="25" t="s">
        <v>304</v>
      </c>
      <c r="E8" s="25">
        <v>-178</v>
      </c>
      <c r="F8" s="25" t="s">
        <v>304</v>
      </c>
      <c r="G8" s="25"/>
      <c r="H8">
        <v>-178</v>
      </c>
      <c r="I8" t="s">
        <v>305</v>
      </c>
      <c r="J8" t="s">
        <v>38</v>
      </c>
      <c r="K8" t="s">
        <v>105</v>
      </c>
      <c r="L8" t="s">
        <v>106</v>
      </c>
      <c r="M8" t="s">
        <v>125</v>
      </c>
    </row>
    <row r="9" spans="1:13" hidden="1" outlineLevel="1" x14ac:dyDescent="0.3">
      <c r="A9" s="22" t="s">
        <v>98</v>
      </c>
      <c r="B9" s="22"/>
      <c r="C9" s="22"/>
      <c r="D9" s="23" t="s">
        <v>304</v>
      </c>
      <c r="E9" s="23">
        <v>-24</v>
      </c>
      <c r="F9" s="23" t="s">
        <v>304</v>
      </c>
      <c r="G9" s="23"/>
      <c r="H9">
        <v>-24</v>
      </c>
      <c r="I9" t="s">
        <v>305</v>
      </c>
      <c r="J9" t="s">
        <v>38</v>
      </c>
      <c r="K9" t="s">
        <v>105</v>
      </c>
      <c r="L9" t="s">
        <v>106</v>
      </c>
      <c r="M9" t="s">
        <v>307</v>
      </c>
    </row>
    <row r="10" spans="1:13" hidden="1" outlineLevel="1" x14ac:dyDescent="0.3">
      <c r="A10" s="24" t="s">
        <v>108</v>
      </c>
      <c r="B10" s="24"/>
      <c r="C10" s="24"/>
      <c r="D10" s="25" t="s">
        <v>304</v>
      </c>
      <c r="E10" s="25">
        <v>-12</v>
      </c>
      <c r="F10" s="25" t="s">
        <v>304</v>
      </c>
      <c r="G10" s="25"/>
      <c r="H10">
        <v>-12</v>
      </c>
      <c r="I10" t="s">
        <v>305</v>
      </c>
      <c r="J10" t="s">
        <v>38</v>
      </c>
      <c r="K10" t="s">
        <v>105</v>
      </c>
      <c r="L10" t="s">
        <v>106</v>
      </c>
      <c r="M10" t="s">
        <v>307</v>
      </c>
    </row>
    <row r="11" spans="1:13" hidden="1" outlineLevel="1" x14ac:dyDescent="0.3">
      <c r="A11" s="22" t="s">
        <v>295</v>
      </c>
      <c r="B11" s="22"/>
      <c r="C11" s="22"/>
      <c r="D11" s="23" t="s">
        <v>304</v>
      </c>
      <c r="E11" s="23">
        <v>-1</v>
      </c>
      <c r="F11" s="23" t="s">
        <v>304</v>
      </c>
      <c r="G11" s="23"/>
      <c r="H11">
        <v>-1</v>
      </c>
      <c r="I11" t="s">
        <v>305</v>
      </c>
      <c r="J11" t="s">
        <v>38</v>
      </c>
      <c r="K11" t="s">
        <v>105</v>
      </c>
      <c r="L11" t="s">
        <v>106</v>
      </c>
      <c r="M11" t="s">
        <v>14</v>
      </c>
    </row>
    <row r="12" spans="1:13" collapsed="1" x14ac:dyDescent="0.3">
      <c r="A12" s="20" t="s">
        <v>46</v>
      </c>
      <c r="B12" s="20" t="s">
        <v>38</v>
      </c>
      <c r="C12" s="20" t="s">
        <v>308</v>
      </c>
      <c r="D12" s="26">
        <v>296</v>
      </c>
      <c r="E12" s="21">
        <f>SUM(E13:E38)</f>
        <v>-144</v>
      </c>
      <c r="F12" s="21">
        <f>SUM(F13:F38)</f>
        <v>-79</v>
      </c>
      <c r="G12" s="21">
        <f>D12+E12+F12</f>
        <v>73</v>
      </c>
    </row>
    <row r="13" spans="1:13" hidden="1" outlineLevel="1" x14ac:dyDescent="0.3">
      <c r="A13" s="22" t="s">
        <v>276</v>
      </c>
      <c r="B13" s="22"/>
      <c r="C13" s="22"/>
      <c r="D13" s="23"/>
      <c r="E13" s="23">
        <v>-1</v>
      </c>
      <c r="F13" s="23" t="s">
        <v>304</v>
      </c>
      <c r="G13" s="23"/>
      <c r="H13">
        <v>-1</v>
      </c>
      <c r="I13" t="s">
        <v>309</v>
      </c>
      <c r="J13" t="s">
        <v>38</v>
      </c>
      <c r="K13" t="s">
        <v>28</v>
      </c>
      <c r="L13" t="s">
        <v>137</v>
      </c>
      <c r="M13" t="s">
        <v>146</v>
      </c>
    </row>
    <row r="14" spans="1:13" hidden="1" outlineLevel="1" x14ac:dyDescent="0.3">
      <c r="A14" s="24" t="s">
        <v>260</v>
      </c>
      <c r="B14" s="24"/>
      <c r="C14" s="24"/>
      <c r="D14" s="25"/>
      <c r="E14" s="25">
        <v>-1</v>
      </c>
      <c r="F14" s="25" t="s">
        <v>304</v>
      </c>
      <c r="G14" s="25"/>
      <c r="H14">
        <v>-1</v>
      </c>
      <c r="I14" t="s">
        <v>309</v>
      </c>
      <c r="J14" t="s">
        <v>38</v>
      </c>
      <c r="K14" t="s">
        <v>28</v>
      </c>
      <c r="L14" t="s">
        <v>137</v>
      </c>
      <c r="M14" t="s">
        <v>146</v>
      </c>
    </row>
    <row r="15" spans="1:13" hidden="1" outlineLevel="1" x14ac:dyDescent="0.3">
      <c r="A15" s="22" t="s">
        <v>255</v>
      </c>
      <c r="B15" s="22"/>
      <c r="C15" s="22"/>
      <c r="D15" s="23"/>
      <c r="E15" s="23">
        <v>-1</v>
      </c>
      <c r="F15" s="23" t="s">
        <v>304</v>
      </c>
      <c r="G15" s="23"/>
      <c r="H15">
        <v>-1</v>
      </c>
      <c r="I15" t="s">
        <v>309</v>
      </c>
      <c r="J15" t="s">
        <v>38</v>
      </c>
      <c r="K15" t="s">
        <v>28</v>
      </c>
      <c r="L15" t="s">
        <v>137</v>
      </c>
      <c r="M15" t="s">
        <v>146</v>
      </c>
    </row>
    <row r="16" spans="1:13" hidden="1" outlineLevel="1" x14ac:dyDescent="0.3">
      <c r="A16" s="24" t="s">
        <v>250</v>
      </c>
      <c r="B16" s="24"/>
      <c r="C16" s="24"/>
      <c r="D16" s="25"/>
      <c r="E16" s="25">
        <v>-24</v>
      </c>
      <c r="F16" s="25" t="s">
        <v>304</v>
      </c>
      <c r="G16" s="25"/>
      <c r="H16">
        <v>-24</v>
      </c>
      <c r="I16" t="s">
        <v>309</v>
      </c>
      <c r="J16" t="s">
        <v>38</v>
      </c>
      <c r="K16" t="s">
        <v>28</v>
      </c>
      <c r="L16" t="s">
        <v>137</v>
      </c>
      <c r="M16" t="s">
        <v>138</v>
      </c>
    </row>
    <row r="17" spans="1:13" hidden="1" outlineLevel="1" x14ac:dyDescent="0.3">
      <c r="A17" s="22" t="s">
        <v>184</v>
      </c>
      <c r="B17" s="22"/>
      <c r="C17" s="22"/>
      <c r="D17" s="23"/>
      <c r="E17" s="23">
        <v>-21</v>
      </c>
      <c r="F17" s="23" t="s">
        <v>304</v>
      </c>
      <c r="G17" s="23"/>
      <c r="H17">
        <v>-21</v>
      </c>
      <c r="I17" t="s">
        <v>309</v>
      </c>
      <c r="J17" t="s">
        <v>38</v>
      </c>
      <c r="K17" t="s">
        <v>105</v>
      </c>
      <c r="L17" s="29" t="s">
        <v>106</v>
      </c>
      <c r="M17" t="s">
        <v>187</v>
      </c>
    </row>
    <row r="18" spans="1:13" hidden="1" outlineLevel="1" x14ac:dyDescent="0.3">
      <c r="A18" s="24" t="s">
        <v>310</v>
      </c>
      <c r="B18" s="24"/>
      <c r="C18" s="24"/>
      <c r="D18" s="25"/>
      <c r="E18" s="25"/>
      <c r="F18" s="25" t="s">
        <v>304</v>
      </c>
      <c r="G18" s="25"/>
      <c r="M18" t="s">
        <v>311</v>
      </c>
    </row>
    <row r="19" spans="1:13" hidden="1" outlineLevel="1" x14ac:dyDescent="0.3">
      <c r="A19" s="22" t="s">
        <v>312</v>
      </c>
      <c r="B19" s="22"/>
      <c r="C19" s="22"/>
      <c r="D19" s="23"/>
      <c r="E19" s="23" t="s">
        <v>304</v>
      </c>
      <c r="F19" s="23">
        <v>-1</v>
      </c>
      <c r="G19" s="23"/>
    </row>
    <row r="20" spans="1:13" hidden="1" outlineLevel="1" x14ac:dyDescent="0.3">
      <c r="A20" s="24" t="s">
        <v>235</v>
      </c>
      <c r="B20" s="24"/>
      <c r="C20" s="24"/>
      <c r="D20" s="25"/>
      <c r="E20" s="25">
        <v>-1</v>
      </c>
      <c r="F20" s="25" t="s">
        <v>304</v>
      </c>
      <c r="G20" s="25"/>
      <c r="H20">
        <v>-1</v>
      </c>
      <c r="I20" t="s">
        <v>309</v>
      </c>
      <c r="J20" t="s">
        <v>38</v>
      </c>
      <c r="K20" t="s">
        <v>28</v>
      </c>
      <c r="L20" t="s">
        <v>124</v>
      </c>
      <c r="M20" t="s">
        <v>146</v>
      </c>
    </row>
    <row r="21" spans="1:13" hidden="1" outlineLevel="1" x14ac:dyDescent="0.3">
      <c r="A21" s="22" t="s">
        <v>78</v>
      </c>
      <c r="B21" s="22"/>
      <c r="C21" s="22"/>
      <c r="D21" s="23"/>
      <c r="E21" s="23">
        <v>-1</v>
      </c>
      <c r="F21" s="23" t="s">
        <v>304</v>
      </c>
      <c r="G21" s="23"/>
      <c r="H21">
        <v>-1</v>
      </c>
      <c r="I21" t="s">
        <v>309</v>
      </c>
      <c r="J21" t="s">
        <v>38</v>
      </c>
      <c r="K21" t="s">
        <v>29</v>
      </c>
      <c r="L21" t="s">
        <v>89</v>
      </c>
      <c r="M21" t="s">
        <v>14</v>
      </c>
    </row>
    <row r="22" spans="1:13" hidden="1" outlineLevel="1" x14ac:dyDescent="0.3">
      <c r="A22" s="24" t="s">
        <v>90</v>
      </c>
      <c r="B22" s="24"/>
      <c r="C22" s="24"/>
      <c r="D22" s="25"/>
      <c r="E22" s="25">
        <v>-1</v>
      </c>
      <c r="F22" s="25" t="s">
        <v>304</v>
      </c>
      <c r="G22" s="25"/>
      <c r="H22">
        <v>-1</v>
      </c>
      <c r="I22" t="s">
        <v>309</v>
      </c>
      <c r="J22" t="s">
        <v>38</v>
      </c>
      <c r="K22" t="s">
        <v>29</v>
      </c>
      <c r="L22" t="s">
        <v>89</v>
      </c>
      <c r="M22" t="s">
        <v>14</v>
      </c>
    </row>
    <row r="23" spans="1:13" hidden="1" outlineLevel="1" x14ac:dyDescent="0.3">
      <c r="A23" s="22" t="s">
        <v>94</v>
      </c>
      <c r="B23" s="22"/>
      <c r="C23" s="22"/>
      <c r="D23" s="23"/>
      <c r="E23" s="23">
        <v>-1</v>
      </c>
      <c r="F23" s="23" t="s">
        <v>304</v>
      </c>
      <c r="G23" s="23"/>
      <c r="H23">
        <v>-1</v>
      </c>
      <c r="I23" t="s">
        <v>309</v>
      </c>
      <c r="J23" t="s">
        <v>38</v>
      </c>
      <c r="K23" t="s">
        <v>29</v>
      </c>
      <c r="L23" t="s">
        <v>89</v>
      </c>
      <c r="M23" t="s">
        <v>14</v>
      </c>
    </row>
    <row r="24" spans="1:13" hidden="1" outlineLevel="1" x14ac:dyDescent="0.3">
      <c r="A24" s="24" t="s">
        <v>231</v>
      </c>
      <c r="B24" s="24"/>
      <c r="C24" s="24"/>
      <c r="D24" s="25"/>
      <c r="E24" s="25">
        <v>-1</v>
      </c>
      <c r="F24" s="25" t="s">
        <v>304</v>
      </c>
      <c r="G24" s="25"/>
      <c r="H24">
        <v>-1</v>
      </c>
      <c r="I24" t="s">
        <v>309</v>
      </c>
      <c r="J24" t="s">
        <v>38</v>
      </c>
      <c r="K24" t="s">
        <v>28</v>
      </c>
      <c r="L24" t="s">
        <v>124</v>
      </c>
      <c r="M24" t="s">
        <v>146</v>
      </c>
    </row>
    <row r="25" spans="1:13" hidden="1" outlineLevel="1" x14ac:dyDescent="0.3">
      <c r="A25" s="22" t="s">
        <v>312</v>
      </c>
      <c r="B25" s="22"/>
      <c r="C25" s="22"/>
      <c r="D25" s="23"/>
      <c r="E25" s="23" t="s">
        <v>304</v>
      </c>
      <c r="F25" s="23">
        <v>-78</v>
      </c>
      <c r="G25" s="23"/>
    </row>
    <row r="26" spans="1:13" hidden="1" outlineLevel="1" x14ac:dyDescent="0.3">
      <c r="A26" s="24" t="s">
        <v>139</v>
      </c>
      <c r="B26" s="24"/>
      <c r="C26" s="24"/>
      <c r="D26" s="25"/>
      <c r="E26" s="25">
        <v>-20</v>
      </c>
      <c r="F26" s="25" t="s">
        <v>304</v>
      </c>
      <c r="G26" s="25"/>
      <c r="H26">
        <v>-20</v>
      </c>
      <c r="I26" t="s">
        <v>309</v>
      </c>
      <c r="J26" t="s">
        <v>38</v>
      </c>
      <c r="K26" t="s">
        <v>28</v>
      </c>
      <c r="L26" t="s">
        <v>137</v>
      </c>
      <c r="M26" t="s">
        <v>146</v>
      </c>
    </row>
    <row r="27" spans="1:13" hidden="1" outlineLevel="1" x14ac:dyDescent="0.3">
      <c r="A27" s="22" t="s">
        <v>198</v>
      </c>
      <c r="B27" s="22"/>
      <c r="C27" s="22"/>
      <c r="D27" s="23"/>
      <c r="E27" s="23">
        <v>-1</v>
      </c>
      <c r="F27" s="23" t="s">
        <v>304</v>
      </c>
      <c r="G27" s="23"/>
      <c r="H27">
        <v>-1</v>
      </c>
      <c r="I27" t="s">
        <v>309</v>
      </c>
      <c r="J27" t="s">
        <v>38</v>
      </c>
      <c r="K27" t="s">
        <v>28</v>
      </c>
      <c r="L27" t="s">
        <v>124</v>
      </c>
      <c r="M27" t="s">
        <v>146</v>
      </c>
    </row>
    <row r="28" spans="1:13" hidden="1" outlineLevel="1" x14ac:dyDescent="0.3">
      <c r="A28" s="24" t="s">
        <v>224</v>
      </c>
      <c r="B28" s="24"/>
      <c r="C28" s="24"/>
      <c r="D28" s="25"/>
      <c r="E28" s="25">
        <v>-60</v>
      </c>
      <c r="F28" s="25" t="s">
        <v>304</v>
      </c>
      <c r="G28" s="25"/>
      <c r="H28">
        <v>-60</v>
      </c>
      <c r="I28" t="s">
        <v>309</v>
      </c>
      <c r="J28" t="s">
        <v>38</v>
      </c>
      <c r="K28" t="s">
        <v>28</v>
      </c>
      <c r="L28" t="s">
        <v>137</v>
      </c>
      <c r="M28" t="s">
        <v>138</v>
      </c>
    </row>
    <row r="29" spans="1:13" hidden="1" outlineLevel="1" x14ac:dyDescent="0.3">
      <c r="A29" s="22" t="s">
        <v>310</v>
      </c>
      <c r="B29" s="22"/>
      <c r="C29" s="22"/>
      <c r="D29" s="23"/>
      <c r="E29" s="23"/>
      <c r="F29" s="23" t="s">
        <v>304</v>
      </c>
      <c r="G29" s="23"/>
      <c r="M29" t="s">
        <v>311</v>
      </c>
    </row>
    <row r="30" spans="1:13" hidden="1" outlineLevel="1" x14ac:dyDescent="0.3">
      <c r="A30" s="24" t="s">
        <v>212</v>
      </c>
      <c r="B30" s="24"/>
      <c r="C30" s="24"/>
      <c r="D30" s="25"/>
      <c r="E30" s="25">
        <v>-1</v>
      </c>
      <c r="F30" s="25" t="s">
        <v>304</v>
      </c>
      <c r="G30" s="25"/>
      <c r="H30">
        <v>-1</v>
      </c>
      <c r="I30" t="s">
        <v>309</v>
      </c>
      <c r="J30" t="s">
        <v>38</v>
      </c>
      <c r="K30" t="s">
        <v>28</v>
      </c>
      <c r="L30" t="s">
        <v>124</v>
      </c>
      <c r="M30" t="s">
        <v>107</v>
      </c>
    </row>
    <row r="31" spans="1:13" hidden="1" outlineLevel="1" x14ac:dyDescent="0.3">
      <c r="A31" s="22" t="s">
        <v>207</v>
      </c>
      <c r="B31" s="22"/>
      <c r="C31" s="22"/>
      <c r="D31" s="23"/>
      <c r="E31" s="23">
        <v>-1</v>
      </c>
      <c r="F31" s="23" t="s">
        <v>304</v>
      </c>
      <c r="G31" s="23"/>
      <c r="H31">
        <v>-1</v>
      </c>
      <c r="I31" t="s">
        <v>309</v>
      </c>
      <c r="J31" t="s">
        <v>38</v>
      </c>
      <c r="K31" t="s">
        <v>28</v>
      </c>
      <c r="L31" t="s">
        <v>124</v>
      </c>
      <c r="M31" t="s">
        <v>107</v>
      </c>
    </row>
    <row r="32" spans="1:13" hidden="1" outlineLevel="1" x14ac:dyDescent="0.3">
      <c r="A32" s="24" t="s">
        <v>188</v>
      </c>
      <c r="B32" s="24"/>
      <c r="C32" s="24"/>
      <c r="D32" s="25"/>
      <c r="E32" s="25">
        <v>-1</v>
      </c>
      <c r="F32" s="25" t="s">
        <v>304</v>
      </c>
      <c r="G32" s="25"/>
      <c r="H32">
        <v>-1</v>
      </c>
      <c r="I32" t="s">
        <v>309</v>
      </c>
      <c r="J32" t="s">
        <v>38</v>
      </c>
      <c r="K32" t="s">
        <v>28</v>
      </c>
      <c r="L32" t="s">
        <v>124</v>
      </c>
      <c r="M32" t="s">
        <v>14</v>
      </c>
    </row>
    <row r="33" spans="1:13" hidden="1" outlineLevel="1" x14ac:dyDescent="0.3">
      <c r="A33" s="22" t="s">
        <v>202</v>
      </c>
      <c r="B33" s="22"/>
      <c r="C33" s="22"/>
      <c r="D33" s="23"/>
      <c r="E33" s="23">
        <v>-1</v>
      </c>
      <c r="F33" s="23" t="s">
        <v>304</v>
      </c>
      <c r="G33" s="23"/>
      <c r="H33">
        <v>-1</v>
      </c>
      <c r="I33" t="s">
        <v>309</v>
      </c>
      <c r="J33" t="s">
        <v>38</v>
      </c>
      <c r="K33" t="s">
        <v>28</v>
      </c>
      <c r="L33" t="s">
        <v>124</v>
      </c>
      <c r="M33" t="s">
        <v>107</v>
      </c>
    </row>
    <row r="34" spans="1:13" hidden="1" outlineLevel="1" x14ac:dyDescent="0.3">
      <c r="A34" s="24" t="s">
        <v>174</v>
      </c>
      <c r="B34" s="24"/>
      <c r="C34" s="24"/>
      <c r="D34" s="25"/>
      <c r="E34" s="25">
        <v>-1</v>
      </c>
      <c r="F34" s="25" t="s">
        <v>304</v>
      </c>
      <c r="G34" s="25"/>
      <c r="H34">
        <v>-1</v>
      </c>
      <c r="I34" t="s">
        <v>309</v>
      </c>
      <c r="J34" t="s">
        <v>38</v>
      </c>
      <c r="K34" t="s">
        <v>28</v>
      </c>
      <c r="L34" t="s">
        <v>124</v>
      </c>
      <c r="M34" t="s">
        <v>107</v>
      </c>
    </row>
    <row r="35" spans="1:13" hidden="1" outlineLevel="1" x14ac:dyDescent="0.3">
      <c r="A35" s="22" t="s">
        <v>192</v>
      </c>
      <c r="B35" s="22"/>
      <c r="C35" s="22"/>
      <c r="D35" s="23"/>
      <c r="E35" s="23">
        <v>-1</v>
      </c>
      <c r="F35" s="23" t="s">
        <v>304</v>
      </c>
      <c r="G35" s="23"/>
      <c r="H35">
        <v>-1</v>
      </c>
      <c r="I35" t="s">
        <v>309</v>
      </c>
      <c r="J35" t="s">
        <v>38</v>
      </c>
      <c r="K35" t="s">
        <v>28</v>
      </c>
      <c r="L35" t="s">
        <v>124</v>
      </c>
      <c r="M35" t="s">
        <v>14</v>
      </c>
    </row>
    <row r="36" spans="1:13" hidden="1" outlineLevel="1" x14ac:dyDescent="0.3">
      <c r="A36" s="24" t="s">
        <v>170</v>
      </c>
      <c r="B36" s="24"/>
      <c r="C36" s="24"/>
      <c r="D36" s="25"/>
      <c r="E36" s="25">
        <v>-1</v>
      </c>
      <c r="F36" s="25" t="s">
        <v>304</v>
      </c>
      <c r="G36" s="25"/>
      <c r="H36">
        <v>-1</v>
      </c>
      <c r="I36" t="s">
        <v>309</v>
      </c>
      <c r="J36" t="s">
        <v>38</v>
      </c>
      <c r="K36" t="s">
        <v>28</v>
      </c>
      <c r="L36" t="s">
        <v>124</v>
      </c>
      <c r="M36" t="s">
        <v>138</v>
      </c>
    </row>
    <row r="37" spans="1:13" hidden="1" outlineLevel="1" x14ac:dyDescent="0.3">
      <c r="A37" s="22" t="s">
        <v>165</v>
      </c>
      <c r="B37" s="22"/>
      <c r="C37" s="22"/>
      <c r="D37" s="23"/>
      <c r="E37" s="23">
        <v>-1</v>
      </c>
      <c r="F37" s="23" t="s">
        <v>304</v>
      </c>
      <c r="G37" s="23"/>
      <c r="H37">
        <v>-1</v>
      </c>
      <c r="I37" t="s">
        <v>309</v>
      </c>
      <c r="J37" t="s">
        <v>38</v>
      </c>
      <c r="K37" t="s">
        <v>28</v>
      </c>
      <c r="L37" t="s">
        <v>124</v>
      </c>
      <c r="M37" t="s">
        <v>14</v>
      </c>
    </row>
    <row r="38" spans="1:13" hidden="1" outlineLevel="1" x14ac:dyDescent="0.3">
      <c r="A38" s="24" t="s">
        <v>113</v>
      </c>
      <c r="B38" s="24"/>
      <c r="C38" s="24"/>
      <c r="D38" s="25"/>
      <c r="E38" s="25">
        <v>-2</v>
      </c>
      <c r="F38" s="25" t="s">
        <v>304</v>
      </c>
      <c r="G38" s="25"/>
      <c r="H38">
        <v>-2</v>
      </c>
      <c r="I38" t="s">
        <v>309</v>
      </c>
      <c r="J38" t="s">
        <v>38</v>
      </c>
      <c r="K38" t="s">
        <v>29</v>
      </c>
      <c r="L38" t="s">
        <v>117</v>
      </c>
      <c r="M38" t="s">
        <v>14</v>
      </c>
    </row>
    <row r="39" spans="1:13" collapsed="1" x14ac:dyDescent="0.3">
      <c r="A39" s="20" t="s">
        <v>48</v>
      </c>
      <c r="B39" s="20" t="s">
        <v>36</v>
      </c>
      <c r="C39" s="20" t="s">
        <v>308</v>
      </c>
      <c r="D39" s="26">
        <v>267</v>
      </c>
      <c r="E39" s="21">
        <f>SUM(E40:E49)</f>
        <v>-148</v>
      </c>
      <c r="F39" s="21">
        <v>0</v>
      </c>
      <c r="G39" s="21">
        <f>D39+E39+F39</f>
        <v>119</v>
      </c>
    </row>
    <row r="40" spans="1:13" hidden="1" outlineLevel="1" x14ac:dyDescent="0.3">
      <c r="A40" s="22" t="s">
        <v>313</v>
      </c>
      <c r="B40" s="22"/>
      <c r="C40" s="22"/>
      <c r="D40" s="23"/>
      <c r="E40" s="23"/>
      <c r="F40" s="23" t="s">
        <v>304</v>
      </c>
      <c r="G40" s="23"/>
      <c r="M40" t="s">
        <v>311</v>
      </c>
    </row>
    <row r="41" spans="1:13" hidden="1" outlineLevel="1" x14ac:dyDescent="0.3">
      <c r="A41" s="24" t="s">
        <v>314</v>
      </c>
      <c r="B41" s="24"/>
      <c r="C41" s="24"/>
      <c r="D41" s="25"/>
      <c r="E41" s="25"/>
      <c r="F41" s="25" t="s">
        <v>304</v>
      </c>
      <c r="G41" s="25"/>
      <c r="M41" t="s">
        <v>311</v>
      </c>
    </row>
    <row r="42" spans="1:13" hidden="1" outlineLevel="1" x14ac:dyDescent="0.3">
      <c r="A42" s="22" t="s">
        <v>240</v>
      </c>
      <c r="B42" s="22"/>
      <c r="C42" s="22"/>
      <c r="D42" s="23"/>
      <c r="E42" s="23">
        <v>-1</v>
      </c>
      <c r="F42" s="23" t="s">
        <v>304</v>
      </c>
      <c r="G42" s="23"/>
      <c r="H42">
        <v>-1</v>
      </c>
      <c r="I42" t="s">
        <v>315</v>
      </c>
      <c r="J42" t="s">
        <v>36</v>
      </c>
      <c r="K42" t="s">
        <v>28</v>
      </c>
      <c r="L42" t="s">
        <v>137</v>
      </c>
      <c r="M42" t="s">
        <v>138</v>
      </c>
    </row>
    <row r="43" spans="1:13" hidden="1" outlineLevel="1" x14ac:dyDescent="0.3">
      <c r="A43" s="24" t="s">
        <v>134</v>
      </c>
      <c r="B43" s="24"/>
      <c r="C43" s="24"/>
      <c r="D43" s="25"/>
      <c r="E43" s="25">
        <v>-70</v>
      </c>
      <c r="F43" s="25" t="s">
        <v>304</v>
      </c>
      <c r="G43" s="25"/>
      <c r="H43">
        <v>-70</v>
      </c>
      <c r="I43" t="s">
        <v>315</v>
      </c>
      <c r="J43" t="s">
        <v>36</v>
      </c>
      <c r="K43" t="s">
        <v>28</v>
      </c>
      <c r="L43" t="s">
        <v>137</v>
      </c>
      <c r="M43" t="s">
        <v>138</v>
      </c>
    </row>
    <row r="44" spans="1:13" hidden="1" outlineLevel="1" x14ac:dyDescent="0.3">
      <c r="A44" s="22" t="s">
        <v>219</v>
      </c>
      <c r="B44" s="22"/>
      <c r="C44" s="22"/>
      <c r="D44" s="23"/>
      <c r="E44" s="23">
        <v>-74</v>
      </c>
      <c r="F44" s="23" t="s">
        <v>304</v>
      </c>
      <c r="G44" s="23"/>
      <c r="H44">
        <v>-74</v>
      </c>
      <c r="I44" t="s">
        <v>315</v>
      </c>
      <c r="J44" t="s">
        <v>36</v>
      </c>
      <c r="K44" t="s">
        <v>28</v>
      </c>
      <c r="L44" t="s">
        <v>137</v>
      </c>
      <c r="M44" t="s">
        <v>138</v>
      </c>
    </row>
    <row r="45" spans="1:13" hidden="1" outlineLevel="1" x14ac:dyDescent="0.3">
      <c r="A45" s="24" t="s">
        <v>118</v>
      </c>
      <c r="B45" s="24"/>
      <c r="C45" s="24"/>
      <c r="D45" s="25"/>
      <c r="E45" s="25">
        <v>-1</v>
      </c>
      <c r="F45" s="25" t="s">
        <v>304</v>
      </c>
      <c r="G45" s="25"/>
      <c r="H45">
        <v>-1</v>
      </c>
      <c r="I45" t="s">
        <v>315</v>
      </c>
      <c r="J45" t="s">
        <v>36</v>
      </c>
      <c r="K45" t="s">
        <v>28</v>
      </c>
      <c r="L45" t="s">
        <v>124</v>
      </c>
      <c r="M45" t="s">
        <v>125</v>
      </c>
    </row>
    <row r="46" spans="1:13" hidden="1" outlineLevel="1" x14ac:dyDescent="0.3">
      <c r="A46" s="22" t="s">
        <v>280</v>
      </c>
      <c r="B46" s="22"/>
      <c r="C46" s="22"/>
      <c r="D46" s="23"/>
      <c r="E46" s="23">
        <v>-1</v>
      </c>
      <c r="F46" s="23" t="s">
        <v>304</v>
      </c>
      <c r="G46" s="23"/>
      <c r="H46">
        <v>-1</v>
      </c>
      <c r="I46" t="s">
        <v>315</v>
      </c>
      <c r="J46" t="s">
        <v>36</v>
      </c>
      <c r="K46" t="s">
        <v>163</v>
      </c>
      <c r="L46" t="s">
        <v>164</v>
      </c>
      <c r="M46" t="s">
        <v>14</v>
      </c>
    </row>
    <row r="47" spans="1:13" hidden="1" outlineLevel="1" x14ac:dyDescent="0.3">
      <c r="A47" s="24" t="s">
        <v>290</v>
      </c>
      <c r="B47" s="24"/>
      <c r="C47" s="24"/>
      <c r="D47" s="25"/>
      <c r="E47" s="25">
        <v>-1</v>
      </c>
      <c r="F47" s="25" t="s">
        <v>304</v>
      </c>
      <c r="G47" s="25"/>
      <c r="H47">
        <v>-1</v>
      </c>
      <c r="I47" t="s">
        <v>315</v>
      </c>
      <c r="J47" t="s">
        <v>36</v>
      </c>
      <c r="K47" t="s">
        <v>163</v>
      </c>
      <c r="L47" t="s">
        <v>164</v>
      </c>
      <c r="M47" t="s">
        <v>14</v>
      </c>
    </row>
    <row r="48" spans="1:13" hidden="1" outlineLevel="1" x14ac:dyDescent="0.3">
      <c r="A48" s="22" t="s">
        <v>314</v>
      </c>
      <c r="B48" s="22"/>
      <c r="C48" s="22"/>
      <c r="D48" s="23"/>
      <c r="E48" s="23"/>
      <c r="F48" s="23" t="s">
        <v>304</v>
      </c>
      <c r="G48" s="23"/>
      <c r="M48" t="s">
        <v>311</v>
      </c>
    </row>
    <row r="49" spans="1:13" hidden="1" outlineLevel="1" x14ac:dyDescent="0.3">
      <c r="A49" s="24" t="s">
        <v>313</v>
      </c>
      <c r="B49" s="24"/>
      <c r="C49" s="24"/>
      <c r="D49" s="25"/>
      <c r="E49" s="25"/>
      <c r="F49" s="25" t="s">
        <v>304</v>
      </c>
      <c r="G49" s="25"/>
      <c r="M49" t="s">
        <v>311</v>
      </c>
    </row>
    <row r="50" spans="1:13" collapsed="1" x14ac:dyDescent="0.3">
      <c r="A50" s="20" t="s">
        <v>49</v>
      </c>
      <c r="B50" s="20" t="s">
        <v>36</v>
      </c>
      <c r="C50" s="20" t="s">
        <v>316</v>
      </c>
      <c r="D50" s="21">
        <v>333</v>
      </c>
      <c r="E50" s="21">
        <f>SUM(E51:E53)</f>
        <v>-70</v>
      </c>
      <c r="F50" s="21">
        <v>0</v>
      </c>
      <c r="G50" s="21">
        <f>D50+E50+F50</f>
        <v>263</v>
      </c>
    </row>
    <row r="51" spans="1:13" hidden="1" outlineLevel="1" x14ac:dyDescent="0.3">
      <c r="A51" s="22" t="s">
        <v>147</v>
      </c>
      <c r="B51" s="22"/>
      <c r="C51" s="22"/>
      <c r="D51" s="23"/>
      <c r="E51" s="23">
        <v>-37</v>
      </c>
      <c r="F51" s="23"/>
      <c r="G51" s="23"/>
      <c r="H51">
        <v>-37</v>
      </c>
      <c r="I51" t="s">
        <v>317</v>
      </c>
      <c r="J51" t="s">
        <v>36</v>
      </c>
      <c r="K51" t="s">
        <v>105</v>
      </c>
      <c r="L51" s="29" t="s">
        <v>106</v>
      </c>
      <c r="M51" t="s">
        <v>125</v>
      </c>
    </row>
    <row r="52" spans="1:13" hidden="1" outlineLevel="1" x14ac:dyDescent="0.3">
      <c r="A52" s="24" t="s">
        <v>132</v>
      </c>
      <c r="B52" s="24"/>
      <c r="C52" s="24"/>
      <c r="D52" s="25"/>
      <c r="E52" s="25">
        <v>-30</v>
      </c>
      <c r="F52" s="25"/>
      <c r="G52" s="25"/>
      <c r="H52">
        <v>-30</v>
      </c>
      <c r="I52" t="s">
        <v>317</v>
      </c>
      <c r="J52" t="s">
        <v>36</v>
      </c>
      <c r="K52" t="s">
        <v>105</v>
      </c>
      <c r="L52" s="29" t="s">
        <v>106</v>
      </c>
      <c r="M52" t="s">
        <v>125</v>
      </c>
    </row>
    <row r="53" spans="1:13" hidden="1" outlineLevel="1" x14ac:dyDescent="0.3">
      <c r="A53" s="22" t="s">
        <v>158</v>
      </c>
      <c r="B53" s="22"/>
      <c r="C53" s="22"/>
      <c r="D53" s="23"/>
      <c r="E53" s="23">
        <v>-3</v>
      </c>
      <c r="F53" s="23"/>
      <c r="G53" s="23"/>
      <c r="H53">
        <v>-3</v>
      </c>
      <c r="I53" t="s">
        <v>317</v>
      </c>
      <c r="J53" t="s">
        <v>36</v>
      </c>
      <c r="K53" t="s">
        <v>163</v>
      </c>
      <c r="L53" t="s">
        <v>164</v>
      </c>
      <c r="M53" t="s">
        <v>14</v>
      </c>
    </row>
    <row r="54" spans="1:13" collapsed="1" x14ac:dyDescent="0.3">
      <c r="A54" s="1" t="s">
        <v>40</v>
      </c>
      <c r="B54" s="1"/>
      <c r="C54" s="1"/>
      <c r="D54" s="27">
        <f>D2+D12+D39+D50</f>
        <v>1125</v>
      </c>
      <c r="E54" s="27">
        <f>E2+E12+E39+E50</f>
        <v>-659</v>
      </c>
      <c r="F54" s="27">
        <f t="shared" ref="F54:G54" si="0">F2+F12+F39+F50</f>
        <v>0</v>
      </c>
      <c r="G54" s="27">
        <f t="shared" si="0"/>
        <v>466</v>
      </c>
    </row>
  </sheetData>
  <autoFilter ref="A1:M54" xr:uid="{7CA0BFCE-F030-43C6-8BE6-DFD34E3CB43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4738-53D1-43E1-AC08-5CAD15B90B53}">
  <dimension ref="A2:F17"/>
  <sheetViews>
    <sheetView topLeftCell="A4" workbookViewId="0">
      <selection activeCell="D26" sqref="D26"/>
    </sheetView>
  </sheetViews>
  <sheetFormatPr defaultRowHeight="14.4" x14ac:dyDescent="0.3"/>
  <cols>
    <col min="1" max="1" width="46.6640625" bestFit="1" customWidth="1"/>
    <col min="2" max="2" width="16.33203125" bestFit="1" customWidth="1"/>
    <col min="3" max="3" width="5.44140625" bestFit="1" customWidth="1"/>
    <col min="4" max="4" width="11.44140625" bestFit="1" customWidth="1"/>
    <col min="5" max="5" width="7.33203125" bestFit="1" customWidth="1"/>
    <col min="6" max="7" width="11.33203125" bestFit="1" customWidth="1"/>
    <col min="8" max="8" width="9.88671875" bestFit="1" customWidth="1"/>
    <col min="9" max="9" width="10.33203125" bestFit="1" customWidth="1"/>
    <col min="10" max="10" width="13.33203125" bestFit="1" customWidth="1"/>
    <col min="11" max="11" width="10.5546875" bestFit="1" customWidth="1"/>
    <col min="12" max="12" width="9.88671875" bestFit="1" customWidth="1"/>
    <col min="13" max="13" width="16.44140625" bestFit="1" customWidth="1"/>
    <col min="14" max="14" width="9.109375" bestFit="1" customWidth="1"/>
    <col min="15" max="15" width="12.109375" bestFit="1" customWidth="1"/>
    <col min="16" max="17" width="11.33203125" bestFit="1" customWidth="1"/>
  </cols>
  <sheetData>
    <row r="2" spans="1:6" x14ac:dyDescent="0.3">
      <c r="A2" t="s">
        <v>30</v>
      </c>
      <c r="B2" t="s">
        <v>31</v>
      </c>
    </row>
    <row r="3" spans="1:6" x14ac:dyDescent="0.3">
      <c r="A3" t="s">
        <v>32</v>
      </c>
      <c r="B3" t="s">
        <v>31</v>
      </c>
    </row>
    <row r="5" spans="1:6" x14ac:dyDescent="0.3">
      <c r="A5" t="s">
        <v>33</v>
      </c>
      <c r="B5" t="s">
        <v>34</v>
      </c>
    </row>
    <row r="6" spans="1:6" x14ac:dyDescent="0.3">
      <c r="A6" t="s">
        <v>35</v>
      </c>
      <c r="B6" t="s">
        <v>36</v>
      </c>
      <c r="C6" t="s">
        <v>37</v>
      </c>
      <c r="D6" t="s">
        <v>38</v>
      </c>
      <c r="E6" t="s">
        <v>39</v>
      </c>
      <c r="F6" t="s">
        <v>40</v>
      </c>
    </row>
    <row r="7" spans="1:6" x14ac:dyDescent="0.3">
      <c r="A7" s="13" t="s">
        <v>41</v>
      </c>
      <c r="C7">
        <v>20</v>
      </c>
      <c r="F7">
        <v>20</v>
      </c>
    </row>
    <row r="8" spans="1:6" x14ac:dyDescent="0.3">
      <c r="A8" s="13" t="s">
        <v>42</v>
      </c>
      <c r="C8">
        <v>8</v>
      </c>
      <c r="F8">
        <v>8</v>
      </c>
    </row>
    <row r="9" spans="1:6" x14ac:dyDescent="0.3">
      <c r="A9" s="13" t="s">
        <v>43</v>
      </c>
      <c r="C9">
        <v>4</v>
      </c>
      <c r="F9">
        <v>4</v>
      </c>
    </row>
    <row r="10" spans="1:6" x14ac:dyDescent="0.3">
      <c r="A10" s="13" t="s">
        <v>44</v>
      </c>
      <c r="C10">
        <v>4</v>
      </c>
      <c r="F10">
        <v>4</v>
      </c>
    </row>
    <row r="11" spans="1:6" x14ac:dyDescent="0.3">
      <c r="A11" s="13" t="s">
        <v>45</v>
      </c>
      <c r="D11">
        <v>297</v>
      </c>
      <c r="F11">
        <v>297</v>
      </c>
    </row>
    <row r="12" spans="1:6" x14ac:dyDescent="0.3">
      <c r="A12" s="13" t="s">
        <v>46</v>
      </c>
      <c r="D12">
        <v>144</v>
      </c>
      <c r="F12">
        <v>144</v>
      </c>
    </row>
    <row r="13" spans="1:6" x14ac:dyDescent="0.3">
      <c r="A13" s="13" t="s">
        <v>47</v>
      </c>
      <c r="B13">
        <v>30</v>
      </c>
      <c r="F13">
        <v>30</v>
      </c>
    </row>
    <row r="14" spans="1:6" x14ac:dyDescent="0.3">
      <c r="A14" s="13" t="s">
        <v>48</v>
      </c>
      <c r="B14">
        <v>184</v>
      </c>
      <c r="F14">
        <v>184</v>
      </c>
    </row>
    <row r="15" spans="1:6" x14ac:dyDescent="0.3">
      <c r="A15" s="13" t="s">
        <v>49</v>
      </c>
      <c r="B15">
        <v>3</v>
      </c>
      <c r="F15">
        <v>3</v>
      </c>
    </row>
    <row r="16" spans="1:6" x14ac:dyDescent="0.3">
      <c r="A16" s="13" t="s">
        <v>39</v>
      </c>
    </row>
    <row r="17" spans="1:6" x14ac:dyDescent="0.3">
      <c r="A17" s="13" t="s">
        <v>40</v>
      </c>
      <c r="B17">
        <v>217</v>
      </c>
      <c r="C17">
        <v>36</v>
      </c>
      <c r="D17">
        <v>441</v>
      </c>
      <c r="F17">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Table</vt:lpstr>
      <vt:lpstr>LT Info Transactions Grid</vt:lpstr>
      <vt:lpstr>TRPA Pools and Transactions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Kasman</dc:creator>
  <cp:lastModifiedBy>Kenneth Kasman</cp:lastModifiedBy>
  <dcterms:created xsi:type="dcterms:W3CDTF">2024-02-06T17:25:49Z</dcterms:created>
  <dcterms:modified xsi:type="dcterms:W3CDTF">2024-02-29T20:58:40Z</dcterms:modified>
</cp:coreProperties>
</file>