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Projects\19_182803A_TAHOE_PHASE_II\80_WorkArea\Calibration\Data\"/>
    </mc:Choice>
  </mc:AlternateContent>
  <xr:revisionPtr revIDLastSave="0" documentId="13_ncr:1_{3A5584AB-CFD5-4CFF-AB56-BD8ABB0672F7}" xr6:coauthVersionLast="41" xr6:coauthVersionMax="41" xr10:uidLastSave="{00000000-0000-0000-0000-000000000000}"/>
  <bookViews>
    <workbookView xWindow="-120" yWindow="-120" windowWidth="29040" windowHeight="15225" activeTab="3" xr2:uid="{00000000-000D-0000-FFFF-FFFF00000000}"/>
  </bookViews>
  <sheets>
    <sheet name="readme" sheetId="7" r:id="rId1"/>
    <sheet name="taz_to_district" sheetId="5" r:id="rId2"/>
    <sheet name="tract_to_district" sheetId="6" r:id="rId3"/>
    <sheet name="D2D" sheetId="1" r:id="rId4"/>
    <sheet name="Summary" sheetId="2" r:id="rId5"/>
    <sheet name="Tract_CTPP_Part1" sheetId="4" r:id="rId6"/>
    <sheet name="Place_CTPPPart2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9" i="1" l="1"/>
  <c r="G60" i="1"/>
  <c r="G64" i="1"/>
  <c r="G62" i="1"/>
  <c r="G63" i="1"/>
  <c r="G61" i="1"/>
  <c r="G58" i="1"/>
  <c r="D58" i="1"/>
  <c r="D62" i="1"/>
  <c r="D64" i="1"/>
  <c r="D63" i="1"/>
  <c r="D61" i="1"/>
  <c r="D59" i="1"/>
  <c r="D60" i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3" i="4"/>
  <c r="H20" i="2" l="1"/>
  <c r="H22" i="2" s="1"/>
  <c r="F7" i="2" l="1"/>
  <c r="F6" i="2"/>
  <c r="F5" i="2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22" i="1" l="1"/>
  <c r="F8" i="2"/>
  <c r="K53" i="1"/>
  <c r="K52" i="1"/>
  <c r="K51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K27" i="1"/>
  <c r="K26" i="1"/>
  <c r="K25" i="1"/>
  <c r="K54" i="1" l="1"/>
  <c r="V48" i="1"/>
  <c r="K28" i="1"/>
</calcChain>
</file>

<file path=xl/sharedStrings.xml><?xml version="1.0" encoding="utf-8"?>
<sst xmlns="http://schemas.openxmlformats.org/spreadsheetml/2006/main" count="577" uniqueCount="159">
  <si>
    <t>OrigDistrict</t>
  </si>
  <si>
    <t>06_003</t>
  </si>
  <si>
    <t>06_017</t>
  </si>
  <si>
    <t>06_057</t>
  </si>
  <si>
    <t>06_061</t>
  </si>
  <si>
    <t>32_005</t>
  </si>
  <si>
    <t>32_019</t>
  </si>
  <si>
    <t>32_029</t>
  </si>
  <si>
    <t>32_031</t>
  </si>
  <si>
    <t>32_510</t>
  </si>
  <si>
    <t>Total</t>
  </si>
  <si>
    <t>II Workers</t>
  </si>
  <si>
    <t>IE Workers</t>
  </si>
  <si>
    <t>EI Workers</t>
  </si>
  <si>
    <t>CTPP</t>
  </si>
  <si>
    <t>Destination District</t>
  </si>
  <si>
    <t>OrigDistrict_fnl</t>
  </si>
  <si>
    <t>II Work Trips</t>
  </si>
  <si>
    <t>IE Work Trips</t>
  </si>
  <si>
    <t>EI Work Trips</t>
  </si>
  <si>
    <t>Streetlight</t>
  </si>
  <si>
    <t>Source</t>
  </si>
  <si>
    <t>Quantity</t>
  </si>
  <si>
    <t>Worker Flow</t>
  </si>
  <si>
    <t>Streetlight Volume</t>
  </si>
  <si>
    <t>Model Forecast 2016</t>
  </si>
  <si>
    <t>Work Trips (outbound)</t>
  </si>
  <si>
    <t>Internal-Internal</t>
  </si>
  <si>
    <t xml:space="preserve">Internal-External </t>
  </si>
  <si>
    <t>External-Internal</t>
  </si>
  <si>
    <t>Segment</t>
  </si>
  <si>
    <t>CTPP total workers from Part 2 "Place" geography</t>
  </si>
  <si>
    <t>CTPP total workers in Tahoe region from tract data</t>
  </si>
  <si>
    <t>#</t>
  </si>
  <si>
    <t>GEOID</t>
  </si>
  <si>
    <t>St</t>
  </si>
  <si>
    <t>Place</t>
  </si>
  <si>
    <t>placeID</t>
  </si>
  <si>
    <t>NAME</t>
  </si>
  <si>
    <t>NAMELSAD</t>
  </si>
  <si>
    <t>EST</t>
  </si>
  <si>
    <t>C2500US0677700</t>
  </si>
  <si>
    <t>Tahoe Vista</t>
  </si>
  <si>
    <t>Tahoe Vista CDP</t>
  </si>
  <si>
    <t>C2500US0677728</t>
  </si>
  <si>
    <t>Tahoma</t>
  </si>
  <si>
    <t>Tahoma CDP</t>
  </si>
  <si>
    <t>C2500US0619455</t>
  </si>
  <si>
    <t>Dollar Point</t>
  </si>
  <si>
    <t>Dollar Point CDP</t>
  </si>
  <si>
    <t>C2500US0676015</t>
  </si>
  <si>
    <t>Sunnyside-Tahoe City</t>
  </si>
  <si>
    <t>Sunnyside-Tahoe City CDP</t>
  </si>
  <si>
    <t>C2500US0611418</t>
  </si>
  <si>
    <t>Carnelian Bay</t>
  </si>
  <si>
    <t>Carnelian Bay CDP</t>
  </si>
  <si>
    <t>C2500US0673108</t>
  </si>
  <si>
    <t>South Lake Tahoe</t>
  </si>
  <si>
    <t>South Lake Tahoe city</t>
  </si>
  <si>
    <t>C2500US0638548</t>
  </si>
  <si>
    <t>Kings Beach</t>
  </si>
  <si>
    <t>Kings Beach CDP</t>
  </si>
  <si>
    <t>C2500US3235100</t>
  </si>
  <si>
    <t>Incline Village</t>
  </si>
  <si>
    <t>Incline Village CDP</t>
  </si>
  <si>
    <t>C2500US3227900</t>
  </si>
  <si>
    <t>Glenbrook</t>
  </si>
  <si>
    <t>Glenbrook CDP</t>
  </si>
  <si>
    <t>C2500US3242350</t>
  </si>
  <si>
    <t>Logan Creek</t>
  </si>
  <si>
    <t>Logan Creek CDP</t>
  </si>
  <si>
    <t>C2500US3239100</t>
  </si>
  <si>
    <t>Lakeridge</t>
  </si>
  <si>
    <t>Lakeridge CDP</t>
  </si>
  <si>
    <t>C2500US3267600</t>
  </si>
  <si>
    <t>Skyland</t>
  </si>
  <si>
    <t>Skyland CDP</t>
  </si>
  <si>
    <t>C2500US3286200</t>
  </si>
  <si>
    <t>Zephyr Cove</t>
  </si>
  <si>
    <t>Zephyr Cove CDP</t>
  </si>
  <si>
    <t>C2500US3262170</t>
  </si>
  <si>
    <t>Round Hill Village</t>
  </si>
  <si>
    <t>Round Hill Village CDP</t>
  </si>
  <si>
    <t>C2500US3269200</t>
  </si>
  <si>
    <t>Stateline</t>
  </si>
  <si>
    <t>Stateline CDP</t>
  </si>
  <si>
    <t>C2500US3238000</t>
  </si>
  <si>
    <t>Kingsbury</t>
  </si>
  <si>
    <t>Kingsbury CDP</t>
  </si>
  <si>
    <t>C2500US3216700</t>
  </si>
  <si>
    <t>Crystal Bay</t>
  </si>
  <si>
    <t>Crystal Bay CDP</t>
  </si>
  <si>
    <t>Scale</t>
  </si>
  <si>
    <t>trctID</t>
  </si>
  <si>
    <t>06_017_030200</t>
  </si>
  <si>
    <t>06_017_030301</t>
  </si>
  <si>
    <t>06_017_030302</t>
  </si>
  <si>
    <t>06_017_030401</t>
  </si>
  <si>
    <t>06_017_030402</t>
  </si>
  <si>
    <t>06_017_030502</t>
  </si>
  <si>
    <t>06_017_030504</t>
  </si>
  <si>
    <t>06_017_030505</t>
  </si>
  <si>
    <t>06_017_031600</t>
  </si>
  <si>
    <t>06_017_032000</t>
  </si>
  <si>
    <t>06_061_020104</t>
  </si>
  <si>
    <t>06_061_020105</t>
  </si>
  <si>
    <t>06_061_020106</t>
  </si>
  <si>
    <t>06_061_020107</t>
  </si>
  <si>
    <t>06_061_022100</t>
  </si>
  <si>
    <t>06_061_022200</t>
  </si>
  <si>
    <t>06_061_022300</t>
  </si>
  <si>
    <t>32_005_001600</t>
  </si>
  <si>
    <t>32_005_001700</t>
  </si>
  <si>
    <t>32_005_001800</t>
  </si>
  <si>
    <t>32_031_003305</t>
  </si>
  <si>
    <t>32_031_003306</t>
  </si>
  <si>
    <t>32_031_003307</t>
  </si>
  <si>
    <t>32_031_003308</t>
  </si>
  <si>
    <t>32_031_003309</t>
  </si>
  <si>
    <t>Tract</t>
  </si>
  <si>
    <t>District</t>
  </si>
  <si>
    <t>TAZ</t>
  </si>
  <si>
    <t>15_SouthLakeTahoe</t>
  </si>
  <si>
    <t>14_TahoeAirport</t>
  </si>
  <si>
    <t>13_EmeraldBay</t>
  </si>
  <si>
    <t>12_TahoeCity</t>
  </si>
  <si>
    <t>11_TahoeVista</t>
  </si>
  <si>
    <t>16_Stateline</t>
  </si>
  <si>
    <t>17_InclineVillage</t>
  </si>
  <si>
    <t>Tabe with color</t>
  </si>
  <si>
    <t>Meaning</t>
  </si>
  <si>
    <t>A mapping table</t>
  </si>
  <si>
    <t>Data from external source</t>
  </si>
  <si>
    <t>NumWorkers</t>
  </si>
  <si>
    <t>NumPersons</t>
  </si>
  <si>
    <t>NumHHUnits</t>
  </si>
  <si>
    <t>NumOccHHUnits</t>
  </si>
  <si>
    <t>NumHouseholds</t>
  </si>
  <si>
    <t>Internal To ExternlWork Trip Summary</t>
  </si>
  <si>
    <t>ExternalTAZ mapping</t>
  </si>
  <si>
    <t>E1_MtRose</t>
  </si>
  <si>
    <t>E2_Spooner</t>
  </si>
  <si>
    <t>E3_Kingsbury</t>
  </si>
  <si>
    <t>E4_LutherPass</t>
  </si>
  <si>
    <t>E5_EchoSummit</t>
  </si>
  <si>
    <t>E6_CA89</t>
  </si>
  <si>
    <t>E7_CA267</t>
  </si>
  <si>
    <t>Dest District</t>
  </si>
  <si>
    <t>Trips</t>
  </si>
  <si>
    <t>External to Internal Worker Summary</t>
  </si>
  <si>
    <t>Orig District</t>
  </si>
  <si>
    <t>E10_MtRose</t>
  </si>
  <si>
    <t>E20_Spooner</t>
  </si>
  <si>
    <t>E30_Kingsbury</t>
  </si>
  <si>
    <t>E40_LutherPass</t>
  </si>
  <si>
    <t>E50_EchoSummit</t>
  </si>
  <si>
    <t>E60_CA89</t>
  </si>
  <si>
    <t>E70_CA267</t>
  </si>
  <si>
    <t>Worker 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</si>
</sst>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3" fontId="0" fillId="0" borderId="5" xfId="0" applyNumberFormat="1" applyBorder="1"/>
    <xf numFmtId="0" fontId="0" fillId="0" borderId="5" xfId="0" applyBorder="1"/>
    <xf numFmtId="3" fontId="0" fillId="0" borderId="0" xfId="0" applyNumberFormat="1" applyBorder="1"/>
    <xf numFmtId="0" fontId="0" fillId="0" borderId="6" xfId="0" applyBorder="1"/>
    <xf numFmtId="0" fontId="0" fillId="0" borderId="7" xfId="0" applyBorder="1"/>
    <xf numFmtId="3" fontId="0" fillId="0" borderId="7" xfId="0" applyNumberFormat="1" applyBorder="1"/>
    <xf numFmtId="3" fontId="0" fillId="0" borderId="8" xfId="0" applyNumberFormat="1" applyBorder="1"/>
    <xf numFmtId="0" fontId="0" fillId="0" borderId="3" xfId="0" applyBorder="1"/>
    <xf numFmtId="3" fontId="0" fillId="0" borderId="4" xfId="0" applyNumberFormat="1" applyBorder="1"/>
    <xf numFmtId="0" fontId="0" fillId="0" borderId="8" xfId="0" applyBorder="1"/>
    <xf numFmtId="164" fontId="0" fillId="0" borderId="3" xfId="1" applyNumberFormat="1" applyFont="1" applyBorder="1"/>
    <xf numFmtId="164" fontId="0" fillId="0" borderId="5" xfId="1" applyNumberFormat="1" applyFont="1" applyBorder="1"/>
    <xf numFmtId="164" fontId="0" fillId="0" borderId="8" xfId="1" applyNumberFormat="1" applyFont="1" applyBorder="1"/>
    <xf numFmtId="164" fontId="0" fillId="0" borderId="1" xfId="1" applyNumberFormat="1" applyFont="1" applyBorder="1"/>
    <xf numFmtId="164" fontId="0" fillId="0" borderId="2" xfId="1" applyNumberFormat="1" applyFont="1" applyBorder="1"/>
    <xf numFmtId="164" fontId="0" fillId="0" borderId="0" xfId="1" applyNumberFormat="1" applyFont="1" applyBorder="1"/>
    <xf numFmtId="164" fontId="0" fillId="0" borderId="4" xfId="1" applyNumberFormat="1" applyFont="1" applyBorder="1"/>
    <xf numFmtId="164" fontId="0" fillId="0" borderId="6" xfId="1" applyNumberFormat="1" applyFont="1" applyBorder="1"/>
    <xf numFmtId="164" fontId="0" fillId="0" borderId="7" xfId="1" applyNumberFormat="1" applyFont="1" applyBorder="1"/>
    <xf numFmtId="0" fontId="0" fillId="0" borderId="15" xfId="0" applyBorder="1"/>
    <xf numFmtId="164" fontId="0" fillId="0" borderId="15" xfId="1" applyNumberFormat="1" applyFont="1" applyBorder="1"/>
    <xf numFmtId="0" fontId="3" fillId="0" borderId="15" xfId="0" applyFont="1" applyBorder="1"/>
    <xf numFmtId="164" fontId="0" fillId="0" borderId="0" xfId="0" applyNumberFormat="1"/>
    <xf numFmtId="43" fontId="0" fillId="0" borderId="0" xfId="0" applyNumberFormat="1"/>
    <xf numFmtId="0" fontId="0" fillId="0" borderId="0" xfId="0"/>
    <xf numFmtId="0" fontId="4" fillId="2" borderId="0" xfId="0" applyFont="1" applyFill="1"/>
    <xf numFmtId="0" fontId="0" fillId="3" borderId="0" xfId="0" applyFill="1"/>
    <xf numFmtId="164" fontId="0" fillId="3" borderId="4" xfId="1" applyNumberFormat="1" applyFont="1" applyFill="1" applyBorder="1"/>
    <xf numFmtId="164" fontId="0" fillId="3" borderId="0" xfId="1" applyNumberFormat="1" applyFont="1" applyFill="1" applyBorder="1"/>
    <xf numFmtId="164" fontId="0" fillId="3" borderId="1" xfId="1" applyNumberFormat="1" applyFont="1" applyFill="1" applyBorder="1"/>
    <xf numFmtId="164" fontId="0" fillId="3" borderId="2" xfId="1" applyNumberFormat="1" applyFont="1" applyFill="1" applyBorder="1"/>
    <xf numFmtId="164" fontId="0" fillId="3" borderId="6" xfId="1" applyNumberFormat="1" applyFont="1" applyFill="1" applyBorder="1"/>
    <xf numFmtId="164" fontId="0" fillId="3" borderId="7" xfId="1" applyNumberFormat="1" applyFont="1" applyFill="1" applyBorder="1"/>
    <xf numFmtId="0" fontId="0" fillId="0" borderId="0" xfId="0" applyAlignment="1"/>
    <xf numFmtId="164" fontId="0" fillId="4" borderId="1" xfId="1" applyNumberFormat="1" applyFont="1" applyFill="1" applyBorder="1"/>
    <xf numFmtId="164" fontId="0" fillId="4" borderId="2" xfId="1" applyNumberFormat="1" applyFont="1" applyFill="1" applyBorder="1"/>
    <xf numFmtId="164" fontId="0" fillId="4" borderId="3" xfId="1" applyNumberFormat="1" applyFont="1" applyFill="1" applyBorder="1"/>
    <xf numFmtId="164" fontId="0" fillId="4" borderId="4" xfId="1" applyNumberFormat="1" applyFont="1" applyFill="1" applyBorder="1"/>
    <xf numFmtId="164" fontId="0" fillId="4" borderId="0" xfId="1" applyNumberFormat="1" applyFont="1" applyFill="1" applyBorder="1"/>
    <xf numFmtId="164" fontId="0" fillId="4" borderId="5" xfId="1" applyNumberFormat="1" applyFont="1" applyFill="1" applyBorder="1"/>
    <xf numFmtId="164" fontId="0" fillId="4" borderId="6" xfId="1" applyNumberFormat="1" applyFont="1" applyFill="1" applyBorder="1"/>
    <xf numFmtId="164" fontId="0" fillId="4" borderId="7" xfId="1" applyNumberFormat="1" applyFont="1" applyFill="1" applyBorder="1"/>
    <xf numFmtId="164" fontId="0" fillId="4" borderId="8" xfId="1" applyNumberFormat="1" applyFont="1" applyFill="1" applyBorder="1"/>
    <xf numFmtId="164" fontId="0" fillId="0" borderId="1" xfId="1" applyNumberFormat="1" applyFont="1" applyFill="1" applyBorder="1"/>
    <xf numFmtId="164" fontId="0" fillId="0" borderId="2" xfId="1" applyNumberFormat="1" applyFont="1" applyFill="1" applyBorder="1"/>
    <xf numFmtId="164" fontId="0" fillId="0" borderId="3" xfId="1" applyNumberFormat="1" applyFont="1" applyFill="1" applyBorder="1"/>
    <xf numFmtId="164" fontId="0" fillId="0" borderId="4" xfId="1" applyNumberFormat="1" applyFont="1" applyFill="1" applyBorder="1"/>
    <xf numFmtId="164" fontId="0" fillId="0" borderId="0" xfId="1" applyNumberFormat="1" applyFont="1" applyFill="1" applyBorder="1"/>
    <xf numFmtId="164" fontId="0" fillId="0" borderId="5" xfId="1" applyNumberFormat="1" applyFont="1" applyFill="1" applyBorder="1"/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3"/>
  <sheetViews>
    <sheetView workbookViewId="0">
      <selection activeCell="C4" sqref="C4"/>
    </sheetView>
  </sheetViews>
  <sheetFormatPr defaultRowHeight="15" x14ac:dyDescent="0.25"/>
  <cols>
    <col min="2" max="2" width="16" customWidth="1"/>
  </cols>
  <sheetData>
    <row r="1" spans="2:3" x14ac:dyDescent="0.25">
      <c r="B1" t="s">
        <v>129</v>
      </c>
      <c r="C1" t="s">
        <v>130</v>
      </c>
    </row>
    <row r="2" spans="2:3" x14ac:dyDescent="0.25">
      <c r="B2" s="30"/>
      <c r="C2" t="s">
        <v>131</v>
      </c>
    </row>
    <row r="3" spans="2:3" x14ac:dyDescent="0.25">
      <c r="B3" s="31"/>
      <c r="C3" t="s">
        <v>132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-0.249977111117893"/>
  </sheetPr>
  <dimension ref="A1:B297"/>
  <sheetViews>
    <sheetView workbookViewId="0">
      <selection activeCell="B16" sqref="B16"/>
    </sheetView>
  </sheetViews>
  <sheetFormatPr defaultRowHeight="15" x14ac:dyDescent="0.25"/>
  <cols>
    <col min="1" max="1" width="9.140625" style="29"/>
    <col min="2" max="2" width="18.85546875" style="29" bestFit="1" customWidth="1"/>
  </cols>
  <sheetData>
    <row r="1" spans="1:2" x14ac:dyDescent="0.25">
      <c r="A1" s="29" t="s">
        <v>121</v>
      </c>
      <c r="B1" s="29" t="s">
        <v>120</v>
      </c>
    </row>
    <row r="2" spans="1:2" x14ac:dyDescent="0.25">
      <c r="A2" s="29">
        <v>1</v>
      </c>
      <c r="B2" s="29" t="s">
        <v>140</v>
      </c>
    </row>
    <row r="3" spans="1:2" x14ac:dyDescent="0.25">
      <c r="A3" s="29">
        <v>2</v>
      </c>
      <c r="B3" s="29" t="s">
        <v>141</v>
      </c>
    </row>
    <row r="4" spans="1:2" x14ac:dyDescent="0.25">
      <c r="A4" s="29">
        <v>3</v>
      </c>
      <c r="B4" s="29" t="s">
        <v>142</v>
      </c>
    </row>
    <row r="5" spans="1:2" x14ac:dyDescent="0.25">
      <c r="A5" s="29">
        <v>4</v>
      </c>
      <c r="B5" s="29" t="s">
        <v>143</v>
      </c>
    </row>
    <row r="6" spans="1:2" x14ac:dyDescent="0.25">
      <c r="A6" s="29">
        <v>5</v>
      </c>
      <c r="B6" s="29" t="s">
        <v>144</v>
      </c>
    </row>
    <row r="7" spans="1:2" x14ac:dyDescent="0.25">
      <c r="A7" s="29">
        <v>6</v>
      </c>
      <c r="B7" s="29" t="s">
        <v>145</v>
      </c>
    </row>
    <row r="8" spans="1:2" x14ac:dyDescent="0.25">
      <c r="A8" s="29">
        <v>7</v>
      </c>
      <c r="B8" s="29" t="s">
        <v>146</v>
      </c>
    </row>
    <row r="9" spans="1:2" s="29" customFormat="1" x14ac:dyDescent="0.25">
      <c r="A9" s="29">
        <v>10</v>
      </c>
      <c r="B9" s="29" t="s">
        <v>151</v>
      </c>
    </row>
    <row r="10" spans="1:2" s="29" customFormat="1" x14ac:dyDescent="0.25">
      <c r="A10" s="29">
        <v>20</v>
      </c>
      <c r="B10" s="29" t="s">
        <v>152</v>
      </c>
    </row>
    <row r="11" spans="1:2" s="29" customFormat="1" x14ac:dyDescent="0.25">
      <c r="A11" s="29">
        <v>30</v>
      </c>
      <c r="B11" s="29" t="s">
        <v>153</v>
      </c>
    </row>
    <row r="12" spans="1:2" s="29" customFormat="1" x14ac:dyDescent="0.25">
      <c r="A12" s="29">
        <v>40</v>
      </c>
      <c r="B12" s="29" t="s">
        <v>154</v>
      </c>
    </row>
    <row r="13" spans="1:2" s="29" customFormat="1" x14ac:dyDescent="0.25">
      <c r="A13" s="29">
        <v>50</v>
      </c>
      <c r="B13" s="29" t="s">
        <v>155</v>
      </c>
    </row>
    <row r="14" spans="1:2" s="29" customFormat="1" x14ac:dyDescent="0.25">
      <c r="A14" s="29">
        <v>60</v>
      </c>
      <c r="B14" s="29" t="s">
        <v>156</v>
      </c>
    </row>
    <row r="15" spans="1:2" s="29" customFormat="1" x14ac:dyDescent="0.25">
      <c r="A15" s="29">
        <v>70</v>
      </c>
      <c r="B15" s="29" t="s">
        <v>157</v>
      </c>
    </row>
    <row r="16" spans="1:2" x14ac:dyDescent="0.25">
      <c r="A16" s="29">
        <v>109</v>
      </c>
      <c r="B16" s="29" t="s">
        <v>122</v>
      </c>
    </row>
    <row r="17" spans="1:2" x14ac:dyDescent="0.25">
      <c r="A17" s="29">
        <v>110</v>
      </c>
      <c r="B17" s="29" t="s">
        <v>122</v>
      </c>
    </row>
    <row r="18" spans="1:2" x14ac:dyDescent="0.25">
      <c r="A18" s="29">
        <v>111</v>
      </c>
      <c r="B18" s="29" t="s">
        <v>122</v>
      </c>
    </row>
    <row r="19" spans="1:2" x14ac:dyDescent="0.25">
      <c r="A19" s="29">
        <v>112</v>
      </c>
      <c r="B19" s="29" t="s">
        <v>122</v>
      </c>
    </row>
    <row r="20" spans="1:2" x14ac:dyDescent="0.25">
      <c r="A20" s="29">
        <v>113</v>
      </c>
      <c r="B20" s="29" t="s">
        <v>122</v>
      </c>
    </row>
    <row r="21" spans="1:2" x14ac:dyDescent="0.25">
      <c r="A21" s="29">
        <v>114</v>
      </c>
      <c r="B21" s="29" t="s">
        <v>122</v>
      </c>
    </row>
    <row r="22" spans="1:2" x14ac:dyDescent="0.25">
      <c r="A22" s="29">
        <v>115</v>
      </c>
      <c r="B22" s="29" t="s">
        <v>122</v>
      </c>
    </row>
    <row r="23" spans="1:2" x14ac:dyDescent="0.25">
      <c r="A23" s="29">
        <v>116</v>
      </c>
      <c r="B23" s="29" t="s">
        <v>122</v>
      </c>
    </row>
    <row r="24" spans="1:2" x14ac:dyDescent="0.25">
      <c r="A24" s="29">
        <v>117</v>
      </c>
      <c r="B24" s="29" t="s">
        <v>122</v>
      </c>
    </row>
    <row r="25" spans="1:2" x14ac:dyDescent="0.25">
      <c r="A25" s="29">
        <v>118</v>
      </c>
      <c r="B25" s="29" t="s">
        <v>122</v>
      </c>
    </row>
    <row r="26" spans="1:2" x14ac:dyDescent="0.25">
      <c r="A26" s="29">
        <v>119</v>
      </c>
      <c r="B26" s="29" t="s">
        <v>122</v>
      </c>
    </row>
    <row r="27" spans="1:2" x14ac:dyDescent="0.25">
      <c r="A27" s="29">
        <v>120</v>
      </c>
      <c r="B27" s="29" t="s">
        <v>122</v>
      </c>
    </row>
    <row r="28" spans="1:2" x14ac:dyDescent="0.25">
      <c r="A28" s="29">
        <v>121</v>
      </c>
      <c r="B28" s="29" t="s">
        <v>122</v>
      </c>
    </row>
    <row r="29" spans="1:2" x14ac:dyDescent="0.25">
      <c r="A29" s="29">
        <v>122</v>
      </c>
      <c r="B29" s="29" t="s">
        <v>122</v>
      </c>
    </row>
    <row r="30" spans="1:2" x14ac:dyDescent="0.25">
      <c r="A30" s="29">
        <v>123</v>
      </c>
      <c r="B30" s="29" t="s">
        <v>122</v>
      </c>
    </row>
    <row r="31" spans="1:2" x14ac:dyDescent="0.25">
      <c r="A31" s="29">
        <v>124</v>
      </c>
      <c r="B31" s="29" t="s">
        <v>122</v>
      </c>
    </row>
    <row r="32" spans="1:2" x14ac:dyDescent="0.25">
      <c r="A32" s="29">
        <v>125</v>
      </c>
      <c r="B32" s="29" t="s">
        <v>122</v>
      </c>
    </row>
    <row r="33" spans="1:2" x14ac:dyDescent="0.25">
      <c r="A33" s="29">
        <v>126</v>
      </c>
      <c r="B33" s="29" t="s">
        <v>122</v>
      </c>
    </row>
    <row r="34" spans="1:2" x14ac:dyDescent="0.25">
      <c r="A34" s="29">
        <v>127</v>
      </c>
      <c r="B34" s="29" t="s">
        <v>122</v>
      </c>
    </row>
    <row r="35" spans="1:2" x14ac:dyDescent="0.25">
      <c r="A35" s="29">
        <v>128</v>
      </c>
      <c r="B35" s="29" t="s">
        <v>122</v>
      </c>
    </row>
    <row r="36" spans="1:2" x14ac:dyDescent="0.25">
      <c r="A36" s="29">
        <v>129</v>
      </c>
      <c r="B36" s="29" t="s">
        <v>122</v>
      </c>
    </row>
    <row r="37" spans="1:2" x14ac:dyDescent="0.25">
      <c r="A37" s="29">
        <v>130</v>
      </c>
      <c r="B37" s="29" t="s">
        <v>122</v>
      </c>
    </row>
    <row r="38" spans="1:2" x14ac:dyDescent="0.25">
      <c r="A38" s="29">
        <v>131</v>
      </c>
      <c r="B38" s="29" t="s">
        <v>122</v>
      </c>
    </row>
    <row r="39" spans="1:2" x14ac:dyDescent="0.25">
      <c r="A39" s="29">
        <v>132</v>
      </c>
      <c r="B39" s="29" t="s">
        <v>122</v>
      </c>
    </row>
    <row r="40" spans="1:2" x14ac:dyDescent="0.25">
      <c r="A40" s="29">
        <v>133</v>
      </c>
      <c r="B40" s="29" t="s">
        <v>122</v>
      </c>
    </row>
    <row r="41" spans="1:2" x14ac:dyDescent="0.25">
      <c r="A41" s="29">
        <v>134</v>
      </c>
      <c r="B41" s="29" t="s">
        <v>122</v>
      </c>
    </row>
    <row r="42" spans="1:2" x14ac:dyDescent="0.25">
      <c r="A42" s="29">
        <v>135</v>
      </c>
      <c r="B42" s="29" t="s">
        <v>122</v>
      </c>
    </row>
    <row r="43" spans="1:2" x14ac:dyDescent="0.25">
      <c r="A43" s="29">
        <v>136</v>
      </c>
      <c r="B43" s="29" t="s">
        <v>122</v>
      </c>
    </row>
    <row r="44" spans="1:2" x14ac:dyDescent="0.25">
      <c r="A44" s="29">
        <v>137</v>
      </c>
      <c r="B44" s="29" t="s">
        <v>122</v>
      </c>
    </row>
    <row r="45" spans="1:2" x14ac:dyDescent="0.25">
      <c r="A45" s="29">
        <v>138</v>
      </c>
      <c r="B45" s="29" t="s">
        <v>122</v>
      </c>
    </row>
    <row r="46" spans="1:2" x14ac:dyDescent="0.25">
      <c r="A46" s="29">
        <v>139</v>
      </c>
      <c r="B46" s="29" t="s">
        <v>122</v>
      </c>
    </row>
    <row r="47" spans="1:2" x14ac:dyDescent="0.25">
      <c r="A47" s="29">
        <v>140</v>
      </c>
      <c r="B47" s="29" t="s">
        <v>122</v>
      </c>
    </row>
    <row r="48" spans="1:2" x14ac:dyDescent="0.25">
      <c r="A48" s="29">
        <v>141</v>
      </c>
      <c r="B48" s="29" t="s">
        <v>122</v>
      </c>
    </row>
    <row r="49" spans="1:2" x14ac:dyDescent="0.25">
      <c r="A49" s="29">
        <v>142</v>
      </c>
      <c r="B49" s="29" t="s">
        <v>122</v>
      </c>
    </row>
    <row r="50" spans="1:2" x14ac:dyDescent="0.25">
      <c r="A50" s="29">
        <v>143</v>
      </c>
      <c r="B50" s="29" t="s">
        <v>122</v>
      </c>
    </row>
    <row r="51" spans="1:2" x14ac:dyDescent="0.25">
      <c r="A51" s="29">
        <v>144</v>
      </c>
      <c r="B51" s="29" t="s">
        <v>122</v>
      </c>
    </row>
    <row r="52" spans="1:2" x14ac:dyDescent="0.25">
      <c r="A52" s="29">
        <v>145</v>
      </c>
      <c r="B52" s="29" t="s">
        <v>122</v>
      </c>
    </row>
    <row r="53" spans="1:2" x14ac:dyDescent="0.25">
      <c r="A53" s="29">
        <v>146</v>
      </c>
      <c r="B53" s="29" t="s">
        <v>122</v>
      </c>
    </row>
    <row r="54" spans="1:2" x14ac:dyDescent="0.25">
      <c r="A54" s="29">
        <v>147</v>
      </c>
      <c r="B54" s="29" t="s">
        <v>122</v>
      </c>
    </row>
    <row r="55" spans="1:2" x14ac:dyDescent="0.25">
      <c r="A55" s="29">
        <v>148</v>
      </c>
      <c r="B55" s="29" t="s">
        <v>122</v>
      </c>
    </row>
    <row r="56" spans="1:2" x14ac:dyDescent="0.25">
      <c r="A56" s="29">
        <v>149</v>
      </c>
      <c r="B56" s="29" t="s">
        <v>122</v>
      </c>
    </row>
    <row r="57" spans="1:2" x14ac:dyDescent="0.25">
      <c r="A57" s="29">
        <v>150</v>
      </c>
      <c r="B57" s="29" t="s">
        <v>122</v>
      </c>
    </row>
    <row r="58" spans="1:2" x14ac:dyDescent="0.25">
      <c r="A58" s="29">
        <v>151</v>
      </c>
      <c r="B58" s="29" t="s">
        <v>122</v>
      </c>
    </row>
    <row r="59" spans="1:2" x14ac:dyDescent="0.25">
      <c r="A59" s="29">
        <v>152</v>
      </c>
      <c r="B59" s="29" t="s">
        <v>122</v>
      </c>
    </row>
    <row r="60" spans="1:2" x14ac:dyDescent="0.25">
      <c r="A60" s="29">
        <v>153</v>
      </c>
      <c r="B60" s="29" t="s">
        <v>122</v>
      </c>
    </row>
    <row r="61" spans="1:2" x14ac:dyDescent="0.25">
      <c r="A61" s="29">
        <v>154</v>
      </c>
      <c r="B61" s="29" t="s">
        <v>123</v>
      </c>
    </row>
    <row r="62" spans="1:2" x14ac:dyDescent="0.25">
      <c r="A62" s="29">
        <v>155</v>
      </c>
      <c r="B62" s="29" t="s">
        <v>123</v>
      </c>
    </row>
    <row r="63" spans="1:2" x14ac:dyDescent="0.25">
      <c r="A63" s="29">
        <v>156</v>
      </c>
      <c r="B63" s="29" t="s">
        <v>123</v>
      </c>
    </row>
    <row r="64" spans="1:2" x14ac:dyDescent="0.25">
      <c r="A64" s="29">
        <v>157</v>
      </c>
      <c r="B64" s="29" t="s">
        <v>123</v>
      </c>
    </row>
    <row r="65" spans="1:2" x14ac:dyDescent="0.25">
      <c r="A65" s="29">
        <v>158</v>
      </c>
      <c r="B65" s="29" t="s">
        <v>123</v>
      </c>
    </row>
    <row r="66" spans="1:2" x14ac:dyDescent="0.25">
      <c r="A66" s="29">
        <v>159</v>
      </c>
      <c r="B66" s="29" t="s">
        <v>123</v>
      </c>
    </row>
    <row r="67" spans="1:2" x14ac:dyDescent="0.25">
      <c r="A67" s="29">
        <v>160</v>
      </c>
      <c r="B67" s="29" t="s">
        <v>123</v>
      </c>
    </row>
    <row r="68" spans="1:2" x14ac:dyDescent="0.25">
      <c r="A68" s="29">
        <v>161</v>
      </c>
      <c r="B68" s="29" t="s">
        <v>123</v>
      </c>
    </row>
    <row r="69" spans="1:2" x14ac:dyDescent="0.25">
      <c r="A69" s="29">
        <v>162</v>
      </c>
      <c r="B69" s="29" t="s">
        <v>123</v>
      </c>
    </row>
    <row r="70" spans="1:2" x14ac:dyDescent="0.25">
      <c r="A70" s="29">
        <v>163</v>
      </c>
      <c r="B70" s="29" t="s">
        <v>123</v>
      </c>
    </row>
    <row r="71" spans="1:2" x14ac:dyDescent="0.25">
      <c r="A71" s="29">
        <v>164</v>
      </c>
      <c r="B71" s="29" t="s">
        <v>123</v>
      </c>
    </row>
    <row r="72" spans="1:2" x14ac:dyDescent="0.25">
      <c r="A72" s="29">
        <v>165</v>
      </c>
      <c r="B72" s="29" t="s">
        <v>123</v>
      </c>
    </row>
    <row r="73" spans="1:2" x14ac:dyDescent="0.25">
      <c r="A73" s="29">
        <v>166</v>
      </c>
      <c r="B73" s="29" t="s">
        <v>123</v>
      </c>
    </row>
    <row r="74" spans="1:2" x14ac:dyDescent="0.25">
      <c r="A74" s="29">
        <v>167</v>
      </c>
      <c r="B74" s="29" t="s">
        <v>123</v>
      </c>
    </row>
    <row r="75" spans="1:2" x14ac:dyDescent="0.25">
      <c r="A75" s="29">
        <v>168</v>
      </c>
      <c r="B75" s="29" t="s">
        <v>123</v>
      </c>
    </row>
    <row r="76" spans="1:2" x14ac:dyDescent="0.25">
      <c r="A76" s="29">
        <v>169</v>
      </c>
      <c r="B76" s="29" t="s">
        <v>123</v>
      </c>
    </row>
    <row r="77" spans="1:2" x14ac:dyDescent="0.25">
      <c r="A77" s="29">
        <v>170</v>
      </c>
      <c r="B77" s="29" t="s">
        <v>123</v>
      </c>
    </row>
    <row r="78" spans="1:2" x14ac:dyDescent="0.25">
      <c r="A78" s="29">
        <v>171</v>
      </c>
      <c r="B78" s="29" t="s">
        <v>123</v>
      </c>
    </row>
    <row r="79" spans="1:2" x14ac:dyDescent="0.25">
      <c r="A79" s="29">
        <v>172</v>
      </c>
      <c r="B79" s="29" t="s">
        <v>123</v>
      </c>
    </row>
    <row r="80" spans="1:2" x14ac:dyDescent="0.25">
      <c r="A80" s="29">
        <v>173</v>
      </c>
      <c r="B80" s="29" t="s">
        <v>123</v>
      </c>
    </row>
    <row r="81" spans="1:2" x14ac:dyDescent="0.25">
      <c r="A81" s="29">
        <v>174</v>
      </c>
      <c r="B81" s="29" t="s">
        <v>123</v>
      </c>
    </row>
    <row r="82" spans="1:2" x14ac:dyDescent="0.25">
      <c r="A82" s="29">
        <v>175</v>
      </c>
      <c r="B82" s="29" t="s">
        <v>123</v>
      </c>
    </row>
    <row r="83" spans="1:2" x14ac:dyDescent="0.25">
      <c r="A83" s="29">
        <v>176</v>
      </c>
      <c r="B83" s="29" t="s">
        <v>123</v>
      </c>
    </row>
    <row r="84" spans="1:2" x14ac:dyDescent="0.25">
      <c r="A84" s="29">
        <v>177</v>
      </c>
      <c r="B84" s="29" t="s">
        <v>123</v>
      </c>
    </row>
    <row r="85" spans="1:2" x14ac:dyDescent="0.25">
      <c r="A85" s="29">
        <v>178</v>
      </c>
      <c r="B85" s="29" t="s">
        <v>123</v>
      </c>
    </row>
    <row r="86" spans="1:2" x14ac:dyDescent="0.25">
      <c r="A86" s="29">
        <v>179</v>
      </c>
      <c r="B86" s="29" t="s">
        <v>123</v>
      </c>
    </row>
    <row r="87" spans="1:2" x14ac:dyDescent="0.25">
      <c r="A87" s="29">
        <v>180</v>
      </c>
      <c r="B87" s="29" t="s">
        <v>123</v>
      </c>
    </row>
    <row r="88" spans="1:2" x14ac:dyDescent="0.25">
      <c r="A88" s="29">
        <v>181</v>
      </c>
      <c r="B88" s="29" t="s">
        <v>123</v>
      </c>
    </row>
    <row r="89" spans="1:2" x14ac:dyDescent="0.25">
      <c r="A89" s="29">
        <v>182</v>
      </c>
      <c r="B89" s="29" t="s">
        <v>123</v>
      </c>
    </row>
    <row r="90" spans="1:2" x14ac:dyDescent="0.25">
      <c r="A90" s="29">
        <v>183</v>
      </c>
      <c r="B90" s="29" t="s">
        <v>123</v>
      </c>
    </row>
    <row r="91" spans="1:2" x14ac:dyDescent="0.25">
      <c r="A91" s="29">
        <v>184</v>
      </c>
      <c r="B91" s="29" t="s">
        <v>123</v>
      </c>
    </row>
    <row r="92" spans="1:2" x14ac:dyDescent="0.25">
      <c r="A92" s="29">
        <v>185</v>
      </c>
      <c r="B92" s="29" t="s">
        <v>123</v>
      </c>
    </row>
    <row r="93" spans="1:2" x14ac:dyDescent="0.25">
      <c r="A93" s="29">
        <v>186</v>
      </c>
      <c r="B93" s="29" t="s">
        <v>123</v>
      </c>
    </row>
    <row r="94" spans="1:2" x14ac:dyDescent="0.25">
      <c r="A94" s="29">
        <v>187</v>
      </c>
      <c r="B94" s="29" t="s">
        <v>123</v>
      </c>
    </row>
    <row r="95" spans="1:2" x14ac:dyDescent="0.25">
      <c r="A95" s="29">
        <v>188</v>
      </c>
      <c r="B95" s="29" t="s">
        <v>123</v>
      </c>
    </row>
    <row r="96" spans="1:2" x14ac:dyDescent="0.25">
      <c r="A96" s="29">
        <v>189</v>
      </c>
      <c r="B96" s="29" t="s">
        <v>123</v>
      </c>
    </row>
    <row r="97" spans="1:2" x14ac:dyDescent="0.25">
      <c r="A97" s="29">
        <v>190</v>
      </c>
      <c r="B97" s="29" t="s">
        <v>123</v>
      </c>
    </row>
    <row r="98" spans="1:2" x14ac:dyDescent="0.25">
      <c r="A98" s="29">
        <v>191</v>
      </c>
      <c r="B98" s="29" t="s">
        <v>123</v>
      </c>
    </row>
    <row r="99" spans="1:2" x14ac:dyDescent="0.25">
      <c r="A99" s="29">
        <v>192</v>
      </c>
      <c r="B99" s="29" t="s">
        <v>123</v>
      </c>
    </row>
    <row r="100" spans="1:2" x14ac:dyDescent="0.25">
      <c r="A100" s="29">
        <v>193</v>
      </c>
      <c r="B100" s="29" t="s">
        <v>123</v>
      </c>
    </row>
    <row r="101" spans="1:2" x14ac:dyDescent="0.25">
      <c r="A101" s="29">
        <v>194</v>
      </c>
      <c r="B101" s="29" t="s">
        <v>123</v>
      </c>
    </row>
    <row r="102" spans="1:2" x14ac:dyDescent="0.25">
      <c r="A102" s="29">
        <v>195</v>
      </c>
      <c r="B102" s="29" t="s">
        <v>123</v>
      </c>
    </row>
    <row r="103" spans="1:2" x14ac:dyDescent="0.25">
      <c r="A103" s="29">
        <v>196</v>
      </c>
      <c r="B103" s="29" t="s">
        <v>123</v>
      </c>
    </row>
    <row r="104" spans="1:2" x14ac:dyDescent="0.25">
      <c r="A104" s="29">
        <v>197</v>
      </c>
      <c r="B104" s="29" t="s">
        <v>123</v>
      </c>
    </row>
    <row r="105" spans="1:2" x14ac:dyDescent="0.25">
      <c r="A105" s="29">
        <v>198</v>
      </c>
      <c r="B105" s="29" t="s">
        <v>123</v>
      </c>
    </row>
    <row r="106" spans="1:2" x14ac:dyDescent="0.25">
      <c r="A106" s="29">
        <v>199</v>
      </c>
      <c r="B106" s="29" t="s">
        <v>123</v>
      </c>
    </row>
    <row r="107" spans="1:2" x14ac:dyDescent="0.25">
      <c r="A107" s="29">
        <v>200</v>
      </c>
      <c r="B107" s="29" t="s">
        <v>123</v>
      </c>
    </row>
    <row r="108" spans="1:2" x14ac:dyDescent="0.25">
      <c r="A108" s="29">
        <v>201</v>
      </c>
      <c r="B108" s="29" t="s">
        <v>123</v>
      </c>
    </row>
    <row r="109" spans="1:2" x14ac:dyDescent="0.25">
      <c r="A109" s="29">
        <v>202</v>
      </c>
      <c r="B109" s="29" t="s">
        <v>123</v>
      </c>
    </row>
    <row r="110" spans="1:2" x14ac:dyDescent="0.25">
      <c r="A110" s="29">
        <v>203</v>
      </c>
      <c r="B110" s="29" t="s">
        <v>124</v>
      </c>
    </row>
    <row r="111" spans="1:2" x14ac:dyDescent="0.25">
      <c r="A111" s="29">
        <v>204</v>
      </c>
      <c r="B111" s="29" t="s">
        <v>124</v>
      </c>
    </row>
    <row r="112" spans="1:2" x14ac:dyDescent="0.25">
      <c r="A112" s="29">
        <v>205</v>
      </c>
      <c r="B112" s="29" t="s">
        <v>123</v>
      </c>
    </row>
    <row r="113" spans="1:2" x14ac:dyDescent="0.25">
      <c r="A113" s="29">
        <v>206</v>
      </c>
      <c r="B113" s="29" t="s">
        <v>124</v>
      </c>
    </row>
    <row r="114" spans="1:2" x14ac:dyDescent="0.25">
      <c r="A114" s="29">
        <v>207</v>
      </c>
      <c r="B114" s="29" t="s">
        <v>124</v>
      </c>
    </row>
    <row r="115" spans="1:2" x14ac:dyDescent="0.25">
      <c r="A115" s="29">
        <v>208</v>
      </c>
      <c r="B115" s="29" t="s">
        <v>124</v>
      </c>
    </row>
    <row r="116" spans="1:2" x14ac:dyDescent="0.25">
      <c r="A116" s="29">
        <v>209</v>
      </c>
      <c r="B116" s="29" t="s">
        <v>124</v>
      </c>
    </row>
    <row r="117" spans="1:2" x14ac:dyDescent="0.25">
      <c r="A117" s="29">
        <v>210</v>
      </c>
      <c r="B117" s="29" t="s">
        <v>124</v>
      </c>
    </row>
    <row r="118" spans="1:2" x14ac:dyDescent="0.25">
      <c r="A118" s="29">
        <v>211</v>
      </c>
      <c r="B118" s="29" t="s">
        <v>124</v>
      </c>
    </row>
    <row r="119" spans="1:2" x14ac:dyDescent="0.25">
      <c r="A119" s="29">
        <v>212</v>
      </c>
      <c r="B119" s="29" t="s">
        <v>124</v>
      </c>
    </row>
    <row r="120" spans="1:2" x14ac:dyDescent="0.25">
      <c r="A120" s="29">
        <v>213</v>
      </c>
      <c r="B120" s="29" t="s">
        <v>124</v>
      </c>
    </row>
    <row r="121" spans="1:2" x14ac:dyDescent="0.25">
      <c r="A121" s="29">
        <v>214</v>
      </c>
      <c r="B121" s="29" t="s">
        <v>124</v>
      </c>
    </row>
    <row r="122" spans="1:2" x14ac:dyDescent="0.25">
      <c r="A122" s="29">
        <v>215</v>
      </c>
      <c r="B122" s="29" t="s">
        <v>124</v>
      </c>
    </row>
    <row r="123" spans="1:2" x14ac:dyDescent="0.25">
      <c r="A123" s="29">
        <v>216</v>
      </c>
      <c r="B123" s="29" t="s">
        <v>124</v>
      </c>
    </row>
    <row r="124" spans="1:2" x14ac:dyDescent="0.25">
      <c r="A124" s="29">
        <v>217</v>
      </c>
      <c r="B124" s="29" t="s">
        <v>124</v>
      </c>
    </row>
    <row r="125" spans="1:2" x14ac:dyDescent="0.25">
      <c r="A125" s="29">
        <v>218</v>
      </c>
      <c r="B125" s="29" t="s">
        <v>124</v>
      </c>
    </row>
    <row r="126" spans="1:2" x14ac:dyDescent="0.25">
      <c r="A126" s="29">
        <v>219</v>
      </c>
      <c r="B126" s="29" t="s">
        <v>124</v>
      </c>
    </row>
    <row r="127" spans="1:2" x14ac:dyDescent="0.25">
      <c r="A127" s="29">
        <v>220</v>
      </c>
      <c r="B127" s="29" t="s">
        <v>124</v>
      </c>
    </row>
    <row r="128" spans="1:2" x14ac:dyDescent="0.25">
      <c r="A128" s="29">
        <v>221</v>
      </c>
      <c r="B128" s="29" t="s">
        <v>124</v>
      </c>
    </row>
    <row r="129" spans="1:2" x14ac:dyDescent="0.25">
      <c r="A129" s="29">
        <v>222</v>
      </c>
      <c r="B129" s="29" t="s">
        <v>124</v>
      </c>
    </row>
    <row r="130" spans="1:2" x14ac:dyDescent="0.25">
      <c r="A130" s="29">
        <v>223</v>
      </c>
      <c r="B130" s="29" t="s">
        <v>124</v>
      </c>
    </row>
    <row r="131" spans="1:2" x14ac:dyDescent="0.25">
      <c r="A131" s="29">
        <v>224</v>
      </c>
      <c r="B131" s="29" t="s">
        <v>124</v>
      </c>
    </row>
    <row r="132" spans="1:2" x14ac:dyDescent="0.25">
      <c r="A132" s="29">
        <v>225</v>
      </c>
      <c r="B132" s="29" t="s">
        <v>124</v>
      </c>
    </row>
    <row r="133" spans="1:2" x14ac:dyDescent="0.25">
      <c r="A133" s="29">
        <v>226</v>
      </c>
      <c r="B133" s="29" t="s">
        <v>124</v>
      </c>
    </row>
    <row r="134" spans="1:2" x14ac:dyDescent="0.25">
      <c r="A134" s="29">
        <v>227</v>
      </c>
      <c r="B134" s="29" t="s">
        <v>124</v>
      </c>
    </row>
    <row r="135" spans="1:2" x14ac:dyDescent="0.25">
      <c r="A135" s="29">
        <v>228</v>
      </c>
      <c r="B135" s="29" t="s">
        <v>124</v>
      </c>
    </row>
    <row r="136" spans="1:2" x14ac:dyDescent="0.25">
      <c r="A136" s="29">
        <v>229</v>
      </c>
      <c r="B136" s="29" t="s">
        <v>124</v>
      </c>
    </row>
    <row r="137" spans="1:2" x14ac:dyDescent="0.25">
      <c r="A137" s="29">
        <v>230</v>
      </c>
      <c r="B137" s="29" t="s">
        <v>124</v>
      </c>
    </row>
    <row r="138" spans="1:2" x14ac:dyDescent="0.25">
      <c r="A138" s="29">
        <v>231</v>
      </c>
      <c r="B138" s="29" t="s">
        <v>124</v>
      </c>
    </row>
    <row r="139" spans="1:2" x14ac:dyDescent="0.25">
      <c r="A139" s="29">
        <v>232</v>
      </c>
      <c r="B139" s="29" t="s">
        <v>124</v>
      </c>
    </row>
    <row r="140" spans="1:2" x14ac:dyDescent="0.25">
      <c r="A140" s="29">
        <v>233</v>
      </c>
      <c r="B140" s="29" t="s">
        <v>125</v>
      </c>
    </row>
    <row r="141" spans="1:2" x14ac:dyDescent="0.25">
      <c r="A141" s="29">
        <v>234</v>
      </c>
      <c r="B141" s="29" t="s">
        <v>125</v>
      </c>
    </row>
    <row r="142" spans="1:2" x14ac:dyDescent="0.25">
      <c r="A142" s="29">
        <v>235</v>
      </c>
      <c r="B142" s="29" t="s">
        <v>125</v>
      </c>
    </row>
    <row r="143" spans="1:2" x14ac:dyDescent="0.25">
      <c r="A143" s="29">
        <v>236</v>
      </c>
      <c r="B143" s="29" t="s">
        <v>125</v>
      </c>
    </row>
    <row r="144" spans="1:2" x14ac:dyDescent="0.25">
      <c r="A144" s="29">
        <v>237</v>
      </c>
      <c r="B144" s="29" t="s">
        <v>125</v>
      </c>
    </row>
    <row r="145" spans="1:2" x14ac:dyDescent="0.25">
      <c r="A145" s="29">
        <v>238</v>
      </c>
      <c r="B145" s="29" t="s">
        <v>125</v>
      </c>
    </row>
    <row r="146" spans="1:2" x14ac:dyDescent="0.25">
      <c r="A146" s="29">
        <v>239</v>
      </c>
      <c r="B146" s="29" t="s">
        <v>125</v>
      </c>
    </row>
    <row r="147" spans="1:2" x14ac:dyDescent="0.25">
      <c r="A147" s="29">
        <v>240</v>
      </c>
      <c r="B147" s="29" t="s">
        <v>125</v>
      </c>
    </row>
    <row r="148" spans="1:2" x14ac:dyDescent="0.25">
      <c r="A148" s="29">
        <v>241</v>
      </c>
      <c r="B148" s="29" t="s">
        <v>125</v>
      </c>
    </row>
    <row r="149" spans="1:2" x14ac:dyDescent="0.25">
      <c r="A149" s="29">
        <v>242</v>
      </c>
      <c r="B149" s="29" t="s">
        <v>125</v>
      </c>
    </row>
    <row r="150" spans="1:2" x14ac:dyDescent="0.25">
      <c r="A150" s="29">
        <v>243</v>
      </c>
      <c r="B150" s="29" t="s">
        <v>125</v>
      </c>
    </row>
    <row r="151" spans="1:2" x14ac:dyDescent="0.25">
      <c r="A151" s="29">
        <v>244</v>
      </c>
      <c r="B151" s="29" t="s">
        <v>125</v>
      </c>
    </row>
    <row r="152" spans="1:2" x14ac:dyDescent="0.25">
      <c r="A152" s="29">
        <v>245</v>
      </c>
      <c r="B152" s="29" t="s">
        <v>125</v>
      </c>
    </row>
    <row r="153" spans="1:2" x14ac:dyDescent="0.25">
      <c r="A153" s="29">
        <v>246</v>
      </c>
      <c r="B153" s="29" t="s">
        <v>125</v>
      </c>
    </row>
    <row r="154" spans="1:2" x14ac:dyDescent="0.25">
      <c r="A154" s="29">
        <v>247</v>
      </c>
      <c r="B154" s="29" t="s">
        <v>125</v>
      </c>
    </row>
    <row r="155" spans="1:2" x14ac:dyDescent="0.25">
      <c r="A155" s="29">
        <v>248</v>
      </c>
      <c r="B155" s="29" t="s">
        <v>125</v>
      </c>
    </row>
    <row r="156" spans="1:2" x14ac:dyDescent="0.25">
      <c r="A156" s="29">
        <v>249</v>
      </c>
      <c r="B156" s="29" t="s">
        <v>125</v>
      </c>
    </row>
    <row r="157" spans="1:2" x14ac:dyDescent="0.25">
      <c r="A157" s="29">
        <v>250</v>
      </c>
      <c r="B157" s="29" t="s">
        <v>125</v>
      </c>
    </row>
    <row r="158" spans="1:2" x14ac:dyDescent="0.25">
      <c r="A158" s="29">
        <v>251</v>
      </c>
      <c r="B158" s="29" t="s">
        <v>125</v>
      </c>
    </row>
    <row r="159" spans="1:2" x14ac:dyDescent="0.25">
      <c r="A159" s="29">
        <v>252</v>
      </c>
      <c r="B159" s="29" t="s">
        <v>125</v>
      </c>
    </row>
    <row r="160" spans="1:2" x14ac:dyDescent="0.25">
      <c r="A160" s="29">
        <v>253</v>
      </c>
      <c r="B160" s="29" t="s">
        <v>125</v>
      </c>
    </row>
    <row r="161" spans="1:2" x14ac:dyDescent="0.25">
      <c r="A161" s="29">
        <v>254</v>
      </c>
      <c r="B161" s="29" t="s">
        <v>125</v>
      </c>
    </row>
    <row r="162" spans="1:2" x14ac:dyDescent="0.25">
      <c r="A162" s="29">
        <v>255</v>
      </c>
      <c r="B162" s="29" t="s">
        <v>125</v>
      </c>
    </row>
    <row r="163" spans="1:2" x14ac:dyDescent="0.25">
      <c r="A163" s="29">
        <v>256</v>
      </c>
      <c r="B163" s="29" t="s">
        <v>125</v>
      </c>
    </row>
    <row r="164" spans="1:2" x14ac:dyDescent="0.25">
      <c r="A164" s="29">
        <v>257</v>
      </c>
      <c r="B164" s="29" t="s">
        <v>125</v>
      </c>
    </row>
    <row r="165" spans="1:2" x14ac:dyDescent="0.25">
      <c r="A165" s="29">
        <v>258</v>
      </c>
      <c r="B165" s="29" t="s">
        <v>125</v>
      </c>
    </row>
    <row r="166" spans="1:2" x14ac:dyDescent="0.25">
      <c r="A166" s="29">
        <v>259</v>
      </c>
      <c r="B166" s="29" t="s">
        <v>125</v>
      </c>
    </row>
    <row r="167" spans="1:2" x14ac:dyDescent="0.25">
      <c r="A167" s="29">
        <v>260</v>
      </c>
      <c r="B167" s="29" t="s">
        <v>125</v>
      </c>
    </row>
    <row r="168" spans="1:2" x14ac:dyDescent="0.25">
      <c r="A168" s="29">
        <v>261</v>
      </c>
      <c r="B168" s="29" t="s">
        <v>125</v>
      </c>
    </row>
    <row r="169" spans="1:2" x14ac:dyDescent="0.25">
      <c r="A169" s="29">
        <v>262</v>
      </c>
      <c r="B169" s="29" t="s">
        <v>125</v>
      </c>
    </row>
    <row r="170" spans="1:2" x14ac:dyDescent="0.25">
      <c r="A170" s="29">
        <v>263</v>
      </c>
      <c r="B170" s="29" t="s">
        <v>125</v>
      </c>
    </row>
    <row r="171" spans="1:2" x14ac:dyDescent="0.25">
      <c r="A171" s="29">
        <v>264</v>
      </c>
      <c r="B171" s="29" t="s">
        <v>125</v>
      </c>
    </row>
    <row r="172" spans="1:2" x14ac:dyDescent="0.25">
      <c r="A172" s="29">
        <v>265</v>
      </c>
      <c r="B172" s="29" t="s">
        <v>125</v>
      </c>
    </row>
    <row r="173" spans="1:2" x14ac:dyDescent="0.25">
      <c r="A173" s="29">
        <v>266</v>
      </c>
      <c r="B173" s="29" t="s">
        <v>125</v>
      </c>
    </row>
    <row r="174" spans="1:2" x14ac:dyDescent="0.25">
      <c r="A174" s="29">
        <v>267</v>
      </c>
      <c r="B174" s="29" t="s">
        <v>125</v>
      </c>
    </row>
    <row r="175" spans="1:2" x14ac:dyDescent="0.25">
      <c r="A175" s="29">
        <v>268</v>
      </c>
      <c r="B175" s="29" t="s">
        <v>125</v>
      </c>
    </row>
    <row r="176" spans="1:2" x14ac:dyDescent="0.25">
      <c r="A176" s="29">
        <v>269</v>
      </c>
      <c r="B176" s="29" t="s">
        <v>126</v>
      </c>
    </row>
    <row r="177" spans="1:2" x14ac:dyDescent="0.25">
      <c r="A177" s="29">
        <v>270</v>
      </c>
      <c r="B177" s="29" t="s">
        <v>125</v>
      </c>
    </row>
    <row r="178" spans="1:2" x14ac:dyDescent="0.25">
      <c r="A178" s="29">
        <v>271</v>
      </c>
      <c r="B178" s="29" t="s">
        <v>125</v>
      </c>
    </row>
    <row r="179" spans="1:2" x14ac:dyDescent="0.25">
      <c r="A179" s="29">
        <v>272</v>
      </c>
      <c r="B179" s="29" t="s">
        <v>125</v>
      </c>
    </row>
    <row r="180" spans="1:2" x14ac:dyDescent="0.25">
      <c r="A180" s="29">
        <v>273</v>
      </c>
      <c r="B180" s="29" t="s">
        <v>125</v>
      </c>
    </row>
    <row r="181" spans="1:2" x14ac:dyDescent="0.25">
      <c r="A181" s="29">
        <v>274</v>
      </c>
      <c r="B181" s="29" t="s">
        <v>126</v>
      </c>
    </row>
    <row r="182" spans="1:2" x14ac:dyDescent="0.25">
      <c r="A182" s="29">
        <v>275</v>
      </c>
      <c r="B182" s="29" t="s">
        <v>126</v>
      </c>
    </row>
    <row r="183" spans="1:2" x14ac:dyDescent="0.25">
      <c r="A183" s="29">
        <v>276</v>
      </c>
      <c r="B183" s="29" t="s">
        <v>126</v>
      </c>
    </row>
    <row r="184" spans="1:2" x14ac:dyDescent="0.25">
      <c r="A184" s="29">
        <v>277</v>
      </c>
      <c r="B184" s="29" t="s">
        <v>126</v>
      </c>
    </row>
    <row r="185" spans="1:2" x14ac:dyDescent="0.25">
      <c r="A185" s="29">
        <v>278</v>
      </c>
      <c r="B185" s="29" t="s">
        <v>126</v>
      </c>
    </row>
    <row r="186" spans="1:2" x14ac:dyDescent="0.25">
      <c r="A186" s="29">
        <v>279</v>
      </c>
      <c r="B186" s="29" t="s">
        <v>126</v>
      </c>
    </row>
    <row r="187" spans="1:2" x14ac:dyDescent="0.25">
      <c r="A187" s="29">
        <v>280</v>
      </c>
      <c r="B187" s="29" t="s">
        <v>126</v>
      </c>
    </row>
    <row r="188" spans="1:2" x14ac:dyDescent="0.25">
      <c r="A188" s="29">
        <v>281</v>
      </c>
      <c r="B188" s="29" t="s">
        <v>126</v>
      </c>
    </row>
    <row r="189" spans="1:2" x14ac:dyDescent="0.25">
      <c r="A189" s="29">
        <v>282</v>
      </c>
      <c r="B189" s="29" t="s">
        <v>126</v>
      </c>
    </row>
    <row r="190" spans="1:2" x14ac:dyDescent="0.25">
      <c r="A190" s="29">
        <v>283</v>
      </c>
      <c r="B190" s="29" t="s">
        <v>126</v>
      </c>
    </row>
    <row r="191" spans="1:2" x14ac:dyDescent="0.25">
      <c r="A191" s="29">
        <v>284</v>
      </c>
      <c r="B191" s="29" t="s">
        <v>126</v>
      </c>
    </row>
    <row r="192" spans="1:2" x14ac:dyDescent="0.25">
      <c r="A192" s="29">
        <v>285</v>
      </c>
      <c r="B192" s="29" t="s">
        <v>126</v>
      </c>
    </row>
    <row r="193" spans="1:2" x14ac:dyDescent="0.25">
      <c r="A193" s="29">
        <v>286</v>
      </c>
      <c r="B193" s="29" t="s">
        <v>126</v>
      </c>
    </row>
    <row r="194" spans="1:2" x14ac:dyDescent="0.25">
      <c r="A194" s="29">
        <v>287</v>
      </c>
      <c r="B194" s="29" t="s">
        <v>126</v>
      </c>
    </row>
    <row r="195" spans="1:2" x14ac:dyDescent="0.25">
      <c r="A195" s="29">
        <v>288</v>
      </c>
      <c r="B195" s="29" t="s">
        <v>126</v>
      </c>
    </row>
    <row r="196" spans="1:2" x14ac:dyDescent="0.25">
      <c r="A196" s="29">
        <v>289</v>
      </c>
      <c r="B196" s="29" t="s">
        <v>126</v>
      </c>
    </row>
    <row r="197" spans="1:2" x14ac:dyDescent="0.25">
      <c r="A197" s="29">
        <v>290</v>
      </c>
      <c r="B197" s="29" t="s">
        <v>126</v>
      </c>
    </row>
    <row r="198" spans="1:2" x14ac:dyDescent="0.25">
      <c r="A198" s="29">
        <v>291</v>
      </c>
      <c r="B198" s="29" t="s">
        <v>126</v>
      </c>
    </row>
    <row r="199" spans="1:2" x14ac:dyDescent="0.25">
      <c r="A199" s="29">
        <v>292</v>
      </c>
      <c r="B199" s="29" t="s">
        <v>126</v>
      </c>
    </row>
    <row r="200" spans="1:2" x14ac:dyDescent="0.25">
      <c r="A200" s="29">
        <v>300</v>
      </c>
      <c r="B200" s="29" t="s">
        <v>127</v>
      </c>
    </row>
    <row r="201" spans="1:2" x14ac:dyDescent="0.25">
      <c r="A201" s="29">
        <v>301</v>
      </c>
      <c r="B201" s="29" t="s">
        <v>127</v>
      </c>
    </row>
    <row r="202" spans="1:2" x14ac:dyDescent="0.25">
      <c r="A202" s="29">
        <v>302</v>
      </c>
      <c r="B202" s="29" t="s">
        <v>127</v>
      </c>
    </row>
    <row r="203" spans="1:2" x14ac:dyDescent="0.25">
      <c r="A203" s="29">
        <v>303</v>
      </c>
      <c r="B203" s="29" t="s">
        <v>127</v>
      </c>
    </row>
    <row r="204" spans="1:2" x14ac:dyDescent="0.25">
      <c r="A204" s="29">
        <v>304</v>
      </c>
      <c r="B204" s="29" t="s">
        <v>127</v>
      </c>
    </row>
    <row r="205" spans="1:2" x14ac:dyDescent="0.25">
      <c r="A205" s="29">
        <v>305</v>
      </c>
      <c r="B205" s="29" t="s">
        <v>127</v>
      </c>
    </row>
    <row r="206" spans="1:2" x14ac:dyDescent="0.25">
      <c r="A206" s="29">
        <v>306</v>
      </c>
      <c r="B206" s="29" t="s">
        <v>127</v>
      </c>
    </row>
    <row r="207" spans="1:2" x14ac:dyDescent="0.25">
      <c r="A207" s="29">
        <v>307</v>
      </c>
      <c r="B207" s="29" t="s">
        <v>127</v>
      </c>
    </row>
    <row r="208" spans="1:2" x14ac:dyDescent="0.25">
      <c r="A208" s="29">
        <v>308</v>
      </c>
      <c r="B208" s="29" t="s">
        <v>127</v>
      </c>
    </row>
    <row r="209" spans="1:2" x14ac:dyDescent="0.25">
      <c r="A209" s="29">
        <v>309</v>
      </c>
      <c r="B209" s="29" t="s">
        <v>127</v>
      </c>
    </row>
    <row r="210" spans="1:2" x14ac:dyDescent="0.25">
      <c r="A210" s="29">
        <v>310</v>
      </c>
      <c r="B210" s="29" t="s">
        <v>127</v>
      </c>
    </row>
    <row r="211" spans="1:2" x14ac:dyDescent="0.25">
      <c r="A211" s="29">
        <v>311</v>
      </c>
      <c r="B211" s="29" t="s">
        <v>127</v>
      </c>
    </row>
    <row r="212" spans="1:2" x14ac:dyDescent="0.25">
      <c r="A212" s="29">
        <v>312</v>
      </c>
      <c r="B212" s="29" t="s">
        <v>127</v>
      </c>
    </row>
    <row r="213" spans="1:2" x14ac:dyDescent="0.25">
      <c r="A213" s="29">
        <v>313</v>
      </c>
      <c r="B213" s="29" t="s">
        <v>127</v>
      </c>
    </row>
    <row r="214" spans="1:2" x14ac:dyDescent="0.25">
      <c r="A214" s="29">
        <v>314</v>
      </c>
      <c r="B214" s="29" t="s">
        <v>127</v>
      </c>
    </row>
    <row r="215" spans="1:2" x14ac:dyDescent="0.25">
      <c r="A215" s="29">
        <v>315</v>
      </c>
      <c r="B215" s="29" t="s">
        <v>127</v>
      </c>
    </row>
    <row r="216" spans="1:2" x14ac:dyDescent="0.25">
      <c r="A216" s="29">
        <v>316</v>
      </c>
      <c r="B216" s="29" t="s">
        <v>127</v>
      </c>
    </row>
    <row r="217" spans="1:2" x14ac:dyDescent="0.25">
      <c r="A217" s="29">
        <v>317</v>
      </c>
      <c r="B217" s="29" t="s">
        <v>127</v>
      </c>
    </row>
    <row r="218" spans="1:2" x14ac:dyDescent="0.25">
      <c r="A218" s="29">
        <v>318</v>
      </c>
      <c r="B218" s="29" t="s">
        <v>127</v>
      </c>
    </row>
    <row r="219" spans="1:2" x14ac:dyDescent="0.25">
      <c r="A219" s="29">
        <v>319</v>
      </c>
      <c r="B219" s="29" t="s">
        <v>127</v>
      </c>
    </row>
    <row r="220" spans="1:2" x14ac:dyDescent="0.25">
      <c r="A220" s="29">
        <v>320</v>
      </c>
      <c r="B220" s="29" t="s">
        <v>127</v>
      </c>
    </row>
    <row r="221" spans="1:2" x14ac:dyDescent="0.25">
      <c r="A221" s="29">
        <v>321</v>
      </c>
      <c r="B221" s="29" t="s">
        <v>127</v>
      </c>
    </row>
    <row r="222" spans="1:2" x14ac:dyDescent="0.25">
      <c r="A222" s="29">
        <v>322</v>
      </c>
      <c r="B222" s="29" t="s">
        <v>127</v>
      </c>
    </row>
    <row r="223" spans="1:2" x14ac:dyDescent="0.25">
      <c r="A223" s="29">
        <v>323</v>
      </c>
      <c r="B223" s="29" t="s">
        <v>127</v>
      </c>
    </row>
    <row r="224" spans="1:2" x14ac:dyDescent="0.25">
      <c r="A224" s="29">
        <v>324</v>
      </c>
      <c r="B224" s="29" t="s">
        <v>127</v>
      </c>
    </row>
    <row r="225" spans="1:2" x14ac:dyDescent="0.25">
      <c r="A225" s="29">
        <v>325</v>
      </c>
      <c r="B225" s="29" t="s">
        <v>127</v>
      </c>
    </row>
    <row r="226" spans="1:2" x14ac:dyDescent="0.25">
      <c r="A226" s="29">
        <v>326</v>
      </c>
      <c r="B226" s="29" t="s">
        <v>127</v>
      </c>
    </row>
    <row r="227" spans="1:2" x14ac:dyDescent="0.25">
      <c r="A227" s="29">
        <v>327</v>
      </c>
      <c r="B227" s="29" t="s">
        <v>127</v>
      </c>
    </row>
    <row r="228" spans="1:2" x14ac:dyDescent="0.25">
      <c r="A228" s="29">
        <v>328</v>
      </c>
      <c r="B228" s="29" t="s">
        <v>127</v>
      </c>
    </row>
    <row r="229" spans="1:2" x14ac:dyDescent="0.25">
      <c r="A229" s="29">
        <v>329</v>
      </c>
      <c r="B229" s="29" t="s">
        <v>127</v>
      </c>
    </row>
    <row r="230" spans="1:2" x14ac:dyDescent="0.25">
      <c r="A230" s="29">
        <v>330</v>
      </c>
      <c r="B230" s="29" t="s">
        <v>127</v>
      </c>
    </row>
    <row r="231" spans="1:2" x14ac:dyDescent="0.25">
      <c r="A231" s="29">
        <v>331</v>
      </c>
      <c r="B231" s="29" t="s">
        <v>127</v>
      </c>
    </row>
    <row r="232" spans="1:2" x14ac:dyDescent="0.25">
      <c r="A232" s="29">
        <v>332</v>
      </c>
      <c r="B232" s="29" t="s">
        <v>127</v>
      </c>
    </row>
    <row r="233" spans="1:2" x14ac:dyDescent="0.25">
      <c r="A233" s="29">
        <v>333</v>
      </c>
      <c r="B233" s="29" t="s">
        <v>127</v>
      </c>
    </row>
    <row r="234" spans="1:2" x14ac:dyDescent="0.25">
      <c r="A234" s="29">
        <v>334</v>
      </c>
      <c r="B234" s="29" t="s">
        <v>127</v>
      </c>
    </row>
    <row r="235" spans="1:2" x14ac:dyDescent="0.25">
      <c r="A235" s="29">
        <v>335</v>
      </c>
      <c r="B235" s="29" t="s">
        <v>127</v>
      </c>
    </row>
    <row r="236" spans="1:2" x14ac:dyDescent="0.25">
      <c r="A236" s="29">
        <v>336</v>
      </c>
      <c r="B236" s="29" t="s">
        <v>127</v>
      </c>
    </row>
    <row r="237" spans="1:2" x14ac:dyDescent="0.25">
      <c r="A237" s="29">
        <v>337</v>
      </c>
      <c r="B237" s="29" t="s">
        <v>127</v>
      </c>
    </row>
    <row r="238" spans="1:2" x14ac:dyDescent="0.25">
      <c r="A238" s="29">
        <v>338</v>
      </c>
      <c r="B238" s="29" t="s">
        <v>127</v>
      </c>
    </row>
    <row r="239" spans="1:2" x14ac:dyDescent="0.25">
      <c r="A239" s="29">
        <v>339</v>
      </c>
      <c r="B239" s="29" t="s">
        <v>127</v>
      </c>
    </row>
    <row r="240" spans="1:2" x14ac:dyDescent="0.25">
      <c r="A240" s="29">
        <v>340</v>
      </c>
      <c r="B240" s="29" t="s">
        <v>127</v>
      </c>
    </row>
    <row r="241" spans="1:2" x14ac:dyDescent="0.25">
      <c r="A241" s="29">
        <v>341</v>
      </c>
      <c r="B241" s="29" t="s">
        <v>127</v>
      </c>
    </row>
    <row r="242" spans="1:2" x14ac:dyDescent="0.25">
      <c r="A242" s="29">
        <v>342</v>
      </c>
      <c r="B242" s="29" t="s">
        <v>127</v>
      </c>
    </row>
    <row r="243" spans="1:2" x14ac:dyDescent="0.25">
      <c r="A243" s="29">
        <v>343</v>
      </c>
      <c r="B243" s="29" t="s">
        <v>127</v>
      </c>
    </row>
    <row r="244" spans="1:2" x14ac:dyDescent="0.25">
      <c r="A244" s="29">
        <v>344</v>
      </c>
      <c r="B244" s="29" t="s">
        <v>127</v>
      </c>
    </row>
    <row r="245" spans="1:2" x14ac:dyDescent="0.25">
      <c r="A245" s="29">
        <v>345</v>
      </c>
      <c r="B245" s="29" t="s">
        <v>128</v>
      </c>
    </row>
    <row r="246" spans="1:2" x14ac:dyDescent="0.25">
      <c r="A246" s="29">
        <v>346</v>
      </c>
      <c r="B246" s="29" t="s">
        <v>128</v>
      </c>
    </row>
    <row r="247" spans="1:2" x14ac:dyDescent="0.25">
      <c r="A247" s="29">
        <v>347</v>
      </c>
      <c r="B247" s="29" t="s">
        <v>128</v>
      </c>
    </row>
    <row r="248" spans="1:2" x14ac:dyDescent="0.25">
      <c r="A248" s="29">
        <v>348</v>
      </c>
      <c r="B248" s="29" t="s">
        <v>128</v>
      </c>
    </row>
    <row r="249" spans="1:2" x14ac:dyDescent="0.25">
      <c r="A249" s="29">
        <v>349</v>
      </c>
      <c r="B249" s="29" t="s">
        <v>128</v>
      </c>
    </row>
    <row r="250" spans="1:2" x14ac:dyDescent="0.25">
      <c r="A250" s="29">
        <v>350</v>
      </c>
      <c r="B250" s="29" t="s">
        <v>128</v>
      </c>
    </row>
    <row r="251" spans="1:2" x14ac:dyDescent="0.25">
      <c r="A251" s="29">
        <v>351</v>
      </c>
      <c r="B251" s="29" t="s">
        <v>128</v>
      </c>
    </row>
    <row r="252" spans="1:2" x14ac:dyDescent="0.25">
      <c r="A252" s="29">
        <v>352</v>
      </c>
      <c r="B252" s="29" t="s">
        <v>128</v>
      </c>
    </row>
    <row r="253" spans="1:2" x14ac:dyDescent="0.25">
      <c r="A253" s="29">
        <v>353</v>
      </c>
      <c r="B253" s="29" t="s">
        <v>128</v>
      </c>
    </row>
    <row r="254" spans="1:2" x14ac:dyDescent="0.25">
      <c r="A254" s="29">
        <v>354</v>
      </c>
      <c r="B254" s="29" t="s">
        <v>128</v>
      </c>
    </row>
    <row r="255" spans="1:2" x14ac:dyDescent="0.25">
      <c r="A255" s="29">
        <v>355</v>
      </c>
      <c r="B255" s="29" t="s">
        <v>128</v>
      </c>
    </row>
    <row r="256" spans="1:2" x14ac:dyDescent="0.25">
      <c r="A256" s="29">
        <v>356</v>
      </c>
      <c r="B256" s="29" t="s">
        <v>128</v>
      </c>
    </row>
    <row r="257" spans="1:2" x14ac:dyDescent="0.25">
      <c r="A257" s="29">
        <v>357</v>
      </c>
      <c r="B257" s="29" t="s">
        <v>128</v>
      </c>
    </row>
    <row r="258" spans="1:2" x14ac:dyDescent="0.25">
      <c r="A258" s="29">
        <v>358</v>
      </c>
      <c r="B258" s="29" t="s">
        <v>128</v>
      </c>
    </row>
    <row r="259" spans="1:2" x14ac:dyDescent="0.25">
      <c r="A259" s="29">
        <v>359</v>
      </c>
      <c r="B259" s="29" t="s">
        <v>128</v>
      </c>
    </row>
    <row r="260" spans="1:2" x14ac:dyDescent="0.25">
      <c r="A260" s="29">
        <v>360</v>
      </c>
      <c r="B260" s="29" t="s">
        <v>128</v>
      </c>
    </row>
    <row r="261" spans="1:2" x14ac:dyDescent="0.25">
      <c r="A261" s="29">
        <v>361</v>
      </c>
      <c r="B261" s="29" t="s">
        <v>128</v>
      </c>
    </row>
    <row r="262" spans="1:2" x14ac:dyDescent="0.25">
      <c r="A262" s="29">
        <v>362</v>
      </c>
      <c r="B262" s="29" t="s">
        <v>128</v>
      </c>
    </row>
    <row r="263" spans="1:2" x14ac:dyDescent="0.25">
      <c r="A263" s="29">
        <v>363</v>
      </c>
      <c r="B263" s="29" t="s">
        <v>128</v>
      </c>
    </row>
    <row r="264" spans="1:2" x14ac:dyDescent="0.25">
      <c r="A264" s="29">
        <v>364</v>
      </c>
      <c r="B264" s="29" t="s">
        <v>128</v>
      </c>
    </row>
    <row r="265" spans="1:2" x14ac:dyDescent="0.25">
      <c r="A265" s="29">
        <v>365</v>
      </c>
      <c r="B265" s="29" t="s">
        <v>128</v>
      </c>
    </row>
    <row r="266" spans="1:2" x14ac:dyDescent="0.25">
      <c r="A266" s="29">
        <v>366</v>
      </c>
      <c r="B266" s="29" t="s">
        <v>128</v>
      </c>
    </row>
    <row r="267" spans="1:2" x14ac:dyDescent="0.25">
      <c r="A267" s="29">
        <v>367</v>
      </c>
      <c r="B267" s="29" t="s">
        <v>128</v>
      </c>
    </row>
    <row r="268" spans="1:2" x14ac:dyDescent="0.25">
      <c r="A268" s="29">
        <v>368</v>
      </c>
      <c r="B268" s="29" t="s">
        <v>128</v>
      </c>
    </row>
    <row r="269" spans="1:2" x14ac:dyDescent="0.25">
      <c r="A269" s="29">
        <v>369</v>
      </c>
      <c r="B269" s="29" t="s">
        <v>128</v>
      </c>
    </row>
    <row r="270" spans="1:2" x14ac:dyDescent="0.25">
      <c r="A270" s="29">
        <v>370</v>
      </c>
      <c r="B270" s="29" t="s">
        <v>128</v>
      </c>
    </row>
    <row r="271" spans="1:2" x14ac:dyDescent="0.25">
      <c r="A271" s="29">
        <v>371</v>
      </c>
      <c r="B271" s="29" t="s">
        <v>128</v>
      </c>
    </row>
    <row r="272" spans="1:2" x14ac:dyDescent="0.25">
      <c r="A272" s="29">
        <v>372</v>
      </c>
      <c r="B272" s="29" t="s">
        <v>128</v>
      </c>
    </row>
    <row r="273" spans="1:2" x14ac:dyDescent="0.25">
      <c r="A273" s="29">
        <v>373</v>
      </c>
      <c r="B273" s="29" t="s">
        <v>128</v>
      </c>
    </row>
    <row r="274" spans="1:2" x14ac:dyDescent="0.25">
      <c r="A274" s="29">
        <v>374</v>
      </c>
      <c r="B274" s="29" t="s">
        <v>128</v>
      </c>
    </row>
    <row r="275" spans="1:2" x14ac:dyDescent="0.25">
      <c r="A275" s="29">
        <v>375</v>
      </c>
      <c r="B275" s="29" t="s">
        <v>128</v>
      </c>
    </row>
    <row r="276" spans="1:2" x14ac:dyDescent="0.25">
      <c r="A276" s="29">
        <v>376</v>
      </c>
      <c r="B276" s="29" t="s">
        <v>128</v>
      </c>
    </row>
    <row r="277" spans="1:2" x14ac:dyDescent="0.25">
      <c r="A277" s="29">
        <v>377</v>
      </c>
      <c r="B277" s="29" t="s">
        <v>128</v>
      </c>
    </row>
    <row r="278" spans="1:2" x14ac:dyDescent="0.25">
      <c r="A278" s="29">
        <v>378</v>
      </c>
      <c r="B278" s="29" t="s">
        <v>128</v>
      </c>
    </row>
    <row r="279" spans="1:2" x14ac:dyDescent="0.25">
      <c r="A279" s="29">
        <v>379</v>
      </c>
      <c r="B279" s="29" t="s">
        <v>128</v>
      </c>
    </row>
    <row r="280" spans="1:2" x14ac:dyDescent="0.25">
      <c r="A280" s="29">
        <v>380</v>
      </c>
      <c r="B280" s="29" t="s">
        <v>128</v>
      </c>
    </row>
    <row r="281" spans="1:2" x14ac:dyDescent="0.25">
      <c r="A281" s="29">
        <v>381</v>
      </c>
      <c r="B281" s="29" t="s">
        <v>128</v>
      </c>
    </row>
    <row r="282" spans="1:2" x14ac:dyDescent="0.25">
      <c r="A282" s="29">
        <v>382</v>
      </c>
      <c r="B282" s="29" t="s">
        <v>128</v>
      </c>
    </row>
    <row r="283" spans="1:2" x14ac:dyDescent="0.25">
      <c r="A283" s="29">
        <v>383</v>
      </c>
      <c r="B283" s="29" t="s">
        <v>128</v>
      </c>
    </row>
    <row r="284" spans="1:2" x14ac:dyDescent="0.25">
      <c r="A284" s="29">
        <v>384</v>
      </c>
      <c r="B284" s="29" t="s">
        <v>128</v>
      </c>
    </row>
    <row r="285" spans="1:2" x14ac:dyDescent="0.25">
      <c r="A285" s="29">
        <v>385</v>
      </c>
      <c r="B285" s="29" t="s">
        <v>128</v>
      </c>
    </row>
    <row r="286" spans="1:2" x14ac:dyDescent="0.25">
      <c r="A286" s="29">
        <v>386</v>
      </c>
      <c r="B286" s="29" t="s">
        <v>128</v>
      </c>
    </row>
    <row r="287" spans="1:2" x14ac:dyDescent="0.25">
      <c r="A287" s="29">
        <v>387</v>
      </c>
      <c r="B287" s="29" t="s">
        <v>128</v>
      </c>
    </row>
    <row r="288" spans="1:2" x14ac:dyDescent="0.25">
      <c r="A288" s="29">
        <v>388</v>
      </c>
      <c r="B288" s="29" t="s">
        <v>128</v>
      </c>
    </row>
    <row r="289" spans="1:2" x14ac:dyDescent="0.25">
      <c r="A289" s="29">
        <v>389</v>
      </c>
      <c r="B289" s="29" t="s">
        <v>128</v>
      </c>
    </row>
    <row r="290" spans="1:2" x14ac:dyDescent="0.25">
      <c r="A290" s="29">
        <v>390</v>
      </c>
      <c r="B290" s="29" t="s">
        <v>128</v>
      </c>
    </row>
    <row r="291" spans="1:2" x14ac:dyDescent="0.25">
      <c r="A291" s="29">
        <v>391</v>
      </c>
      <c r="B291" s="29" t="s">
        <v>128</v>
      </c>
    </row>
    <row r="292" spans="1:2" x14ac:dyDescent="0.25">
      <c r="A292" s="29">
        <v>392</v>
      </c>
      <c r="B292" s="29" t="s">
        <v>128</v>
      </c>
    </row>
    <row r="293" spans="1:2" x14ac:dyDescent="0.25">
      <c r="A293" s="29">
        <v>393</v>
      </c>
      <c r="B293" s="29" t="s">
        <v>128</v>
      </c>
    </row>
    <row r="294" spans="1:2" x14ac:dyDescent="0.25">
      <c r="A294" s="29">
        <v>394</v>
      </c>
      <c r="B294" s="29" t="s">
        <v>128</v>
      </c>
    </row>
    <row r="295" spans="1:2" x14ac:dyDescent="0.25">
      <c r="A295" s="29">
        <v>395</v>
      </c>
      <c r="B295" s="29" t="s">
        <v>128</v>
      </c>
    </row>
    <row r="296" spans="1:2" x14ac:dyDescent="0.25">
      <c r="A296" s="29">
        <v>396</v>
      </c>
      <c r="B296" s="29" t="s">
        <v>128</v>
      </c>
    </row>
    <row r="297" spans="1:2" x14ac:dyDescent="0.25">
      <c r="A297" s="29">
        <v>397</v>
      </c>
      <c r="B297" s="29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-0.249977111117893"/>
  </sheetPr>
  <dimension ref="B2:G290"/>
  <sheetViews>
    <sheetView workbookViewId="0">
      <selection activeCell="G1" sqref="G1:G1048576"/>
    </sheetView>
  </sheetViews>
  <sheetFormatPr defaultRowHeight="15" x14ac:dyDescent="0.25"/>
  <cols>
    <col min="2" max="2" width="14.140625" bestFit="1" customWidth="1"/>
    <col min="3" max="4" width="18.85546875" bestFit="1" customWidth="1"/>
    <col min="7" max="7" width="18.85546875" style="29" bestFit="1" customWidth="1"/>
  </cols>
  <sheetData>
    <row r="2" spans="2:7" x14ac:dyDescent="0.25">
      <c r="B2" s="29" t="s">
        <v>119</v>
      </c>
      <c r="C2" s="29" t="s">
        <v>120</v>
      </c>
    </row>
    <row r="3" spans="2:7" x14ac:dyDescent="0.25">
      <c r="B3" s="29" t="s">
        <v>105</v>
      </c>
      <c r="C3" s="29" t="s">
        <v>126</v>
      </c>
      <c r="D3" s="29"/>
    </row>
    <row r="4" spans="2:7" x14ac:dyDescent="0.25">
      <c r="B4" s="29" t="s">
        <v>106</v>
      </c>
      <c r="C4" s="29" t="s">
        <v>126</v>
      </c>
      <c r="D4" s="29"/>
    </row>
    <row r="5" spans="2:7" x14ac:dyDescent="0.25">
      <c r="B5" s="29" t="s">
        <v>107</v>
      </c>
      <c r="C5" s="29" t="s">
        <v>126</v>
      </c>
      <c r="D5" s="29"/>
    </row>
    <row r="6" spans="2:7" x14ac:dyDescent="0.25">
      <c r="B6" s="29" t="s">
        <v>104</v>
      </c>
      <c r="C6" s="29" t="s">
        <v>125</v>
      </c>
      <c r="D6" s="29"/>
    </row>
    <row r="7" spans="2:7" x14ac:dyDescent="0.25">
      <c r="B7" s="29" t="s">
        <v>108</v>
      </c>
      <c r="C7" s="29" t="s">
        <v>125</v>
      </c>
      <c r="D7" s="29"/>
    </row>
    <row r="8" spans="2:7" x14ac:dyDescent="0.25">
      <c r="B8" s="29" t="s">
        <v>109</v>
      </c>
      <c r="C8" s="29" t="s">
        <v>125</v>
      </c>
      <c r="D8" s="29"/>
    </row>
    <row r="9" spans="2:7" x14ac:dyDescent="0.25">
      <c r="B9" s="29" t="s">
        <v>110</v>
      </c>
      <c r="C9" s="29" t="s">
        <v>125</v>
      </c>
      <c r="D9" s="29"/>
    </row>
    <row r="10" spans="2:7" x14ac:dyDescent="0.25">
      <c r="B10" s="29" t="s">
        <v>103</v>
      </c>
      <c r="C10" s="29" t="s">
        <v>124</v>
      </c>
      <c r="D10" s="29"/>
    </row>
    <row r="11" spans="2:7" x14ac:dyDescent="0.25">
      <c r="B11" s="29" t="s">
        <v>98</v>
      </c>
      <c r="C11" s="29" t="s">
        <v>123</v>
      </c>
      <c r="D11" s="29"/>
    </row>
    <row r="12" spans="2:7" x14ac:dyDescent="0.25">
      <c r="B12" s="29" t="s">
        <v>99</v>
      </c>
      <c r="C12" s="29" t="s">
        <v>123</v>
      </c>
      <c r="D12" s="29"/>
    </row>
    <row r="13" spans="2:7" x14ac:dyDescent="0.25">
      <c r="B13" s="29" t="s">
        <v>100</v>
      </c>
      <c r="C13" s="29" t="s">
        <v>123</v>
      </c>
      <c r="D13" s="29"/>
    </row>
    <row r="14" spans="2:7" x14ac:dyDescent="0.25">
      <c r="B14" s="29" t="s">
        <v>101</v>
      </c>
      <c r="C14" s="29" t="s">
        <v>123</v>
      </c>
      <c r="D14" s="29"/>
    </row>
    <row r="15" spans="2:7" x14ac:dyDescent="0.25">
      <c r="B15" s="29" t="s">
        <v>94</v>
      </c>
      <c r="C15" s="29" t="s">
        <v>122</v>
      </c>
      <c r="D15" s="29"/>
      <c r="G15"/>
    </row>
    <row r="16" spans="2:7" x14ac:dyDescent="0.25">
      <c r="B16" s="29" t="s">
        <v>95</v>
      </c>
      <c r="C16" s="29" t="s">
        <v>122</v>
      </c>
      <c r="D16" s="29"/>
      <c r="G16"/>
    </row>
    <row r="17" spans="2:7" x14ac:dyDescent="0.25">
      <c r="B17" s="29" t="s">
        <v>96</v>
      </c>
      <c r="C17" s="29" t="s">
        <v>122</v>
      </c>
      <c r="D17" s="29"/>
      <c r="G17"/>
    </row>
    <row r="18" spans="2:7" x14ac:dyDescent="0.25">
      <c r="B18" s="29" t="s">
        <v>97</v>
      </c>
      <c r="C18" s="29" t="s">
        <v>122</v>
      </c>
      <c r="D18" s="29"/>
      <c r="G18"/>
    </row>
    <row r="19" spans="2:7" x14ac:dyDescent="0.25">
      <c r="B19" s="29" t="s">
        <v>102</v>
      </c>
      <c r="C19" s="29" t="s">
        <v>122</v>
      </c>
      <c r="D19" s="29"/>
      <c r="G19"/>
    </row>
    <row r="20" spans="2:7" x14ac:dyDescent="0.25">
      <c r="B20" s="29" t="s">
        <v>111</v>
      </c>
      <c r="C20" s="29" t="s">
        <v>127</v>
      </c>
      <c r="D20" s="29"/>
      <c r="G20"/>
    </row>
    <row r="21" spans="2:7" x14ac:dyDescent="0.25">
      <c r="B21" s="29" t="s">
        <v>112</v>
      </c>
      <c r="C21" s="29" t="s">
        <v>127</v>
      </c>
      <c r="D21" s="29"/>
      <c r="G21"/>
    </row>
    <row r="22" spans="2:7" x14ac:dyDescent="0.25">
      <c r="B22" s="29" t="s">
        <v>113</v>
      </c>
      <c r="C22" s="29" t="s">
        <v>127</v>
      </c>
      <c r="D22" s="29"/>
      <c r="G22"/>
    </row>
    <row r="23" spans="2:7" x14ac:dyDescent="0.25">
      <c r="B23" s="29" t="s">
        <v>114</v>
      </c>
      <c r="C23" s="29" t="s">
        <v>128</v>
      </c>
      <c r="D23" s="29"/>
      <c r="G23"/>
    </row>
    <row r="24" spans="2:7" x14ac:dyDescent="0.25">
      <c r="B24" s="29" t="s">
        <v>115</v>
      </c>
      <c r="C24" s="29" t="s">
        <v>128</v>
      </c>
      <c r="D24" s="29"/>
      <c r="G24"/>
    </row>
    <row r="25" spans="2:7" x14ac:dyDescent="0.25">
      <c r="B25" s="29" t="s">
        <v>116</v>
      </c>
      <c r="C25" s="29" t="s">
        <v>128</v>
      </c>
      <c r="D25" s="29"/>
      <c r="G25"/>
    </row>
    <row r="26" spans="2:7" x14ac:dyDescent="0.25">
      <c r="B26" s="29" t="s">
        <v>117</v>
      </c>
      <c r="C26" s="29" t="s">
        <v>128</v>
      </c>
      <c r="D26" s="29"/>
      <c r="G26"/>
    </row>
    <row r="27" spans="2:7" x14ac:dyDescent="0.25">
      <c r="B27" s="29" t="s">
        <v>118</v>
      </c>
      <c r="C27" s="29" t="s">
        <v>128</v>
      </c>
      <c r="D27" s="29"/>
      <c r="G27"/>
    </row>
    <row r="28" spans="2:7" x14ac:dyDescent="0.25">
      <c r="G28"/>
    </row>
    <row r="29" spans="2:7" x14ac:dyDescent="0.25">
      <c r="G29"/>
    </row>
    <row r="30" spans="2:7" x14ac:dyDescent="0.25">
      <c r="G30"/>
    </row>
    <row r="31" spans="2:7" x14ac:dyDescent="0.25">
      <c r="G31"/>
    </row>
    <row r="32" spans="2:7" x14ac:dyDescent="0.25">
      <c r="G32"/>
    </row>
    <row r="33" spans="7:7" x14ac:dyDescent="0.25">
      <c r="G33"/>
    </row>
    <row r="34" spans="7:7" x14ac:dyDescent="0.25">
      <c r="G34"/>
    </row>
    <row r="35" spans="7:7" x14ac:dyDescent="0.25">
      <c r="G35"/>
    </row>
    <row r="36" spans="7:7" x14ac:dyDescent="0.25">
      <c r="G36"/>
    </row>
    <row r="37" spans="7:7" x14ac:dyDescent="0.25">
      <c r="G37"/>
    </row>
    <row r="38" spans="7:7" x14ac:dyDescent="0.25">
      <c r="G38"/>
    </row>
    <row r="39" spans="7:7" x14ac:dyDescent="0.25">
      <c r="G39"/>
    </row>
    <row r="40" spans="7:7" x14ac:dyDescent="0.25">
      <c r="G40"/>
    </row>
    <row r="41" spans="7:7" x14ac:dyDescent="0.25">
      <c r="G41"/>
    </row>
    <row r="42" spans="7:7" x14ac:dyDescent="0.25">
      <c r="G42"/>
    </row>
    <row r="43" spans="7:7" x14ac:dyDescent="0.25">
      <c r="G43"/>
    </row>
    <row r="44" spans="7:7" x14ac:dyDescent="0.25">
      <c r="G44"/>
    </row>
    <row r="45" spans="7:7" x14ac:dyDescent="0.25">
      <c r="G45"/>
    </row>
    <row r="46" spans="7:7" x14ac:dyDescent="0.25">
      <c r="G46"/>
    </row>
    <row r="47" spans="7:7" x14ac:dyDescent="0.25">
      <c r="G47"/>
    </row>
    <row r="48" spans="7:7" x14ac:dyDescent="0.25">
      <c r="G48"/>
    </row>
    <row r="49" spans="7:7" x14ac:dyDescent="0.25">
      <c r="G49"/>
    </row>
    <row r="50" spans="7:7" x14ac:dyDescent="0.25">
      <c r="G50"/>
    </row>
    <row r="51" spans="7:7" x14ac:dyDescent="0.25">
      <c r="G51"/>
    </row>
    <row r="52" spans="7:7" x14ac:dyDescent="0.25">
      <c r="G52"/>
    </row>
    <row r="53" spans="7:7" x14ac:dyDescent="0.25">
      <c r="G53"/>
    </row>
    <row r="54" spans="7:7" x14ac:dyDescent="0.25">
      <c r="G54"/>
    </row>
    <row r="55" spans="7:7" x14ac:dyDescent="0.25">
      <c r="G55"/>
    </row>
    <row r="56" spans="7:7" x14ac:dyDescent="0.25">
      <c r="G56"/>
    </row>
    <row r="57" spans="7:7" x14ac:dyDescent="0.25">
      <c r="G57"/>
    </row>
    <row r="58" spans="7:7" x14ac:dyDescent="0.25">
      <c r="G58"/>
    </row>
    <row r="59" spans="7:7" x14ac:dyDescent="0.25">
      <c r="G59"/>
    </row>
    <row r="60" spans="7:7" x14ac:dyDescent="0.25">
      <c r="G60"/>
    </row>
    <row r="61" spans="7:7" x14ac:dyDescent="0.25">
      <c r="G61"/>
    </row>
    <row r="62" spans="7:7" x14ac:dyDescent="0.25">
      <c r="G62"/>
    </row>
    <row r="63" spans="7:7" x14ac:dyDescent="0.25">
      <c r="G63"/>
    </row>
    <row r="64" spans="7:7" x14ac:dyDescent="0.25">
      <c r="G64"/>
    </row>
    <row r="65" spans="7:7" x14ac:dyDescent="0.25">
      <c r="G65"/>
    </row>
    <row r="66" spans="7:7" x14ac:dyDescent="0.25">
      <c r="G66"/>
    </row>
    <row r="67" spans="7:7" x14ac:dyDescent="0.25">
      <c r="G67"/>
    </row>
    <row r="68" spans="7:7" x14ac:dyDescent="0.25">
      <c r="G68"/>
    </row>
    <row r="69" spans="7:7" x14ac:dyDescent="0.25">
      <c r="G69"/>
    </row>
    <row r="70" spans="7:7" x14ac:dyDescent="0.25">
      <c r="G70"/>
    </row>
    <row r="71" spans="7:7" x14ac:dyDescent="0.25">
      <c r="G71"/>
    </row>
    <row r="72" spans="7:7" x14ac:dyDescent="0.25">
      <c r="G72"/>
    </row>
    <row r="73" spans="7:7" x14ac:dyDescent="0.25">
      <c r="G73"/>
    </row>
    <row r="74" spans="7:7" x14ac:dyDescent="0.25">
      <c r="G74"/>
    </row>
    <row r="75" spans="7:7" x14ac:dyDescent="0.25">
      <c r="G75"/>
    </row>
    <row r="76" spans="7:7" x14ac:dyDescent="0.25">
      <c r="G76"/>
    </row>
    <row r="77" spans="7:7" x14ac:dyDescent="0.25">
      <c r="G77"/>
    </row>
    <row r="78" spans="7:7" x14ac:dyDescent="0.25">
      <c r="G78"/>
    </row>
    <row r="79" spans="7:7" x14ac:dyDescent="0.25">
      <c r="G79"/>
    </row>
    <row r="80" spans="7:7" x14ac:dyDescent="0.25">
      <c r="G80"/>
    </row>
    <row r="81" spans="7:7" x14ac:dyDescent="0.25">
      <c r="G81"/>
    </row>
    <row r="82" spans="7:7" x14ac:dyDescent="0.25">
      <c r="G82"/>
    </row>
    <row r="83" spans="7:7" x14ac:dyDescent="0.25">
      <c r="G83"/>
    </row>
    <row r="84" spans="7:7" x14ac:dyDescent="0.25">
      <c r="G84"/>
    </row>
    <row r="85" spans="7:7" x14ac:dyDescent="0.25">
      <c r="G85"/>
    </row>
    <row r="86" spans="7:7" x14ac:dyDescent="0.25">
      <c r="G86"/>
    </row>
    <row r="87" spans="7:7" x14ac:dyDescent="0.25">
      <c r="G87"/>
    </row>
    <row r="88" spans="7:7" x14ac:dyDescent="0.25">
      <c r="G88"/>
    </row>
    <row r="89" spans="7:7" x14ac:dyDescent="0.25">
      <c r="G89"/>
    </row>
    <row r="90" spans="7:7" x14ac:dyDescent="0.25">
      <c r="G90"/>
    </row>
    <row r="91" spans="7:7" x14ac:dyDescent="0.25">
      <c r="G91"/>
    </row>
    <row r="92" spans="7:7" x14ac:dyDescent="0.25">
      <c r="G92"/>
    </row>
    <row r="93" spans="7:7" x14ac:dyDescent="0.25">
      <c r="G93"/>
    </row>
    <row r="94" spans="7:7" x14ac:dyDescent="0.25">
      <c r="G94"/>
    </row>
    <row r="95" spans="7:7" x14ac:dyDescent="0.25">
      <c r="G95"/>
    </row>
    <row r="96" spans="7:7" x14ac:dyDescent="0.25">
      <c r="G96"/>
    </row>
    <row r="97" spans="7:7" x14ac:dyDescent="0.25">
      <c r="G97"/>
    </row>
    <row r="98" spans="7:7" x14ac:dyDescent="0.25">
      <c r="G98"/>
    </row>
    <row r="99" spans="7:7" x14ac:dyDescent="0.25">
      <c r="G99"/>
    </row>
    <row r="100" spans="7:7" x14ac:dyDescent="0.25">
      <c r="G100"/>
    </row>
    <row r="101" spans="7:7" x14ac:dyDescent="0.25">
      <c r="G101"/>
    </row>
    <row r="102" spans="7:7" x14ac:dyDescent="0.25">
      <c r="G102"/>
    </row>
    <row r="103" spans="7:7" x14ac:dyDescent="0.25">
      <c r="G103"/>
    </row>
    <row r="104" spans="7:7" x14ac:dyDescent="0.25">
      <c r="G104"/>
    </row>
    <row r="105" spans="7:7" x14ac:dyDescent="0.25">
      <c r="G105"/>
    </row>
    <row r="106" spans="7:7" x14ac:dyDescent="0.25">
      <c r="G106"/>
    </row>
    <row r="107" spans="7:7" x14ac:dyDescent="0.25">
      <c r="G107"/>
    </row>
    <row r="108" spans="7:7" x14ac:dyDescent="0.25">
      <c r="G108"/>
    </row>
    <row r="109" spans="7:7" x14ac:dyDescent="0.25">
      <c r="G109"/>
    </row>
    <row r="110" spans="7:7" x14ac:dyDescent="0.25">
      <c r="G110"/>
    </row>
    <row r="111" spans="7:7" x14ac:dyDescent="0.25">
      <c r="G111"/>
    </row>
    <row r="112" spans="7:7" x14ac:dyDescent="0.25">
      <c r="G112"/>
    </row>
    <row r="113" spans="7:7" x14ac:dyDescent="0.25">
      <c r="G113"/>
    </row>
    <row r="114" spans="7:7" x14ac:dyDescent="0.25">
      <c r="G114"/>
    </row>
    <row r="115" spans="7:7" x14ac:dyDescent="0.25">
      <c r="G115"/>
    </row>
    <row r="116" spans="7:7" x14ac:dyDescent="0.25">
      <c r="G116"/>
    </row>
    <row r="117" spans="7:7" x14ac:dyDescent="0.25">
      <c r="G117"/>
    </row>
    <row r="118" spans="7:7" x14ac:dyDescent="0.25">
      <c r="G118"/>
    </row>
    <row r="119" spans="7:7" x14ac:dyDescent="0.25">
      <c r="G119"/>
    </row>
    <row r="120" spans="7:7" x14ac:dyDescent="0.25">
      <c r="G120"/>
    </row>
    <row r="121" spans="7:7" x14ac:dyDescent="0.25">
      <c r="G121"/>
    </row>
    <row r="122" spans="7:7" x14ac:dyDescent="0.25">
      <c r="G122"/>
    </row>
    <row r="123" spans="7:7" x14ac:dyDescent="0.25">
      <c r="G123"/>
    </row>
    <row r="124" spans="7:7" x14ac:dyDescent="0.25">
      <c r="G124"/>
    </row>
    <row r="125" spans="7:7" x14ac:dyDescent="0.25">
      <c r="G125"/>
    </row>
    <row r="126" spans="7:7" x14ac:dyDescent="0.25">
      <c r="G126"/>
    </row>
    <row r="127" spans="7:7" x14ac:dyDescent="0.25">
      <c r="G127"/>
    </row>
    <row r="128" spans="7:7" x14ac:dyDescent="0.25">
      <c r="G128"/>
    </row>
    <row r="129" spans="7:7" x14ac:dyDescent="0.25">
      <c r="G129"/>
    </row>
    <row r="130" spans="7:7" x14ac:dyDescent="0.25">
      <c r="G130"/>
    </row>
    <row r="131" spans="7:7" x14ac:dyDescent="0.25">
      <c r="G131"/>
    </row>
    <row r="132" spans="7:7" x14ac:dyDescent="0.25">
      <c r="G132"/>
    </row>
    <row r="133" spans="7:7" x14ac:dyDescent="0.25">
      <c r="G133"/>
    </row>
    <row r="134" spans="7:7" x14ac:dyDescent="0.25">
      <c r="G134"/>
    </row>
    <row r="135" spans="7:7" x14ac:dyDescent="0.25">
      <c r="G135"/>
    </row>
    <row r="136" spans="7:7" x14ac:dyDescent="0.25">
      <c r="G136"/>
    </row>
    <row r="137" spans="7:7" x14ac:dyDescent="0.25">
      <c r="G137"/>
    </row>
    <row r="138" spans="7:7" x14ac:dyDescent="0.25">
      <c r="G138"/>
    </row>
    <row r="139" spans="7:7" x14ac:dyDescent="0.25">
      <c r="G139"/>
    </row>
    <row r="140" spans="7:7" x14ac:dyDescent="0.25">
      <c r="G140"/>
    </row>
    <row r="141" spans="7:7" x14ac:dyDescent="0.25">
      <c r="G141"/>
    </row>
    <row r="142" spans="7:7" x14ac:dyDescent="0.25">
      <c r="G142"/>
    </row>
    <row r="143" spans="7:7" x14ac:dyDescent="0.25">
      <c r="G143"/>
    </row>
    <row r="144" spans="7:7" x14ac:dyDescent="0.25">
      <c r="G144"/>
    </row>
    <row r="145" spans="7:7" x14ac:dyDescent="0.25">
      <c r="G145"/>
    </row>
    <row r="146" spans="7:7" x14ac:dyDescent="0.25">
      <c r="G146"/>
    </row>
    <row r="147" spans="7:7" x14ac:dyDescent="0.25">
      <c r="G147"/>
    </row>
    <row r="148" spans="7:7" x14ac:dyDescent="0.25">
      <c r="G148"/>
    </row>
    <row r="149" spans="7:7" x14ac:dyDescent="0.25">
      <c r="G149"/>
    </row>
    <row r="150" spans="7:7" x14ac:dyDescent="0.25">
      <c r="G150"/>
    </row>
    <row r="151" spans="7:7" x14ac:dyDescent="0.25">
      <c r="G151"/>
    </row>
    <row r="152" spans="7:7" x14ac:dyDescent="0.25">
      <c r="G152"/>
    </row>
    <row r="153" spans="7:7" x14ac:dyDescent="0.25">
      <c r="G153"/>
    </row>
    <row r="154" spans="7:7" x14ac:dyDescent="0.25">
      <c r="G154"/>
    </row>
    <row r="155" spans="7:7" x14ac:dyDescent="0.25">
      <c r="G155"/>
    </row>
    <row r="156" spans="7:7" x14ac:dyDescent="0.25">
      <c r="G156"/>
    </row>
    <row r="157" spans="7:7" x14ac:dyDescent="0.25">
      <c r="G157"/>
    </row>
    <row r="158" spans="7:7" x14ac:dyDescent="0.25">
      <c r="G158"/>
    </row>
    <row r="159" spans="7:7" x14ac:dyDescent="0.25">
      <c r="G159"/>
    </row>
    <row r="160" spans="7:7" x14ac:dyDescent="0.25">
      <c r="G160"/>
    </row>
    <row r="161" spans="7:7" x14ac:dyDescent="0.25">
      <c r="G161"/>
    </row>
    <row r="162" spans="7:7" x14ac:dyDescent="0.25">
      <c r="G162"/>
    </row>
    <row r="163" spans="7:7" x14ac:dyDescent="0.25">
      <c r="G163"/>
    </row>
    <row r="164" spans="7:7" x14ac:dyDescent="0.25">
      <c r="G164"/>
    </row>
    <row r="165" spans="7:7" x14ac:dyDescent="0.25">
      <c r="G165"/>
    </row>
    <row r="166" spans="7:7" x14ac:dyDescent="0.25">
      <c r="G166"/>
    </row>
    <row r="167" spans="7:7" x14ac:dyDescent="0.25">
      <c r="G167"/>
    </row>
    <row r="168" spans="7:7" x14ac:dyDescent="0.25">
      <c r="G168"/>
    </row>
    <row r="169" spans="7:7" x14ac:dyDescent="0.25">
      <c r="G169"/>
    </row>
    <row r="170" spans="7:7" x14ac:dyDescent="0.25">
      <c r="G170"/>
    </row>
    <row r="171" spans="7:7" x14ac:dyDescent="0.25">
      <c r="G171"/>
    </row>
    <row r="172" spans="7:7" x14ac:dyDescent="0.25">
      <c r="G172"/>
    </row>
    <row r="173" spans="7:7" x14ac:dyDescent="0.25">
      <c r="G173"/>
    </row>
    <row r="174" spans="7:7" x14ac:dyDescent="0.25">
      <c r="G174"/>
    </row>
    <row r="175" spans="7:7" x14ac:dyDescent="0.25">
      <c r="G175"/>
    </row>
    <row r="176" spans="7:7" x14ac:dyDescent="0.25">
      <c r="G176"/>
    </row>
    <row r="177" spans="7:7" x14ac:dyDescent="0.25">
      <c r="G177"/>
    </row>
    <row r="178" spans="7:7" x14ac:dyDescent="0.25">
      <c r="G178"/>
    </row>
    <row r="179" spans="7:7" x14ac:dyDescent="0.25">
      <c r="G179"/>
    </row>
    <row r="180" spans="7:7" x14ac:dyDescent="0.25">
      <c r="G180"/>
    </row>
    <row r="181" spans="7:7" x14ac:dyDescent="0.25">
      <c r="G181"/>
    </row>
    <row r="182" spans="7:7" x14ac:dyDescent="0.25">
      <c r="G182"/>
    </row>
    <row r="183" spans="7:7" x14ac:dyDescent="0.25">
      <c r="G183"/>
    </row>
    <row r="184" spans="7:7" x14ac:dyDescent="0.25">
      <c r="G184"/>
    </row>
    <row r="185" spans="7:7" x14ac:dyDescent="0.25">
      <c r="G185"/>
    </row>
    <row r="186" spans="7:7" x14ac:dyDescent="0.25">
      <c r="G186"/>
    </row>
    <row r="187" spans="7:7" x14ac:dyDescent="0.25">
      <c r="G187"/>
    </row>
    <row r="188" spans="7:7" x14ac:dyDescent="0.25">
      <c r="G188"/>
    </row>
    <row r="189" spans="7:7" x14ac:dyDescent="0.25">
      <c r="G189"/>
    </row>
    <row r="190" spans="7:7" x14ac:dyDescent="0.25">
      <c r="G190"/>
    </row>
    <row r="191" spans="7:7" x14ac:dyDescent="0.25">
      <c r="G191"/>
    </row>
    <row r="192" spans="7:7" x14ac:dyDescent="0.25">
      <c r="G192"/>
    </row>
    <row r="193" spans="7:7" x14ac:dyDescent="0.25">
      <c r="G193"/>
    </row>
    <row r="194" spans="7:7" x14ac:dyDescent="0.25">
      <c r="G194"/>
    </row>
    <row r="195" spans="7:7" x14ac:dyDescent="0.25">
      <c r="G195"/>
    </row>
    <row r="196" spans="7:7" x14ac:dyDescent="0.25">
      <c r="G196"/>
    </row>
    <row r="197" spans="7:7" x14ac:dyDescent="0.25">
      <c r="G197"/>
    </row>
    <row r="198" spans="7:7" x14ac:dyDescent="0.25">
      <c r="G198"/>
    </row>
    <row r="199" spans="7:7" x14ac:dyDescent="0.25">
      <c r="G199"/>
    </row>
    <row r="200" spans="7:7" x14ac:dyDescent="0.25">
      <c r="G200"/>
    </row>
    <row r="201" spans="7:7" x14ac:dyDescent="0.25">
      <c r="G201"/>
    </row>
    <row r="202" spans="7:7" x14ac:dyDescent="0.25">
      <c r="G202"/>
    </row>
    <row r="203" spans="7:7" x14ac:dyDescent="0.25">
      <c r="G203"/>
    </row>
    <row r="204" spans="7:7" x14ac:dyDescent="0.25">
      <c r="G204"/>
    </row>
    <row r="205" spans="7:7" x14ac:dyDescent="0.25">
      <c r="G205"/>
    </row>
    <row r="206" spans="7:7" x14ac:dyDescent="0.25">
      <c r="G206"/>
    </row>
    <row r="207" spans="7:7" x14ac:dyDescent="0.25">
      <c r="G207"/>
    </row>
    <row r="208" spans="7:7" x14ac:dyDescent="0.25">
      <c r="G208"/>
    </row>
    <row r="209" spans="7:7" x14ac:dyDescent="0.25">
      <c r="G209"/>
    </row>
    <row r="210" spans="7:7" x14ac:dyDescent="0.25">
      <c r="G210"/>
    </row>
    <row r="211" spans="7:7" x14ac:dyDescent="0.25">
      <c r="G211"/>
    </row>
    <row r="212" spans="7:7" x14ac:dyDescent="0.25">
      <c r="G212"/>
    </row>
    <row r="213" spans="7:7" x14ac:dyDescent="0.25">
      <c r="G213"/>
    </row>
    <row r="214" spans="7:7" x14ac:dyDescent="0.25">
      <c r="G214"/>
    </row>
    <row r="215" spans="7:7" x14ac:dyDescent="0.25">
      <c r="G215"/>
    </row>
    <row r="216" spans="7:7" x14ac:dyDescent="0.25">
      <c r="G216"/>
    </row>
    <row r="217" spans="7:7" x14ac:dyDescent="0.25">
      <c r="G217"/>
    </row>
    <row r="218" spans="7:7" x14ac:dyDescent="0.25">
      <c r="G218"/>
    </row>
    <row r="219" spans="7:7" x14ac:dyDescent="0.25">
      <c r="G219"/>
    </row>
    <row r="220" spans="7:7" x14ac:dyDescent="0.25">
      <c r="G220"/>
    </row>
    <row r="221" spans="7:7" x14ac:dyDescent="0.25">
      <c r="G221"/>
    </row>
    <row r="222" spans="7:7" x14ac:dyDescent="0.25">
      <c r="G222"/>
    </row>
    <row r="223" spans="7:7" x14ac:dyDescent="0.25">
      <c r="G223"/>
    </row>
    <row r="224" spans="7:7" x14ac:dyDescent="0.25">
      <c r="G224"/>
    </row>
    <row r="225" spans="7:7" x14ac:dyDescent="0.25">
      <c r="G225"/>
    </row>
    <row r="226" spans="7:7" x14ac:dyDescent="0.25">
      <c r="G226"/>
    </row>
    <row r="227" spans="7:7" x14ac:dyDescent="0.25">
      <c r="G227"/>
    </row>
    <row r="228" spans="7:7" x14ac:dyDescent="0.25">
      <c r="G228"/>
    </row>
    <row r="229" spans="7:7" x14ac:dyDescent="0.25">
      <c r="G229"/>
    </row>
    <row r="230" spans="7:7" x14ac:dyDescent="0.25">
      <c r="G230"/>
    </row>
    <row r="231" spans="7:7" x14ac:dyDescent="0.25">
      <c r="G231"/>
    </row>
    <row r="232" spans="7:7" x14ac:dyDescent="0.25">
      <c r="G232"/>
    </row>
    <row r="233" spans="7:7" x14ac:dyDescent="0.25">
      <c r="G233"/>
    </row>
    <row r="234" spans="7:7" x14ac:dyDescent="0.25">
      <c r="G234"/>
    </row>
    <row r="235" spans="7:7" x14ac:dyDescent="0.25">
      <c r="G235"/>
    </row>
    <row r="236" spans="7:7" x14ac:dyDescent="0.25">
      <c r="G236"/>
    </row>
    <row r="237" spans="7:7" x14ac:dyDescent="0.25">
      <c r="G237"/>
    </row>
    <row r="238" spans="7:7" x14ac:dyDescent="0.25">
      <c r="G238"/>
    </row>
    <row r="239" spans="7:7" x14ac:dyDescent="0.25">
      <c r="G239"/>
    </row>
    <row r="240" spans="7:7" x14ac:dyDescent="0.25">
      <c r="G240"/>
    </row>
    <row r="241" spans="7:7" x14ac:dyDescent="0.25">
      <c r="G241"/>
    </row>
    <row r="242" spans="7:7" x14ac:dyDescent="0.25">
      <c r="G242"/>
    </row>
    <row r="243" spans="7:7" x14ac:dyDescent="0.25">
      <c r="G243"/>
    </row>
    <row r="244" spans="7:7" x14ac:dyDescent="0.25">
      <c r="G244"/>
    </row>
    <row r="245" spans="7:7" x14ac:dyDescent="0.25">
      <c r="G245"/>
    </row>
    <row r="246" spans="7:7" x14ac:dyDescent="0.25">
      <c r="G246"/>
    </row>
    <row r="247" spans="7:7" x14ac:dyDescent="0.25">
      <c r="G247"/>
    </row>
    <row r="248" spans="7:7" x14ac:dyDescent="0.25">
      <c r="G248"/>
    </row>
    <row r="249" spans="7:7" x14ac:dyDescent="0.25">
      <c r="G249"/>
    </row>
    <row r="250" spans="7:7" x14ac:dyDescent="0.25">
      <c r="G250"/>
    </row>
    <row r="251" spans="7:7" x14ac:dyDescent="0.25">
      <c r="G251"/>
    </row>
    <row r="252" spans="7:7" x14ac:dyDescent="0.25">
      <c r="G252"/>
    </row>
    <row r="253" spans="7:7" x14ac:dyDescent="0.25">
      <c r="G253"/>
    </row>
    <row r="254" spans="7:7" x14ac:dyDescent="0.25">
      <c r="G254"/>
    </row>
    <row r="255" spans="7:7" x14ac:dyDescent="0.25">
      <c r="G255"/>
    </row>
    <row r="256" spans="7:7" x14ac:dyDescent="0.25">
      <c r="G256"/>
    </row>
    <row r="257" spans="7:7" x14ac:dyDescent="0.25">
      <c r="G257"/>
    </row>
    <row r="258" spans="7:7" x14ac:dyDescent="0.25">
      <c r="G258"/>
    </row>
    <row r="259" spans="7:7" x14ac:dyDescent="0.25">
      <c r="G259"/>
    </row>
    <row r="260" spans="7:7" x14ac:dyDescent="0.25">
      <c r="G260"/>
    </row>
    <row r="261" spans="7:7" x14ac:dyDescent="0.25">
      <c r="G261"/>
    </row>
    <row r="262" spans="7:7" x14ac:dyDescent="0.25">
      <c r="G262"/>
    </row>
    <row r="263" spans="7:7" x14ac:dyDescent="0.25">
      <c r="G263"/>
    </row>
    <row r="264" spans="7:7" x14ac:dyDescent="0.25">
      <c r="G264"/>
    </row>
    <row r="265" spans="7:7" x14ac:dyDescent="0.25">
      <c r="G265"/>
    </row>
    <row r="266" spans="7:7" x14ac:dyDescent="0.25">
      <c r="G266"/>
    </row>
    <row r="267" spans="7:7" x14ac:dyDescent="0.25">
      <c r="G267"/>
    </row>
    <row r="268" spans="7:7" x14ac:dyDescent="0.25">
      <c r="G268"/>
    </row>
    <row r="269" spans="7:7" x14ac:dyDescent="0.25">
      <c r="G269"/>
    </row>
    <row r="270" spans="7:7" x14ac:dyDescent="0.25">
      <c r="G270"/>
    </row>
    <row r="271" spans="7:7" x14ac:dyDescent="0.25">
      <c r="G271"/>
    </row>
    <row r="272" spans="7:7" x14ac:dyDescent="0.25">
      <c r="G272"/>
    </row>
    <row r="273" spans="7:7" x14ac:dyDescent="0.25">
      <c r="G273"/>
    </row>
    <row r="274" spans="7:7" x14ac:dyDescent="0.25">
      <c r="G274"/>
    </row>
    <row r="275" spans="7:7" x14ac:dyDescent="0.25">
      <c r="G275"/>
    </row>
    <row r="276" spans="7:7" x14ac:dyDescent="0.25">
      <c r="G276"/>
    </row>
    <row r="277" spans="7:7" x14ac:dyDescent="0.25">
      <c r="G277"/>
    </row>
    <row r="278" spans="7:7" x14ac:dyDescent="0.25">
      <c r="G278"/>
    </row>
    <row r="279" spans="7:7" x14ac:dyDescent="0.25">
      <c r="G279"/>
    </row>
    <row r="280" spans="7:7" x14ac:dyDescent="0.25">
      <c r="G280"/>
    </row>
    <row r="281" spans="7:7" x14ac:dyDescent="0.25">
      <c r="G281"/>
    </row>
    <row r="282" spans="7:7" x14ac:dyDescent="0.25">
      <c r="G282"/>
    </row>
    <row r="283" spans="7:7" x14ac:dyDescent="0.25">
      <c r="G283"/>
    </row>
    <row r="284" spans="7:7" x14ac:dyDescent="0.25">
      <c r="G284"/>
    </row>
    <row r="285" spans="7:7" x14ac:dyDescent="0.25">
      <c r="G285"/>
    </row>
    <row r="286" spans="7:7" x14ac:dyDescent="0.25">
      <c r="G286"/>
    </row>
    <row r="287" spans="7:7" x14ac:dyDescent="0.25">
      <c r="G287"/>
    </row>
    <row r="288" spans="7:7" x14ac:dyDescent="0.25">
      <c r="G288"/>
    </row>
    <row r="289" spans="7:7" x14ac:dyDescent="0.25">
      <c r="G289"/>
    </row>
    <row r="290" spans="7:7" x14ac:dyDescent="0.25">
      <c r="G290"/>
    </row>
  </sheetData>
  <sortState xmlns:xlrd2="http://schemas.microsoft.com/office/spreadsheetml/2017/richdata2" ref="G2:G290">
    <sortCondition ref="G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W67"/>
  <sheetViews>
    <sheetView tabSelected="1" topLeftCell="A10" zoomScale="70" zoomScaleNormal="70" workbookViewId="0">
      <selection activeCell="K50" sqref="K50"/>
    </sheetView>
  </sheetViews>
  <sheetFormatPr defaultRowHeight="15" x14ac:dyDescent="0.25"/>
  <cols>
    <col min="1" max="1" width="20" customWidth="1"/>
    <col min="3" max="3" width="17.5703125" customWidth="1"/>
    <col min="4" max="5" width="9.28515625" bestFit="1" customWidth="1"/>
    <col min="6" max="6" width="15.140625" bestFit="1" customWidth="1"/>
    <col min="7" max="8" width="9.28515625" bestFit="1" customWidth="1"/>
    <col min="9" max="9" width="13.28515625" customWidth="1"/>
    <col min="10" max="10" width="17.140625" bestFit="1" customWidth="1"/>
    <col min="11" max="11" width="10.5703125" bestFit="1" customWidth="1"/>
    <col min="12" max="15" width="9.5703125" bestFit="1" customWidth="1"/>
    <col min="16" max="21" width="9.28515625" bestFit="1" customWidth="1"/>
    <col min="22" max="22" width="10.5703125" bestFit="1" customWidth="1"/>
  </cols>
  <sheetData>
    <row r="1" spans="1:23" x14ac:dyDescent="0.25">
      <c r="I1" s="29"/>
      <c r="J1" s="29"/>
      <c r="K1" s="29"/>
      <c r="L1" s="29"/>
      <c r="M1" s="29"/>
      <c r="N1" s="29"/>
      <c r="O1" s="29"/>
    </row>
    <row r="3" spans="1:23" ht="15.75" thickBot="1" x14ac:dyDescent="0.3"/>
    <row r="4" spans="1:23" ht="15.75" thickBot="1" x14ac:dyDescent="0.3">
      <c r="D4" s="57" t="s">
        <v>15</v>
      </c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9"/>
    </row>
    <row r="5" spans="1:23" ht="15.75" thickBot="1" x14ac:dyDescent="0.3">
      <c r="A5" s="54" t="s">
        <v>14</v>
      </c>
      <c r="B5" s="1"/>
      <c r="C5" s="2" t="s">
        <v>0</v>
      </c>
      <c r="D5" s="2">
        <v>6</v>
      </c>
      <c r="E5" s="2" t="s">
        <v>1</v>
      </c>
      <c r="F5" s="2" t="s">
        <v>2</v>
      </c>
      <c r="G5" s="2" t="s">
        <v>3</v>
      </c>
      <c r="H5" s="2" t="s">
        <v>4</v>
      </c>
      <c r="I5" s="1" t="s">
        <v>126</v>
      </c>
      <c r="J5" s="2" t="s">
        <v>125</v>
      </c>
      <c r="K5" s="2" t="s">
        <v>124</v>
      </c>
      <c r="L5" s="2" t="s">
        <v>123</v>
      </c>
      <c r="M5" s="2" t="s">
        <v>122</v>
      </c>
      <c r="N5" s="2" t="s">
        <v>127</v>
      </c>
      <c r="O5" s="12" t="s">
        <v>128</v>
      </c>
      <c r="P5" s="2">
        <v>32</v>
      </c>
      <c r="Q5" s="2" t="s">
        <v>5</v>
      </c>
      <c r="R5" s="2" t="s">
        <v>6</v>
      </c>
      <c r="S5" s="2" t="s">
        <v>7</v>
      </c>
      <c r="T5" s="2" t="s">
        <v>8</v>
      </c>
      <c r="U5" s="2" t="s">
        <v>9</v>
      </c>
      <c r="V5" s="2" t="s">
        <v>10</v>
      </c>
      <c r="W5" s="12"/>
    </row>
    <row r="6" spans="1:23" x14ac:dyDescent="0.25">
      <c r="A6" s="55"/>
      <c r="B6" s="3"/>
      <c r="C6" s="4" t="s">
        <v>1</v>
      </c>
      <c r="D6" s="1"/>
      <c r="E6" s="2"/>
      <c r="F6" s="2"/>
      <c r="G6" s="2"/>
      <c r="H6" s="2"/>
      <c r="I6" s="1">
        <v>0</v>
      </c>
      <c r="J6" s="2">
        <v>0</v>
      </c>
      <c r="K6" s="2">
        <v>0</v>
      </c>
      <c r="L6" s="2">
        <v>8</v>
      </c>
      <c r="M6" s="2">
        <v>45</v>
      </c>
      <c r="N6" s="2">
        <v>0</v>
      </c>
      <c r="O6" s="12">
        <v>0</v>
      </c>
      <c r="P6" s="2"/>
      <c r="Q6" s="2"/>
      <c r="R6" s="2"/>
      <c r="S6" s="2"/>
      <c r="T6" s="2"/>
      <c r="U6" s="12"/>
      <c r="V6" s="20">
        <f>SUM(D6:U6)</f>
        <v>53</v>
      </c>
      <c r="W6" s="6"/>
    </row>
    <row r="7" spans="1:23" x14ac:dyDescent="0.25">
      <c r="A7" s="55"/>
      <c r="B7" s="3"/>
      <c r="C7" s="4" t="s">
        <v>2</v>
      </c>
      <c r="D7" s="13"/>
      <c r="E7" s="4"/>
      <c r="F7" s="7"/>
      <c r="G7" s="4"/>
      <c r="H7" s="7"/>
      <c r="I7" s="3">
        <v>4</v>
      </c>
      <c r="J7" s="4">
        <v>0</v>
      </c>
      <c r="K7" s="4">
        <v>14</v>
      </c>
      <c r="L7" s="4">
        <v>637</v>
      </c>
      <c r="M7" s="4">
        <v>526</v>
      </c>
      <c r="N7" s="4">
        <v>0</v>
      </c>
      <c r="O7" s="6">
        <v>4</v>
      </c>
      <c r="P7" s="4"/>
      <c r="Q7" s="4"/>
      <c r="R7" s="4"/>
      <c r="S7" s="4"/>
      <c r="T7" s="4"/>
      <c r="U7" s="6"/>
      <c r="V7" s="20">
        <f t="shared" ref="V7:V21" si="0">SUM(D7:U7)</f>
        <v>1185</v>
      </c>
      <c r="W7" s="6"/>
    </row>
    <row r="8" spans="1:23" x14ac:dyDescent="0.25">
      <c r="A8" s="55"/>
      <c r="B8" s="3"/>
      <c r="C8" s="4" t="s">
        <v>3</v>
      </c>
      <c r="D8" s="13"/>
      <c r="E8" s="4"/>
      <c r="F8" s="4"/>
      <c r="G8" s="7"/>
      <c r="H8" s="7"/>
      <c r="I8" s="3">
        <v>80</v>
      </c>
      <c r="J8" s="4">
        <v>230</v>
      </c>
      <c r="K8" s="4">
        <v>0</v>
      </c>
      <c r="L8" s="4">
        <v>0</v>
      </c>
      <c r="M8" s="4">
        <v>0</v>
      </c>
      <c r="N8" s="4">
        <v>0</v>
      </c>
      <c r="O8" s="6">
        <v>160</v>
      </c>
      <c r="P8" s="4"/>
      <c r="Q8" s="4"/>
      <c r="R8" s="4"/>
      <c r="S8" s="4"/>
      <c r="T8" s="4"/>
      <c r="U8" s="6"/>
      <c r="V8" s="20">
        <f t="shared" si="0"/>
        <v>470</v>
      </c>
      <c r="W8" s="6"/>
    </row>
    <row r="9" spans="1:23" ht="15.75" thickBot="1" x14ac:dyDescent="0.3">
      <c r="A9" s="55"/>
      <c r="B9" s="3"/>
      <c r="C9" s="4" t="s">
        <v>4</v>
      </c>
      <c r="D9" s="13"/>
      <c r="E9" s="4"/>
      <c r="F9" s="4"/>
      <c r="G9" s="7"/>
      <c r="H9" s="7"/>
      <c r="I9" s="3">
        <v>59</v>
      </c>
      <c r="J9" s="4">
        <v>322</v>
      </c>
      <c r="K9" s="4">
        <v>0</v>
      </c>
      <c r="L9" s="4">
        <v>10</v>
      </c>
      <c r="M9" s="4">
        <v>0</v>
      </c>
      <c r="N9" s="4">
        <v>0</v>
      </c>
      <c r="O9" s="6">
        <v>0</v>
      </c>
      <c r="P9" s="4"/>
      <c r="Q9" s="4"/>
      <c r="R9" s="4"/>
      <c r="S9" s="4"/>
      <c r="T9" s="4"/>
      <c r="U9" s="6"/>
      <c r="V9" s="20">
        <f t="shared" si="0"/>
        <v>391</v>
      </c>
      <c r="W9" s="6"/>
    </row>
    <row r="10" spans="1:23" x14ac:dyDescent="0.25">
      <c r="A10" s="55"/>
      <c r="B10" s="3"/>
      <c r="C10" s="1" t="s">
        <v>126</v>
      </c>
      <c r="D10" s="1">
        <v>97</v>
      </c>
      <c r="E10" s="2">
        <v>0</v>
      </c>
      <c r="F10" s="2">
        <v>0</v>
      </c>
      <c r="G10" s="2">
        <v>355</v>
      </c>
      <c r="H10" s="2">
        <v>260</v>
      </c>
      <c r="I10" s="1">
        <v>690</v>
      </c>
      <c r="J10" s="2">
        <v>250</v>
      </c>
      <c r="K10" s="2">
        <v>4</v>
      </c>
      <c r="L10" s="2">
        <v>0</v>
      </c>
      <c r="M10" s="2">
        <v>0</v>
      </c>
      <c r="N10" s="2">
        <v>0</v>
      </c>
      <c r="O10" s="12">
        <v>184</v>
      </c>
      <c r="P10" s="2">
        <v>0</v>
      </c>
      <c r="Q10" s="2">
        <v>0</v>
      </c>
      <c r="R10" s="2">
        <v>0</v>
      </c>
      <c r="S10" s="2">
        <v>0</v>
      </c>
      <c r="T10" s="2">
        <v>25</v>
      </c>
      <c r="U10" s="12">
        <v>0</v>
      </c>
      <c r="V10" s="15">
        <f t="shared" si="0"/>
        <v>1865</v>
      </c>
      <c r="W10" s="6"/>
    </row>
    <row r="11" spans="1:23" x14ac:dyDescent="0.25">
      <c r="A11" s="55"/>
      <c r="B11" s="3"/>
      <c r="C11" s="3" t="s">
        <v>125</v>
      </c>
      <c r="D11" s="3">
        <v>46</v>
      </c>
      <c r="E11" s="4">
        <v>0</v>
      </c>
      <c r="F11" s="4">
        <v>0</v>
      </c>
      <c r="G11" s="4">
        <v>107</v>
      </c>
      <c r="H11" s="4">
        <v>204</v>
      </c>
      <c r="I11" s="3">
        <v>33</v>
      </c>
      <c r="J11" s="4">
        <v>619</v>
      </c>
      <c r="K11" s="4">
        <v>4</v>
      </c>
      <c r="L11" s="4">
        <v>4</v>
      </c>
      <c r="M11" s="4">
        <v>0</v>
      </c>
      <c r="N11" s="4">
        <v>0</v>
      </c>
      <c r="O11" s="6">
        <v>49</v>
      </c>
      <c r="P11" s="4">
        <v>0</v>
      </c>
      <c r="Q11" s="4">
        <v>0</v>
      </c>
      <c r="R11" s="4">
        <v>0</v>
      </c>
      <c r="S11" s="4">
        <v>0</v>
      </c>
      <c r="T11" s="4">
        <v>28</v>
      </c>
      <c r="U11" s="6">
        <v>0</v>
      </c>
      <c r="V11" s="16">
        <f t="shared" si="0"/>
        <v>1094</v>
      </c>
      <c r="W11" s="6"/>
    </row>
    <row r="12" spans="1:23" x14ac:dyDescent="0.25">
      <c r="A12" s="55"/>
      <c r="B12" s="3"/>
      <c r="C12" s="3" t="s">
        <v>124</v>
      </c>
      <c r="D12" s="3">
        <v>19</v>
      </c>
      <c r="E12" s="4">
        <v>0</v>
      </c>
      <c r="F12" s="4">
        <v>10</v>
      </c>
      <c r="G12" s="4">
        <v>34</v>
      </c>
      <c r="H12" s="4">
        <v>0</v>
      </c>
      <c r="I12" s="3">
        <v>0</v>
      </c>
      <c r="J12" s="4">
        <v>89</v>
      </c>
      <c r="K12" s="4">
        <v>90</v>
      </c>
      <c r="L12" s="4">
        <v>0</v>
      </c>
      <c r="M12" s="4">
        <v>0</v>
      </c>
      <c r="N12" s="4">
        <v>30</v>
      </c>
      <c r="O12" s="6">
        <v>4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6">
        <v>0</v>
      </c>
      <c r="V12" s="16">
        <f t="shared" si="0"/>
        <v>276</v>
      </c>
      <c r="W12" s="6"/>
    </row>
    <row r="13" spans="1:23" x14ac:dyDescent="0.25">
      <c r="A13" s="55"/>
      <c r="B13" s="3"/>
      <c r="C13" s="3" t="s">
        <v>123</v>
      </c>
      <c r="D13" s="3">
        <v>133</v>
      </c>
      <c r="E13" s="4">
        <v>55</v>
      </c>
      <c r="F13" s="4">
        <v>268</v>
      </c>
      <c r="G13" s="4">
        <v>0</v>
      </c>
      <c r="H13" s="4">
        <v>0</v>
      </c>
      <c r="I13" s="3">
        <v>0</v>
      </c>
      <c r="J13" s="4">
        <v>10</v>
      </c>
      <c r="K13" s="4">
        <v>35</v>
      </c>
      <c r="L13" s="7">
        <v>1859</v>
      </c>
      <c r="M13" s="7">
        <v>1429</v>
      </c>
      <c r="N13" s="4">
        <v>57</v>
      </c>
      <c r="O13" s="6">
        <v>14</v>
      </c>
      <c r="P13" s="4">
        <v>0</v>
      </c>
      <c r="Q13" s="4">
        <v>54</v>
      </c>
      <c r="R13" s="4">
        <v>0</v>
      </c>
      <c r="S13" s="4">
        <v>0</v>
      </c>
      <c r="T13" s="4">
        <v>54</v>
      </c>
      <c r="U13" s="6">
        <v>4</v>
      </c>
      <c r="V13" s="16">
        <f t="shared" si="0"/>
        <v>3972</v>
      </c>
      <c r="W13" s="6"/>
    </row>
    <row r="14" spans="1:23" x14ac:dyDescent="0.25">
      <c r="A14" s="55"/>
      <c r="B14" s="3"/>
      <c r="C14" s="3" t="s">
        <v>122</v>
      </c>
      <c r="D14" s="3">
        <v>189</v>
      </c>
      <c r="E14" s="4">
        <v>0</v>
      </c>
      <c r="F14" s="4">
        <v>304</v>
      </c>
      <c r="G14" s="4">
        <v>0</v>
      </c>
      <c r="H14" s="4">
        <v>10</v>
      </c>
      <c r="I14" s="3">
        <v>10</v>
      </c>
      <c r="J14" s="4">
        <v>35</v>
      </c>
      <c r="K14" s="4">
        <v>50</v>
      </c>
      <c r="L14" s="7">
        <v>1275</v>
      </c>
      <c r="M14" s="7">
        <v>3075</v>
      </c>
      <c r="N14" s="4">
        <v>430</v>
      </c>
      <c r="O14" s="6">
        <v>14</v>
      </c>
      <c r="P14" s="4">
        <v>0</v>
      </c>
      <c r="Q14" s="4">
        <v>4</v>
      </c>
      <c r="R14" s="4">
        <v>0</v>
      </c>
      <c r="S14" s="4">
        <v>0</v>
      </c>
      <c r="T14" s="4">
        <v>69</v>
      </c>
      <c r="U14" s="6">
        <v>30</v>
      </c>
      <c r="V14" s="16">
        <f t="shared" si="0"/>
        <v>5495</v>
      </c>
      <c r="W14" s="6"/>
    </row>
    <row r="15" spans="1:23" x14ac:dyDescent="0.25">
      <c r="A15" s="55"/>
      <c r="B15" s="3"/>
      <c r="C15" s="3" t="s">
        <v>127</v>
      </c>
      <c r="D15" s="3">
        <v>44</v>
      </c>
      <c r="E15" s="4">
        <v>0</v>
      </c>
      <c r="F15" s="4">
        <v>19</v>
      </c>
      <c r="G15" s="4">
        <v>0</v>
      </c>
      <c r="H15" s="4">
        <v>0</v>
      </c>
      <c r="I15" s="3">
        <v>0</v>
      </c>
      <c r="J15" s="4">
        <v>0</v>
      </c>
      <c r="K15" s="4">
        <v>0</v>
      </c>
      <c r="L15" s="4">
        <v>170</v>
      </c>
      <c r="M15" s="4">
        <v>415</v>
      </c>
      <c r="N15" s="4">
        <v>579</v>
      </c>
      <c r="O15" s="6">
        <v>14</v>
      </c>
      <c r="P15" s="4">
        <v>10</v>
      </c>
      <c r="Q15" s="4">
        <v>15</v>
      </c>
      <c r="R15" s="4">
        <v>0</v>
      </c>
      <c r="S15" s="4">
        <v>0</v>
      </c>
      <c r="T15" s="4">
        <v>90</v>
      </c>
      <c r="U15" s="6">
        <v>98</v>
      </c>
      <c r="V15" s="16">
        <f t="shared" si="0"/>
        <v>1454</v>
      </c>
      <c r="W15" s="6"/>
    </row>
    <row r="16" spans="1:23" ht="15.75" thickBot="1" x14ac:dyDescent="0.3">
      <c r="A16" s="55"/>
      <c r="B16" s="3"/>
      <c r="C16" s="8" t="s">
        <v>128</v>
      </c>
      <c r="D16" s="8">
        <v>168</v>
      </c>
      <c r="E16" s="9">
        <v>0</v>
      </c>
      <c r="F16" s="9">
        <v>0</v>
      </c>
      <c r="G16" s="9">
        <v>83</v>
      </c>
      <c r="H16" s="9">
        <v>54</v>
      </c>
      <c r="I16" s="8">
        <v>40</v>
      </c>
      <c r="J16" s="9">
        <v>69</v>
      </c>
      <c r="K16" s="9">
        <v>0</v>
      </c>
      <c r="L16" s="9">
        <v>0</v>
      </c>
      <c r="M16" s="9">
        <v>0</v>
      </c>
      <c r="N16" s="9">
        <v>0</v>
      </c>
      <c r="O16" s="11">
        <v>2574</v>
      </c>
      <c r="P16" s="9">
        <v>8</v>
      </c>
      <c r="Q16" s="9">
        <v>10</v>
      </c>
      <c r="R16" s="9">
        <v>0</v>
      </c>
      <c r="S16" s="9">
        <v>0</v>
      </c>
      <c r="T16" s="9">
        <v>528</v>
      </c>
      <c r="U16" s="14">
        <v>14</v>
      </c>
      <c r="V16" s="17">
        <f t="shared" si="0"/>
        <v>3548</v>
      </c>
      <c r="W16" s="6"/>
    </row>
    <row r="17" spans="1:23" x14ac:dyDescent="0.25">
      <c r="A17" s="55"/>
      <c r="B17" s="3"/>
      <c r="C17" s="4" t="s">
        <v>5</v>
      </c>
      <c r="D17" s="3"/>
      <c r="E17" s="4"/>
      <c r="F17" s="4"/>
      <c r="G17" s="4"/>
      <c r="H17" s="4"/>
      <c r="I17" s="1">
        <v>15</v>
      </c>
      <c r="J17" s="2">
        <v>25</v>
      </c>
      <c r="K17" s="2">
        <v>0</v>
      </c>
      <c r="L17" s="2">
        <v>131</v>
      </c>
      <c r="M17" s="2">
        <v>266</v>
      </c>
      <c r="N17" s="2">
        <v>270</v>
      </c>
      <c r="O17" s="12">
        <v>100</v>
      </c>
      <c r="P17" s="4"/>
      <c r="Q17" s="7"/>
      <c r="R17" s="4"/>
      <c r="S17" s="4"/>
      <c r="T17" s="4"/>
      <c r="U17" s="5"/>
      <c r="V17" s="20">
        <f t="shared" si="0"/>
        <v>807</v>
      </c>
      <c r="W17" s="6"/>
    </row>
    <row r="18" spans="1:23" x14ac:dyDescent="0.25">
      <c r="A18" s="55"/>
      <c r="B18" s="3"/>
      <c r="C18" s="4" t="s">
        <v>6</v>
      </c>
      <c r="D18" s="3"/>
      <c r="E18" s="4"/>
      <c r="F18" s="4"/>
      <c r="G18" s="4"/>
      <c r="H18" s="4"/>
      <c r="I18" s="3">
        <v>0</v>
      </c>
      <c r="J18" s="4">
        <v>0</v>
      </c>
      <c r="K18" s="4">
        <v>0</v>
      </c>
      <c r="L18" s="4">
        <v>0</v>
      </c>
      <c r="M18" s="4">
        <v>0</v>
      </c>
      <c r="N18" s="4">
        <v>19</v>
      </c>
      <c r="O18" s="6">
        <v>0</v>
      </c>
      <c r="P18" s="4"/>
      <c r="Q18" s="4"/>
      <c r="R18" s="7"/>
      <c r="S18" s="4"/>
      <c r="T18" s="7"/>
      <c r="U18" s="5"/>
      <c r="V18" s="20">
        <f t="shared" si="0"/>
        <v>19</v>
      </c>
      <c r="W18" s="6"/>
    </row>
    <row r="19" spans="1:23" x14ac:dyDescent="0.25">
      <c r="A19" s="55"/>
      <c r="B19" s="3"/>
      <c r="C19" s="4" t="s">
        <v>7</v>
      </c>
      <c r="D19" s="3"/>
      <c r="E19" s="4"/>
      <c r="F19" s="4"/>
      <c r="G19" s="4"/>
      <c r="H19" s="4"/>
      <c r="I19" s="3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6">
        <v>0</v>
      </c>
      <c r="P19" s="4"/>
      <c r="Q19" s="4"/>
      <c r="R19" s="4"/>
      <c r="S19" s="4"/>
      <c r="T19" s="4"/>
      <c r="U19" s="6"/>
      <c r="V19" s="20">
        <f t="shared" si="0"/>
        <v>0</v>
      </c>
      <c r="W19" s="6"/>
    </row>
    <row r="20" spans="1:23" x14ac:dyDescent="0.25">
      <c r="A20" s="55"/>
      <c r="B20" s="3"/>
      <c r="C20" s="4" t="s">
        <v>8</v>
      </c>
      <c r="D20" s="13"/>
      <c r="E20" s="4"/>
      <c r="F20" s="4"/>
      <c r="G20" s="7"/>
      <c r="H20" s="4"/>
      <c r="I20" s="3">
        <v>74</v>
      </c>
      <c r="J20" s="4">
        <v>163</v>
      </c>
      <c r="K20" s="4">
        <v>0</v>
      </c>
      <c r="L20" s="4">
        <v>20</v>
      </c>
      <c r="M20" s="4">
        <v>65</v>
      </c>
      <c r="N20" s="4">
        <v>10</v>
      </c>
      <c r="O20" s="6">
        <v>717</v>
      </c>
      <c r="P20" s="4"/>
      <c r="Q20" s="4"/>
      <c r="R20" s="4"/>
      <c r="S20" s="4"/>
      <c r="T20" s="7"/>
      <c r="U20" s="5"/>
      <c r="V20" s="20">
        <f t="shared" si="0"/>
        <v>1049</v>
      </c>
      <c r="W20" s="6"/>
    </row>
    <row r="21" spans="1:23" ht="15.75" thickBot="1" x14ac:dyDescent="0.3">
      <c r="A21" s="55"/>
      <c r="B21" s="3"/>
      <c r="C21" s="4" t="s">
        <v>9</v>
      </c>
      <c r="D21" s="8"/>
      <c r="E21" s="9"/>
      <c r="F21" s="9"/>
      <c r="G21" s="9"/>
      <c r="H21" s="9"/>
      <c r="I21" s="8">
        <v>0</v>
      </c>
      <c r="J21" s="9">
        <v>0</v>
      </c>
      <c r="K21" s="9">
        <v>4</v>
      </c>
      <c r="L21" s="9">
        <v>15</v>
      </c>
      <c r="M21" s="9">
        <v>39</v>
      </c>
      <c r="N21" s="9">
        <v>55</v>
      </c>
      <c r="O21" s="14">
        <v>295</v>
      </c>
      <c r="P21" s="9"/>
      <c r="Q21" s="9"/>
      <c r="R21" s="9"/>
      <c r="S21" s="9"/>
      <c r="T21" s="10"/>
      <c r="U21" s="11"/>
      <c r="V21" s="20">
        <f t="shared" si="0"/>
        <v>408</v>
      </c>
      <c r="W21" s="6"/>
    </row>
    <row r="22" spans="1:23" ht="15.75" thickBot="1" x14ac:dyDescent="0.3">
      <c r="A22" s="55"/>
      <c r="B22" s="3"/>
      <c r="C22" s="4" t="s">
        <v>10</v>
      </c>
      <c r="D22" s="20">
        <f>SUM(D6:D21)</f>
        <v>696</v>
      </c>
      <c r="E22" s="20">
        <f t="shared" ref="E22:V22" si="1">SUM(E6:E21)</f>
        <v>55</v>
      </c>
      <c r="F22" s="20">
        <f t="shared" si="1"/>
        <v>601</v>
      </c>
      <c r="G22" s="20">
        <f t="shared" si="1"/>
        <v>579</v>
      </c>
      <c r="H22" s="20">
        <f t="shared" si="1"/>
        <v>528</v>
      </c>
      <c r="I22" s="22">
        <f t="shared" si="1"/>
        <v>1005</v>
      </c>
      <c r="J22" s="23">
        <f t="shared" si="1"/>
        <v>1812</v>
      </c>
      <c r="K22" s="23">
        <f t="shared" si="1"/>
        <v>201</v>
      </c>
      <c r="L22" s="23">
        <f t="shared" si="1"/>
        <v>4129</v>
      </c>
      <c r="M22" s="23">
        <f t="shared" si="1"/>
        <v>5860</v>
      </c>
      <c r="N22" s="23">
        <f t="shared" si="1"/>
        <v>1450</v>
      </c>
      <c r="O22" s="17">
        <f t="shared" si="1"/>
        <v>4129</v>
      </c>
      <c r="P22" s="20">
        <f t="shared" si="1"/>
        <v>18</v>
      </c>
      <c r="Q22" s="20">
        <f t="shared" si="1"/>
        <v>83</v>
      </c>
      <c r="R22" s="20">
        <f t="shared" si="1"/>
        <v>0</v>
      </c>
      <c r="S22" s="20">
        <f t="shared" si="1"/>
        <v>0</v>
      </c>
      <c r="T22" s="20">
        <f t="shared" si="1"/>
        <v>794</v>
      </c>
      <c r="U22" s="20">
        <f t="shared" si="1"/>
        <v>146</v>
      </c>
      <c r="V22" s="20">
        <f t="shared" si="1"/>
        <v>22086</v>
      </c>
      <c r="W22" s="6"/>
    </row>
    <row r="23" spans="1:23" x14ac:dyDescent="0.25">
      <c r="A23" s="55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6"/>
    </row>
    <row r="24" spans="1:23" ht="15.75" thickBot="1" x14ac:dyDescent="0.3">
      <c r="A24" s="55"/>
      <c r="B24" s="3"/>
      <c r="C24" s="4"/>
      <c r="D24" s="4"/>
      <c r="E24" s="4"/>
      <c r="F24" s="4"/>
      <c r="G24" s="4"/>
      <c r="H24" s="4"/>
      <c r="I24" s="4"/>
      <c r="J24" s="4" t="s">
        <v>158</v>
      </c>
      <c r="K24" s="4" t="s">
        <v>10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6"/>
    </row>
    <row r="25" spans="1:23" x14ac:dyDescent="0.25">
      <c r="A25" s="55"/>
      <c r="B25" s="3"/>
      <c r="C25" s="4"/>
      <c r="D25" s="4"/>
      <c r="E25" s="4"/>
      <c r="F25" s="4"/>
      <c r="G25" s="4"/>
      <c r="H25" s="4"/>
      <c r="I25" s="4"/>
      <c r="J25" s="1" t="s">
        <v>11</v>
      </c>
      <c r="K25" s="12">
        <f>SUM(I10:O16)</f>
        <v>14204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6"/>
    </row>
    <row r="26" spans="1:23" x14ac:dyDescent="0.25">
      <c r="A26" s="55"/>
      <c r="B26" s="3"/>
      <c r="C26" s="4"/>
      <c r="D26" s="4"/>
      <c r="E26" s="4"/>
      <c r="F26" s="4"/>
      <c r="G26" s="4"/>
      <c r="H26" s="4"/>
      <c r="I26" s="4"/>
      <c r="J26" s="3" t="s">
        <v>12</v>
      </c>
      <c r="K26" s="6">
        <f>SUM(D10:H16,P10:U16)</f>
        <v>3500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6"/>
    </row>
    <row r="27" spans="1:23" x14ac:dyDescent="0.25">
      <c r="A27" s="55"/>
      <c r="B27" s="3"/>
      <c r="C27" s="4"/>
      <c r="D27" s="4"/>
      <c r="E27" s="4"/>
      <c r="F27" s="4"/>
      <c r="G27" s="4"/>
      <c r="H27" s="4"/>
      <c r="I27" s="4"/>
      <c r="J27" s="3" t="s">
        <v>13</v>
      </c>
      <c r="K27" s="6">
        <f>SUM(I6:O9,I17:O21)</f>
        <v>4382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6"/>
    </row>
    <row r="28" spans="1:23" ht="15.75" thickBot="1" x14ac:dyDescent="0.3">
      <c r="A28" s="56"/>
      <c r="B28" s="8"/>
      <c r="C28" s="9"/>
      <c r="D28" s="9"/>
      <c r="E28" s="9"/>
      <c r="F28" s="9"/>
      <c r="G28" s="9"/>
      <c r="H28" s="9"/>
      <c r="I28" s="9"/>
      <c r="J28" s="8" t="s">
        <v>10</v>
      </c>
      <c r="K28" s="14">
        <f>SUM(K25:K27)</f>
        <v>22086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4"/>
    </row>
    <row r="30" spans="1:23" ht="15.75" thickBot="1" x14ac:dyDescent="0.3"/>
    <row r="31" spans="1:23" ht="15.75" thickBot="1" x14ac:dyDescent="0.3">
      <c r="A31" s="54" t="s">
        <v>20</v>
      </c>
      <c r="C31" s="2" t="s">
        <v>16</v>
      </c>
      <c r="D31" s="2">
        <v>6</v>
      </c>
      <c r="E31" s="2" t="s">
        <v>1</v>
      </c>
      <c r="F31" s="2" t="s">
        <v>2</v>
      </c>
      <c r="G31" s="2" t="s">
        <v>3</v>
      </c>
      <c r="H31" s="2" t="s">
        <v>4</v>
      </c>
      <c r="I31" s="1" t="s">
        <v>126</v>
      </c>
      <c r="J31" s="2" t="s">
        <v>125</v>
      </c>
      <c r="K31" s="2" t="s">
        <v>124</v>
      </c>
      <c r="L31" s="2" t="s">
        <v>123</v>
      </c>
      <c r="M31" s="2" t="s">
        <v>122</v>
      </c>
      <c r="N31" s="2" t="s">
        <v>127</v>
      </c>
      <c r="O31" s="12" t="s">
        <v>128</v>
      </c>
      <c r="P31" s="2">
        <v>32</v>
      </c>
      <c r="Q31" s="2" t="s">
        <v>5</v>
      </c>
      <c r="R31" s="2" t="s">
        <v>6</v>
      </c>
      <c r="S31" s="2" t="s">
        <v>7</v>
      </c>
      <c r="T31" s="2" t="s">
        <v>8</v>
      </c>
      <c r="U31" s="2" t="s">
        <v>9</v>
      </c>
      <c r="V31" s="2"/>
    </row>
    <row r="32" spans="1:23" x14ac:dyDescent="0.25">
      <c r="A32" s="55"/>
      <c r="C32" s="4" t="s">
        <v>1</v>
      </c>
      <c r="D32" s="18">
        <v>0</v>
      </c>
      <c r="E32" s="19">
        <v>0</v>
      </c>
      <c r="F32" s="19">
        <v>0</v>
      </c>
      <c r="G32" s="19">
        <v>0</v>
      </c>
      <c r="H32" s="19">
        <v>0</v>
      </c>
      <c r="I32" s="48">
        <v>0</v>
      </c>
      <c r="J32" s="49">
        <v>0</v>
      </c>
      <c r="K32" s="49">
        <v>0</v>
      </c>
      <c r="L32" s="40">
        <v>8</v>
      </c>
      <c r="M32" s="49">
        <v>0</v>
      </c>
      <c r="N32" s="49">
        <v>0</v>
      </c>
      <c r="O32" s="50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5">
        <v>0</v>
      </c>
      <c r="V32" s="20">
        <f>SUM(D32:U32)</f>
        <v>8</v>
      </c>
    </row>
    <row r="33" spans="1:22" x14ac:dyDescent="0.25">
      <c r="A33" s="55"/>
      <c r="C33" s="4" t="s">
        <v>2</v>
      </c>
      <c r="D33" s="21">
        <v>0</v>
      </c>
      <c r="E33" s="20">
        <v>0</v>
      </c>
      <c r="F33" s="20">
        <v>0</v>
      </c>
      <c r="G33" s="20">
        <v>0</v>
      </c>
      <c r="H33" s="20">
        <v>0</v>
      </c>
      <c r="I33" s="51">
        <v>0</v>
      </c>
      <c r="J33" s="52">
        <v>0</v>
      </c>
      <c r="K33" s="43">
        <v>9</v>
      </c>
      <c r="L33" s="43">
        <v>0</v>
      </c>
      <c r="M33" s="43">
        <v>13</v>
      </c>
      <c r="N33" s="43">
        <v>0</v>
      </c>
      <c r="O33" s="44">
        <v>12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16">
        <v>0</v>
      </c>
      <c r="V33" s="20">
        <f t="shared" ref="V33:V47" si="2">SUM(D33:U33)</f>
        <v>34</v>
      </c>
    </row>
    <row r="34" spans="1:22" x14ac:dyDescent="0.25">
      <c r="A34" s="55"/>
      <c r="C34" s="4" t="s">
        <v>3</v>
      </c>
      <c r="D34" s="21">
        <v>0</v>
      </c>
      <c r="E34" s="20">
        <v>0</v>
      </c>
      <c r="F34" s="20">
        <v>0</v>
      </c>
      <c r="G34" s="20">
        <v>0</v>
      </c>
      <c r="H34" s="20">
        <v>0</v>
      </c>
      <c r="I34" s="42">
        <v>11</v>
      </c>
      <c r="J34" s="43">
        <v>182</v>
      </c>
      <c r="K34" s="43">
        <v>11</v>
      </c>
      <c r="L34" s="43">
        <v>8</v>
      </c>
      <c r="M34" s="52">
        <v>0</v>
      </c>
      <c r="N34" s="52">
        <v>0</v>
      </c>
      <c r="O34" s="44">
        <v>31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16">
        <v>0</v>
      </c>
      <c r="V34" s="20">
        <f t="shared" si="2"/>
        <v>243</v>
      </c>
    </row>
    <row r="35" spans="1:22" ht="15.75" thickBot="1" x14ac:dyDescent="0.3">
      <c r="A35" s="55"/>
      <c r="C35" s="4" t="s">
        <v>4</v>
      </c>
      <c r="D35" s="21">
        <v>0</v>
      </c>
      <c r="E35" s="20">
        <v>0</v>
      </c>
      <c r="F35" s="20">
        <v>0</v>
      </c>
      <c r="G35" s="20">
        <v>0</v>
      </c>
      <c r="H35" s="20">
        <v>0</v>
      </c>
      <c r="I35" s="42">
        <v>30</v>
      </c>
      <c r="J35" s="43">
        <v>62</v>
      </c>
      <c r="K35" s="52">
        <v>0</v>
      </c>
      <c r="L35" s="52">
        <v>0</v>
      </c>
      <c r="M35" s="43">
        <v>3</v>
      </c>
      <c r="N35" s="52">
        <v>0</v>
      </c>
      <c r="O35" s="53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16">
        <v>0</v>
      </c>
      <c r="V35" s="20">
        <f t="shared" si="2"/>
        <v>95</v>
      </c>
    </row>
    <row r="36" spans="1:22" x14ac:dyDescent="0.25">
      <c r="A36" s="55"/>
      <c r="C36" s="1" t="s">
        <v>126</v>
      </c>
      <c r="D36" s="34">
        <v>15</v>
      </c>
      <c r="E36" s="19">
        <v>0</v>
      </c>
      <c r="F36" s="19">
        <v>0</v>
      </c>
      <c r="G36" s="35">
        <v>108</v>
      </c>
      <c r="H36" s="35">
        <v>139</v>
      </c>
      <c r="I36" s="18">
        <v>672</v>
      </c>
      <c r="J36" s="19">
        <v>484</v>
      </c>
      <c r="K36" s="19">
        <v>5</v>
      </c>
      <c r="L36" s="19">
        <v>0</v>
      </c>
      <c r="M36" s="19">
        <v>10</v>
      </c>
      <c r="N36" s="19">
        <v>0</v>
      </c>
      <c r="O36" s="15">
        <v>358</v>
      </c>
      <c r="P36" s="19">
        <v>0</v>
      </c>
      <c r="Q36" s="19">
        <v>0</v>
      </c>
      <c r="R36" s="19">
        <v>0</v>
      </c>
      <c r="S36" s="19">
        <v>0</v>
      </c>
      <c r="T36" s="19">
        <v>22</v>
      </c>
      <c r="U36" s="15">
        <v>4</v>
      </c>
      <c r="V36" s="15">
        <f t="shared" si="2"/>
        <v>1817</v>
      </c>
    </row>
    <row r="37" spans="1:22" x14ac:dyDescent="0.25">
      <c r="A37" s="55"/>
      <c r="C37" s="3" t="s">
        <v>125</v>
      </c>
      <c r="D37" s="32">
        <v>23</v>
      </c>
      <c r="E37" s="20">
        <v>0</v>
      </c>
      <c r="F37" s="20">
        <v>0</v>
      </c>
      <c r="G37" s="33">
        <v>134</v>
      </c>
      <c r="H37" s="33">
        <v>138</v>
      </c>
      <c r="I37" s="21">
        <v>40</v>
      </c>
      <c r="J37" s="20">
        <v>659</v>
      </c>
      <c r="K37" s="20">
        <v>47</v>
      </c>
      <c r="L37" s="20">
        <v>0</v>
      </c>
      <c r="M37" s="20">
        <v>5</v>
      </c>
      <c r="N37" s="20">
        <v>0</v>
      </c>
      <c r="O37" s="16">
        <v>78</v>
      </c>
      <c r="P37" s="20">
        <v>0</v>
      </c>
      <c r="Q37" s="20">
        <v>0</v>
      </c>
      <c r="R37" s="20">
        <v>0</v>
      </c>
      <c r="S37" s="20">
        <v>0</v>
      </c>
      <c r="T37" s="20">
        <v>40</v>
      </c>
      <c r="U37" s="16">
        <v>0</v>
      </c>
      <c r="V37" s="16">
        <f t="shared" si="2"/>
        <v>1164</v>
      </c>
    </row>
    <row r="38" spans="1:22" x14ac:dyDescent="0.25">
      <c r="A38" s="55"/>
      <c r="C38" s="3" t="s">
        <v>124</v>
      </c>
      <c r="D38" s="32">
        <v>23</v>
      </c>
      <c r="E38" s="20">
        <v>0</v>
      </c>
      <c r="F38" s="20">
        <v>0</v>
      </c>
      <c r="G38" s="20">
        <v>7</v>
      </c>
      <c r="H38" s="20">
        <v>21</v>
      </c>
      <c r="I38" s="21">
        <v>0</v>
      </c>
      <c r="J38" s="20">
        <v>282</v>
      </c>
      <c r="K38" s="20">
        <v>16</v>
      </c>
      <c r="L38" s="20">
        <v>12</v>
      </c>
      <c r="M38" s="20">
        <v>0</v>
      </c>
      <c r="N38" s="20">
        <v>0</v>
      </c>
      <c r="O38" s="16">
        <v>15</v>
      </c>
      <c r="P38" s="20">
        <v>0</v>
      </c>
      <c r="Q38" s="20">
        <v>0</v>
      </c>
      <c r="R38" s="20">
        <v>0</v>
      </c>
      <c r="S38" s="20">
        <v>0</v>
      </c>
      <c r="T38" s="20">
        <v>9</v>
      </c>
      <c r="U38" s="16">
        <v>0</v>
      </c>
      <c r="V38" s="16">
        <f t="shared" si="2"/>
        <v>385</v>
      </c>
    </row>
    <row r="39" spans="1:22" x14ac:dyDescent="0.25">
      <c r="A39" s="55"/>
      <c r="C39" s="3" t="s">
        <v>123</v>
      </c>
      <c r="D39" s="32">
        <v>30</v>
      </c>
      <c r="E39" s="33">
        <v>5</v>
      </c>
      <c r="F39" s="33">
        <v>7</v>
      </c>
      <c r="G39" s="20">
        <v>0</v>
      </c>
      <c r="H39" s="20">
        <v>56</v>
      </c>
      <c r="I39" s="21">
        <v>0</v>
      </c>
      <c r="J39" s="20">
        <v>0</v>
      </c>
      <c r="K39" s="20">
        <v>35</v>
      </c>
      <c r="L39" s="20">
        <v>1604</v>
      </c>
      <c r="M39" s="20">
        <v>1917</v>
      </c>
      <c r="N39" s="20">
        <v>333</v>
      </c>
      <c r="O39" s="16">
        <v>36</v>
      </c>
      <c r="P39" s="20">
        <v>0</v>
      </c>
      <c r="Q39" s="20">
        <v>112</v>
      </c>
      <c r="R39" s="20">
        <v>5</v>
      </c>
      <c r="S39" s="20">
        <v>0</v>
      </c>
      <c r="T39" s="20">
        <v>11</v>
      </c>
      <c r="U39" s="16">
        <v>20</v>
      </c>
      <c r="V39" s="16">
        <f t="shared" si="2"/>
        <v>4171</v>
      </c>
    </row>
    <row r="40" spans="1:22" x14ac:dyDescent="0.25">
      <c r="A40" s="55"/>
      <c r="C40" s="3" t="s">
        <v>122</v>
      </c>
      <c r="D40" s="32">
        <v>17</v>
      </c>
      <c r="E40" s="20">
        <v>0</v>
      </c>
      <c r="F40" s="33">
        <v>24</v>
      </c>
      <c r="G40" s="20">
        <v>0</v>
      </c>
      <c r="H40" s="20">
        <v>7</v>
      </c>
      <c r="I40" s="21">
        <v>3</v>
      </c>
      <c r="J40" s="20">
        <v>10</v>
      </c>
      <c r="K40" s="20">
        <v>29</v>
      </c>
      <c r="L40" s="20">
        <v>2103</v>
      </c>
      <c r="M40" s="20">
        <v>2884</v>
      </c>
      <c r="N40" s="20">
        <v>977</v>
      </c>
      <c r="O40" s="16">
        <v>27</v>
      </c>
      <c r="P40" s="20">
        <v>0</v>
      </c>
      <c r="Q40" s="20">
        <v>27</v>
      </c>
      <c r="R40" s="20">
        <v>0</v>
      </c>
      <c r="S40" s="20">
        <v>0</v>
      </c>
      <c r="T40" s="20">
        <v>3</v>
      </c>
      <c r="U40" s="16">
        <v>24</v>
      </c>
      <c r="V40" s="16">
        <f t="shared" si="2"/>
        <v>6135</v>
      </c>
    </row>
    <row r="41" spans="1:22" x14ac:dyDescent="0.25">
      <c r="A41" s="55"/>
      <c r="C41" s="3" t="s">
        <v>127</v>
      </c>
      <c r="D41" s="32">
        <v>26</v>
      </c>
      <c r="E41" s="20">
        <v>0</v>
      </c>
      <c r="F41" s="33">
        <v>6</v>
      </c>
      <c r="G41" s="20">
        <v>0</v>
      </c>
      <c r="H41" s="20">
        <v>4</v>
      </c>
      <c r="I41" s="21">
        <v>0</v>
      </c>
      <c r="J41" s="20">
        <v>0</v>
      </c>
      <c r="K41" s="20">
        <v>0</v>
      </c>
      <c r="L41" s="20">
        <v>185</v>
      </c>
      <c r="M41" s="20">
        <v>481</v>
      </c>
      <c r="N41" s="20">
        <v>1195</v>
      </c>
      <c r="O41" s="16">
        <v>9</v>
      </c>
      <c r="P41" s="20">
        <v>0</v>
      </c>
      <c r="Q41" s="20">
        <v>12</v>
      </c>
      <c r="R41" s="20">
        <v>0</v>
      </c>
      <c r="S41" s="20">
        <v>0</v>
      </c>
      <c r="T41" s="20">
        <v>15</v>
      </c>
      <c r="U41" s="16">
        <v>72</v>
      </c>
      <c r="V41" s="16">
        <f t="shared" si="2"/>
        <v>2005</v>
      </c>
    </row>
    <row r="42" spans="1:22" ht="15.75" thickBot="1" x14ac:dyDescent="0.3">
      <c r="A42" s="55"/>
      <c r="C42" s="8" t="s">
        <v>128</v>
      </c>
      <c r="D42" s="36">
        <v>11</v>
      </c>
      <c r="E42" s="23">
        <v>0</v>
      </c>
      <c r="F42" s="23">
        <v>0</v>
      </c>
      <c r="G42" s="37">
        <v>66</v>
      </c>
      <c r="H42" s="37">
        <v>98</v>
      </c>
      <c r="I42" s="22">
        <v>228</v>
      </c>
      <c r="J42" s="23">
        <v>57</v>
      </c>
      <c r="K42" s="23">
        <v>0</v>
      </c>
      <c r="L42" s="23">
        <v>8</v>
      </c>
      <c r="M42" s="23">
        <v>94</v>
      </c>
      <c r="N42" s="23">
        <v>28</v>
      </c>
      <c r="O42" s="17">
        <v>4136</v>
      </c>
      <c r="P42" s="23">
        <v>0</v>
      </c>
      <c r="Q42" s="23">
        <v>0</v>
      </c>
      <c r="R42" s="23">
        <v>0</v>
      </c>
      <c r="S42" s="23">
        <v>0</v>
      </c>
      <c r="T42" s="23">
        <v>152</v>
      </c>
      <c r="U42" s="17">
        <v>49</v>
      </c>
      <c r="V42" s="17">
        <f t="shared" si="2"/>
        <v>4927</v>
      </c>
    </row>
    <row r="43" spans="1:22" x14ac:dyDescent="0.25">
      <c r="A43" s="55"/>
      <c r="C43" s="4" t="s">
        <v>5</v>
      </c>
      <c r="D43" s="21">
        <v>0</v>
      </c>
      <c r="E43" s="20">
        <v>0</v>
      </c>
      <c r="F43" s="20">
        <v>0</v>
      </c>
      <c r="G43" s="20">
        <v>0</v>
      </c>
      <c r="H43" s="20">
        <v>0</v>
      </c>
      <c r="I43" s="39">
        <v>17</v>
      </c>
      <c r="J43" s="40">
        <v>6</v>
      </c>
      <c r="K43" s="40">
        <v>5</v>
      </c>
      <c r="L43" s="40">
        <v>73</v>
      </c>
      <c r="M43" s="40">
        <v>48</v>
      </c>
      <c r="N43" s="40">
        <v>227</v>
      </c>
      <c r="O43" s="41">
        <v>46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  <c r="U43" s="16">
        <v>0</v>
      </c>
      <c r="V43" s="20">
        <f t="shared" si="2"/>
        <v>422</v>
      </c>
    </row>
    <row r="44" spans="1:22" x14ac:dyDescent="0.25">
      <c r="A44" s="55"/>
      <c r="C44" s="4" t="s">
        <v>6</v>
      </c>
      <c r="D44" s="21">
        <v>0</v>
      </c>
      <c r="E44" s="20">
        <v>0</v>
      </c>
      <c r="F44" s="20">
        <v>0</v>
      </c>
      <c r="G44" s="20">
        <v>0</v>
      </c>
      <c r="H44" s="20">
        <v>0</v>
      </c>
      <c r="I44" s="51">
        <v>0</v>
      </c>
      <c r="J44" s="52">
        <v>0</v>
      </c>
      <c r="K44" s="52">
        <v>0</v>
      </c>
      <c r="L44" s="43">
        <v>11</v>
      </c>
      <c r="M44" s="43">
        <v>38</v>
      </c>
      <c r="N44" s="43">
        <v>74</v>
      </c>
      <c r="O44" s="44">
        <v>12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16">
        <v>0</v>
      </c>
      <c r="V44" s="20">
        <f t="shared" si="2"/>
        <v>135</v>
      </c>
    </row>
    <row r="45" spans="1:22" x14ac:dyDescent="0.25">
      <c r="A45" s="55"/>
      <c r="C45" s="4" t="s">
        <v>7</v>
      </c>
      <c r="D45" s="21">
        <v>0</v>
      </c>
      <c r="E45" s="20">
        <v>0</v>
      </c>
      <c r="F45" s="20">
        <v>0</v>
      </c>
      <c r="G45" s="20">
        <v>0</v>
      </c>
      <c r="H45" s="20">
        <v>0</v>
      </c>
      <c r="I45" s="51"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3">
        <v>0</v>
      </c>
      <c r="P45" s="20">
        <v>0</v>
      </c>
      <c r="Q45" s="20">
        <v>0</v>
      </c>
      <c r="R45" s="20">
        <v>0</v>
      </c>
      <c r="S45" s="20">
        <v>0</v>
      </c>
      <c r="T45" s="20">
        <v>0</v>
      </c>
      <c r="U45" s="16">
        <v>0</v>
      </c>
      <c r="V45" s="20">
        <f t="shared" si="2"/>
        <v>0</v>
      </c>
    </row>
    <row r="46" spans="1:22" x14ac:dyDescent="0.25">
      <c r="A46" s="55"/>
      <c r="C46" s="4" t="s">
        <v>8</v>
      </c>
      <c r="D46" s="21">
        <v>0</v>
      </c>
      <c r="E46" s="20">
        <v>0</v>
      </c>
      <c r="F46" s="20">
        <v>0</v>
      </c>
      <c r="G46" s="20">
        <v>0</v>
      </c>
      <c r="H46" s="20">
        <v>0</v>
      </c>
      <c r="I46" s="42">
        <v>123</v>
      </c>
      <c r="J46" s="43">
        <v>73</v>
      </c>
      <c r="K46" s="43">
        <v>3</v>
      </c>
      <c r="L46" s="43">
        <v>10</v>
      </c>
      <c r="M46" s="43">
        <v>8</v>
      </c>
      <c r="N46" s="43">
        <v>38</v>
      </c>
      <c r="O46" s="44">
        <v>128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16">
        <v>0</v>
      </c>
      <c r="V46" s="20">
        <f t="shared" si="2"/>
        <v>383</v>
      </c>
    </row>
    <row r="47" spans="1:22" ht="15.75" thickBot="1" x14ac:dyDescent="0.3">
      <c r="A47" s="55"/>
      <c r="C47" s="4" t="s">
        <v>9</v>
      </c>
      <c r="D47" s="22">
        <v>0</v>
      </c>
      <c r="E47" s="23">
        <v>0</v>
      </c>
      <c r="F47" s="23">
        <v>0</v>
      </c>
      <c r="G47" s="23">
        <v>0</v>
      </c>
      <c r="H47" s="23">
        <v>0</v>
      </c>
      <c r="I47" s="45">
        <v>4</v>
      </c>
      <c r="J47" s="46">
        <v>0</v>
      </c>
      <c r="K47" s="46">
        <v>3</v>
      </c>
      <c r="L47" s="46">
        <v>64</v>
      </c>
      <c r="M47" s="46">
        <v>65</v>
      </c>
      <c r="N47" s="46">
        <v>125</v>
      </c>
      <c r="O47" s="47">
        <v>84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17">
        <v>0</v>
      </c>
      <c r="V47" s="20">
        <f t="shared" si="2"/>
        <v>345</v>
      </c>
    </row>
    <row r="48" spans="1:22" ht="15.75" thickBot="1" x14ac:dyDescent="0.3">
      <c r="A48" s="55"/>
      <c r="C48" s="4" t="s">
        <v>10</v>
      </c>
      <c r="D48" s="20">
        <f>SUM(D32:D47)</f>
        <v>145</v>
      </c>
      <c r="E48" s="20">
        <f t="shared" ref="E48:V48" si="3">SUM(E32:E47)</f>
        <v>5</v>
      </c>
      <c r="F48" s="20">
        <f t="shared" si="3"/>
        <v>37</v>
      </c>
      <c r="G48" s="20">
        <f t="shared" si="3"/>
        <v>315</v>
      </c>
      <c r="H48" s="20">
        <f t="shared" si="3"/>
        <v>463</v>
      </c>
      <c r="I48" s="22">
        <f t="shared" si="3"/>
        <v>1128</v>
      </c>
      <c r="J48" s="23">
        <f t="shared" si="3"/>
        <v>1815</v>
      </c>
      <c r="K48" s="23">
        <f t="shared" si="3"/>
        <v>163</v>
      </c>
      <c r="L48" s="23">
        <f t="shared" si="3"/>
        <v>4086</v>
      </c>
      <c r="M48" s="23">
        <f t="shared" si="3"/>
        <v>5566</v>
      </c>
      <c r="N48" s="23">
        <f t="shared" si="3"/>
        <v>2997</v>
      </c>
      <c r="O48" s="17">
        <f t="shared" si="3"/>
        <v>4972</v>
      </c>
      <c r="P48" s="20">
        <f t="shared" si="3"/>
        <v>0</v>
      </c>
      <c r="Q48" s="20">
        <f t="shared" si="3"/>
        <v>151</v>
      </c>
      <c r="R48" s="20">
        <f t="shared" si="3"/>
        <v>5</v>
      </c>
      <c r="S48" s="20">
        <f t="shared" si="3"/>
        <v>0</v>
      </c>
      <c r="T48" s="20">
        <f t="shared" si="3"/>
        <v>252</v>
      </c>
      <c r="U48" s="20">
        <f t="shared" si="3"/>
        <v>169</v>
      </c>
      <c r="V48" s="20">
        <f t="shared" si="3"/>
        <v>22269</v>
      </c>
    </row>
    <row r="49" spans="1:12" x14ac:dyDescent="0.25">
      <c r="A49" s="55"/>
    </row>
    <row r="50" spans="1:12" ht="15.75" thickBot="1" x14ac:dyDescent="0.3">
      <c r="A50" s="55"/>
      <c r="J50" s="4" t="s">
        <v>158</v>
      </c>
      <c r="K50" s="4" t="s">
        <v>10</v>
      </c>
    </row>
    <row r="51" spans="1:12" x14ac:dyDescent="0.25">
      <c r="A51" s="55"/>
      <c r="J51" s="1" t="s">
        <v>17</v>
      </c>
      <c r="K51" s="15">
        <f>SUM(I36:O42)</f>
        <v>19062</v>
      </c>
    </row>
    <row r="52" spans="1:12" x14ac:dyDescent="0.25">
      <c r="A52" s="55"/>
      <c r="J52" s="3" t="s">
        <v>18</v>
      </c>
      <c r="K52" s="16">
        <f>SUM(D36:H42,P36:U42)</f>
        <v>1542</v>
      </c>
    </row>
    <row r="53" spans="1:12" x14ac:dyDescent="0.25">
      <c r="A53" s="55"/>
      <c r="J53" s="3" t="s">
        <v>19</v>
      </c>
      <c r="K53" s="16">
        <f>SUM(I32:O35,I43:O47)</f>
        <v>1665</v>
      </c>
    </row>
    <row r="54" spans="1:12" ht="15.75" thickBot="1" x14ac:dyDescent="0.3">
      <c r="A54" s="56"/>
      <c r="J54" s="8" t="s">
        <v>10</v>
      </c>
      <c r="K54" s="17">
        <f>SUM(K51:K53)</f>
        <v>22269</v>
      </c>
    </row>
    <row r="56" spans="1:12" x14ac:dyDescent="0.25">
      <c r="C56" s="60" t="s">
        <v>138</v>
      </c>
      <c r="D56" s="60"/>
      <c r="E56" s="38"/>
      <c r="F56" s="60" t="s">
        <v>149</v>
      </c>
      <c r="G56" s="60"/>
    </row>
    <row r="57" spans="1:12" x14ac:dyDescent="0.25">
      <c r="C57" t="s">
        <v>147</v>
      </c>
      <c r="D57" t="s">
        <v>148</v>
      </c>
      <c r="F57" s="29" t="s">
        <v>150</v>
      </c>
      <c r="G57" s="29" t="s">
        <v>148</v>
      </c>
    </row>
    <row r="58" spans="1:12" x14ac:dyDescent="0.25">
      <c r="C58" s="29" t="s">
        <v>140</v>
      </c>
      <c r="D58" s="27">
        <f>T36+T37+T38+T42</f>
        <v>223</v>
      </c>
      <c r="F58" s="29" t="s">
        <v>140</v>
      </c>
      <c r="G58" s="27">
        <f>I46+J46+K46+O46</f>
        <v>327</v>
      </c>
    </row>
    <row r="59" spans="1:12" x14ac:dyDescent="0.25">
      <c r="C59" s="29" t="s">
        <v>141</v>
      </c>
      <c r="D59" s="27">
        <f>+T39+T40+T41+R39+SUM(U36:U42)</f>
        <v>203</v>
      </c>
      <c r="F59" s="29" t="s">
        <v>141</v>
      </c>
      <c r="G59" s="27">
        <f>SUM(I47:O47)+SUM(L46:N46)+I43+J43+O43+SUM(L44:O44)</f>
        <v>605</v>
      </c>
      <c r="K59" s="60" t="s">
        <v>139</v>
      </c>
      <c r="L59" s="60"/>
    </row>
    <row r="60" spans="1:12" x14ac:dyDescent="0.25">
      <c r="C60" s="29" t="s">
        <v>142</v>
      </c>
      <c r="D60" s="27">
        <f>Q39+Q40+Q41</f>
        <v>151</v>
      </c>
      <c r="F60" s="29" t="s">
        <v>142</v>
      </c>
      <c r="G60" s="27">
        <f>L43+M43+N43+K43</f>
        <v>353</v>
      </c>
      <c r="K60" s="29" t="s">
        <v>121</v>
      </c>
      <c r="L60" s="29" t="s">
        <v>120</v>
      </c>
    </row>
    <row r="61" spans="1:12" x14ac:dyDescent="0.25">
      <c r="C61" s="29" t="s">
        <v>143</v>
      </c>
      <c r="D61" s="27">
        <f>+E39</f>
        <v>5</v>
      </c>
      <c r="F61" s="29" t="s">
        <v>143</v>
      </c>
      <c r="G61" s="27">
        <f>L32</f>
        <v>8</v>
      </c>
      <c r="K61" s="29">
        <v>1</v>
      </c>
      <c r="L61" s="29" t="s">
        <v>8</v>
      </c>
    </row>
    <row r="62" spans="1:12" x14ac:dyDescent="0.25">
      <c r="C62" s="29" t="s">
        <v>144</v>
      </c>
      <c r="D62" s="27">
        <f>D38+D39+D40+D41+F39+F40+F41+H38+H39+H40+H41+G38</f>
        <v>228</v>
      </c>
      <c r="F62" s="29" t="s">
        <v>144</v>
      </c>
      <c r="G62" s="27">
        <f>L33+M33+N33+L34+K34+M35+K33</f>
        <v>44</v>
      </c>
      <c r="K62" s="29">
        <v>2</v>
      </c>
      <c r="L62" s="29" t="s">
        <v>9</v>
      </c>
    </row>
    <row r="63" spans="1:12" x14ac:dyDescent="0.25">
      <c r="C63" s="29" t="s">
        <v>145</v>
      </c>
      <c r="D63" s="27">
        <f>+D37+G37+H37</f>
        <v>295</v>
      </c>
      <c r="F63" s="29" t="s">
        <v>145</v>
      </c>
      <c r="G63" s="27">
        <f>J34+J35</f>
        <v>244</v>
      </c>
      <c r="K63" s="29">
        <v>3</v>
      </c>
      <c r="L63" s="29" t="s">
        <v>5</v>
      </c>
    </row>
    <row r="64" spans="1:12" x14ac:dyDescent="0.25">
      <c r="C64" s="29" t="s">
        <v>146</v>
      </c>
      <c r="D64" s="27">
        <f>+D36+G36+H36+H42+G42+D42</f>
        <v>437</v>
      </c>
      <c r="F64" s="29" t="s">
        <v>146</v>
      </c>
      <c r="G64" s="27">
        <f>I34+I35+O33+O34</f>
        <v>84</v>
      </c>
      <c r="K64" s="29">
        <v>4</v>
      </c>
      <c r="L64" s="29" t="s">
        <v>1</v>
      </c>
    </row>
    <row r="65" spans="11:12" x14ac:dyDescent="0.25">
      <c r="K65" s="29">
        <v>5</v>
      </c>
      <c r="L65" s="29" t="s">
        <v>2</v>
      </c>
    </row>
    <row r="66" spans="11:12" x14ac:dyDescent="0.25">
      <c r="K66" s="29">
        <v>6</v>
      </c>
      <c r="L66" s="29" t="s">
        <v>3</v>
      </c>
    </row>
    <row r="67" spans="11:12" x14ac:dyDescent="0.25">
      <c r="K67" s="29">
        <v>7</v>
      </c>
      <c r="L67" s="29" t="s">
        <v>3</v>
      </c>
    </row>
  </sheetData>
  <mergeCells count="6">
    <mergeCell ref="A5:A28"/>
    <mergeCell ref="D4:U4"/>
    <mergeCell ref="A31:A54"/>
    <mergeCell ref="K59:L59"/>
    <mergeCell ref="C56:D56"/>
    <mergeCell ref="F56:G5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D3:H22"/>
  <sheetViews>
    <sheetView workbookViewId="0">
      <selection activeCell="G23" sqref="G23"/>
    </sheetView>
  </sheetViews>
  <sheetFormatPr defaultRowHeight="15" x14ac:dyDescent="0.25"/>
  <cols>
    <col min="5" max="5" width="24.5703125" bestFit="1" customWidth="1"/>
    <col min="6" max="6" width="14.140625" customWidth="1"/>
    <col min="7" max="8" width="21.42578125" bestFit="1" customWidth="1"/>
  </cols>
  <sheetData>
    <row r="3" spans="4:8" x14ac:dyDescent="0.25">
      <c r="D3" s="62" t="s">
        <v>21</v>
      </c>
      <c r="E3" s="62"/>
      <c r="F3" s="26" t="s">
        <v>14</v>
      </c>
      <c r="G3" s="26" t="s">
        <v>24</v>
      </c>
      <c r="H3" s="26" t="s">
        <v>25</v>
      </c>
    </row>
    <row r="4" spans="4:8" x14ac:dyDescent="0.25">
      <c r="D4" s="62" t="s">
        <v>22</v>
      </c>
      <c r="E4" s="62"/>
      <c r="F4" s="26" t="s">
        <v>23</v>
      </c>
      <c r="G4" s="26" t="s">
        <v>26</v>
      </c>
      <c r="H4" s="26" t="s">
        <v>26</v>
      </c>
    </row>
    <row r="5" spans="4:8" x14ac:dyDescent="0.25">
      <c r="D5" s="61" t="s">
        <v>30</v>
      </c>
      <c r="E5" s="24" t="s">
        <v>27</v>
      </c>
      <c r="F5" s="25">
        <f>F14*H22</f>
        <v>19247.161304207468</v>
      </c>
      <c r="G5" s="25">
        <v>19062</v>
      </c>
      <c r="H5" s="25">
        <v>21014</v>
      </c>
    </row>
    <row r="6" spans="4:8" x14ac:dyDescent="0.25">
      <c r="D6" s="61"/>
      <c r="E6" s="24" t="s">
        <v>28</v>
      </c>
      <c r="F6" s="25">
        <f>F15*H22</f>
        <v>4742.6826643710319</v>
      </c>
      <c r="G6" s="25">
        <v>1542</v>
      </c>
      <c r="H6" s="25">
        <v>3594</v>
      </c>
    </row>
    <row r="7" spans="4:8" x14ac:dyDescent="0.25">
      <c r="D7" s="61"/>
      <c r="E7" s="24" t="s">
        <v>29</v>
      </c>
      <c r="F7" s="25">
        <f>+F16*H22</f>
        <v>5937.8386957925313</v>
      </c>
      <c r="G7" s="25">
        <v>1665</v>
      </c>
      <c r="H7" s="25">
        <v>5221</v>
      </c>
    </row>
    <row r="8" spans="4:8" x14ac:dyDescent="0.25">
      <c r="D8" s="61"/>
      <c r="E8" s="24" t="s">
        <v>10</v>
      </c>
      <c r="F8" s="25">
        <f>SUM(F5:F7)</f>
        <v>29927.68266437103</v>
      </c>
      <c r="G8" s="25">
        <v>22269</v>
      </c>
      <c r="H8" s="25">
        <v>29829</v>
      </c>
    </row>
    <row r="12" spans="4:8" x14ac:dyDescent="0.25">
      <c r="F12" s="26" t="s">
        <v>14</v>
      </c>
    </row>
    <row r="13" spans="4:8" x14ac:dyDescent="0.25">
      <c r="F13" s="26" t="s">
        <v>23</v>
      </c>
    </row>
    <row r="14" spans="4:8" x14ac:dyDescent="0.25">
      <c r="F14" s="25">
        <v>14204</v>
      </c>
    </row>
    <row r="15" spans="4:8" x14ac:dyDescent="0.25">
      <c r="F15" s="25">
        <v>3500</v>
      </c>
    </row>
    <row r="16" spans="4:8" x14ac:dyDescent="0.25">
      <c r="F16" s="25">
        <v>4382</v>
      </c>
      <c r="H16" t="s">
        <v>31</v>
      </c>
    </row>
    <row r="17" spans="6:8" x14ac:dyDescent="0.25">
      <c r="F17" s="25">
        <v>22086</v>
      </c>
      <c r="H17">
        <v>25185</v>
      </c>
    </row>
    <row r="19" spans="6:8" x14ac:dyDescent="0.25">
      <c r="H19" t="s">
        <v>32</v>
      </c>
    </row>
    <row r="20" spans="6:8" x14ac:dyDescent="0.25">
      <c r="H20" s="27">
        <f>F14+F16</f>
        <v>18586</v>
      </c>
    </row>
    <row r="22" spans="6:8" x14ac:dyDescent="0.25">
      <c r="G22" t="s">
        <v>92</v>
      </c>
      <c r="H22" s="28">
        <f>+H17/H20</f>
        <v>1.3550521898202947</v>
      </c>
    </row>
  </sheetData>
  <mergeCells count="3">
    <mergeCell ref="D5:D8"/>
    <mergeCell ref="D4:E4"/>
    <mergeCell ref="D3:E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B1:M27"/>
  <sheetViews>
    <sheetView zoomScale="70" zoomScaleNormal="70" workbookViewId="0">
      <selection activeCell="T30" sqref="T30"/>
    </sheetView>
  </sheetViews>
  <sheetFormatPr defaultRowHeight="15" x14ac:dyDescent="0.25"/>
  <cols>
    <col min="2" max="2" width="14.140625" bestFit="1" customWidth="1"/>
    <col min="3" max="3" width="15.85546875" bestFit="1" customWidth="1"/>
    <col min="4" max="4" width="12.28515625" bestFit="1" customWidth="1"/>
    <col min="5" max="5" width="12.7109375" bestFit="1" customWidth="1"/>
    <col min="6" max="6" width="12.42578125" bestFit="1" customWidth="1"/>
    <col min="7" max="7" width="15.7109375" bestFit="1" customWidth="1"/>
    <col min="8" max="12" width="12.85546875" customWidth="1"/>
    <col min="13" max="13" width="18.85546875" bestFit="1" customWidth="1"/>
  </cols>
  <sheetData>
    <row r="1" spans="2:13" s="29" customFormat="1" x14ac:dyDescent="0.25"/>
    <row r="2" spans="2:13" x14ac:dyDescent="0.25">
      <c r="B2" s="29" t="s">
        <v>93</v>
      </c>
      <c r="C2" s="29" t="s">
        <v>137</v>
      </c>
      <c r="D2" s="29" t="s">
        <v>134</v>
      </c>
      <c r="E2" s="29" t="s">
        <v>133</v>
      </c>
      <c r="F2" s="29" t="s">
        <v>135</v>
      </c>
      <c r="G2" s="29" t="s">
        <v>136</v>
      </c>
      <c r="H2" s="29" t="s">
        <v>120</v>
      </c>
      <c r="I2" s="29"/>
      <c r="J2" s="29"/>
      <c r="K2" s="29"/>
      <c r="L2" s="29"/>
      <c r="M2" s="29"/>
    </row>
    <row r="3" spans="2:13" x14ac:dyDescent="0.25">
      <c r="B3" s="29" t="s">
        <v>94</v>
      </c>
      <c r="C3" s="29">
        <v>1755</v>
      </c>
      <c r="D3" s="29">
        <v>5085</v>
      </c>
      <c r="E3" s="29">
        <v>2390</v>
      </c>
      <c r="F3" s="29">
        <v>3120</v>
      </c>
      <c r="G3" s="29">
        <v>1755</v>
      </c>
      <c r="H3" s="29" t="str">
        <f>VLOOKUP(B3,tract_to_district!$B:$C,2,0)</f>
        <v>15_SouthLakeTahoe</v>
      </c>
      <c r="I3" s="29"/>
      <c r="J3" s="29"/>
      <c r="K3" s="29"/>
      <c r="L3" s="29"/>
    </row>
    <row r="4" spans="2:13" x14ac:dyDescent="0.25">
      <c r="B4" s="29" t="s">
        <v>95</v>
      </c>
      <c r="C4" s="29">
        <v>915</v>
      </c>
      <c r="D4" s="29">
        <v>2280</v>
      </c>
      <c r="E4" s="29">
        <v>1030</v>
      </c>
      <c r="F4" s="29">
        <v>1750</v>
      </c>
      <c r="G4" s="29">
        <v>915</v>
      </c>
      <c r="H4" s="29" t="str">
        <f>VLOOKUP(B4,tract_to_district!$B:$C,2,0)</f>
        <v>15_SouthLakeTahoe</v>
      </c>
      <c r="I4" s="29"/>
      <c r="J4" s="29"/>
      <c r="K4" s="29"/>
      <c r="L4" s="29"/>
      <c r="M4" s="29"/>
    </row>
    <row r="5" spans="2:13" x14ac:dyDescent="0.25">
      <c r="B5" s="29" t="s">
        <v>96</v>
      </c>
      <c r="C5" s="29">
        <v>1175</v>
      </c>
      <c r="D5" s="29">
        <v>2785</v>
      </c>
      <c r="E5" s="29">
        <v>1370</v>
      </c>
      <c r="F5" s="29">
        <v>2405</v>
      </c>
      <c r="G5" s="29">
        <v>1175</v>
      </c>
      <c r="H5" s="29" t="str">
        <f>VLOOKUP(B5,tract_to_district!$B:$C,2,0)</f>
        <v>15_SouthLakeTahoe</v>
      </c>
      <c r="I5" s="29"/>
      <c r="J5" s="29"/>
      <c r="K5" s="29"/>
      <c r="L5" s="29"/>
      <c r="M5" s="29"/>
    </row>
    <row r="6" spans="2:13" x14ac:dyDescent="0.25">
      <c r="B6" s="29" t="s">
        <v>97</v>
      </c>
      <c r="C6" s="29">
        <v>1620</v>
      </c>
      <c r="D6" s="29">
        <v>3725</v>
      </c>
      <c r="E6" s="29">
        <v>1740</v>
      </c>
      <c r="F6" s="29">
        <v>3640</v>
      </c>
      <c r="G6" s="29">
        <v>1620</v>
      </c>
      <c r="H6" s="29" t="str">
        <f>VLOOKUP(B6,tract_to_district!$B:$C,2,0)</f>
        <v>15_SouthLakeTahoe</v>
      </c>
      <c r="I6" s="29"/>
      <c r="J6" s="29"/>
      <c r="K6" s="29"/>
      <c r="L6" s="29"/>
      <c r="M6" s="29"/>
    </row>
    <row r="7" spans="2:13" x14ac:dyDescent="0.25">
      <c r="B7" s="29" t="s">
        <v>98</v>
      </c>
      <c r="C7" s="29">
        <v>1570</v>
      </c>
      <c r="D7" s="29">
        <v>3755</v>
      </c>
      <c r="E7" s="29">
        <v>1410</v>
      </c>
      <c r="F7" s="29">
        <v>2740</v>
      </c>
      <c r="G7" s="29">
        <v>1570</v>
      </c>
      <c r="H7" s="29" t="str">
        <f>VLOOKUP(B7,tract_to_district!$B:$C,2,0)</f>
        <v>14_TahoeAirport</v>
      </c>
      <c r="I7" s="29"/>
      <c r="J7" s="29"/>
      <c r="K7" s="29"/>
      <c r="L7" s="29"/>
      <c r="M7" s="29"/>
    </row>
    <row r="8" spans="2:13" x14ac:dyDescent="0.25">
      <c r="B8" s="29" t="s">
        <v>99</v>
      </c>
      <c r="C8" s="29">
        <v>920</v>
      </c>
      <c r="D8" s="29">
        <v>2395</v>
      </c>
      <c r="E8" s="29">
        <v>1195</v>
      </c>
      <c r="F8" s="29">
        <v>1850</v>
      </c>
      <c r="G8" s="29">
        <v>920</v>
      </c>
      <c r="H8" s="29" t="str">
        <f>VLOOKUP(B8,tract_to_district!$B:$C,2,0)</f>
        <v>14_TahoeAirport</v>
      </c>
      <c r="I8" s="29"/>
      <c r="J8" s="29"/>
      <c r="K8" s="29"/>
      <c r="L8" s="29"/>
      <c r="M8" s="29"/>
    </row>
    <row r="9" spans="2:13" x14ac:dyDescent="0.25">
      <c r="B9" s="29" t="s">
        <v>100</v>
      </c>
      <c r="C9" s="29">
        <v>955</v>
      </c>
      <c r="D9" s="29">
        <v>2525</v>
      </c>
      <c r="E9" s="29">
        <v>1210</v>
      </c>
      <c r="F9" s="29">
        <v>2160</v>
      </c>
      <c r="G9" s="29">
        <v>955</v>
      </c>
      <c r="H9" s="29" t="str">
        <f>VLOOKUP(B9,tract_to_district!$B:$C,2,0)</f>
        <v>14_TahoeAirport</v>
      </c>
      <c r="I9" s="29"/>
      <c r="J9" s="29"/>
      <c r="K9" s="29"/>
      <c r="L9" s="29"/>
      <c r="M9" s="29"/>
    </row>
    <row r="10" spans="2:13" x14ac:dyDescent="0.25">
      <c r="B10" s="29" t="s">
        <v>101</v>
      </c>
      <c r="C10" s="29">
        <v>975</v>
      </c>
      <c r="D10" s="29">
        <v>2505</v>
      </c>
      <c r="E10" s="29">
        <v>1240</v>
      </c>
      <c r="F10" s="29">
        <v>2130</v>
      </c>
      <c r="G10" s="29">
        <v>975</v>
      </c>
      <c r="H10" s="29" t="str">
        <f>VLOOKUP(B10,tract_to_district!$B:$C,2,0)</f>
        <v>14_TahoeAirport</v>
      </c>
      <c r="I10" s="29"/>
      <c r="J10" s="29"/>
      <c r="K10" s="29"/>
      <c r="L10" s="29"/>
      <c r="M10" s="29"/>
    </row>
    <row r="11" spans="2:13" x14ac:dyDescent="0.25">
      <c r="B11" s="29" t="s">
        <v>102</v>
      </c>
      <c r="C11" s="29">
        <v>1380</v>
      </c>
      <c r="D11" s="29">
        <v>3870</v>
      </c>
      <c r="E11" s="29">
        <v>2125</v>
      </c>
      <c r="F11" s="29">
        <v>3375</v>
      </c>
      <c r="G11" s="29">
        <v>1380</v>
      </c>
      <c r="H11" s="29" t="str">
        <f>VLOOKUP(B11,tract_to_district!$B:$C,2,0)</f>
        <v>15_SouthLakeTahoe</v>
      </c>
      <c r="I11" s="29"/>
      <c r="J11" s="29"/>
      <c r="K11" s="29"/>
      <c r="L11" s="29"/>
      <c r="M11" s="29"/>
    </row>
    <row r="12" spans="2:13" x14ac:dyDescent="0.25">
      <c r="B12" s="29" t="s">
        <v>103</v>
      </c>
      <c r="C12" s="29">
        <v>320</v>
      </c>
      <c r="D12" s="29">
        <v>795</v>
      </c>
      <c r="E12" s="29">
        <v>385</v>
      </c>
      <c r="F12" s="29">
        <v>2795</v>
      </c>
      <c r="G12" s="29">
        <v>320</v>
      </c>
      <c r="H12" s="29" t="str">
        <f>VLOOKUP(B12,tract_to_district!$B:$C,2,0)</f>
        <v>13_EmeraldBay</v>
      </c>
      <c r="I12" s="29"/>
      <c r="J12" s="29"/>
      <c r="K12" s="29"/>
      <c r="L12" s="29"/>
      <c r="M12" s="29"/>
    </row>
    <row r="13" spans="2:13" x14ac:dyDescent="0.25">
      <c r="B13" s="29" t="s">
        <v>104</v>
      </c>
      <c r="C13" s="29">
        <v>515</v>
      </c>
      <c r="D13" s="29">
        <v>1025</v>
      </c>
      <c r="E13" s="29">
        <v>575</v>
      </c>
      <c r="F13" s="29">
        <v>2055</v>
      </c>
      <c r="G13" s="29">
        <v>515</v>
      </c>
      <c r="H13" s="29" t="str">
        <f>VLOOKUP(B13,tract_to_district!$B:$C,2,0)</f>
        <v>12_TahoeCity</v>
      </c>
      <c r="I13" s="29"/>
      <c r="J13" s="29"/>
      <c r="K13" s="29"/>
      <c r="L13" s="29"/>
      <c r="M13" s="29"/>
    </row>
    <row r="14" spans="2:13" x14ac:dyDescent="0.25">
      <c r="B14" s="29" t="s">
        <v>105</v>
      </c>
      <c r="C14" s="29">
        <v>405</v>
      </c>
      <c r="D14" s="29">
        <v>910</v>
      </c>
      <c r="E14" s="29">
        <v>470</v>
      </c>
      <c r="F14" s="29">
        <v>1990</v>
      </c>
      <c r="G14" s="29">
        <v>405</v>
      </c>
      <c r="H14" s="29" t="str">
        <f>VLOOKUP(B14,tract_to_district!$B:$C,2,0)</f>
        <v>11_TahoeVista</v>
      </c>
      <c r="I14" s="29"/>
      <c r="J14" s="29"/>
      <c r="K14" s="29"/>
      <c r="L14" s="29"/>
      <c r="M14" s="29"/>
    </row>
    <row r="15" spans="2:13" x14ac:dyDescent="0.25">
      <c r="B15" s="29" t="s">
        <v>106</v>
      </c>
      <c r="C15" s="29">
        <v>570</v>
      </c>
      <c r="D15" s="29">
        <v>1550</v>
      </c>
      <c r="E15" s="29">
        <v>895</v>
      </c>
      <c r="F15" s="29">
        <v>1945</v>
      </c>
      <c r="G15" s="29">
        <v>570</v>
      </c>
      <c r="H15" s="29" t="str">
        <f>VLOOKUP(B15,tract_to_district!$B:$C,2,0)</f>
        <v>11_TahoeVista</v>
      </c>
      <c r="I15" s="29"/>
      <c r="J15" s="29"/>
      <c r="K15" s="29"/>
      <c r="L15" s="29"/>
      <c r="M15" s="29"/>
    </row>
    <row r="16" spans="2:13" x14ac:dyDescent="0.25">
      <c r="B16" s="29" t="s">
        <v>107</v>
      </c>
      <c r="C16" s="29">
        <v>1005</v>
      </c>
      <c r="D16" s="29">
        <v>2975</v>
      </c>
      <c r="E16" s="29">
        <v>1850</v>
      </c>
      <c r="F16" s="29">
        <v>1940</v>
      </c>
      <c r="G16" s="29">
        <v>1005</v>
      </c>
      <c r="H16" s="29" t="str">
        <f>VLOOKUP(B16,tract_to_district!$B:$C,2,0)</f>
        <v>11_TahoeVista</v>
      </c>
      <c r="I16" s="29"/>
      <c r="J16" s="29"/>
      <c r="K16" s="29"/>
      <c r="L16" s="29"/>
      <c r="M16" s="29"/>
    </row>
    <row r="17" spans="2:13" x14ac:dyDescent="0.25">
      <c r="B17" s="29" t="s">
        <v>108</v>
      </c>
      <c r="C17" s="29">
        <v>335</v>
      </c>
      <c r="D17" s="29">
        <v>710</v>
      </c>
      <c r="E17" s="29">
        <v>325</v>
      </c>
      <c r="F17" s="29">
        <v>1410</v>
      </c>
      <c r="G17" s="29">
        <v>335</v>
      </c>
      <c r="H17" s="29" t="str">
        <f>VLOOKUP(B17,tract_to_district!$B:$C,2,0)</f>
        <v>12_TahoeCity</v>
      </c>
      <c r="I17" s="29"/>
      <c r="J17" s="29"/>
      <c r="K17" s="29"/>
      <c r="L17" s="29"/>
      <c r="M17" s="29"/>
    </row>
    <row r="18" spans="2:13" x14ac:dyDescent="0.25">
      <c r="B18" s="29" t="s">
        <v>109</v>
      </c>
      <c r="C18" s="29">
        <v>300</v>
      </c>
      <c r="D18" s="29">
        <v>720</v>
      </c>
      <c r="E18" s="29">
        <v>390</v>
      </c>
      <c r="F18" s="29">
        <v>1315</v>
      </c>
      <c r="G18" s="29">
        <v>300</v>
      </c>
      <c r="H18" s="29" t="str">
        <f>VLOOKUP(B18,tract_to_district!$B:$C,2,0)</f>
        <v>12_TahoeCity</v>
      </c>
      <c r="I18" s="29"/>
      <c r="J18" s="29"/>
      <c r="K18" s="29"/>
      <c r="L18" s="29"/>
      <c r="M18" s="29"/>
    </row>
    <row r="19" spans="2:13" x14ac:dyDescent="0.25">
      <c r="B19" s="29" t="s">
        <v>110</v>
      </c>
      <c r="C19" s="29">
        <v>210</v>
      </c>
      <c r="D19" s="29">
        <v>465</v>
      </c>
      <c r="E19" s="29">
        <v>225</v>
      </c>
      <c r="F19" s="29">
        <v>1545</v>
      </c>
      <c r="G19" s="29">
        <v>210</v>
      </c>
      <c r="H19" s="29" t="str">
        <f>VLOOKUP(B19,tract_to_district!$B:$C,2,0)</f>
        <v>12_TahoeCity</v>
      </c>
      <c r="I19" s="29"/>
      <c r="J19" s="29"/>
      <c r="K19" s="29"/>
      <c r="L19" s="29"/>
      <c r="M19" s="29"/>
    </row>
    <row r="20" spans="2:13" x14ac:dyDescent="0.25">
      <c r="B20" s="29" t="s">
        <v>111</v>
      </c>
      <c r="C20" s="29">
        <v>590</v>
      </c>
      <c r="D20" s="29">
        <v>1135</v>
      </c>
      <c r="E20" s="29">
        <v>535</v>
      </c>
      <c r="F20" s="29">
        <v>1710</v>
      </c>
      <c r="G20" s="29">
        <v>590</v>
      </c>
      <c r="H20" s="29" t="str">
        <f>VLOOKUP(B20,tract_to_district!$B:$C,2,0)</f>
        <v>16_Stateline</v>
      </c>
      <c r="I20" s="29"/>
      <c r="J20" s="29"/>
      <c r="K20" s="29"/>
      <c r="L20" s="29"/>
      <c r="M20" s="29"/>
    </row>
    <row r="21" spans="2:13" x14ac:dyDescent="0.25">
      <c r="B21" s="29" t="s">
        <v>112</v>
      </c>
      <c r="C21" s="29">
        <v>780</v>
      </c>
      <c r="D21" s="29">
        <v>1895</v>
      </c>
      <c r="E21" s="29">
        <v>1160</v>
      </c>
      <c r="F21" s="29">
        <v>1290</v>
      </c>
      <c r="G21" s="29">
        <v>780</v>
      </c>
      <c r="H21" s="29" t="str">
        <f>VLOOKUP(B21,tract_to_district!$B:$C,2,0)</f>
        <v>16_Stateline</v>
      </c>
      <c r="I21" s="29"/>
      <c r="J21" s="29"/>
      <c r="K21" s="29"/>
      <c r="L21" s="29"/>
      <c r="M21" s="29"/>
    </row>
    <row r="22" spans="2:13" x14ac:dyDescent="0.25">
      <c r="B22" s="29" t="s">
        <v>113</v>
      </c>
      <c r="C22" s="29">
        <v>1070</v>
      </c>
      <c r="D22" s="29">
        <v>2240</v>
      </c>
      <c r="E22" s="29">
        <v>1040</v>
      </c>
      <c r="F22" s="29">
        <v>1770</v>
      </c>
      <c r="G22" s="29">
        <v>1070</v>
      </c>
      <c r="H22" s="29" t="str">
        <f>VLOOKUP(B22,tract_to_district!$B:$C,2,0)</f>
        <v>16_Stateline</v>
      </c>
      <c r="I22" s="29"/>
      <c r="J22" s="29"/>
      <c r="K22" s="29"/>
      <c r="L22" s="29"/>
      <c r="M22" s="29"/>
    </row>
    <row r="23" spans="2:13" x14ac:dyDescent="0.25">
      <c r="B23" s="29" t="s">
        <v>114</v>
      </c>
      <c r="C23" s="29">
        <v>560</v>
      </c>
      <c r="D23" s="29">
        <v>1325</v>
      </c>
      <c r="E23" s="29">
        <v>790</v>
      </c>
      <c r="F23" s="29">
        <v>850</v>
      </c>
      <c r="G23" s="29">
        <v>560</v>
      </c>
      <c r="H23" s="29" t="str">
        <f>VLOOKUP(B23,tract_to_district!$B:$C,2,0)</f>
        <v>17_InclineVillage</v>
      </c>
      <c r="I23" s="29"/>
      <c r="J23" s="29"/>
      <c r="K23" s="29"/>
      <c r="L23" s="29"/>
      <c r="M23" s="29"/>
    </row>
    <row r="24" spans="2:13" x14ac:dyDescent="0.25">
      <c r="B24" s="29" t="s">
        <v>115</v>
      </c>
      <c r="C24" s="29">
        <v>630</v>
      </c>
      <c r="D24" s="29">
        <v>1715</v>
      </c>
      <c r="E24" s="29">
        <v>885</v>
      </c>
      <c r="F24" s="29">
        <v>1320</v>
      </c>
      <c r="G24" s="29">
        <v>630</v>
      </c>
      <c r="H24" s="29" t="str">
        <f>VLOOKUP(B24,tract_to_district!$B:$C,2,0)</f>
        <v>17_InclineVillage</v>
      </c>
      <c r="I24" s="29"/>
      <c r="J24" s="29"/>
      <c r="K24" s="29"/>
      <c r="L24" s="29"/>
      <c r="M24" s="29"/>
    </row>
    <row r="25" spans="2:13" x14ac:dyDescent="0.25">
      <c r="B25" s="29" t="s">
        <v>116</v>
      </c>
      <c r="C25" s="29">
        <v>535</v>
      </c>
      <c r="D25" s="29">
        <v>1365</v>
      </c>
      <c r="E25" s="29">
        <v>530</v>
      </c>
      <c r="F25" s="29">
        <v>1215</v>
      </c>
      <c r="G25" s="29">
        <v>535</v>
      </c>
      <c r="H25" s="29" t="str">
        <f>VLOOKUP(B25,tract_to_district!$B:$C,2,0)</f>
        <v>17_InclineVillage</v>
      </c>
      <c r="I25" s="29"/>
      <c r="J25" s="29"/>
      <c r="K25" s="29"/>
      <c r="L25" s="29"/>
      <c r="M25" s="29"/>
    </row>
    <row r="26" spans="2:13" x14ac:dyDescent="0.25">
      <c r="B26" s="29" t="s">
        <v>117</v>
      </c>
      <c r="C26" s="29">
        <v>985</v>
      </c>
      <c r="D26" s="29">
        <v>2130</v>
      </c>
      <c r="E26" s="29">
        <v>990</v>
      </c>
      <c r="F26" s="29">
        <v>1950</v>
      </c>
      <c r="G26" s="29">
        <v>985</v>
      </c>
      <c r="H26" s="29" t="str">
        <f>VLOOKUP(B26,tract_to_district!$B:$C,2,0)</f>
        <v>17_InclineVillage</v>
      </c>
      <c r="I26" s="29"/>
      <c r="J26" s="29"/>
      <c r="K26" s="29"/>
      <c r="L26" s="29"/>
      <c r="M26" s="29"/>
    </row>
    <row r="27" spans="2:13" x14ac:dyDescent="0.25">
      <c r="B27" s="29" t="s">
        <v>118</v>
      </c>
      <c r="C27" s="29">
        <v>1070</v>
      </c>
      <c r="D27" s="29">
        <v>2245</v>
      </c>
      <c r="E27" s="29">
        <v>975</v>
      </c>
      <c r="F27" s="29">
        <v>2615</v>
      </c>
      <c r="G27" s="29">
        <v>1070</v>
      </c>
      <c r="H27" s="29" t="str">
        <f>VLOOKUP(B27,tract_to_district!$B:$C,2,0)</f>
        <v>17_InclineVillage</v>
      </c>
      <c r="I27" s="29"/>
      <c r="J27" s="29"/>
      <c r="K27" s="29"/>
      <c r="L27" s="29"/>
      <c r="M27" s="2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H18"/>
  <sheetViews>
    <sheetView workbookViewId="0">
      <selection sqref="A1:H18"/>
    </sheetView>
  </sheetViews>
  <sheetFormatPr defaultRowHeight="15" x14ac:dyDescent="0.25"/>
  <sheetData>
    <row r="1" spans="1:8" x14ac:dyDescent="0.25">
      <c r="A1" s="29" t="s">
        <v>33</v>
      </c>
      <c r="B1" s="29" t="s">
        <v>34</v>
      </c>
      <c r="C1" s="29" t="s">
        <v>35</v>
      </c>
      <c r="D1" s="29" t="s">
        <v>36</v>
      </c>
      <c r="E1" s="29" t="s">
        <v>37</v>
      </c>
      <c r="F1" s="29" t="s">
        <v>38</v>
      </c>
      <c r="G1" s="29" t="s">
        <v>39</v>
      </c>
      <c r="H1" s="29" t="s">
        <v>40</v>
      </c>
    </row>
    <row r="2" spans="1:8" x14ac:dyDescent="0.25">
      <c r="A2" s="29">
        <v>1</v>
      </c>
      <c r="B2" s="29" t="s">
        <v>41</v>
      </c>
      <c r="C2" s="29">
        <v>6</v>
      </c>
      <c r="D2" s="29">
        <v>77700</v>
      </c>
      <c r="E2" s="29">
        <v>677700</v>
      </c>
      <c r="F2" s="29" t="s">
        <v>42</v>
      </c>
      <c r="G2" s="29" t="s">
        <v>43</v>
      </c>
      <c r="H2" s="29">
        <v>300</v>
      </c>
    </row>
    <row r="3" spans="1:8" x14ac:dyDescent="0.25">
      <c r="A3" s="29">
        <v>2</v>
      </c>
      <c r="B3" s="29" t="s">
        <v>44</v>
      </c>
      <c r="C3" s="29">
        <v>6</v>
      </c>
      <c r="D3" s="29">
        <v>77728</v>
      </c>
      <c r="E3" s="29">
        <v>677728</v>
      </c>
      <c r="F3" s="29" t="s">
        <v>45</v>
      </c>
      <c r="G3" s="29" t="s">
        <v>46</v>
      </c>
      <c r="H3" s="29">
        <v>185</v>
      </c>
    </row>
    <row r="4" spans="1:8" x14ac:dyDescent="0.25">
      <c r="A4" s="29">
        <v>3</v>
      </c>
      <c r="B4" s="29" t="s">
        <v>47</v>
      </c>
      <c r="C4" s="29">
        <v>6</v>
      </c>
      <c r="D4" s="29">
        <v>19455</v>
      </c>
      <c r="E4" s="29">
        <v>619455</v>
      </c>
      <c r="F4" s="29" t="s">
        <v>48</v>
      </c>
      <c r="G4" s="29" t="s">
        <v>49</v>
      </c>
      <c r="H4" s="29">
        <v>315</v>
      </c>
    </row>
    <row r="5" spans="1:8" x14ac:dyDescent="0.25">
      <c r="A5" s="29">
        <v>4</v>
      </c>
      <c r="B5" s="29" t="s">
        <v>50</v>
      </c>
      <c r="C5" s="29">
        <v>6</v>
      </c>
      <c r="D5" s="29">
        <v>76015</v>
      </c>
      <c r="E5" s="29">
        <v>676015</v>
      </c>
      <c r="F5" s="29" t="s">
        <v>51</v>
      </c>
      <c r="G5" s="29" t="s">
        <v>52</v>
      </c>
      <c r="H5" s="29">
        <v>1920</v>
      </c>
    </row>
    <row r="6" spans="1:8" x14ac:dyDescent="0.25">
      <c r="A6" s="29">
        <v>5</v>
      </c>
      <c r="B6" s="29" t="s">
        <v>53</v>
      </c>
      <c r="C6" s="29">
        <v>6</v>
      </c>
      <c r="D6" s="29">
        <v>11418</v>
      </c>
      <c r="E6" s="29">
        <v>611418</v>
      </c>
      <c r="F6" s="29" t="s">
        <v>54</v>
      </c>
      <c r="G6" s="29" t="s">
        <v>55</v>
      </c>
      <c r="H6" s="29">
        <v>255</v>
      </c>
    </row>
    <row r="7" spans="1:8" x14ac:dyDescent="0.25">
      <c r="A7" s="29">
        <v>6</v>
      </c>
      <c r="B7" s="29" t="s">
        <v>56</v>
      </c>
      <c r="C7" s="29">
        <v>6</v>
      </c>
      <c r="D7" s="29">
        <v>73108</v>
      </c>
      <c r="E7" s="29">
        <v>673108</v>
      </c>
      <c r="F7" s="29" t="s">
        <v>57</v>
      </c>
      <c r="G7" s="29" t="s">
        <v>58</v>
      </c>
      <c r="H7" s="29">
        <v>11355</v>
      </c>
    </row>
    <row r="8" spans="1:8" x14ac:dyDescent="0.25">
      <c r="A8" s="29">
        <v>7</v>
      </c>
      <c r="B8" s="29" t="s">
        <v>59</v>
      </c>
      <c r="C8" s="29">
        <v>6</v>
      </c>
      <c r="D8" s="29">
        <v>38548</v>
      </c>
      <c r="E8" s="29">
        <v>638548</v>
      </c>
      <c r="F8" s="29" t="s">
        <v>60</v>
      </c>
      <c r="G8" s="29" t="s">
        <v>61</v>
      </c>
      <c r="H8" s="29">
        <v>915</v>
      </c>
    </row>
    <row r="9" spans="1:8" x14ac:dyDescent="0.25">
      <c r="A9" s="29">
        <v>8</v>
      </c>
      <c r="B9" s="29" t="s">
        <v>62</v>
      </c>
      <c r="C9" s="29">
        <v>32</v>
      </c>
      <c r="D9" s="29">
        <v>35100</v>
      </c>
      <c r="E9" s="29">
        <v>3235100</v>
      </c>
      <c r="F9" s="29" t="s">
        <v>63</v>
      </c>
      <c r="G9" s="29" t="s">
        <v>64</v>
      </c>
      <c r="H9" s="29">
        <v>4955</v>
      </c>
    </row>
    <row r="10" spans="1:8" x14ac:dyDescent="0.25">
      <c r="A10" s="29">
        <v>9</v>
      </c>
      <c r="B10" s="29" t="s">
        <v>65</v>
      </c>
      <c r="C10" s="29">
        <v>32</v>
      </c>
      <c r="D10" s="29">
        <v>27900</v>
      </c>
      <c r="E10" s="29">
        <v>3227900</v>
      </c>
      <c r="F10" s="29" t="s">
        <v>66</v>
      </c>
      <c r="G10" s="29" t="s">
        <v>67</v>
      </c>
      <c r="H10" s="29">
        <v>80</v>
      </c>
    </row>
    <row r="11" spans="1:8" x14ac:dyDescent="0.25">
      <c r="A11" s="29">
        <v>10</v>
      </c>
      <c r="B11" s="29" t="s">
        <v>68</v>
      </c>
      <c r="C11" s="29">
        <v>32</v>
      </c>
      <c r="D11" s="29">
        <v>42350</v>
      </c>
      <c r="E11" s="29">
        <v>3242350</v>
      </c>
      <c r="F11" s="29" t="s">
        <v>69</v>
      </c>
      <c r="G11" s="29" t="s">
        <v>70</v>
      </c>
      <c r="H11" s="29">
        <v>0</v>
      </c>
    </row>
    <row r="12" spans="1:8" x14ac:dyDescent="0.25">
      <c r="A12" s="29">
        <v>11</v>
      </c>
      <c r="B12" s="29" t="s">
        <v>71</v>
      </c>
      <c r="C12" s="29">
        <v>32</v>
      </c>
      <c r="D12" s="29">
        <v>39100</v>
      </c>
      <c r="E12" s="29">
        <v>3239100</v>
      </c>
      <c r="F12" s="29" t="s">
        <v>72</v>
      </c>
      <c r="G12" s="29" t="s">
        <v>73</v>
      </c>
      <c r="H12" s="29">
        <v>40</v>
      </c>
    </row>
    <row r="13" spans="1:8" x14ac:dyDescent="0.25">
      <c r="A13" s="29">
        <v>12</v>
      </c>
      <c r="B13" s="29" t="s">
        <v>74</v>
      </c>
      <c r="C13" s="29">
        <v>32</v>
      </c>
      <c r="D13" s="29">
        <v>67600</v>
      </c>
      <c r="E13" s="29">
        <v>3267600</v>
      </c>
      <c r="F13" s="29" t="s">
        <v>75</v>
      </c>
      <c r="G13" s="29" t="s">
        <v>76</v>
      </c>
      <c r="H13" s="29">
        <v>40</v>
      </c>
    </row>
    <row r="14" spans="1:8" x14ac:dyDescent="0.25">
      <c r="A14" s="29">
        <v>13</v>
      </c>
      <c r="B14" s="29" t="s">
        <v>77</v>
      </c>
      <c r="C14" s="29">
        <v>32</v>
      </c>
      <c r="D14" s="29">
        <v>86200</v>
      </c>
      <c r="E14" s="29">
        <v>3286200</v>
      </c>
      <c r="F14" s="29" t="s">
        <v>78</v>
      </c>
      <c r="G14" s="29" t="s">
        <v>79</v>
      </c>
      <c r="H14" s="29">
        <v>600</v>
      </c>
    </row>
    <row r="15" spans="1:8" x14ac:dyDescent="0.25">
      <c r="A15" s="29">
        <v>14</v>
      </c>
      <c r="B15" s="29" t="s">
        <v>80</v>
      </c>
      <c r="C15" s="29">
        <v>32</v>
      </c>
      <c r="D15" s="29">
        <v>62170</v>
      </c>
      <c r="E15" s="29">
        <v>3262170</v>
      </c>
      <c r="F15" s="29" t="s">
        <v>81</v>
      </c>
      <c r="G15" s="29" t="s">
        <v>82</v>
      </c>
      <c r="H15" s="29">
        <v>250</v>
      </c>
    </row>
    <row r="16" spans="1:8" x14ac:dyDescent="0.25">
      <c r="A16" s="29">
        <v>15</v>
      </c>
      <c r="B16" s="29" t="s">
        <v>83</v>
      </c>
      <c r="C16" s="29">
        <v>32</v>
      </c>
      <c r="D16" s="29">
        <v>69200</v>
      </c>
      <c r="E16" s="29">
        <v>3269200</v>
      </c>
      <c r="F16" s="29" t="s">
        <v>84</v>
      </c>
      <c r="G16" s="29" t="s">
        <v>85</v>
      </c>
      <c r="H16" s="29">
        <v>3350</v>
      </c>
    </row>
    <row r="17" spans="1:8" x14ac:dyDescent="0.25">
      <c r="A17" s="29">
        <v>16</v>
      </c>
      <c r="B17" s="29" t="s">
        <v>86</v>
      </c>
      <c r="C17" s="29">
        <v>32</v>
      </c>
      <c r="D17" s="29">
        <v>38000</v>
      </c>
      <c r="E17" s="29">
        <v>3238000</v>
      </c>
      <c r="F17" s="29" t="s">
        <v>87</v>
      </c>
      <c r="G17" s="29" t="s">
        <v>88</v>
      </c>
      <c r="H17" s="29">
        <v>515</v>
      </c>
    </row>
    <row r="18" spans="1:8" x14ac:dyDescent="0.25">
      <c r="A18" s="29">
        <v>17</v>
      </c>
      <c r="B18" s="29" t="s">
        <v>89</v>
      </c>
      <c r="C18" s="29">
        <v>32</v>
      </c>
      <c r="D18" s="29">
        <v>16700</v>
      </c>
      <c r="E18" s="29">
        <v>3216700</v>
      </c>
      <c r="F18" s="29" t="s">
        <v>90</v>
      </c>
      <c r="G18" s="29" t="s">
        <v>91</v>
      </c>
      <c r="H18" s="29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taz_to_district</vt:lpstr>
      <vt:lpstr>tract_to_district</vt:lpstr>
      <vt:lpstr>D2D</vt:lpstr>
      <vt:lpstr>Summary</vt:lpstr>
      <vt:lpstr>Tract_CTPP_Part1</vt:lpstr>
      <vt:lpstr>Place_CTPPPart2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Sidharthan, Raghuprasad</dc:creator>
  <cp:lastModifiedBy>Sidharthan, Raghuprasad</cp:lastModifiedBy>
  <dcterms:created xsi:type="dcterms:W3CDTF">2019-10-04T04:30:54Z</dcterms:created>
  <dcterms:modified xsi:type="dcterms:W3CDTF">2020-03-04T00:00:32Z</dcterms:modified>
</cp:coreProperties>
</file>