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avis\Desktop\"/>
    </mc:Choice>
  </mc:AlternateContent>
  <bookViews>
    <workbookView xWindow="0" yWindow="0" windowWidth="20490" windowHeight="7755"/>
  </bookViews>
  <sheets>
    <sheet name="DLI Work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6" i="1"/>
  <c r="F5" i="1"/>
  <c r="G7" i="1" l="1"/>
  <c r="G20" i="1"/>
  <c r="G21" i="1"/>
  <c r="G22" i="1"/>
  <c r="H22" i="1" s="1"/>
  <c r="G23" i="1"/>
  <c r="G24" i="1"/>
  <c r="G25" i="1"/>
  <c r="G26" i="1"/>
  <c r="H26" i="1" s="1"/>
  <c r="G6" i="1"/>
  <c r="H24" i="1" l="1"/>
  <c r="H23" i="1"/>
  <c r="H25" i="1"/>
  <c r="H21" i="1"/>
  <c r="H6" i="1"/>
  <c r="I6" i="1" s="1"/>
  <c r="H7" i="1"/>
  <c r="G8" i="1"/>
  <c r="H8" i="1" s="1"/>
  <c r="I7" i="1" l="1"/>
  <c r="I8" i="1" s="1"/>
  <c r="G9" i="1" l="1"/>
  <c r="H9" i="1" s="1"/>
  <c r="I9" i="1" s="1"/>
  <c r="G10" i="1" l="1"/>
  <c r="H10" i="1" s="1"/>
  <c r="I10" i="1" s="1"/>
  <c r="G11" i="1" l="1"/>
  <c r="H11" i="1" s="1"/>
  <c r="I11" i="1" s="1"/>
  <c r="G12" i="1" l="1"/>
  <c r="H12" i="1" s="1"/>
  <c r="I12" i="1" s="1"/>
  <c r="G13" i="1" l="1"/>
  <c r="H13" i="1" s="1"/>
  <c r="I13" i="1" s="1"/>
  <c r="G14" i="1" l="1"/>
  <c r="H14" i="1" s="1"/>
  <c r="I14" i="1" s="1"/>
  <c r="G15" i="1" l="1"/>
  <c r="H15" i="1" s="1"/>
  <c r="I15" i="1" s="1"/>
  <c r="G16" i="1" l="1"/>
  <c r="H16" i="1" s="1"/>
  <c r="I16" i="1" s="1"/>
  <c r="G17" i="1" l="1"/>
  <c r="H17" i="1" s="1"/>
  <c r="I17" i="1" s="1"/>
  <c r="G18" i="1" l="1"/>
  <c r="H18" i="1" s="1"/>
  <c r="I18" i="1" s="1"/>
  <c r="G19" i="1"/>
  <c r="H20" i="1" s="1"/>
  <c r="H19" i="1" l="1"/>
  <c r="I19" i="1" s="1"/>
  <c r="I20" i="1" s="1"/>
  <c r="I21" i="1" l="1"/>
  <c r="I22" i="1" s="1"/>
  <c r="I23" i="1" s="1"/>
  <c r="I24" i="1" s="1"/>
  <c r="I25" i="1" s="1"/>
  <c r="I26" i="1" s="1"/>
  <c r="F4" i="1" l="1"/>
</calcChain>
</file>

<file path=xl/sharedStrings.xml><?xml version="1.0" encoding="utf-8"?>
<sst xmlns="http://schemas.openxmlformats.org/spreadsheetml/2006/main" count="9" uniqueCount="9">
  <si>
    <t>Time</t>
  </si>
  <si>
    <t>Sunrise:</t>
  </si>
  <si>
    <t>Reading #</t>
  </si>
  <si>
    <t>Sunset:</t>
  </si>
  <si>
    <t>Area Under Curve (mol / m2)</t>
  </si>
  <si>
    <t>Cumulative DLI</t>
  </si>
  <si>
    <t>PAR Readings</t>
  </si>
  <si>
    <t>Directions:  1) Enter sunrise and sunset times in orange cells. 2) Take up to 20 periodic PAR readings throughout the day and record PAR values and times in blue cells.</t>
  </si>
  <si>
    <r>
      <t>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mol/m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</si>
</sst>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18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/>
    <xf numFmtId="0" fontId="0" fillId="2" borderId="4" xfId="0" applyFill="1" applyBorder="1"/>
    <xf numFmtId="0" fontId="0" fillId="2" borderId="7" xfId="0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6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1" fillId="0" borderId="0" xfId="0" applyFont="1"/>
    <xf numFmtId="18" fontId="0" fillId="3" borderId="1" xfId="0" applyNumberFormat="1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3" borderId="5" xfId="0" applyFill="1" applyBorder="1" applyProtection="1">
      <protection locked="0"/>
    </xf>
    <xf numFmtId="18" fontId="0" fillId="3" borderId="9" xfId="0" applyNumberFormat="1" applyFill="1" applyBorder="1" applyProtection="1">
      <protection locked="0"/>
    </xf>
    <xf numFmtId="18" fontId="0" fillId="4" borderId="3" xfId="0" applyNumberFormat="1" applyFill="1" applyBorder="1" applyProtection="1">
      <protection locked="0"/>
    </xf>
    <xf numFmtId="18" fontId="0" fillId="4" borderId="5" xfId="0" applyNumberForma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'DLI Worksheet'!$F$4</c:f>
          <c:strCache>
            <c:ptCount val="1"/>
            <c:pt idx="0">
              <c:v>Daily PAR Summary: DLI = 31.8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7818162003106"/>
          <c:y val="0.11340372716135819"/>
          <c:w val="0.73743290739176637"/>
          <c:h val="0.76056531580024411"/>
        </c:manualLayout>
      </c:layout>
      <c:scatterChart>
        <c:scatterStyle val="lineMarker"/>
        <c:varyColors val="0"/>
        <c:ser>
          <c:idx val="1"/>
          <c:order val="0"/>
          <c:tx>
            <c:strRef>
              <c:f>'DLI Worksheet'!$G$4</c:f>
              <c:strCache>
                <c:ptCount val="1"/>
                <c:pt idx="0">
                  <c:v>PAR Readings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'DLI Worksheet'!$F$5:$F$26</c:f>
              <c:numCache>
                <c:formatCode>h:mm\ AM/PM</c:formatCode>
                <c:ptCount val="22"/>
                <c:pt idx="0">
                  <c:v>0.22916666666666666</c:v>
                </c:pt>
                <c:pt idx="1">
                  <c:v>0.25</c:v>
                </c:pt>
                <c:pt idx="2">
                  <c:v>0.29166666666666669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0.44791666666666669</c:v>
                </c:pt>
                <c:pt idx="6">
                  <c:v>0.49305555555555558</c:v>
                </c:pt>
                <c:pt idx="7">
                  <c:v>0.52083333333333337</c:v>
                </c:pt>
                <c:pt idx="8">
                  <c:v>0.5625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0.85416666666666663</c:v>
                </c:pt>
                <c:pt idx="16">
                  <c:v>0.85416666666666663</c:v>
                </c:pt>
                <c:pt idx="17">
                  <c:v>0.85416666666666663</c:v>
                </c:pt>
                <c:pt idx="18">
                  <c:v>0.85416666666666663</c:v>
                </c:pt>
                <c:pt idx="19">
                  <c:v>0.85416666666666663</c:v>
                </c:pt>
                <c:pt idx="20">
                  <c:v>0.85416666666666663</c:v>
                </c:pt>
                <c:pt idx="21">
                  <c:v>0.85416666666666663</c:v>
                </c:pt>
              </c:numCache>
            </c:numRef>
          </c:xVal>
          <c:yVal>
            <c:numRef>
              <c:f>'DLI Worksheet'!$G$5:$G$26</c:f>
              <c:numCache>
                <c:formatCode>General</c:formatCode>
                <c:ptCount val="22"/>
                <c:pt idx="0">
                  <c:v>0</c:v>
                </c:pt>
                <c:pt idx="1">
                  <c:v>200</c:v>
                </c:pt>
                <c:pt idx="2">
                  <c:v>100</c:v>
                </c:pt>
                <c:pt idx="3">
                  <c:v>200</c:v>
                </c:pt>
                <c:pt idx="4">
                  <c:v>200</c:v>
                </c:pt>
                <c:pt idx="5">
                  <c:v>400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1800</c:v>
                </c:pt>
                <c:pt idx="10">
                  <c:v>1400</c:v>
                </c:pt>
                <c:pt idx="11">
                  <c:v>500</c:v>
                </c:pt>
                <c:pt idx="12">
                  <c:v>300</c:v>
                </c:pt>
                <c:pt idx="13">
                  <c:v>200</c:v>
                </c:pt>
                <c:pt idx="14">
                  <c:v>150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82-448B-BB10-B19C4BBE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51096"/>
        <c:axId val="503551488"/>
      </c:scatterChart>
      <c:scatterChart>
        <c:scatterStyle val="lineMarker"/>
        <c:varyColors val="0"/>
        <c:ser>
          <c:idx val="0"/>
          <c:order val="1"/>
          <c:tx>
            <c:strRef>
              <c:f>'DLI Worksheet'!$I$4</c:f>
              <c:strCache>
                <c:ptCount val="1"/>
                <c:pt idx="0">
                  <c:v>Cumulative DLI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D82-448B-BB10-B19C4BBEC0F7}"/>
              </c:ext>
            </c:extLst>
          </c:dPt>
          <c:xVal>
            <c:numRef>
              <c:f>'DLI Worksheet'!$F$5:$F$26</c:f>
              <c:numCache>
                <c:formatCode>h:mm\ AM/PM</c:formatCode>
                <c:ptCount val="22"/>
                <c:pt idx="0">
                  <c:v>0.22916666666666666</c:v>
                </c:pt>
                <c:pt idx="1">
                  <c:v>0.25</c:v>
                </c:pt>
                <c:pt idx="2">
                  <c:v>0.29166666666666669</c:v>
                </c:pt>
                <c:pt idx="3">
                  <c:v>0.35416666666666669</c:v>
                </c:pt>
                <c:pt idx="4">
                  <c:v>0.375</c:v>
                </c:pt>
                <c:pt idx="5">
                  <c:v>0.44791666666666669</c:v>
                </c:pt>
                <c:pt idx="6">
                  <c:v>0.49305555555555558</c:v>
                </c:pt>
                <c:pt idx="7">
                  <c:v>0.52083333333333337</c:v>
                </c:pt>
                <c:pt idx="8">
                  <c:v>0.5625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0.85416666666666663</c:v>
                </c:pt>
                <c:pt idx="16">
                  <c:v>0.85416666666666663</c:v>
                </c:pt>
                <c:pt idx="17">
                  <c:v>0.85416666666666663</c:v>
                </c:pt>
                <c:pt idx="18">
                  <c:v>0.85416666666666663</c:v>
                </c:pt>
                <c:pt idx="19">
                  <c:v>0.85416666666666663</c:v>
                </c:pt>
                <c:pt idx="20">
                  <c:v>0.85416666666666663</c:v>
                </c:pt>
                <c:pt idx="21">
                  <c:v>0.85416666666666663</c:v>
                </c:pt>
              </c:numCache>
            </c:numRef>
          </c:xVal>
          <c:yVal>
            <c:numRef>
              <c:f>'DLI Worksheet'!$I$5:$I$27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0.18000000000000008</c:v>
                </c:pt>
                <c:pt idx="2">
                  <c:v>0.72000000000000031</c:v>
                </c:pt>
                <c:pt idx="3">
                  <c:v>1.5300000000000002</c:v>
                </c:pt>
                <c:pt idx="4">
                  <c:v>1.89</c:v>
                </c:pt>
                <c:pt idx="5">
                  <c:v>3.7800000000000002</c:v>
                </c:pt>
                <c:pt idx="6">
                  <c:v>6.5100000000000007</c:v>
                </c:pt>
                <c:pt idx="7">
                  <c:v>9.5100000000000016</c:v>
                </c:pt>
                <c:pt idx="8">
                  <c:v>15.809999999999995</c:v>
                </c:pt>
                <c:pt idx="9">
                  <c:v>19.229999999999947</c:v>
                </c:pt>
                <c:pt idx="10">
                  <c:v>24.989999999999988</c:v>
                </c:pt>
                <c:pt idx="11">
                  <c:v>28.410000000000011</c:v>
                </c:pt>
                <c:pt idx="12">
                  <c:v>29.849999999999991</c:v>
                </c:pt>
                <c:pt idx="13">
                  <c:v>30.749999999999996</c:v>
                </c:pt>
                <c:pt idx="14">
                  <c:v>31.380000000000003</c:v>
                </c:pt>
                <c:pt idx="15">
                  <c:v>31.785</c:v>
                </c:pt>
                <c:pt idx="16">
                  <c:v>31.785</c:v>
                </c:pt>
                <c:pt idx="17">
                  <c:v>31.785</c:v>
                </c:pt>
                <c:pt idx="18">
                  <c:v>31.785</c:v>
                </c:pt>
                <c:pt idx="19">
                  <c:v>31.785</c:v>
                </c:pt>
                <c:pt idx="20">
                  <c:v>31.785</c:v>
                </c:pt>
                <c:pt idx="21">
                  <c:v>31.785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82-448B-BB10-B19C4BBE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551880"/>
        <c:axId val="503553448"/>
      </c:scatterChart>
      <c:valAx>
        <c:axId val="503551096"/>
        <c:scaling>
          <c:orientation val="minMax"/>
          <c:max val="0.87600000000000011"/>
          <c:min val="0.20840000000000003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51488"/>
        <c:crosses val="autoZero"/>
        <c:crossBetween val="midCat"/>
        <c:majorUnit val="4.1700000000000008E-2"/>
      </c:valAx>
      <c:valAx>
        <c:axId val="503551488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>
                    <a:solidFill>
                      <a:schemeClr val="accent2"/>
                    </a:solidFill>
                    <a:latin typeface="Symbol" panose="05050102010706020507" pitchFamily="18" charset="2"/>
                  </a:rPr>
                  <a:t>m</a:t>
                </a:r>
                <a:r>
                  <a:rPr lang="en-US" sz="1400" b="1" baseline="0">
                    <a:solidFill>
                      <a:schemeClr val="accent2"/>
                    </a:solidFill>
                  </a:rPr>
                  <a:t>mol / m</a:t>
                </a:r>
                <a:r>
                  <a:rPr lang="en-US" sz="1400" b="1" baseline="30000">
                    <a:solidFill>
                      <a:schemeClr val="accent2"/>
                    </a:solidFill>
                  </a:rPr>
                  <a:t>2</a:t>
                </a:r>
                <a:r>
                  <a:rPr lang="en-US" sz="1400" b="1" baseline="0">
                    <a:solidFill>
                      <a:schemeClr val="accent2"/>
                    </a:solidFill>
                  </a:rPr>
                  <a:t> / sec</a:t>
                </a:r>
              </a:p>
            </c:rich>
          </c:tx>
          <c:layout>
            <c:manualLayout>
              <c:xMode val="edge"/>
              <c:yMode val="edge"/>
              <c:x val="7.4963190576787667E-4"/>
              <c:y val="0.39558257695848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51096"/>
        <c:crosses val="autoZero"/>
        <c:crossBetween val="midCat"/>
      </c:valAx>
      <c:valAx>
        <c:axId val="503553448"/>
        <c:scaling>
          <c:orientation val="minMax"/>
          <c:max val="6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6"/>
                    </a:solidFill>
                  </a:rPr>
                  <a:t>mol / m</a:t>
                </a:r>
                <a:r>
                  <a:rPr lang="en-US" sz="1400" b="1" baseline="30000">
                    <a:solidFill>
                      <a:schemeClr val="accent6"/>
                    </a:solidFill>
                  </a:rPr>
                  <a:t>2</a:t>
                </a:r>
              </a:p>
            </c:rich>
          </c:tx>
          <c:layout>
            <c:manualLayout>
              <c:xMode val="edge"/>
              <c:yMode val="edge"/>
              <c:x val="0.92780167722937057"/>
              <c:y val="0.42922253010305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51880"/>
        <c:crosses val="max"/>
        <c:crossBetween val="midCat"/>
        <c:majorUnit val="10"/>
      </c:valAx>
      <c:valAx>
        <c:axId val="503551880"/>
        <c:scaling>
          <c:orientation val="minMax"/>
        </c:scaling>
        <c:delete val="1"/>
        <c:axPos val="b"/>
        <c:numFmt formatCode="h:mm\ AM/PM" sourceLinked="1"/>
        <c:majorTickMark val="out"/>
        <c:minorTickMark val="none"/>
        <c:tickLblPos val="nextTo"/>
        <c:crossAx val="503553448"/>
        <c:crosses val="autoZero"/>
        <c:crossBetween val="midCat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4850400337126"/>
          <c:y val="0.1441595407550646"/>
          <c:w val="0.73464517156594367"/>
          <c:h val="5.5565146156851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</xdr:row>
      <xdr:rowOff>133350</xdr:rowOff>
    </xdr:from>
    <xdr:to>
      <xdr:col>10</xdr:col>
      <xdr:colOff>207645</xdr:colOff>
      <xdr:row>27</xdr:row>
      <xdr:rowOff>31268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showGridLines="0" tabSelected="1" zoomScaleNormal="100" workbookViewId="0">
      <selection activeCell="C21" sqref="C21"/>
    </sheetView>
  </sheetViews>
  <sheetFormatPr defaultRowHeight="15" x14ac:dyDescent="0.25"/>
  <cols>
    <col min="1" max="1" width="2.28515625" customWidth="1"/>
    <col min="3" max="3" width="9" bestFit="1" customWidth="1"/>
    <col min="4" max="4" width="12.28515625" bestFit="1" customWidth="1"/>
    <col min="6" max="6" width="24.5703125" bestFit="1" customWidth="1"/>
    <col min="7" max="7" width="12.42578125" bestFit="1" customWidth="1"/>
    <col min="8" max="8" width="25.7109375" bestFit="1" customWidth="1"/>
    <col min="9" max="9" width="13.7109375" bestFit="1" customWidth="1"/>
  </cols>
  <sheetData>
    <row r="1" spans="2:11" x14ac:dyDescent="0.25">
      <c r="B1" s="12" t="s">
        <v>7</v>
      </c>
      <c r="C1" s="12"/>
      <c r="D1" s="12"/>
      <c r="E1" s="12"/>
      <c r="F1" s="12"/>
      <c r="G1" s="12"/>
      <c r="H1" s="12"/>
      <c r="I1" s="12"/>
      <c r="J1" s="12"/>
      <c r="K1" s="12"/>
    </row>
    <row r="2" spans="2:11" ht="15.75" thickBot="1" x14ac:dyDescent="0.3">
      <c r="D2" s="1"/>
    </row>
    <row r="3" spans="2:11" x14ac:dyDescent="0.25">
      <c r="B3" s="8" t="s">
        <v>1</v>
      </c>
      <c r="C3" s="17">
        <v>0.22916666666666666</v>
      </c>
    </row>
    <row r="4" spans="2:11" ht="15.75" thickBot="1" x14ac:dyDescent="0.3">
      <c r="B4" s="9" t="s">
        <v>3</v>
      </c>
      <c r="C4" s="18">
        <v>0.85416666666666663</v>
      </c>
      <c r="F4" t="str">
        <f>CONCATENATE("Daily PAR Summary: DLI = ",TEXT(MAX(I8:I29),"0.0"))</f>
        <v>Daily PAR Summary: DLI = 31.8</v>
      </c>
      <c r="G4" s="5" t="s">
        <v>6</v>
      </c>
      <c r="H4" s="5" t="s">
        <v>4</v>
      </c>
      <c r="I4" s="5" t="s">
        <v>5</v>
      </c>
    </row>
    <row r="5" spans="2:11" ht="17.25" x14ac:dyDescent="0.25">
      <c r="B5" s="8" t="s">
        <v>2</v>
      </c>
      <c r="C5" s="10" t="s">
        <v>0</v>
      </c>
      <c r="D5" s="11" t="s">
        <v>8</v>
      </c>
      <c r="F5" s="2">
        <f>C3</f>
        <v>0.22916666666666666</v>
      </c>
      <c r="G5" s="3">
        <v>0</v>
      </c>
      <c r="H5" s="3">
        <v>0</v>
      </c>
      <c r="I5" s="3">
        <v>0</v>
      </c>
    </row>
    <row r="6" spans="2:11" x14ac:dyDescent="0.25">
      <c r="B6" s="7">
        <v>1</v>
      </c>
      <c r="C6" s="13">
        <v>0.25</v>
      </c>
      <c r="D6" s="14">
        <v>200</v>
      </c>
      <c r="F6" s="2">
        <f>IF(C6="",$C$4,C6)</f>
        <v>0.25</v>
      </c>
      <c r="G6" s="3">
        <f t="shared" ref="G6:G26" si="0">IF(F6=$C$4,0,IF(F6="","",D6))</f>
        <v>200</v>
      </c>
      <c r="H6" s="4">
        <f t="shared" ref="H6:H26" si="1">IF(G6="","",(86400*((G5+G6)/2)*(F6-F5))/1000000)</f>
        <v>0.18000000000000008</v>
      </c>
      <c r="I6" s="4">
        <f>H6</f>
        <v>0.18000000000000008</v>
      </c>
    </row>
    <row r="7" spans="2:11" x14ac:dyDescent="0.25">
      <c r="B7" s="7">
        <v>2</v>
      </c>
      <c r="C7" s="13">
        <v>0.29166666666666669</v>
      </c>
      <c r="D7" s="14">
        <v>100</v>
      </c>
      <c r="F7" s="2">
        <f t="shared" ref="F7:F26" si="2">IF(C7="",$C$4,C7)</f>
        <v>0.29166666666666669</v>
      </c>
      <c r="G7" s="3">
        <f t="shared" si="0"/>
        <v>100</v>
      </c>
      <c r="H7" s="4">
        <f t="shared" si="1"/>
        <v>0.54000000000000026</v>
      </c>
      <c r="I7" s="4">
        <f t="shared" ref="I7:I26" si="3">IF(H7="","",H7+I6)</f>
        <v>0.72000000000000031</v>
      </c>
    </row>
    <row r="8" spans="2:11" x14ac:dyDescent="0.25">
      <c r="B8" s="7">
        <v>3</v>
      </c>
      <c r="C8" s="13">
        <v>0.35416666666666669</v>
      </c>
      <c r="D8" s="14">
        <v>200</v>
      </c>
      <c r="F8" s="2">
        <f t="shared" si="2"/>
        <v>0.35416666666666669</v>
      </c>
      <c r="G8" s="3">
        <f t="shared" si="0"/>
        <v>200</v>
      </c>
      <c r="H8" s="4">
        <f t="shared" si="1"/>
        <v>0.81</v>
      </c>
      <c r="I8" s="4">
        <f t="shared" si="3"/>
        <v>1.5300000000000002</v>
      </c>
    </row>
    <row r="9" spans="2:11" x14ac:dyDescent="0.25">
      <c r="B9" s="7">
        <v>4</v>
      </c>
      <c r="C9" s="13">
        <v>0.375</v>
      </c>
      <c r="D9" s="14">
        <v>200</v>
      </c>
      <c r="F9" s="2">
        <f t="shared" si="2"/>
        <v>0.375</v>
      </c>
      <c r="G9" s="3">
        <f t="shared" si="0"/>
        <v>200</v>
      </c>
      <c r="H9" s="4">
        <f t="shared" si="1"/>
        <v>0.35999999999999971</v>
      </c>
      <c r="I9" s="4">
        <f t="shared" si="3"/>
        <v>1.89</v>
      </c>
    </row>
    <row r="10" spans="2:11" x14ac:dyDescent="0.25">
      <c r="B10" s="7">
        <v>5</v>
      </c>
      <c r="C10" s="13">
        <v>0.44791666666666669</v>
      </c>
      <c r="D10" s="14">
        <v>400</v>
      </c>
      <c r="F10" s="2">
        <f t="shared" si="2"/>
        <v>0.44791666666666669</v>
      </c>
      <c r="G10" s="3">
        <f t="shared" si="0"/>
        <v>400</v>
      </c>
      <c r="H10" s="4">
        <f t="shared" si="1"/>
        <v>1.8900000000000006</v>
      </c>
      <c r="I10" s="4">
        <f t="shared" si="3"/>
        <v>3.7800000000000002</v>
      </c>
    </row>
    <row r="11" spans="2:11" x14ac:dyDescent="0.25">
      <c r="B11" s="7">
        <v>6</v>
      </c>
      <c r="C11" s="13">
        <v>0.49305555555555558</v>
      </c>
      <c r="D11" s="14">
        <v>1000</v>
      </c>
      <c r="F11" s="2">
        <f t="shared" si="2"/>
        <v>0.49305555555555558</v>
      </c>
      <c r="G11" s="3">
        <f t="shared" si="0"/>
        <v>1000</v>
      </c>
      <c r="H11" s="4">
        <f t="shared" si="1"/>
        <v>2.7300000000000004</v>
      </c>
      <c r="I11" s="4">
        <f t="shared" si="3"/>
        <v>6.5100000000000007</v>
      </c>
    </row>
    <row r="12" spans="2:11" x14ac:dyDescent="0.25">
      <c r="B12" s="7">
        <v>7</v>
      </c>
      <c r="C12" s="13">
        <v>0.52083333333333337</v>
      </c>
      <c r="D12" s="14">
        <v>1500</v>
      </c>
      <c r="F12" s="2">
        <f t="shared" si="2"/>
        <v>0.52083333333333337</v>
      </c>
      <c r="G12" s="3">
        <f t="shared" si="0"/>
        <v>1500</v>
      </c>
      <c r="H12" s="4">
        <f t="shared" si="1"/>
        <v>3.0000000000000013</v>
      </c>
      <c r="I12" s="4">
        <f t="shared" si="3"/>
        <v>9.5100000000000016</v>
      </c>
    </row>
    <row r="13" spans="2:11" x14ac:dyDescent="0.25">
      <c r="B13" s="7">
        <v>8</v>
      </c>
      <c r="C13" s="13">
        <v>0.5625</v>
      </c>
      <c r="D13" s="14">
        <v>2000</v>
      </c>
      <c r="F13" s="2">
        <f t="shared" si="2"/>
        <v>0.5625</v>
      </c>
      <c r="G13" s="3">
        <f t="shared" si="0"/>
        <v>2000</v>
      </c>
      <c r="H13" s="4">
        <f t="shared" si="1"/>
        <v>6.2999999999999945</v>
      </c>
      <c r="I13" s="4">
        <f t="shared" si="3"/>
        <v>15.809999999999995</v>
      </c>
    </row>
    <row r="14" spans="2:11" x14ac:dyDescent="0.25">
      <c r="B14" s="7">
        <v>9</v>
      </c>
      <c r="C14" s="13">
        <v>0.58333333333333304</v>
      </c>
      <c r="D14" s="14">
        <v>1800</v>
      </c>
      <c r="F14" s="2">
        <f t="shared" si="2"/>
        <v>0.58333333333333304</v>
      </c>
      <c r="G14" s="3">
        <f>IF(F14=$C$4,0,IF(F14="","",D14))</f>
        <v>1800</v>
      </c>
      <c r="H14" s="4">
        <f t="shared" si="1"/>
        <v>3.4199999999999515</v>
      </c>
      <c r="I14" s="4">
        <f t="shared" si="3"/>
        <v>19.229999999999947</v>
      </c>
    </row>
    <row r="15" spans="2:11" x14ac:dyDescent="0.25">
      <c r="B15" s="7">
        <v>10</v>
      </c>
      <c r="C15" s="13">
        <v>0.625</v>
      </c>
      <c r="D15" s="14">
        <v>1400</v>
      </c>
      <c r="F15" s="2">
        <f t="shared" si="2"/>
        <v>0.625</v>
      </c>
      <c r="G15" s="3">
        <f>IF(F15=$C$4,0,IF(F15="","",D15))</f>
        <v>1400</v>
      </c>
      <c r="H15" s="4">
        <f t="shared" si="1"/>
        <v>5.7600000000000406</v>
      </c>
      <c r="I15" s="4">
        <f t="shared" si="3"/>
        <v>24.989999999999988</v>
      </c>
    </row>
    <row r="16" spans="2:11" x14ac:dyDescent="0.25">
      <c r="B16" s="7">
        <v>11</v>
      </c>
      <c r="C16" s="13">
        <v>0.66666666666666696</v>
      </c>
      <c r="D16" s="14">
        <v>500</v>
      </c>
      <c r="F16" s="2">
        <f t="shared" si="2"/>
        <v>0.66666666666666696</v>
      </c>
      <c r="G16" s="3">
        <f>IF(F16=$C$4,0,IF(F16="","",D16))</f>
        <v>500</v>
      </c>
      <c r="H16" s="4">
        <f t="shared" si="1"/>
        <v>3.4200000000000244</v>
      </c>
      <c r="I16" s="4">
        <f t="shared" si="3"/>
        <v>28.410000000000011</v>
      </c>
    </row>
    <row r="17" spans="2:9" x14ac:dyDescent="0.25">
      <c r="B17" s="7">
        <v>12</v>
      </c>
      <c r="C17" s="13">
        <v>0.70833333333333304</v>
      </c>
      <c r="D17" s="14">
        <v>300</v>
      </c>
      <c r="F17" s="2">
        <f t="shared" si="2"/>
        <v>0.70833333333333304</v>
      </c>
      <c r="G17" s="3">
        <f>IF(F17=$C$4,0,IF(F17="","",D17))</f>
        <v>300</v>
      </c>
      <c r="H17" s="4">
        <f t="shared" si="1"/>
        <v>1.4399999999999795</v>
      </c>
      <c r="I17" s="4">
        <f t="shared" si="3"/>
        <v>29.849999999999991</v>
      </c>
    </row>
    <row r="18" spans="2:9" x14ac:dyDescent="0.25">
      <c r="B18" s="7">
        <v>13</v>
      </c>
      <c r="C18" s="13">
        <v>0.75</v>
      </c>
      <c r="D18" s="14">
        <v>200</v>
      </c>
      <c r="F18" s="2">
        <f t="shared" si="2"/>
        <v>0.75</v>
      </c>
      <c r="G18" s="3">
        <f>IF(F18=$C$4,0,IF(F18="","",D18))</f>
        <v>200</v>
      </c>
      <c r="H18" s="4">
        <f t="shared" si="1"/>
        <v>0.90000000000000635</v>
      </c>
      <c r="I18" s="4">
        <f t="shared" si="3"/>
        <v>30.749999999999996</v>
      </c>
    </row>
    <row r="19" spans="2:9" x14ac:dyDescent="0.25">
      <c r="B19" s="7">
        <v>14</v>
      </c>
      <c r="C19" s="13">
        <v>0.79166666666666696</v>
      </c>
      <c r="D19" s="14">
        <v>150</v>
      </c>
      <c r="F19" s="2">
        <f t="shared" si="2"/>
        <v>0.79166666666666696</v>
      </c>
      <c r="G19" s="3">
        <f t="shared" si="0"/>
        <v>150</v>
      </c>
      <c r="H19" s="4">
        <f t="shared" si="1"/>
        <v>0.63000000000000445</v>
      </c>
      <c r="I19" s="4">
        <f t="shared" si="3"/>
        <v>31.380000000000003</v>
      </c>
    </row>
    <row r="20" spans="2:9" x14ac:dyDescent="0.25">
      <c r="B20" s="7">
        <v>15</v>
      </c>
      <c r="C20" s="13"/>
      <c r="D20" s="14"/>
      <c r="F20" s="2">
        <f t="shared" si="2"/>
        <v>0.85416666666666663</v>
      </c>
      <c r="G20" s="3">
        <f t="shared" si="0"/>
        <v>0</v>
      </c>
      <c r="H20" s="4">
        <f t="shared" si="1"/>
        <v>0.40499999999999786</v>
      </c>
      <c r="I20" s="4">
        <f t="shared" si="3"/>
        <v>31.785</v>
      </c>
    </row>
    <row r="21" spans="2:9" x14ac:dyDescent="0.25">
      <c r="B21" s="7">
        <v>16</v>
      </c>
      <c r="C21" s="13"/>
      <c r="D21" s="14"/>
      <c r="F21" s="2">
        <f t="shared" si="2"/>
        <v>0.85416666666666663</v>
      </c>
      <c r="G21" s="3">
        <f t="shared" si="0"/>
        <v>0</v>
      </c>
      <c r="H21" s="4">
        <f t="shared" si="1"/>
        <v>0</v>
      </c>
      <c r="I21" s="4">
        <f t="shared" si="3"/>
        <v>31.785</v>
      </c>
    </row>
    <row r="22" spans="2:9" x14ac:dyDescent="0.25">
      <c r="B22" s="7">
        <v>17</v>
      </c>
      <c r="C22" s="13"/>
      <c r="D22" s="14"/>
      <c r="F22" s="2">
        <f t="shared" si="2"/>
        <v>0.85416666666666663</v>
      </c>
      <c r="G22" s="3">
        <f t="shared" si="0"/>
        <v>0</v>
      </c>
      <c r="H22" s="4">
        <f t="shared" si="1"/>
        <v>0</v>
      </c>
      <c r="I22" s="4">
        <f t="shared" si="3"/>
        <v>31.785</v>
      </c>
    </row>
    <row r="23" spans="2:9" x14ac:dyDescent="0.25">
      <c r="B23" s="7">
        <v>18</v>
      </c>
      <c r="C23" s="13"/>
      <c r="D23" s="14"/>
      <c r="F23" s="2">
        <f t="shared" si="2"/>
        <v>0.85416666666666663</v>
      </c>
      <c r="G23" s="3">
        <f t="shared" si="0"/>
        <v>0</v>
      </c>
      <c r="H23" s="4">
        <f t="shared" si="1"/>
        <v>0</v>
      </c>
      <c r="I23" s="4">
        <f t="shared" si="3"/>
        <v>31.785</v>
      </c>
    </row>
    <row r="24" spans="2:9" x14ac:dyDescent="0.25">
      <c r="B24" s="7">
        <v>19</v>
      </c>
      <c r="C24" s="13"/>
      <c r="D24" s="14"/>
      <c r="F24" s="2">
        <f t="shared" si="2"/>
        <v>0.85416666666666663</v>
      </c>
      <c r="G24" s="3">
        <f t="shared" si="0"/>
        <v>0</v>
      </c>
      <c r="H24" s="4">
        <f t="shared" si="1"/>
        <v>0</v>
      </c>
      <c r="I24" s="4">
        <f t="shared" si="3"/>
        <v>31.785</v>
      </c>
    </row>
    <row r="25" spans="2:9" ht="15.75" thickBot="1" x14ac:dyDescent="0.3">
      <c r="B25" s="6">
        <v>20</v>
      </c>
      <c r="C25" s="16"/>
      <c r="D25" s="15"/>
      <c r="F25" s="2">
        <f t="shared" si="2"/>
        <v>0.85416666666666663</v>
      </c>
      <c r="G25" s="3">
        <f t="shared" si="0"/>
        <v>0</v>
      </c>
      <c r="H25" s="4">
        <f t="shared" si="1"/>
        <v>0</v>
      </c>
      <c r="I25" s="4">
        <f t="shared" si="3"/>
        <v>31.785</v>
      </c>
    </row>
    <row r="26" spans="2:9" x14ac:dyDescent="0.25">
      <c r="F26" s="2">
        <f t="shared" si="2"/>
        <v>0.85416666666666663</v>
      </c>
      <c r="G26" s="3">
        <f t="shared" si="0"/>
        <v>0</v>
      </c>
      <c r="H26" s="4">
        <f t="shared" si="1"/>
        <v>0</v>
      </c>
      <c r="I26" s="4">
        <f t="shared" si="3"/>
        <v>31.785</v>
      </c>
    </row>
    <row r="27" spans="2:9" x14ac:dyDescent="0.25">
      <c r="F27" s="2"/>
      <c r="G27" s="3"/>
      <c r="H27" s="3"/>
      <c r="I27" s="3"/>
    </row>
  </sheetData>
  <sheetProtection algorithmName="SHA-512" hashValue="ZJFkJGsYBfUQK6pieA4ukhpk2m/FSytKfnN0OmILhWdS3zoqa9e8KEZ7vtduEgQ8OHY8oZr6GJev8IEnfqLpkQ==" saltValue="ZVU7yr7i3mPI1Ed8JqLmSg==" spinCount="100000" sheet="1" objects="1" scenarios="1" selectLockedCells="1"/>
  <dataValidations count="4">
    <dataValidation type="time" allowBlank="1" showInputMessage="1" showErrorMessage="1" sqref="C6">
      <formula1>C3</formula1>
      <formula2>$C$4</formula2>
    </dataValidation>
    <dataValidation type="time" allowBlank="1" showInputMessage="1" showErrorMessage="1" errorTitle="Time Input Error" error="Time must be later than sunrise and all previously entered times and earlier than sunset." sqref="C7:C25">
      <formula1>C6</formula1>
      <formula2>$C$4</formula2>
    </dataValidation>
    <dataValidation type="time" operator="greaterThan" allowBlank="1" showInputMessage="1" showErrorMessage="1" sqref="C4">
      <formula1>C3</formula1>
    </dataValidation>
    <dataValidation type="time" operator="lessThan" allowBlank="1" showInputMessage="1" showErrorMessage="1" sqref="C3">
      <formula1>C4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DLI Worksheet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Edward Karcher</dc:creator>
  <cp:lastModifiedBy>Travis Russell</cp:lastModifiedBy>
  <dcterms:created xsi:type="dcterms:W3CDTF">2014-11-13T15:07:38Z</dcterms:created>
  <dcterms:modified xsi:type="dcterms:W3CDTF">2018-09-12T00:45:16Z</dcterms:modified>
</cp:coreProperties>
</file>